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j\OneDrive\Desktop\Sports\ALL RPPF\NEWEST\RW4 added\"/>
    </mc:Choice>
  </mc:AlternateContent>
  <xr:revisionPtr revIDLastSave="0" documentId="13_ncr:1_{B98E2C5A-2FD8-4F24-B97C-4AAF1DE7ED80}" xr6:coauthVersionLast="47" xr6:coauthVersionMax="47" xr10:uidLastSave="{00000000-0000-0000-0000-000000000000}"/>
  <bookViews>
    <workbookView xWindow="-120" yWindow="-120" windowWidth="29040" windowHeight="15720" xr2:uid="{4814C8B7-9471-4DCA-B27B-ECDC6E153EA7}"/>
  </bookViews>
  <sheets>
    <sheet name="values" sheetId="1" r:id="rId1"/>
    <sheet name="noncon all" sheetId="4" r:id="rId2"/>
    <sheet name="MOMENTUM" sheetId="3" r:id="rId3"/>
    <sheet name="T-Rank Numbers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2" i="1"/>
  <c r="W5" i="1"/>
  <c r="W3" i="1"/>
  <c r="W6" i="1"/>
  <c r="W4" i="1"/>
  <c r="W7" i="1"/>
  <c r="W10" i="1"/>
  <c r="W8" i="1"/>
  <c r="W11" i="1"/>
  <c r="W9" i="1"/>
  <c r="W13" i="1"/>
  <c r="W14" i="1"/>
  <c r="W12" i="1"/>
  <c r="W15" i="1"/>
  <c r="W17" i="1"/>
  <c r="W16" i="1"/>
  <c r="W19" i="1"/>
  <c r="W22" i="1"/>
  <c r="W24" i="1"/>
  <c r="W20" i="1"/>
  <c r="W23" i="1"/>
  <c r="W18" i="1"/>
  <c r="W21" i="1"/>
  <c r="W25" i="1"/>
  <c r="W26" i="1"/>
  <c r="W27" i="1"/>
  <c r="W28" i="1"/>
  <c r="W29" i="1"/>
  <c r="W30" i="1"/>
  <c r="W33" i="1"/>
  <c r="W32" i="1"/>
  <c r="W36" i="1"/>
  <c r="W34" i="1"/>
  <c r="W35" i="1"/>
  <c r="W31" i="1"/>
  <c r="W39" i="1"/>
  <c r="W38" i="1"/>
  <c r="W41" i="1"/>
  <c r="W42" i="1"/>
  <c r="W40" i="1"/>
  <c r="W37" i="1"/>
  <c r="W45" i="1"/>
  <c r="W47" i="1"/>
  <c r="W46" i="1"/>
  <c r="W44" i="1"/>
  <c r="W43" i="1"/>
  <c r="W52" i="1"/>
  <c r="W53" i="1"/>
  <c r="W50" i="1"/>
  <c r="W51" i="1"/>
  <c r="W48" i="1"/>
  <c r="W54" i="1"/>
  <c r="W57" i="1"/>
  <c r="W55" i="1"/>
  <c r="W49" i="1"/>
  <c r="W58" i="1"/>
  <c r="W56" i="1"/>
  <c r="W59" i="1"/>
  <c r="W61" i="1"/>
  <c r="W60" i="1"/>
  <c r="W63" i="1"/>
  <c r="W65" i="1"/>
  <c r="W69" i="1"/>
  <c r="W62" i="1"/>
  <c r="W67" i="1"/>
  <c r="W68" i="1"/>
  <c r="W66" i="1"/>
  <c r="W64" i="1"/>
  <c r="W74" i="1"/>
  <c r="W70" i="1"/>
  <c r="W75" i="1"/>
  <c r="W72" i="1"/>
  <c r="W73" i="1"/>
  <c r="W71" i="1"/>
  <c r="W76" i="1"/>
  <c r="W77" i="1"/>
  <c r="W85" i="1"/>
  <c r="W78" i="1"/>
  <c r="W79" i="1"/>
  <c r="W82" i="1"/>
  <c r="W81" i="1"/>
  <c r="W80" i="1"/>
  <c r="W87" i="1"/>
  <c r="W83" i="1"/>
  <c r="W84" i="1"/>
  <c r="W86" i="1"/>
  <c r="W89" i="1"/>
  <c r="W88" i="1"/>
  <c r="W92" i="1"/>
  <c r="W91" i="1"/>
  <c r="W90" i="1"/>
  <c r="W94" i="1"/>
  <c r="W93" i="1"/>
  <c r="W96" i="1"/>
  <c r="W95" i="1"/>
  <c r="W98" i="1"/>
  <c r="W97" i="1"/>
  <c r="W99" i="1"/>
  <c r="W101" i="1"/>
  <c r="W100" i="1"/>
  <c r="W103" i="1"/>
  <c r="W104" i="1"/>
  <c r="W102" i="1"/>
  <c r="W105" i="1"/>
  <c r="W106" i="1"/>
  <c r="W108" i="1"/>
  <c r="W107" i="1"/>
  <c r="W110" i="1"/>
  <c r="W109" i="1"/>
  <c r="W111" i="1"/>
  <c r="W112" i="1"/>
  <c r="W113" i="1"/>
  <c r="W115" i="1"/>
  <c r="W117" i="1"/>
  <c r="W116" i="1"/>
  <c r="W114" i="1"/>
  <c r="W118" i="1"/>
  <c r="W123" i="1"/>
  <c r="W119" i="1"/>
  <c r="W120" i="1"/>
  <c r="W122" i="1"/>
  <c r="W121" i="1"/>
  <c r="W125" i="1"/>
  <c r="W124" i="1"/>
  <c r="W126" i="1"/>
  <c r="W128" i="1"/>
  <c r="W127" i="1"/>
  <c r="W130" i="1"/>
  <c r="W135" i="1"/>
  <c r="W132" i="1"/>
  <c r="W138" i="1"/>
  <c r="W129" i="1"/>
  <c r="W131" i="1"/>
  <c r="W134" i="1"/>
  <c r="W141" i="1"/>
  <c r="W137" i="1"/>
  <c r="W136" i="1"/>
  <c r="W133" i="1"/>
  <c r="W142" i="1"/>
  <c r="W139" i="1"/>
  <c r="W143" i="1"/>
  <c r="W140" i="1"/>
  <c r="W144" i="1"/>
  <c r="W145" i="1"/>
  <c r="W147" i="1"/>
  <c r="W148" i="1"/>
  <c r="W146" i="1"/>
  <c r="W150" i="1"/>
  <c r="W149" i="1"/>
  <c r="W151" i="1"/>
  <c r="W152" i="1"/>
  <c r="W153" i="1"/>
  <c r="W156" i="1"/>
  <c r="W155" i="1"/>
  <c r="W154" i="1"/>
  <c r="W157" i="1"/>
  <c r="W158" i="1"/>
  <c r="W159" i="1"/>
  <c r="W161" i="1"/>
  <c r="W160" i="1"/>
  <c r="W162" i="1"/>
  <c r="W163" i="1"/>
  <c r="W164" i="1"/>
  <c r="W165" i="1"/>
  <c r="W166" i="1"/>
  <c r="W167" i="1"/>
  <c r="W168" i="1"/>
  <c r="W169" i="1"/>
  <c r="W171" i="1"/>
  <c r="W170" i="1"/>
  <c r="W172" i="1"/>
  <c r="W177" i="1"/>
  <c r="W173" i="1"/>
  <c r="W174" i="1"/>
  <c r="W175" i="1"/>
  <c r="W178" i="1"/>
  <c r="W176" i="1"/>
  <c r="W179" i="1"/>
  <c r="W180" i="1"/>
  <c r="W181" i="1"/>
  <c r="W182" i="1"/>
  <c r="W183" i="1"/>
  <c r="W185" i="1"/>
  <c r="W184" i="1"/>
  <c r="W186" i="1"/>
  <c r="W190" i="1"/>
  <c r="W191" i="1"/>
  <c r="W188" i="1"/>
  <c r="W187" i="1"/>
  <c r="W189" i="1"/>
  <c r="W192" i="1"/>
  <c r="W194" i="1"/>
  <c r="W195" i="1"/>
  <c r="W196" i="1"/>
  <c r="W193" i="1"/>
  <c r="W198" i="1"/>
  <c r="W197" i="1"/>
  <c r="W201" i="1"/>
  <c r="W200" i="1"/>
  <c r="W199" i="1"/>
  <c r="W203" i="1"/>
  <c r="W202" i="1"/>
  <c r="W204" i="1"/>
  <c r="W205" i="1"/>
  <c r="W207" i="1"/>
  <c r="W208" i="1"/>
  <c r="W206" i="1"/>
  <c r="W209" i="1"/>
  <c r="W210" i="1"/>
  <c r="W211" i="1"/>
  <c r="W212" i="1"/>
  <c r="W213" i="1"/>
  <c r="W214" i="1"/>
  <c r="W215" i="1"/>
  <c r="W217" i="1"/>
  <c r="W216" i="1"/>
  <c r="W221" i="1"/>
  <c r="W218" i="1"/>
  <c r="W220" i="1"/>
  <c r="W219" i="1"/>
  <c r="W222" i="1"/>
  <c r="W223" i="1"/>
  <c r="W224" i="1"/>
  <c r="W225" i="1"/>
  <c r="W227" i="1"/>
  <c r="W228" i="1"/>
  <c r="W229" i="1"/>
  <c r="W226" i="1"/>
  <c r="W230" i="1"/>
  <c r="W231" i="1"/>
  <c r="W232" i="1"/>
  <c r="W234" i="1"/>
  <c r="W233" i="1"/>
  <c r="W235" i="1"/>
  <c r="W236" i="1"/>
  <c r="W237" i="1"/>
  <c r="W239" i="1"/>
  <c r="W238" i="1"/>
  <c r="W240" i="1"/>
  <c r="W241" i="1"/>
  <c r="W242" i="1"/>
  <c r="W244" i="1"/>
  <c r="W243" i="1"/>
  <c r="W245" i="1"/>
  <c r="W246" i="1"/>
  <c r="W248" i="1"/>
  <c r="W247" i="1"/>
  <c r="W249" i="1"/>
  <c r="W250" i="1"/>
  <c r="W251" i="1"/>
  <c r="W252" i="1"/>
  <c r="W253" i="1"/>
  <c r="W255" i="1"/>
  <c r="W254" i="1"/>
  <c r="W256" i="1"/>
  <c r="W257" i="1"/>
  <c r="W258" i="1"/>
  <c r="W260" i="1"/>
  <c r="W259" i="1"/>
  <c r="W261" i="1"/>
  <c r="W262" i="1"/>
  <c r="W263" i="1"/>
  <c r="W264" i="1"/>
  <c r="W265" i="1"/>
  <c r="W266" i="1"/>
  <c r="W267" i="1"/>
  <c r="W269" i="1"/>
  <c r="W268" i="1"/>
  <c r="W270" i="1"/>
  <c r="W271" i="1"/>
  <c r="W272" i="1"/>
  <c r="W273" i="1"/>
  <c r="W274" i="1"/>
  <c r="W276" i="1"/>
  <c r="W275" i="1"/>
  <c r="W277" i="1"/>
  <c r="W279" i="1"/>
  <c r="W278" i="1"/>
  <c r="W280" i="1"/>
  <c r="W282" i="1"/>
  <c r="W284" i="1"/>
  <c r="W281" i="1"/>
  <c r="W283" i="1"/>
  <c r="W285" i="1"/>
  <c r="W286" i="1"/>
  <c r="W287" i="1"/>
  <c r="W288" i="1"/>
  <c r="W289" i="1"/>
  <c r="W290" i="1"/>
  <c r="W291" i="1"/>
  <c r="W293" i="1"/>
  <c r="W292" i="1"/>
  <c r="W294" i="1"/>
  <c r="W295" i="1"/>
  <c r="W296" i="1"/>
  <c r="W297" i="1"/>
  <c r="W298" i="1"/>
  <c r="W299" i="1"/>
  <c r="W300" i="1"/>
  <c r="W302" i="1"/>
  <c r="W301" i="1"/>
  <c r="W303" i="1"/>
  <c r="W304" i="1"/>
  <c r="W305" i="1"/>
  <c r="W306" i="1"/>
  <c r="W308" i="1"/>
  <c r="W307" i="1"/>
  <c r="W309" i="1"/>
  <c r="W310" i="1"/>
  <c r="W311" i="1"/>
  <c r="W312" i="1"/>
  <c r="W313" i="1"/>
  <c r="W314" i="1"/>
  <c r="W315" i="1"/>
  <c r="W316" i="1"/>
  <c r="W317" i="1"/>
  <c r="W319" i="1"/>
  <c r="W318" i="1"/>
  <c r="W321" i="1"/>
  <c r="W320" i="1"/>
  <c r="W322" i="1"/>
  <c r="W323" i="1"/>
  <c r="W324" i="1"/>
  <c r="W326" i="1"/>
  <c r="W325" i="1"/>
  <c r="W327" i="1"/>
  <c r="W329" i="1"/>
  <c r="W328" i="1"/>
  <c r="W330" i="1"/>
  <c r="W331" i="1"/>
  <c r="W332" i="1"/>
  <c r="W334" i="1"/>
  <c r="W333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2" i="1"/>
  <c r="X325" i="1" l="1"/>
  <c r="X352" i="1"/>
  <c r="X316" i="1"/>
  <c r="X340" i="1"/>
  <c r="X329" i="1"/>
  <c r="X301" i="1"/>
  <c r="X338" i="1"/>
  <c r="X350" i="1"/>
  <c r="X314" i="1"/>
  <c r="X279" i="1"/>
  <c r="X182" i="1"/>
  <c r="X109" i="1"/>
  <c r="X84" i="1"/>
  <c r="X302" i="1"/>
  <c r="X241" i="1"/>
  <c r="X216" i="1"/>
  <c r="X181" i="1"/>
  <c r="X157" i="1"/>
  <c r="X129" i="1"/>
  <c r="X110" i="1"/>
  <c r="X83" i="1"/>
  <c r="X60" i="1"/>
  <c r="X39" i="1"/>
  <c r="X14" i="1"/>
  <c r="X348" i="1"/>
  <c r="X336" i="1"/>
  <c r="X324" i="1"/>
  <c r="X312" i="1"/>
  <c r="X300" i="1"/>
  <c r="X288" i="1"/>
  <c r="X275" i="1"/>
  <c r="X264" i="1"/>
  <c r="X252" i="1"/>
  <c r="X240" i="1"/>
  <c r="X229" i="1"/>
  <c r="X217" i="1"/>
  <c r="X204" i="1"/>
  <c r="X192" i="1"/>
  <c r="X180" i="1"/>
  <c r="X168" i="1"/>
  <c r="X154" i="1"/>
  <c r="X144" i="1"/>
  <c r="X138" i="1"/>
  <c r="X119" i="1"/>
  <c r="X107" i="1"/>
  <c r="X95" i="1"/>
  <c r="X87" i="1"/>
  <c r="X75" i="1"/>
  <c r="X61" i="1"/>
  <c r="X52" i="1"/>
  <c r="X31" i="1"/>
  <c r="X21" i="1"/>
  <c r="X13" i="1"/>
  <c r="X242" i="1"/>
  <c r="X131" i="1"/>
  <c r="X38" i="1"/>
  <c r="X265" i="1"/>
  <c r="X226" i="1"/>
  <c r="X194" i="1"/>
  <c r="X169" i="1"/>
  <c r="X145" i="1"/>
  <c r="X120" i="1"/>
  <c r="X98" i="1"/>
  <c r="X72" i="1"/>
  <c r="X53" i="1"/>
  <c r="X25" i="1"/>
  <c r="X347" i="1"/>
  <c r="X335" i="1"/>
  <c r="X323" i="1"/>
  <c r="X311" i="1"/>
  <c r="X299" i="1"/>
  <c r="X287" i="1"/>
  <c r="X276" i="1"/>
  <c r="X263" i="1"/>
  <c r="X251" i="1"/>
  <c r="X238" i="1"/>
  <c r="X228" i="1"/>
  <c r="X215" i="1"/>
  <c r="X202" i="1"/>
  <c r="X189" i="1"/>
  <c r="X179" i="1"/>
  <c r="X167" i="1"/>
  <c r="X155" i="1"/>
  <c r="X140" i="1"/>
  <c r="X132" i="1"/>
  <c r="X123" i="1"/>
  <c r="X108" i="1"/>
  <c r="X96" i="1"/>
  <c r="X80" i="1"/>
  <c r="X70" i="1"/>
  <c r="X59" i="1"/>
  <c r="X43" i="1"/>
  <c r="X35" i="1"/>
  <c r="X18" i="1"/>
  <c r="X9" i="1"/>
  <c r="X230" i="1"/>
  <c r="X97" i="1"/>
  <c r="X349" i="1"/>
  <c r="X253" i="1"/>
  <c r="X205" i="1"/>
  <c r="X346" i="1"/>
  <c r="X333" i="1"/>
  <c r="X322" i="1"/>
  <c r="X310" i="1"/>
  <c r="X298" i="1"/>
  <c r="X286" i="1"/>
  <c r="X274" i="1"/>
  <c r="X262" i="1"/>
  <c r="X250" i="1"/>
  <c r="X239" i="1"/>
  <c r="X227" i="1"/>
  <c r="X214" i="1"/>
  <c r="X203" i="1"/>
  <c r="X187" i="1"/>
  <c r="X176" i="1"/>
  <c r="X166" i="1"/>
  <c r="X156" i="1"/>
  <c r="X143" i="1"/>
  <c r="X135" i="1"/>
  <c r="X118" i="1"/>
  <c r="X106" i="1"/>
  <c r="X93" i="1"/>
  <c r="X81" i="1"/>
  <c r="X74" i="1"/>
  <c r="X56" i="1"/>
  <c r="X44" i="1"/>
  <c r="X34" i="1"/>
  <c r="X23" i="1"/>
  <c r="X11" i="1"/>
  <c r="X266" i="1"/>
  <c r="X207" i="1"/>
  <c r="X158" i="1"/>
  <c r="X73" i="1"/>
  <c r="X313" i="1"/>
  <c r="X309" i="1"/>
  <c r="X249" i="1"/>
  <c r="X199" i="1"/>
  <c r="X178" i="1"/>
  <c r="X165" i="1"/>
  <c r="X153" i="1"/>
  <c r="X139" i="1"/>
  <c r="X130" i="1"/>
  <c r="X114" i="1"/>
  <c r="X105" i="1"/>
  <c r="X94" i="1"/>
  <c r="X82" i="1"/>
  <c r="X64" i="1"/>
  <c r="X58" i="1"/>
  <c r="X46" i="1"/>
  <c r="X36" i="1"/>
  <c r="X20" i="1"/>
  <c r="X8" i="1"/>
  <c r="X255" i="1"/>
  <c r="X171" i="1"/>
  <c r="X50" i="1"/>
  <c r="X337" i="1"/>
  <c r="X345" i="1"/>
  <c r="X285" i="1"/>
  <c r="X237" i="1"/>
  <c r="X344" i="1"/>
  <c r="X307" i="1"/>
  <c r="X272" i="1"/>
  <c r="X224" i="1"/>
  <c r="X191" i="1"/>
  <c r="X142" i="1"/>
  <c r="X127" i="1"/>
  <c r="X116" i="1"/>
  <c r="X102" i="1"/>
  <c r="X90" i="1"/>
  <c r="X79" i="1"/>
  <c r="X66" i="1"/>
  <c r="X49" i="1"/>
  <c r="X47" i="1"/>
  <c r="X32" i="1"/>
  <c r="X24" i="1"/>
  <c r="X10" i="1"/>
  <c r="X221" i="1"/>
  <c r="X12" i="1"/>
  <c r="X289" i="1"/>
  <c r="X297" i="1"/>
  <c r="X225" i="1"/>
  <c r="X236" i="1"/>
  <c r="X175" i="1"/>
  <c r="X343" i="1"/>
  <c r="X308" i="1"/>
  <c r="X271" i="1"/>
  <c r="X248" i="1"/>
  <c r="X235" i="1"/>
  <c r="X223" i="1"/>
  <c r="X211" i="1"/>
  <c r="X201" i="1"/>
  <c r="X190" i="1"/>
  <c r="X174" i="1"/>
  <c r="X163" i="1"/>
  <c r="X151" i="1"/>
  <c r="X133" i="1"/>
  <c r="X128" i="1"/>
  <c r="X117" i="1"/>
  <c r="X104" i="1"/>
  <c r="X91" i="1"/>
  <c r="X78" i="1"/>
  <c r="X68" i="1"/>
  <c r="X55" i="1"/>
  <c r="X45" i="1"/>
  <c r="X33" i="1"/>
  <c r="X22" i="1"/>
  <c r="X7" i="1"/>
  <c r="X290" i="1"/>
  <c r="X195" i="1"/>
  <c r="X147" i="1"/>
  <c r="X63" i="1"/>
  <c r="X326" i="1"/>
  <c r="X334" i="1"/>
  <c r="X273" i="1"/>
  <c r="X213" i="1"/>
  <c r="X332" i="1"/>
  <c r="X296" i="1"/>
  <c r="X247" i="1"/>
  <c r="X200" i="1"/>
  <c r="X152" i="1"/>
  <c r="X318" i="1"/>
  <c r="X281" i="1"/>
  <c r="X342" i="1"/>
  <c r="X330" i="1"/>
  <c r="X319" i="1"/>
  <c r="X306" i="1"/>
  <c r="X294" i="1"/>
  <c r="X284" i="1"/>
  <c r="X270" i="1"/>
  <c r="X258" i="1"/>
  <c r="X246" i="1"/>
  <c r="X233" i="1"/>
  <c r="X222" i="1"/>
  <c r="X210" i="1"/>
  <c r="X197" i="1"/>
  <c r="X186" i="1"/>
  <c r="X173" i="1"/>
  <c r="X162" i="1"/>
  <c r="X149" i="1"/>
  <c r="X136" i="1"/>
  <c r="X126" i="1"/>
  <c r="X115" i="1"/>
  <c r="X103" i="1"/>
  <c r="X92" i="1"/>
  <c r="X85" i="1"/>
  <c r="X67" i="1"/>
  <c r="X57" i="1"/>
  <c r="X37" i="1"/>
  <c r="X30" i="1"/>
  <c r="X19" i="1"/>
  <c r="X4" i="1"/>
  <c r="X122" i="1"/>
  <c r="X26" i="1"/>
  <c r="X277" i="1"/>
  <c r="X320" i="1"/>
  <c r="X261" i="1"/>
  <c r="X188" i="1"/>
  <c r="X321" i="1"/>
  <c r="X283" i="1"/>
  <c r="X259" i="1"/>
  <c r="X212" i="1"/>
  <c r="X164" i="1"/>
  <c r="X331" i="1"/>
  <c r="X295" i="1"/>
  <c r="X260" i="1"/>
  <c r="X2" i="1"/>
  <c r="X341" i="1"/>
  <c r="X328" i="1"/>
  <c r="X317" i="1"/>
  <c r="X305" i="1"/>
  <c r="X292" i="1"/>
  <c r="X282" i="1"/>
  <c r="X268" i="1"/>
  <c r="X257" i="1"/>
  <c r="X245" i="1"/>
  <c r="X234" i="1"/>
  <c r="X219" i="1"/>
  <c r="X209" i="1"/>
  <c r="X198" i="1"/>
  <c r="X184" i="1"/>
  <c r="X177" i="1"/>
  <c r="X160" i="1"/>
  <c r="X150" i="1"/>
  <c r="X137" i="1"/>
  <c r="X124" i="1"/>
  <c r="X113" i="1"/>
  <c r="X100" i="1"/>
  <c r="X88" i="1"/>
  <c r="X77" i="1"/>
  <c r="X62" i="1"/>
  <c r="X54" i="1"/>
  <c r="X40" i="1"/>
  <c r="X29" i="1"/>
  <c r="X16" i="1"/>
  <c r="X6" i="1"/>
  <c r="X304" i="1"/>
  <c r="X293" i="1"/>
  <c r="X280" i="1"/>
  <c r="X269" i="1"/>
  <c r="X256" i="1"/>
  <c r="X243" i="1"/>
  <c r="X232" i="1"/>
  <c r="X220" i="1"/>
  <c r="X206" i="1"/>
  <c r="X193" i="1"/>
  <c r="X185" i="1"/>
  <c r="X172" i="1"/>
  <c r="X161" i="1"/>
  <c r="X146" i="1"/>
  <c r="X141" i="1"/>
  <c r="X125" i="1"/>
  <c r="X112" i="1"/>
  <c r="X101" i="1"/>
  <c r="X89" i="1"/>
  <c r="X76" i="1"/>
  <c r="X69" i="1"/>
  <c r="X48" i="1"/>
  <c r="X42" i="1"/>
  <c r="X28" i="1"/>
  <c r="X17" i="1"/>
  <c r="X3" i="1"/>
  <c r="X351" i="1"/>
  <c r="X339" i="1"/>
  <c r="X327" i="1"/>
  <c r="X315" i="1"/>
  <c r="X303" i="1"/>
  <c r="X291" i="1"/>
  <c r="X278" i="1"/>
  <c r="X267" i="1"/>
  <c r="X254" i="1"/>
  <c r="X244" i="1"/>
  <c r="X231" i="1"/>
  <c r="X218" i="1"/>
  <c r="X208" i="1"/>
  <c r="X196" i="1"/>
  <c r="X183" i="1"/>
  <c r="X170" i="1"/>
  <c r="X159" i="1"/>
  <c r="X148" i="1"/>
  <c r="X134" i="1"/>
  <c r="X121" i="1"/>
  <c r="X111" i="1"/>
  <c r="X99" i="1"/>
  <c r="X86" i="1"/>
  <c r="X71" i="1"/>
  <c r="X65" i="1"/>
  <c r="X51" i="1"/>
  <c r="X41" i="1"/>
  <c r="X27" i="1"/>
  <c r="X15" i="1"/>
  <c r="X5" i="1"/>
  <c r="AA4" i="1"/>
  <c r="AA3" i="1"/>
  <c r="AA5" i="1"/>
  <c r="AA6" i="1"/>
  <c r="AA9" i="1"/>
  <c r="AA11" i="1"/>
  <c r="AA7" i="1"/>
  <c r="AA8" i="1"/>
  <c r="AA10" i="1"/>
  <c r="AA12" i="1"/>
  <c r="AA13" i="1"/>
  <c r="AA18" i="1"/>
  <c r="AA16" i="1"/>
  <c r="AA21" i="1"/>
  <c r="AA14" i="1"/>
  <c r="AA15" i="1"/>
  <c r="AA19" i="1"/>
  <c r="AA17" i="1"/>
  <c r="AA26" i="1"/>
  <c r="AA20" i="1"/>
  <c r="AA23" i="1"/>
  <c r="AA22" i="1"/>
  <c r="AA27" i="1"/>
  <c r="AA25" i="1"/>
  <c r="AA24" i="1"/>
  <c r="AA28" i="1"/>
  <c r="AA31" i="1"/>
  <c r="AA32" i="1"/>
  <c r="AA29" i="1"/>
  <c r="AA30" i="1"/>
  <c r="AA33" i="1"/>
  <c r="AA35" i="1"/>
  <c r="AA34" i="1"/>
  <c r="AA36" i="1"/>
  <c r="AA43" i="1"/>
  <c r="AA37" i="1"/>
  <c r="AA42" i="1"/>
  <c r="AA41" i="1"/>
  <c r="AA40" i="1"/>
  <c r="AA38" i="1"/>
  <c r="AA39" i="1"/>
  <c r="AA44" i="1"/>
  <c r="AA49" i="1"/>
  <c r="AA45" i="1"/>
  <c r="AA47" i="1"/>
  <c r="AA46" i="1"/>
  <c r="AA48" i="1"/>
  <c r="AA50" i="1"/>
  <c r="AA53" i="1"/>
  <c r="AA56" i="1"/>
  <c r="AA52" i="1"/>
  <c r="AA54" i="1"/>
  <c r="AA51" i="1"/>
  <c r="AA55" i="1"/>
  <c r="AA57" i="1"/>
  <c r="AA58" i="1"/>
  <c r="AA59" i="1"/>
  <c r="AA60" i="1"/>
  <c r="AA61" i="1"/>
  <c r="AA62" i="1"/>
  <c r="AA66" i="1"/>
  <c r="AA64" i="1"/>
  <c r="AA63" i="1"/>
  <c r="AA71" i="1"/>
  <c r="AA65" i="1"/>
  <c r="AA70" i="1"/>
  <c r="AA72" i="1"/>
  <c r="AA68" i="1"/>
  <c r="AA69" i="1"/>
  <c r="AA67" i="1"/>
  <c r="AA73" i="1"/>
  <c r="AA74" i="1"/>
  <c r="AA76" i="1"/>
  <c r="AA75" i="1"/>
  <c r="AA78" i="1"/>
  <c r="AA77" i="1"/>
  <c r="AA79" i="1"/>
  <c r="AA86" i="1"/>
  <c r="AA81" i="1"/>
  <c r="AA80" i="1"/>
  <c r="AA87" i="1"/>
  <c r="AA84" i="1"/>
  <c r="AA83" i="1"/>
  <c r="AA82" i="1"/>
  <c r="AA85" i="1"/>
  <c r="AA89" i="1"/>
  <c r="AA88" i="1"/>
  <c r="AA93" i="1"/>
  <c r="AA91" i="1"/>
  <c r="AA90" i="1"/>
  <c r="AA92" i="1"/>
  <c r="AA94" i="1"/>
  <c r="AA95" i="1"/>
  <c r="AA96" i="1"/>
  <c r="AA98" i="1"/>
  <c r="AA97" i="1"/>
  <c r="AA99" i="1"/>
  <c r="AA100" i="1"/>
  <c r="AA102" i="1"/>
  <c r="AA101" i="1"/>
  <c r="AA103" i="1"/>
  <c r="AA104" i="1"/>
  <c r="AA105" i="1"/>
  <c r="AA107" i="1"/>
  <c r="AA106" i="1"/>
  <c r="AA108" i="1"/>
  <c r="AA109" i="1"/>
  <c r="AA110" i="1"/>
  <c r="AA111" i="1"/>
  <c r="AA112" i="1"/>
  <c r="AA113" i="1"/>
  <c r="AA114" i="1"/>
  <c r="AA115" i="1"/>
  <c r="AA116" i="1"/>
  <c r="AA118" i="1"/>
  <c r="AA119" i="1"/>
  <c r="AA117" i="1"/>
  <c r="AA121" i="1"/>
  <c r="AA122" i="1"/>
  <c r="AA120" i="1"/>
  <c r="AA123" i="1"/>
  <c r="AA124" i="1"/>
  <c r="AA126" i="1"/>
  <c r="AA125" i="1"/>
  <c r="AA127" i="1"/>
  <c r="AA128" i="1"/>
  <c r="AA129" i="1"/>
  <c r="AA133" i="1"/>
  <c r="AA131" i="1"/>
  <c r="AA136" i="1"/>
  <c r="AA130" i="1"/>
  <c r="AA140" i="1"/>
  <c r="AA139" i="1"/>
  <c r="AA132" i="1"/>
  <c r="AA135" i="1"/>
  <c r="AA137" i="1"/>
  <c r="AA138" i="1"/>
  <c r="AA134" i="1"/>
  <c r="AA141" i="1"/>
  <c r="AA142" i="1"/>
  <c r="AA144" i="1"/>
  <c r="AA143" i="1"/>
  <c r="AA145" i="1"/>
  <c r="AA146" i="1"/>
  <c r="AA147" i="1"/>
  <c r="AA149" i="1"/>
  <c r="AA148" i="1"/>
  <c r="AA152" i="1"/>
  <c r="AA151" i="1"/>
  <c r="AA150" i="1"/>
  <c r="AA153" i="1"/>
  <c r="AA155" i="1"/>
  <c r="AA156" i="1"/>
  <c r="AA154" i="1"/>
  <c r="AA158" i="1"/>
  <c r="AA159" i="1"/>
  <c r="AA157" i="1"/>
  <c r="AA160" i="1"/>
  <c r="AA161" i="1"/>
  <c r="AA162" i="1"/>
  <c r="AA163" i="1"/>
  <c r="AA164" i="1"/>
  <c r="AA167" i="1"/>
  <c r="AA166" i="1"/>
  <c r="AA165" i="1"/>
  <c r="AA169" i="1"/>
  <c r="AA168" i="1"/>
  <c r="AA170" i="1"/>
  <c r="AA171" i="1"/>
  <c r="AA172" i="1"/>
  <c r="AA173" i="1"/>
  <c r="AA174" i="1"/>
  <c r="AA175" i="1"/>
  <c r="AA177" i="1"/>
  <c r="AA178" i="1"/>
  <c r="AA176" i="1"/>
  <c r="AA180" i="1"/>
  <c r="AA179" i="1"/>
  <c r="AA181" i="1"/>
  <c r="AA182" i="1"/>
  <c r="AA184" i="1"/>
  <c r="AA183" i="1"/>
  <c r="AA188" i="1"/>
  <c r="AA187" i="1"/>
  <c r="AA185" i="1"/>
  <c r="AA186" i="1"/>
  <c r="AA190" i="1"/>
  <c r="AA189" i="1"/>
  <c r="AA191" i="1"/>
  <c r="AA192" i="1"/>
  <c r="AA193" i="1"/>
  <c r="AA195" i="1"/>
  <c r="AA194" i="1"/>
  <c r="AA197" i="1"/>
  <c r="AA196" i="1"/>
  <c r="AA198" i="1"/>
  <c r="AA199" i="1"/>
  <c r="AA201" i="1"/>
  <c r="AA202" i="1"/>
  <c r="AA200" i="1"/>
  <c r="AA203" i="1"/>
  <c r="AA204" i="1"/>
  <c r="AA205" i="1"/>
  <c r="AA206" i="1"/>
  <c r="AA207" i="1"/>
  <c r="AA209" i="1"/>
  <c r="AA208" i="1"/>
  <c r="AA210" i="1"/>
  <c r="AA211" i="1"/>
  <c r="AA213" i="1"/>
  <c r="AA214" i="1"/>
  <c r="AA212" i="1"/>
  <c r="AA215" i="1"/>
  <c r="AA216" i="1"/>
  <c r="AA217" i="1"/>
  <c r="AA218" i="1"/>
  <c r="AA219" i="1"/>
  <c r="AA220" i="1"/>
  <c r="AA221" i="1"/>
  <c r="AA222" i="1"/>
  <c r="AA223" i="1"/>
  <c r="AA224" i="1"/>
  <c r="AA225" i="1"/>
  <c r="AA227" i="1"/>
  <c r="AA226" i="1"/>
  <c r="AA229" i="1"/>
  <c r="AA228" i="1"/>
  <c r="AA230" i="1"/>
  <c r="AA231" i="1"/>
  <c r="AA233" i="1"/>
  <c r="AA232" i="1"/>
  <c r="AA234" i="1"/>
  <c r="AA235" i="1"/>
  <c r="AA237" i="1"/>
  <c r="AA236" i="1"/>
  <c r="AA238" i="1"/>
  <c r="AA240" i="1"/>
  <c r="AA239" i="1"/>
  <c r="AA241" i="1"/>
  <c r="AA242" i="1"/>
  <c r="AA243" i="1"/>
  <c r="AA244" i="1"/>
  <c r="AA246" i="1"/>
  <c r="AA247" i="1"/>
  <c r="AA245" i="1"/>
  <c r="AA248" i="1"/>
  <c r="AA249" i="1"/>
  <c r="AA250" i="1"/>
  <c r="AA251" i="1"/>
  <c r="AA252" i="1"/>
  <c r="AA253" i="1"/>
  <c r="AA254" i="1"/>
  <c r="AA256" i="1"/>
  <c r="AA255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3" i="1"/>
  <c r="AA272" i="1"/>
  <c r="AA275" i="1"/>
  <c r="AA274" i="1"/>
  <c r="AA276" i="1"/>
  <c r="AA277" i="1"/>
  <c r="AA278" i="1"/>
  <c r="AA279" i="1"/>
  <c r="AA280" i="1"/>
  <c r="AA284" i="1"/>
  <c r="AA281" i="1"/>
  <c r="AA282" i="1"/>
  <c r="AA283" i="1"/>
  <c r="AA285" i="1"/>
  <c r="AA287" i="1"/>
  <c r="AA286" i="1"/>
  <c r="AA288" i="1"/>
  <c r="AA289" i="1"/>
  <c r="AA290" i="1"/>
  <c r="AA291" i="1"/>
  <c r="AA292" i="1"/>
  <c r="AA294" i="1"/>
  <c r="AA293" i="1"/>
  <c r="AA295" i="1"/>
  <c r="AA297" i="1"/>
  <c r="AA296" i="1"/>
  <c r="AA298" i="1"/>
  <c r="AA299" i="1"/>
  <c r="AA300" i="1"/>
  <c r="AA301" i="1"/>
  <c r="AA303" i="1"/>
  <c r="AA302" i="1"/>
  <c r="AA306" i="1"/>
  <c r="AA304" i="1"/>
  <c r="AA305" i="1"/>
  <c r="AA308" i="1"/>
  <c r="AA307" i="1"/>
  <c r="AA309" i="1"/>
  <c r="AA310" i="1"/>
  <c r="AA312" i="1"/>
  <c r="AA311" i="1"/>
  <c r="AA313" i="1"/>
  <c r="AA314" i="1"/>
  <c r="AA315" i="1"/>
  <c r="AA317" i="1"/>
  <c r="AA316" i="1"/>
  <c r="AA318" i="1"/>
  <c r="AA319" i="1"/>
  <c r="AA320" i="1"/>
  <c r="AA321" i="1"/>
  <c r="AA322" i="1"/>
  <c r="AA323" i="1"/>
  <c r="AA324" i="1"/>
  <c r="AA325" i="1"/>
  <c r="AA326" i="1"/>
  <c r="AA327" i="1"/>
  <c r="AA329" i="1"/>
  <c r="AA328" i="1"/>
  <c r="AA330" i="1"/>
  <c r="AA331" i="1"/>
  <c r="AA332" i="1"/>
  <c r="AA334" i="1"/>
  <c r="AA333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2" i="1"/>
  <c r="AF4" i="1"/>
  <c r="AF3" i="1"/>
  <c r="AF5" i="1"/>
  <c r="AF6" i="1"/>
  <c r="AF9" i="1"/>
  <c r="AF11" i="1"/>
  <c r="AF7" i="1"/>
  <c r="AF8" i="1"/>
  <c r="AF10" i="1"/>
  <c r="AF12" i="1"/>
  <c r="AF13" i="1"/>
  <c r="AF18" i="1"/>
  <c r="AF16" i="1"/>
  <c r="AF21" i="1"/>
  <c r="AF14" i="1"/>
  <c r="AF15" i="1"/>
  <c r="AF19" i="1"/>
  <c r="AF17" i="1"/>
  <c r="AF26" i="1"/>
  <c r="AF20" i="1"/>
  <c r="AF23" i="1"/>
  <c r="AF22" i="1"/>
  <c r="AF27" i="1"/>
  <c r="AF25" i="1"/>
  <c r="AF24" i="1"/>
  <c r="AF28" i="1"/>
  <c r="AF31" i="1"/>
  <c r="AF32" i="1"/>
  <c r="AF29" i="1"/>
  <c r="AF30" i="1"/>
  <c r="AF33" i="1"/>
  <c r="AF35" i="1"/>
  <c r="AF34" i="1"/>
  <c r="AF36" i="1"/>
  <c r="AF43" i="1"/>
  <c r="AF37" i="1"/>
  <c r="AF42" i="1"/>
  <c r="AF41" i="1"/>
  <c r="AF40" i="1"/>
  <c r="AF38" i="1"/>
  <c r="AF39" i="1"/>
  <c r="AF44" i="1"/>
  <c r="AF49" i="1"/>
  <c r="AF45" i="1"/>
  <c r="AF47" i="1"/>
  <c r="AF46" i="1"/>
  <c r="AF48" i="1"/>
  <c r="AF50" i="1"/>
  <c r="AF53" i="1"/>
  <c r="AF56" i="1"/>
  <c r="AF52" i="1"/>
  <c r="AF54" i="1"/>
  <c r="AF51" i="1"/>
  <c r="AF55" i="1"/>
  <c r="AF57" i="1"/>
  <c r="AF58" i="1"/>
  <c r="AF59" i="1"/>
  <c r="AF60" i="1"/>
  <c r="AF61" i="1"/>
  <c r="AF62" i="1"/>
  <c r="AF66" i="1"/>
  <c r="AF64" i="1"/>
  <c r="AF63" i="1"/>
  <c r="AF71" i="1"/>
  <c r="AF65" i="1"/>
  <c r="AF70" i="1"/>
  <c r="AF72" i="1"/>
  <c r="AF68" i="1"/>
  <c r="AF69" i="1"/>
  <c r="AF67" i="1"/>
  <c r="AF73" i="1"/>
  <c r="AF74" i="1"/>
  <c r="AF76" i="1"/>
  <c r="AF75" i="1"/>
  <c r="AF78" i="1"/>
  <c r="AF77" i="1"/>
  <c r="AF79" i="1"/>
  <c r="AF86" i="1"/>
  <c r="AF81" i="1"/>
  <c r="AF80" i="1"/>
  <c r="AF87" i="1"/>
  <c r="AF84" i="1"/>
  <c r="AF83" i="1"/>
  <c r="AF82" i="1"/>
  <c r="AF85" i="1"/>
  <c r="AF89" i="1"/>
  <c r="AF88" i="1"/>
  <c r="AF93" i="1"/>
  <c r="AF91" i="1"/>
  <c r="AF90" i="1"/>
  <c r="AF92" i="1"/>
  <c r="AF94" i="1"/>
  <c r="AF95" i="1"/>
  <c r="AF96" i="1"/>
  <c r="AF98" i="1"/>
  <c r="AF97" i="1"/>
  <c r="AF99" i="1"/>
  <c r="AF100" i="1"/>
  <c r="AF102" i="1"/>
  <c r="AF101" i="1"/>
  <c r="AF103" i="1"/>
  <c r="AF104" i="1"/>
  <c r="AF105" i="1"/>
  <c r="AF107" i="1"/>
  <c r="AF106" i="1"/>
  <c r="AF108" i="1"/>
  <c r="AF109" i="1"/>
  <c r="AF110" i="1"/>
  <c r="AF111" i="1"/>
  <c r="AF112" i="1"/>
  <c r="AF113" i="1"/>
  <c r="AF114" i="1"/>
  <c r="AF115" i="1"/>
  <c r="AF116" i="1"/>
  <c r="AF118" i="1"/>
  <c r="AF119" i="1"/>
  <c r="AF117" i="1"/>
  <c r="AF121" i="1"/>
  <c r="AF122" i="1"/>
  <c r="AF120" i="1"/>
  <c r="AF123" i="1"/>
  <c r="AF124" i="1"/>
  <c r="AF126" i="1"/>
  <c r="AF125" i="1"/>
  <c r="AF127" i="1"/>
  <c r="AF128" i="1"/>
  <c r="AF129" i="1"/>
  <c r="AF133" i="1"/>
  <c r="AF131" i="1"/>
  <c r="AF136" i="1"/>
  <c r="AF130" i="1"/>
  <c r="AF140" i="1"/>
  <c r="AF139" i="1"/>
  <c r="AF132" i="1"/>
  <c r="AF135" i="1"/>
  <c r="AF137" i="1"/>
  <c r="AF138" i="1"/>
  <c r="AF134" i="1"/>
  <c r="AF141" i="1"/>
  <c r="AF142" i="1"/>
  <c r="AF144" i="1"/>
  <c r="AF143" i="1"/>
  <c r="AF145" i="1"/>
  <c r="AF146" i="1"/>
  <c r="AF147" i="1"/>
  <c r="AF149" i="1"/>
  <c r="AF148" i="1"/>
  <c r="AF152" i="1"/>
  <c r="AF151" i="1"/>
  <c r="AF150" i="1"/>
  <c r="AF153" i="1"/>
  <c r="AF155" i="1"/>
  <c r="AF156" i="1"/>
  <c r="AF154" i="1"/>
  <c r="AF158" i="1"/>
  <c r="AF159" i="1"/>
  <c r="AF157" i="1"/>
  <c r="AF160" i="1"/>
  <c r="AF161" i="1"/>
  <c r="AF162" i="1"/>
  <c r="AF163" i="1"/>
  <c r="AF164" i="1"/>
  <c r="AF167" i="1"/>
  <c r="AF166" i="1"/>
  <c r="AF165" i="1"/>
  <c r="AF169" i="1"/>
  <c r="AF168" i="1"/>
  <c r="AF170" i="1"/>
  <c r="AF171" i="1"/>
  <c r="AF172" i="1"/>
  <c r="AF173" i="1"/>
  <c r="AF174" i="1"/>
  <c r="AF175" i="1"/>
  <c r="AF177" i="1"/>
  <c r="AF178" i="1"/>
  <c r="AF176" i="1"/>
  <c r="AF180" i="1"/>
  <c r="AF179" i="1"/>
  <c r="AF181" i="1"/>
  <c r="AF182" i="1"/>
  <c r="AF184" i="1"/>
  <c r="AF183" i="1"/>
  <c r="AF188" i="1"/>
  <c r="AF187" i="1"/>
  <c r="AF185" i="1"/>
  <c r="AF186" i="1"/>
  <c r="AF190" i="1"/>
  <c r="AF189" i="1"/>
  <c r="AF191" i="1"/>
  <c r="AF192" i="1"/>
  <c r="AF193" i="1"/>
  <c r="AF195" i="1"/>
  <c r="AF194" i="1"/>
  <c r="AF197" i="1"/>
  <c r="AF196" i="1"/>
  <c r="AF198" i="1"/>
  <c r="AF199" i="1"/>
  <c r="AF201" i="1"/>
  <c r="AF202" i="1"/>
  <c r="AF200" i="1"/>
  <c r="AF203" i="1"/>
  <c r="AF204" i="1"/>
  <c r="AF205" i="1"/>
  <c r="AF206" i="1"/>
  <c r="AF207" i="1"/>
  <c r="AF209" i="1"/>
  <c r="AF208" i="1"/>
  <c r="AF210" i="1"/>
  <c r="AF211" i="1"/>
  <c r="AF213" i="1"/>
  <c r="AF214" i="1"/>
  <c r="AF212" i="1"/>
  <c r="AF215" i="1"/>
  <c r="AF216" i="1"/>
  <c r="AF217" i="1"/>
  <c r="AF218" i="1"/>
  <c r="AF219" i="1"/>
  <c r="AF220" i="1"/>
  <c r="AF221" i="1"/>
  <c r="AF222" i="1"/>
  <c r="AF223" i="1"/>
  <c r="AF224" i="1"/>
  <c r="AF225" i="1"/>
  <c r="AF227" i="1"/>
  <c r="AF226" i="1"/>
  <c r="AF229" i="1"/>
  <c r="AF228" i="1"/>
  <c r="AF230" i="1"/>
  <c r="AF231" i="1"/>
  <c r="AF233" i="1"/>
  <c r="AF232" i="1"/>
  <c r="AF234" i="1"/>
  <c r="AF235" i="1"/>
  <c r="AF237" i="1"/>
  <c r="AF236" i="1"/>
  <c r="AF238" i="1"/>
  <c r="AF240" i="1"/>
  <c r="AF239" i="1"/>
  <c r="AF241" i="1"/>
  <c r="AF242" i="1"/>
  <c r="AF243" i="1"/>
  <c r="AF244" i="1"/>
  <c r="AF246" i="1"/>
  <c r="AF247" i="1"/>
  <c r="AF245" i="1"/>
  <c r="AF248" i="1"/>
  <c r="AF249" i="1"/>
  <c r="AF250" i="1"/>
  <c r="AF251" i="1"/>
  <c r="AF252" i="1"/>
  <c r="AF253" i="1"/>
  <c r="AF254" i="1"/>
  <c r="AF256" i="1"/>
  <c r="AF255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3" i="1"/>
  <c r="AF272" i="1"/>
  <c r="AF275" i="1"/>
  <c r="AF274" i="1"/>
  <c r="AF276" i="1"/>
  <c r="AF277" i="1"/>
  <c r="AF278" i="1"/>
  <c r="AF279" i="1"/>
  <c r="AF280" i="1"/>
  <c r="AF284" i="1"/>
  <c r="AF281" i="1"/>
  <c r="AF282" i="1"/>
  <c r="AF283" i="1"/>
  <c r="AF285" i="1"/>
  <c r="AF287" i="1"/>
  <c r="AF286" i="1"/>
  <c r="AF288" i="1"/>
  <c r="AF289" i="1"/>
  <c r="AF290" i="1"/>
  <c r="AF291" i="1"/>
  <c r="AF292" i="1"/>
  <c r="AF294" i="1"/>
  <c r="AF293" i="1"/>
  <c r="AF295" i="1"/>
  <c r="AF297" i="1"/>
  <c r="AF296" i="1"/>
  <c r="AF298" i="1"/>
  <c r="AF299" i="1"/>
  <c r="AF300" i="1"/>
  <c r="AF301" i="1"/>
  <c r="AF303" i="1"/>
  <c r="AF302" i="1"/>
  <c r="AF306" i="1"/>
  <c r="AF304" i="1"/>
  <c r="AF305" i="1"/>
  <c r="AF308" i="1"/>
  <c r="AF307" i="1"/>
  <c r="AF309" i="1"/>
  <c r="AF310" i="1"/>
  <c r="AF312" i="1"/>
  <c r="AF311" i="1"/>
  <c r="AF313" i="1"/>
  <c r="AF314" i="1"/>
  <c r="AF315" i="1"/>
  <c r="AF317" i="1"/>
  <c r="AF316" i="1"/>
  <c r="AF318" i="1"/>
  <c r="AF319" i="1"/>
  <c r="AF320" i="1"/>
  <c r="AF321" i="1"/>
  <c r="AF322" i="1"/>
  <c r="AF323" i="1"/>
  <c r="AF324" i="1"/>
  <c r="AF325" i="1"/>
  <c r="AF326" i="1"/>
  <c r="AF327" i="1"/>
  <c r="AF329" i="1"/>
  <c r="AF328" i="1"/>
  <c r="AF330" i="1"/>
  <c r="AF331" i="1"/>
  <c r="AF332" i="1"/>
  <c r="AF334" i="1"/>
  <c r="AF333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2" i="1"/>
  <c r="AH4" i="1"/>
  <c r="AH3" i="1"/>
  <c r="AH5" i="1"/>
  <c r="AH6" i="1"/>
  <c r="AH9" i="1"/>
  <c r="AH11" i="1"/>
  <c r="AH7" i="1"/>
  <c r="AH8" i="1"/>
  <c r="AH10" i="1"/>
  <c r="AH12" i="1"/>
  <c r="AH13" i="1"/>
  <c r="AH18" i="1"/>
  <c r="AH16" i="1"/>
  <c r="AH21" i="1"/>
  <c r="AH14" i="1"/>
  <c r="AH15" i="1"/>
  <c r="AH19" i="1"/>
  <c r="AH17" i="1"/>
  <c r="AH26" i="1"/>
  <c r="AH20" i="1"/>
  <c r="AH23" i="1"/>
  <c r="AH22" i="1"/>
  <c r="AH27" i="1"/>
  <c r="AH25" i="1"/>
  <c r="AH24" i="1"/>
  <c r="AH28" i="1"/>
  <c r="AH31" i="1"/>
  <c r="AH32" i="1"/>
  <c r="AH29" i="1"/>
  <c r="AH30" i="1"/>
  <c r="AH33" i="1"/>
  <c r="AH35" i="1"/>
  <c r="AH34" i="1"/>
  <c r="AH36" i="1"/>
  <c r="AH43" i="1"/>
  <c r="AH37" i="1"/>
  <c r="AH42" i="1"/>
  <c r="AH41" i="1"/>
  <c r="AH40" i="1"/>
  <c r="AH38" i="1"/>
  <c r="AH39" i="1"/>
  <c r="AH44" i="1"/>
  <c r="AH49" i="1"/>
  <c r="AH45" i="1"/>
  <c r="AH47" i="1"/>
  <c r="AH46" i="1"/>
  <c r="AH48" i="1"/>
  <c r="AH50" i="1"/>
  <c r="AH53" i="1"/>
  <c r="AH56" i="1"/>
  <c r="AH52" i="1"/>
  <c r="AH54" i="1"/>
  <c r="AH51" i="1"/>
  <c r="AH55" i="1"/>
  <c r="AH57" i="1"/>
  <c r="AH58" i="1"/>
  <c r="AH59" i="1"/>
  <c r="AH60" i="1"/>
  <c r="AH61" i="1"/>
  <c r="AH62" i="1"/>
  <c r="AH66" i="1"/>
  <c r="AH64" i="1"/>
  <c r="AH63" i="1"/>
  <c r="AH71" i="1"/>
  <c r="AH65" i="1"/>
  <c r="AH70" i="1"/>
  <c r="AH72" i="1"/>
  <c r="AH68" i="1"/>
  <c r="AH69" i="1"/>
  <c r="AH67" i="1"/>
  <c r="AH73" i="1"/>
  <c r="AH74" i="1"/>
  <c r="AH76" i="1"/>
  <c r="AH75" i="1"/>
  <c r="AH78" i="1"/>
  <c r="AH77" i="1"/>
  <c r="AH79" i="1"/>
  <c r="AH86" i="1"/>
  <c r="AH81" i="1"/>
  <c r="AH80" i="1"/>
  <c r="AH87" i="1"/>
  <c r="AH84" i="1"/>
  <c r="AH83" i="1"/>
  <c r="AH82" i="1"/>
  <c r="AH85" i="1"/>
  <c r="AH89" i="1"/>
  <c r="AH88" i="1"/>
  <c r="AH93" i="1"/>
  <c r="AH91" i="1"/>
  <c r="AH90" i="1"/>
  <c r="AH92" i="1"/>
  <c r="AH94" i="1"/>
  <c r="AH95" i="1"/>
  <c r="AH96" i="1"/>
  <c r="AH98" i="1"/>
  <c r="AH97" i="1"/>
  <c r="AH99" i="1"/>
  <c r="AH100" i="1"/>
  <c r="AH102" i="1"/>
  <c r="AH101" i="1"/>
  <c r="AH103" i="1"/>
  <c r="AH104" i="1"/>
  <c r="AH105" i="1"/>
  <c r="AH107" i="1"/>
  <c r="AH106" i="1"/>
  <c r="AH108" i="1"/>
  <c r="AH109" i="1"/>
  <c r="AH110" i="1"/>
  <c r="AH111" i="1"/>
  <c r="AH112" i="1"/>
  <c r="AH113" i="1"/>
  <c r="AH114" i="1"/>
  <c r="AH115" i="1"/>
  <c r="AH116" i="1"/>
  <c r="AH118" i="1"/>
  <c r="AH119" i="1"/>
  <c r="AH117" i="1"/>
  <c r="AH121" i="1"/>
  <c r="AH122" i="1"/>
  <c r="AH120" i="1"/>
  <c r="AH123" i="1"/>
  <c r="AH124" i="1"/>
  <c r="AH126" i="1"/>
  <c r="AH125" i="1"/>
  <c r="AH127" i="1"/>
  <c r="AH128" i="1"/>
  <c r="AH129" i="1"/>
  <c r="AH133" i="1"/>
  <c r="AH131" i="1"/>
  <c r="AH136" i="1"/>
  <c r="AH130" i="1"/>
  <c r="AH140" i="1"/>
  <c r="AH139" i="1"/>
  <c r="AH132" i="1"/>
  <c r="AH135" i="1"/>
  <c r="AH137" i="1"/>
  <c r="AH138" i="1"/>
  <c r="AH134" i="1"/>
  <c r="AH141" i="1"/>
  <c r="AH142" i="1"/>
  <c r="AH144" i="1"/>
  <c r="AH143" i="1"/>
  <c r="AH145" i="1"/>
  <c r="AH146" i="1"/>
  <c r="AH147" i="1"/>
  <c r="AH149" i="1"/>
  <c r="AH148" i="1"/>
  <c r="AH152" i="1"/>
  <c r="AH151" i="1"/>
  <c r="AH150" i="1"/>
  <c r="AH153" i="1"/>
  <c r="AH155" i="1"/>
  <c r="AH156" i="1"/>
  <c r="AH154" i="1"/>
  <c r="AH158" i="1"/>
  <c r="AH159" i="1"/>
  <c r="AH157" i="1"/>
  <c r="AH160" i="1"/>
  <c r="AH161" i="1"/>
  <c r="AH162" i="1"/>
  <c r="AH163" i="1"/>
  <c r="AH164" i="1"/>
  <c r="AH167" i="1"/>
  <c r="AH166" i="1"/>
  <c r="AH165" i="1"/>
  <c r="AH169" i="1"/>
  <c r="AH168" i="1"/>
  <c r="AH170" i="1"/>
  <c r="AH171" i="1"/>
  <c r="AH172" i="1"/>
  <c r="AH173" i="1"/>
  <c r="AH174" i="1"/>
  <c r="AH175" i="1"/>
  <c r="AH177" i="1"/>
  <c r="AH178" i="1"/>
  <c r="AH176" i="1"/>
  <c r="AH180" i="1"/>
  <c r="AH179" i="1"/>
  <c r="AH181" i="1"/>
  <c r="AH182" i="1"/>
  <c r="AH184" i="1"/>
  <c r="AH183" i="1"/>
  <c r="AH188" i="1"/>
  <c r="AH187" i="1"/>
  <c r="AH185" i="1"/>
  <c r="AH186" i="1"/>
  <c r="AH190" i="1"/>
  <c r="AH189" i="1"/>
  <c r="AH191" i="1"/>
  <c r="AH192" i="1"/>
  <c r="AH193" i="1"/>
  <c r="AH195" i="1"/>
  <c r="AH194" i="1"/>
  <c r="AH197" i="1"/>
  <c r="AH196" i="1"/>
  <c r="AH198" i="1"/>
  <c r="AH199" i="1"/>
  <c r="AH201" i="1"/>
  <c r="AH202" i="1"/>
  <c r="AH200" i="1"/>
  <c r="AH203" i="1"/>
  <c r="AH204" i="1"/>
  <c r="AH205" i="1"/>
  <c r="AH206" i="1"/>
  <c r="AH207" i="1"/>
  <c r="AH209" i="1"/>
  <c r="AH208" i="1"/>
  <c r="AH210" i="1"/>
  <c r="AH211" i="1"/>
  <c r="AH213" i="1"/>
  <c r="AH214" i="1"/>
  <c r="AH212" i="1"/>
  <c r="AH215" i="1"/>
  <c r="AH216" i="1"/>
  <c r="AH217" i="1"/>
  <c r="AH218" i="1"/>
  <c r="AH219" i="1"/>
  <c r="AH220" i="1"/>
  <c r="AH221" i="1"/>
  <c r="AH222" i="1"/>
  <c r="AH223" i="1"/>
  <c r="AH224" i="1"/>
  <c r="AH225" i="1"/>
  <c r="AH227" i="1"/>
  <c r="AH226" i="1"/>
  <c r="AH229" i="1"/>
  <c r="AH228" i="1"/>
  <c r="AH230" i="1"/>
  <c r="AH231" i="1"/>
  <c r="AH233" i="1"/>
  <c r="AH232" i="1"/>
  <c r="AH234" i="1"/>
  <c r="AH235" i="1"/>
  <c r="AH237" i="1"/>
  <c r="AH236" i="1"/>
  <c r="AH238" i="1"/>
  <c r="AH240" i="1"/>
  <c r="AH239" i="1"/>
  <c r="AH241" i="1"/>
  <c r="AH242" i="1"/>
  <c r="AH243" i="1"/>
  <c r="AH244" i="1"/>
  <c r="AH246" i="1"/>
  <c r="AH247" i="1"/>
  <c r="AH245" i="1"/>
  <c r="AH248" i="1"/>
  <c r="AH249" i="1"/>
  <c r="AH250" i="1"/>
  <c r="AH251" i="1"/>
  <c r="AH252" i="1"/>
  <c r="AH253" i="1"/>
  <c r="AH254" i="1"/>
  <c r="AH256" i="1"/>
  <c r="AH255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3" i="1"/>
  <c r="AH272" i="1"/>
  <c r="AH275" i="1"/>
  <c r="AH274" i="1"/>
  <c r="AH276" i="1"/>
  <c r="AH277" i="1"/>
  <c r="AH278" i="1"/>
  <c r="AH279" i="1"/>
  <c r="AH280" i="1"/>
  <c r="AH284" i="1"/>
  <c r="AH281" i="1"/>
  <c r="AH282" i="1"/>
  <c r="AH283" i="1"/>
  <c r="AH285" i="1"/>
  <c r="AH287" i="1"/>
  <c r="AH286" i="1"/>
  <c r="AH288" i="1"/>
  <c r="AH289" i="1"/>
  <c r="AH290" i="1"/>
  <c r="AH291" i="1"/>
  <c r="AH292" i="1"/>
  <c r="AH294" i="1"/>
  <c r="AH293" i="1"/>
  <c r="AH295" i="1"/>
  <c r="AH297" i="1"/>
  <c r="AH296" i="1"/>
  <c r="AH298" i="1"/>
  <c r="AH299" i="1"/>
  <c r="AH300" i="1"/>
  <c r="AH301" i="1"/>
  <c r="AH303" i="1"/>
  <c r="AH302" i="1"/>
  <c r="AH306" i="1"/>
  <c r="AH304" i="1"/>
  <c r="AH305" i="1"/>
  <c r="AH308" i="1"/>
  <c r="AH307" i="1"/>
  <c r="AH309" i="1"/>
  <c r="AH310" i="1"/>
  <c r="AH312" i="1"/>
  <c r="AH311" i="1"/>
  <c r="AH313" i="1"/>
  <c r="AH314" i="1"/>
  <c r="AH315" i="1"/>
  <c r="AH317" i="1"/>
  <c r="AH316" i="1"/>
  <c r="AH318" i="1"/>
  <c r="AH319" i="1"/>
  <c r="AH320" i="1"/>
  <c r="AH321" i="1"/>
  <c r="AH322" i="1"/>
  <c r="AH323" i="1"/>
  <c r="AH324" i="1"/>
  <c r="AH325" i="1"/>
  <c r="AH326" i="1"/>
  <c r="AH327" i="1"/>
  <c r="AH329" i="1"/>
  <c r="AH328" i="1"/>
  <c r="AH330" i="1"/>
  <c r="AH331" i="1"/>
  <c r="AH332" i="1"/>
  <c r="AH334" i="1"/>
  <c r="AH333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2" i="1"/>
  <c r="U3" i="1" l="1"/>
  <c r="U9" i="1"/>
  <c r="U4" i="1"/>
  <c r="U5" i="1"/>
  <c r="U8" i="1"/>
  <c r="U6" i="1"/>
  <c r="U12" i="1"/>
  <c r="U7" i="1"/>
  <c r="U10" i="1"/>
  <c r="U11" i="1"/>
  <c r="U14" i="1"/>
  <c r="U16" i="1"/>
  <c r="U20" i="1"/>
  <c r="U17" i="1"/>
  <c r="U22" i="1"/>
  <c r="U15" i="1"/>
  <c r="U25" i="1"/>
  <c r="U19" i="1"/>
  <c r="U13" i="1"/>
  <c r="U24" i="1"/>
  <c r="U27" i="1"/>
  <c r="U21" i="1"/>
  <c r="U33" i="1"/>
  <c r="U18" i="1"/>
  <c r="U23" i="1"/>
  <c r="U31" i="1"/>
  <c r="U29" i="1"/>
  <c r="U26" i="1"/>
  <c r="U28" i="1"/>
  <c r="U32" i="1"/>
  <c r="U30" i="1"/>
  <c r="U36" i="1"/>
  <c r="U34" i="1"/>
  <c r="U40" i="1"/>
  <c r="U38" i="1"/>
  <c r="U41" i="1"/>
  <c r="U37" i="1"/>
  <c r="U35" i="1"/>
  <c r="U44" i="1"/>
  <c r="U42" i="1"/>
  <c r="U43" i="1"/>
  <c r="U39" i="1"/>
  <c r="U46" i="1"/>
  <c r="U58" i="1"/>
  <c r="U51" i="1"/>
  <c r="U45" i="1"/>
  <c r="U53" i="1"/>
  <c r="U55" i="1"/>
  <c r="U52" i="1"/>
  <c r="U47" i="1"/>
  <c r="U49" i="1"/>
  <c r="U59" i="1"/>
  <c r="U62" i="1"/>
  <c r="U50" i="1"/>
  <c r="U48" i="1"/>
  <c r="U54" i="1"/>
  <c r="U56" i="1"/>
  <c r="U70" i="1"/>
  <c r="U63" i="1"/>
  <c r="U57" i="1"/>
  <c r="U64" i="1"/>
  <c r="U66" i="1"/>
  <c r="U72" i="1"/>
  <c r="U71" i="1"/>
  <c r="U67" i="1"/>
  <c r="U61" i="1"/>
  <c r="U65" i="1"/>
  <c r="U60" i="1"/>
  <c r="U75" i="1"/>
  <c r="U69" i="1"/>
  <c r="U68" i="1"/>
  <c r="U84" i="1"/>
  <c r="U73" i="1"/>
  <c r="U79" i="1"/>
  <c r="U83" i="1"/>
  <c r="U76" i="1"/>
  <c r="U78" i="1"/>
  <c r="U85" i="1"/>
  <c r="U81" i="1"/>
  <c r="U77" i="1"/>
  <c r="U74" i="1"/>
  <c r="U91" i="1"/>
  <c r="U87" i="1"/>
  <c r="U86" i="1"/>
  <c r="U89" i="1"/>
  <c r="U80" i="1"/>
  <c r="U82" i="1"/>
  <c r="U88" i="1"/>
  <c r="U90" i="1"/>
  <c r="U95" i="1"/>
  <c r="U94" i="1"/>
  <c r="U93" i="1"/>
  <c r="U101" i="1"/>
  <c r="U104" i="1"/>
  <c r="U96" i="1"/>
  <c r="U92" i="1"/>
  <c r="U97" i="1"/>
  <c r="U98" i="1"/>
  <c r="U103" i="1"/>
  <c r="U102" i="1"/>
  <c r="U100" i="1"/>
  <c r="U107" i="1"/>
  <c r="U105" i="1"/>
  <c r="U99" i="1"/>
  <c r="U109" i="1"/>
  <c r="U114" i="1"/>
  <c r="U106" i="1"/>
  <c r="U113" i="1"/>
  <c r="U110" i="1"/>
  <c r="U108" i="1"/>
  <c r="U115" i="1"/>
  <c r="U111" i="1"/>
  <c r="U117" i="1"/>
  <c r="U116" i="1"/>
  <c r="U118" i="1"/>
  <c r="U112" i="1"/>
  <c r="U119" i="1"/>
  <c r="U122" i="1"/>
  <c r="U125" i="1"/>
  <c r="U121" i="1"/>
  <c r="U123" i="1"/>
  <c r="U126" i="1"/>
  <c r="U120" i="1"/>
  <c r="U131" i="1"/>
  <c r="U124" i="1"/>
  <c r="U132" i="1"/>
  <c r="U127" i="1"/>
  <c r="U130" i="1"/>
  <c r="U134" i="1"/>
  <c r="U128" i="1"/>
  <c r="U136" i="1"/>
  <c r="U141" i="1"/>
  <c r="U129" i="1"/>
  <c r="U142" i="1"/>
  <c r="U140" i="1"/>
  <c r="U137" i="1"/>
  <c r="U135" i="1"/>
  <c r="U133" i="1"/>
  <c r="U138" i="1"/>
  <c r="U139" i="1"/>
  <c r="U143" i="1"/>
  <c r="U144" i="1"/>
  <c r="U146" i="1"/>
  <c r="U151" i="1"/>
  <c r="U145" i="1"/>
  <c r="U149" i="1"/>
  <c r="U150" i="1"/>
  <c r="U153" i="1"/>
  <c r="U148" i="1"/>
  <c r="U147" i="1"/>
  <c r="U152" i="1"/>
  <c r="U155" i="1"/>
  <c r="U160" i="1"/>
  <c r="U157" i="1"/>
  <c r="U161" i="1"/>
  <c r="U154" i="1"/>
  <c r="U162" i="1"/>
  <c r="U164" i="1"/>
  <c r="U156" i="1"/>
  <c r="U158" i="1"/>
  <c r="U163" i="1"/>
  <c r="U159" i="1"/>
  <c r="U165" i="1"/>
  <c r="U167" i="1"/>
  <c r="U166" i="1"/>
  <c r="U170" i="1"/>
  <c r="U171" i="1"/>
  <c r="U168" i="1"/>
  <c r="U176" i="1"/>
  <c r="U174" i="1"/>
  <c r="U169" i="1"/>
  <c r="U180" i="1"/>
  <c r="U173" i="1"/>
  <c r="U177" i="1"/>
  <c r="U175" i="1"/>
  <c r="U172" i="1"/>
  <c r="U179" i="1"/>
  <c r="U181" i="1"/>
  <c r="U183" i="1"/>
  <c r="U182" i="1"/>
  <c r="U178" i="1"/>
  <c r="U186" i="1"/>
  <c r="U192" i="1"/>
  <c r="U190" i="1"/>
  <c r="U184" i="1"/>
  <c r="U187" i="1"/>
  <c r="U185" i="1"/>
  <c r="U188" i="1"/>
  <c r="U191" i="1"/>
  <c r="U189" i="1"/>
  <c r="U193" i="1"/>
  <c r="U198" i="1"/>
  <c r="U196" i="1"/>
  <c r="U202" i="1"/>
  <c r="U201" i="1"/>
  <c r="U203" i="1"/>
  <c r="U195" i="1"/>
  <c r="U200" i="1"/>
  <c r="U197" i="1"/>
  <c r="U199" i="1"/>
  <c r="U194" i="1"/>
  <c r="U205" i="1"/>
  <c r="U204" i="1"/>
  <c r="U206" i="1"/>
  <c r="U207" i="1"/>
  <c r="U209" i="1"/>
  <c r="U210" i="1"/>
  <c r="U213" i="1"/>
  <c r="U208" i="1"/>
  <c r="U211" i="1"/>
  <c r="U212" i="1"/>
  <c r="U216" i="1"/>
  <c r="U214" i="1"/>
  <c r="U218" i="1"/>
  <c r="U215" i="1"/>
  <c r="U217" i="1"/>
  <c r="U220" i="1"/>
  <c r="U219" i="1"/>
  <c r="U221" i="1"/>
  <c r="U222" i="1"/>
  <c r="U223" i="1"/>
  <c r="U226" i="1"/>
  <c r="U224" i="1"/>
  <c r="U225" i="1"/>
  <c r="U228" i="1"/>
  <c r="U227" i="1"/>
  <c r="U230" i="1"/>
  <c r="U231" i="1"/>
  <c r="U229" i="1"/>
  <c r="U235" i="1"/>
  <c r="U234" i="1"/>
  <c r="U232" i="1"/>
  <c r="U236" i="1"/>
  <c r="U233" i="1"/>
  <c r="U237" i="1"/>
  <c r="U240" i="1"/>
  <c r="U238" i="1"/>
  <c r="U239" i="1"/>
  <c r="U243" i="1"/>
  <c r="U241" i="1"/>
  <c r="U244" i="1"/>
  <c r="U242" i="1"/>
  <c r="U246" i="1"/>
  <c r="U245" i="1"/>
  <c r="U248" i="1"/>
  <c r="U249" i="1"/>
  <c r="U247" i="1"/>
  <c r="U250" i="1"/>
  <c r="U252" i="1"/>
  <c r="U251" i="1"/>
  <c r="U253" i="1"/>
  <c r="U255" i="1"/>
  <c r="U254" i="1"/>
  <c r="U256" i="1"/>
  <c r="U260" i="1"/>
  <c r="U259" i="1"/>
  <c r="U257" i="1"/>
  <c r="U258" i="1"/>
  <c r="U261" i="1"/>
  <c r="U262" i="1"/>
  <c r="U264" i="1"/>
  <c r="U263" i="1"/>
  <c r="U265" i="1"/>
  <c r="U266" i="1"/>
  <c r="U267" i="1"/>
  <c r="U268" i="1"/>
  <c r="U269" i="1"/>
  <c r="U271" i="1"/>
  <c r="U270" i="1"/>
  <c r="U272" i="1"/>
  <c r="U273" i="1"/>
  <c r="U275" i="1"/>
  <c r="U274" i="1"/>
  <c r="U276" i="1"/>
  <c r="U278" i="1"/>
  <c r="U277" i="1"/>
  <c r="U279" i="1"/>
  <c r="U282" i="1"/>
  <c r="U283" i="1"/>
  <c r="U285" i="1"/>
  <c r="U280" i="1"/>
  <c r="U284" i="1"/>
  <c r="U281" i="1"/>
  <c r="U287" i="1"/>
  <c r="U286" i="1"/>
  <c r="U288" i="1"/>
  <c r="U289" i="1"/>
  <c r="U290" i="1"/>
  <c r="U291" i="1"/>
  <c r="U293" i="1"/>
  <c r="U292" i="1"/>
  <c r="U294" i="1"/>
  <c r="U295" i="1"/>
  <c r="U297" i="1"/>
  <c r="U296" i="1"/>
  <c r="U298" i="1"/>
  <c r="U299" i="1"/>
  <c r="U300" i="1"/>
  <c r="U301" i="1"/>
  <c r="U303" i="1"/>
  <c r="U302" i="1"/>
  <c r="U306" i="1"/>
  <c r="U304" i="1"/>
  <c r="U307" i="1"/>
  <c r="U305" i="1"/>
  <c r="U308" i="1"/>
  <c r="U309" i="1"/>
  <c r="U310" i="1"/>
  <c r="U311" i="1"/>
  <c r="U312" i="1"/>
  <c r="U314" i="1"/>
  <c r="U313" i="1"/>
  <c r="U315" i="1"/>
  <c r="U316" i="1"/>
  <c r="U317" i="1"/>
  <c r="U318" i="1"/>
  <c r="U319" i="1"/>
  <c r="U321" i="1"/>
  <c r="U320" i="1"/>
  <c r="U322" i="1"/>
  <c r="U323" i="1"/>
  <c r="U324" i="1"/>
  <c r="U326" i="1"/>
  <c r="U325" i="1"/>
  <c r="U329" i="1"/>
  <c r="U327" i="1"/>
  <c r="U328" i="1"/>
  <c r="U330" i="1"/>
  <c r="U332" i="1"/>
  <c r="U331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S3" i="1"/>
  <c r="S9" i="1"/>
  <c r="S4" i="1"/>
  <c r="S5" i="1"/>
  <c r="S8" i="1"/>
  <c r="S6" i="1"/>
  <c r="S12" i="1"/>
  <c r="S7" i="1"/>
  <c r="S10" i="1"/>
  <c r="S11" i="1"/>
  <c r="S14" i="1"/>
  <c r="S16" i="1"/>
  <c r="S20" i="1"/>
  <c r="S17" i="1"/>
  <c r="S22" i="1"/>
  <c r="S15" i="1"/>
  <c r="S25" i="1"/>
  <c r="S19" i="1"/>
  <c r="S13" i="1"/>
  <c r="S24" i="1"/>
  <c r="S27" i="1"/>
  <c r="S21" i="1"/>
  <c r="S33" i="1"/>
  <c r="S18" i="1"/>
  <c r="S23" i="1"/>
  <c r="S31" i="1"/>
  <c r="S29" i="1"/>
  <c r="S26" i="1"/>
  <c r="S28" i="1"/>
  <c r="S32" i="1"/>
  <c r="S30" i="1"/>
  <c r="S36" i="1"/>
  <c r="S34" i="1"/>
  <c r="S40" i="1"/>
  <c r="S38" i="1"/>
  <c r="S41" i="1"/>
  <c r="S37" i="1"/>
  <c r="S35" i="1"/>
  <c r="S44" i="1"/>
  <c r="S42" i="1"/>
  <c r="S43" i="1"/>
  <c r="S39" i="1"/>
  <c r="S46" i="1"/>
  <c r="S58" i="1"/>
  <c r="S51" i="1"/>
  <c r="S45" i="1"/>
  <c r="S53" i="1"/>
  <c r="S55" i="1"/>
  <c r="S52" i="1"/>
  <c r="S47" i="1"/>
  <c r="S49" i="1"/>
  <c r="S59" i="1"/>
  <c r="S62" i="1"/>
  <c r="S50" i="1"/>
  <c r="S48" i="1"/>
  <c r="S54" i="1"/>
  <c r="S56" i="1"/>
  <c r="S70" i="1"/>
  <c r="S63" i="1"/>
  <c r="S57" i="1"/>
  <c r="S64" i="1"/>
  <c r="S66" i="1"/>
  <c r="S72" i="1"/>
  <c r="S71" i="1"/>
  <c r="S67" i="1"/>
  <c r="S61" i="1"/>
  <c r="S65" i="1"/>
  <c r="S60" i="1"/>
  <c r="S75" i="1"/>
  <c r="S69" i="1"/>
  <c r="S68" i="1"/>
  <c r="S84" i="1"/>
  <c r="S73" i="1"/>
  <c r="S79" i="1"/>
  <c r="S83" i="1"/>
  <c r="S76" i="1"/>
  <c r="S78" i="1"/>
  <c r="S85" i="1"/>
  <c r="S81" i="1"/>
  <c r="S77" i="1"/>
  <c r="S74" i="1"/>
  <c r="S91" i="1"/>
  <c r="S87" i="1"/>
  <c r="S86" i="1"/>
  <c r="S89" i="1"/>
  <c r="S80" i="1"/>
  <c r="S82" i="1"/>
  <c r="S88" i="1"/>
  <c r="S90" i="1"/>
  <c r="S95" i="1"/>
  <c r="S94" i="1"/>
  <c r="S93" i="1"/>
  <c r="S101" i="1"/>
  <c r="S104" i="1"/>
  <c r="S96" i="1"/>
  <c r="S92" i="1"/>
  <c r="S97" i="1"/>
  <c r="S98" i="1"/>
  <c r="S103" i="1"/>
  <c r="S102" i="1"/>
  <c r="S100" i="1"/>
  <c r="S107" i="1"/>
  <c r="S105" i="1"/>
  <c r="S99" i="1"/>
  <c r="S109" i="1"/>
  <c r="S114" i="1"/>
  <c r="S106" i="1"/>
  <c r="S113" i="1"/>
  <c r="S110" i="1"/>
  <c r="S108" i="1"/>
  <c r="S115" i="1"/>
  <c r="S111" i="1"/>
  <c r="S117" i="1"/>
  <c r="S116" i="1"/>
  <c r="S118" i="1"/>
  <c r="S112" i="1"/>
  <c r="S119" i="1"/>
  <c r="S122" i="1"/>
  <c r="S125" i="1"/>
  <c r="S121" i="1"/>
  <c r="S123" i="1"/>
  <c r="S126" i="1"/>
  <c r="S120" i="1"/>
  <c r="S131" i="1"/>
  <c r="S124" i="1"/>
  <c r="S132" i="1"/>
  <c r="S127" i="1"/>
  <c r="S130" i="1"/>
  <c r="S134" i="1"/>
  <c r="S128" i="1"/>
  <c r="S136" i="1"/>
  <c r="S141" i="1"/>
  <c r="S129" i="1"/>
  <c r="S142" i="1"/>
  <c r="S140" i="1"/>
  <c r="S137" i="1"/>
  <c r="S135" i="1"/>
  <c r="S133" i="1"/>
  <c r="S138" i="1"/>
  <c r="S139" i="1"/>
  <c r="S143" i="1"/>
  <c r="S144" i="1"/>
  <c r="S146" i="1"/>
  <c r="S151" i="1"/>
  <c r="S145" i="1"/>
  <c r="S149" i="1"/>
  <c r="S150" i="1"/>
  <c r="S153" i="1"/>
  <c r="S148" i="1"/>
  <c r="S147" i="1"/>
  <c r="S152" i="1"/>
  <c r="S155" i="1"/>
  <c r="S160" i="1"/>
  <c r="S157" i="1"/>
  <c r="S161" i="1"/>
  <c r="S154" i="1"/>
  <c r="S162" i="1"/>
  <c r="S164" i="1"/>
  <c r="S156" i="1"/>
  <c r="S158" i="1"/>
  <c r="S163" i="1"/>
  <c r="S159" i="1"/>
  <c r="S165" i="1"/>
  <c r="S167" i="1"/>
  <c r="S166" i="1"/>
  <c r="S170" i="1"/>
  <c r="S171" i="1"/>
  <c r="S168" i="1"/>
  <c r="S176" i="1"/>
  <c r="S174" i="1"/>
  <c r="S169" i="1"/>
  <c r="S180" i="1"/>
  <c r="S173" i="1"/>
  <c r="S177" i="1"/>
  <c r="S175" i="1"/>
  <c r="S172" i="1"/>
  <c r="S179" i="1"/>
  <c r="S181" i="1"/>
  <c r="S183" i="1"/>
  <c r="S182" i="1"/>
  <c r="S178" i="1"/>
  <c r="S186" i="1"/>
  <c r="S192" i="1"/>
  <c r="S190" i="1"/>
  <c r="S184" i="1"/>
  <c r="S187" i="1"/>
  <c r="S185" i="1"/>
  <c r="S188" i="1"/>
  <c r="S191" i="1"/>
  <c r="S189" i="1"/>
  <c r="S193" i="1"/>
  <c r="S198" i="1"/>
  <c r="S196" i="1"/>
  <c r="S202" i="1"/>
  <c r="S201" i="1"/>
  <c r="S203" i="1"/>
  <c r="S195" i="1"/>
  <c r="S200" i="1"/>
  <c r="S197" i="1"/>
  <c r="S199" i="1"/>
  <c r="S194" i="1"/>
  <c r="S205" i="1"/>
  <c r="S204" i="1"/>
  <c r="S206" i="1"/>
  <c r="S207" i="1"/>
  <c r="S209" i="1"/>
  <c r="S210" i="1"/>
  <c r="S213" i="1"/>
  <c r="S208" i="1"/>
  <c r="S211" i="1"/>
  <c r="S212" i="1"/>
  <c r="S216" i="1"/>
  <c r="S214" i="1"/>
  <c r="S218" i="1"/>
  <c r="S215" i="1"/>
  <c r="S217" i="1"/>
  <c r="S220" i="1"/>
  <c r="S219" i="1"/>
  <c r="S221" i="1"/>
  <c r="S222" i="1"/>
  <c r="S223" i="1"/>
  <c r="S226" i="1"/>
  <c r="S224" i="1"/>
  <c r="S225" i="1"/>
  <c r="S228" i="1"/>
  <c r="S227" i="1"/>
  <c r="S230" i="1"/>
  <c r="S231" i="1"/>
  <c r="S229" i="1"/>
  <c r="S235" i="1"/>
  <c r="S234" i="1"/>
  <c r="S232" i="1"/>
  <c r="S236" i="1"/>
  <c r="S233" i="1"/>
  <c r="S237" i="1"/>
  <c r="S240" i="1"/>
  <c r="S238" i="1"/>
  <c r="S239" i="1"/>
  <c r="S243" i="1"/>
  <c r="S241" i="1"/>
  <c r="S244" i="1"/>
  <c r="S242" i="1"/>
  <c r="S246" i="1"/>
  <c r="S245" i="1"/>
  <c r="S248" i="1"/>
  <c r="S249" i="1"/>
  <c r="S247" i="1"/>
  <c r="S250" i="1"/>
  <c r="S252" i="1"/>
  <c r="S251" i="1"/>
  <c r="S253" i="1"/>
  <c r="S255" i="1"/>
  <c r="S254" i="1"/>
  <c r="S256" i="1"/>
  <c r="S260" i="1"/>
  <c r="S259" i="1"/>
  <c r="S257" i="1"/>
  <c r="S258" i="1"/>
  <c r="S261" i="1"/>
  <c r="S262" i="1"/>
  <c r="S264" i="1"/>
  <c r="S263" i="1"/>
  <c r="S265" i="1"/>
  <c r="S266" i="1"/>
  <c r="S267" i="1"/>
  <c r="S268" i="1"/>
  <c r="S269" i="1"/>
  <c r="S271" i="1"/>
  <c r="S270" i="1"/>
  <c r="S272" i="1"/>
  <c r="S273" i="1"/>
  <c r="S275" i="1"/>
  <c r="S274" i="1"/>
  <c r="S276" i="1"/>
  <c r="S278" i="1"/>
  <c r="S277" i="1"/>
  <c r="S279" i="1"/>
  <c r="S282" i="1"/>
  <c r="S283" i="1"/>
  <c r="S285" i="1"/>
  <c r="S280" i="1"/>
  <c r="S284" i="1"/>
  <c r="S281" i="1"/>
  <c r="S287" i="1"/>
  <c r="S286" i="1"/>
  <c r="S288" i="1"/>
  <c r="S289" i="1"/>
  <c r="S290" i="1"/>
  <c r="S291" i="1"/>
  <c r="S293" i="1"/>
  <c r="S292" i="1"/>
  <c r="S294" i="1"/>
  <c r="S295" i="1"/>
  <c r="S297" i="1"/>
  <c r="S296" i="1"/>
  <c r="S298" i="1"/>
  <c r="S299" i="1"/>
  <c r="S300" i="1"/>
  <c r="S301" i="1"/>
  <c r="S303" i="1"/>
  <c r="S302" i="1"/>
  <c r="S306" i="1"/>
  <c r="S304" i="1"/>
  <c r="S307" i="1"/>
  <c r="S305" i="1"/>
  <c r="S308" i="1"/>
  <c r="S309" i="1"/>
  <c r="S310" i="1"/>
  <c r="S311" i="1"/>
  <c r="S312" i="1"/>
  <c r="S314" i="1"/>
  <c r="S313" i="1"/>
  <c r="S315" i="1"/>
  <c r="S316" i="1"/>
  <c r="S317" i="1"/>
  <c r="S318" i="1"/>
  <c r="S319" i="1"/>
  <c r="S321" i="1"/>
  <c r="S320" i="1"/>
  <c r="S322" i="1"/>
  <c r="S323" i="1"/>
  <c r="S324" i="1"/>
  <c r="S326" i="1"/>
  <c r="S325" i="1"/>
  <c r="S329" i="1"/>
  <c r="S327" i="1"/>
  <c r="S328" i="1"/>
  <c r="S330" i="1"/>
  <c r="S332" i="1"/>
  <c r="S331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U2" i="1"/>
  <c r="S2" i="1"/>
  <c r="T347" i="1" l="1"/>
  <c r="Y347" i="1" s="1"/>
  <c r="T335" i="1"/>
  <c r="Y335" i="1" s="1"/>
  <c r="T323" i="1"/>
  <c r="Y323" i="1" s="1"/>
  <c r="V349" i="1"/>
  <c r="V337" i="1"/>
  <c r="V326" i="1"/>
  <c r="T286" i="1"/>
  <c r="Y286" i="1" s="1"/>
  <c r="T191" i="1"/>
  <c r="Y191" i="1" s="1"/>
  <c r="T101" i="1"/>
  <c r="Y101" i="1" s="1"/>
  <c r="V301" i="1"/>
  <c r="V171" i="1"/>
  <c r="V68" i="1"/>
  <c r="T349" i="1"/>
  <c r="Y349" i="1" s="1"/>
  <c r="T326" i="1"/>
  <c r="Y326" i="1" s="1"/>
  <c r="T314" i="1"/>
  <c r="Y314" i="1" s="1"/>
  <c r="T301" i="1"/>
  <c r="Y301" i="1" s="1"/>
  <c r="T289" i="1"/>
  <c r="Y289" i="1" s="1"/>
  <c r="T278" i="1"/>
  <c r="Y278" i="1" s="1"/>
  <c r="T265" i="1"/>
  <c r="Y265" i="1" s="1"/>
  <c r="T253" i="1"/>
  <c r="Y253" i="1" s="1"/>
  <c r="T243" i="1"/>
  <c r="Y243" i="1" s="1"/>
  <c r="T230" i="1"/>
  <c r="Y230" i="1" s="1"/>
  <c r="T215" i="1"/>
  <c r="Y215" i="1" s="1"/>
  <c r="T193" i="1"/>
  <c r="Y193" i="1" s="1"/>
  <c r="T311" i="1"/>
  <c r="Y311" i="1" s="1"/>
  <c r="T214" i="1"/>
  <c r="Y214" i="1" s="1"/>
  <c r="T109" i="1"/>
  <c r="Y109" i="1" s="1"/>
  <c r="T27" i="1"/>
  <c r="Y27" i="1" s="1"/>
  <c r="V230" i="1"/>
  <c r="V106" i="1"/>
  <c r="T334" i="1"/>
  <c r="Y334" i="1" s="1"/>
  <c r="T238" i="1"/>
  <c r="Y238" i="1" s="1"/>
  <c r="T143" i="1"/>
  <c r="Y143" i="1" s="1"/>
  <c r="T51" i="1"/>
  <c r="Y51" i="1" s="1"/>
  <c r="V265" i="1"/>
  <c r="V136" i="1"/>
  <c r="T346" i="1"/>
  <c r="Y346" i="1" s="1"/>
  <c r="V204" i="1"/>
  <c r="V87" i="1"/>
  <c r="T344" i="1"/>
  <c r="Y344" i="1" s="1"/>
  <c r="T297" i="1"/>
  <c r="Y297" i="1" s="1"/>
  <c r="T284" i="1"/>
  <c r="Y284" i="1" s="1"/>
  <c r="T272" i="1"/>
  <c r="Y272" i="1" s="1"/>
  <c r="T258" i="1"/>
  <c r="Y258" i="1" s="1"/>
  <c r="T249" i="1"/>
  <c r="Y249" i="1" s="1"/>
  <c r="T233" i="1"/>
  <c r="Y233" i="1" s="1"/>
  <c r="T226" i="1"/>
  <c r="Y226" i="1" s="1"/>
  <c r="T211" i="1"/>
  <c r="Y211" i="1" s="1"/>
  <c r="T200" i="1"/>
  <c r="Y200" i="1" s="1"/>
  <c r="T264" i="1"/>
  <c r="Y264" i="1" s="1"/>
  <c r="T160" i="1"/>
  <c r="Y160" i="1" s="1"/>
  <c r="T56" i="1"/>
  <c r="Y56" i="1" s="1"/>
  <c r="V278" i="1"/>
  <c r="V146" i="1"/>
  <c r="V96" i="1"/>
  <c r="T331" i="1"/>
  <c r="Y331" i="1" s="1"/>
  <c r="V193" i="1"/>
  <c r="V14" i="1"/>
  <c r="T321" i="1"/>
  <c r="Y321" i="1" s="1"/>
  <c r="T274" i="1"/>
  <c r="Y274" i="1" s="1"/>
  <c r="T179" i="1"/>
  <c r="Y179" i="1" s="1"/>
  <c r="T74" i="1"/>
  <c r="Y74" i="1" s="1"/>
  <c r="V289" i="1"/>
  <c r="V161" i="1"/>
  <c r="V38" i="1"/>
  <c r="T308" i="1"/>
  <c r="Y308" i="1" s="1"/>
  <c r="T299" i="1"/>
  <c r="Y299" i="1" s="1"/>
  <c r="T194" i="1"/>
  <c r="Y194" i="1" s="1"/>
  <c r="T119" i="1"/>
  <c r="Y119" i="1" s="1"/>
  <c r="T10" i="1"/>
  <c r="Y10" i="1" s="1"/>
  <c r="V253" i="1"/>
  <c r="V125" i="1"/>
  <c r="T228" i="1"/>
  <c r="Y228" i="1" s="1"/>
  <c r="T134" i="1"/>
  <c r="Y134" i="1" s="1"/>
  <c r="T34" i="1"/>
  <c r="Y34" i="1" s="1"/>
  <c r="V243" i="1"/>
  <c r="V53" i="1"/>
  <c r="T252" i="1"/>
  <c r="Y252" i="1" s="1"/>
  <c r="T166" i="1"/>
  <c r="Y166" i="1" s="1"/>
  <c r="T75" i="1"/>
  <c r="Y75" i="1" s="1"/>
  <c r="V314" i="1"/>
  <c r="V183" i="1"/>
  <c r="V33" i="1"/>
  <c r="T350" i="1"/>
  <c r="Y350" i="1" s="1"/>
  <c r="T338" i="1"/>
  <c r="Y338" i="1" s="1"/>
  <c r="V215" i="1"/>
  <c r="V63" i="1"/>
  <c r="T337" i="1"/>
  <c r="Y337" i="1" s="1"/>
  <c r="T204" i="1"/>
  <c r="Y204" i="1" s="1"/>
  <c r="T348" i="1"/>
  <c r="Y348" i="1" s="1"/>
  <c r="T336" i="1"/>
  <c r="Y336" i="1" s="1"/>
  <c r="T324" i="1"/>
  <c r="Y324" i="1" s="1"/>
  <c r="T312" i="1"/>
  <c r="Y312" i="1" s="1"/>
  <c r="T300" i="1"/>
  <c r="Y300" i="1" s="1"/>
  <c r="T288" i="1"/>
  <c r="Y288" i="1" s="1"/>
  <c r="T276" i="1"/>
  <c r="Y276" i="1" s="1"/>
  <c r="T263" i="1"/>
  <c r="Y263" i="1" s="1"/>
  <c r="T251" i="1"/>
  <c r="Y251" i="1" s="1"/>
  <c r="T239" i="1"/>
  <c r="Y239" i="1" s="1"/>
  <c r="T227" i="1"/>
  <c r="Y227" i="1" s="1"/>
  <c r="T218" i="1"/>
  <c r="Y218" i="1" s="1"/>
  <c r="T205" i="1"/>
  <c r="Y205" i="1" s="1"/>
  <c r="T189" i="1"/>
  <c r="Y189" i="1" s="1"/>
  <c r="T181" i="1"/>
  <c r="Y181" i="1" s="1"/>
  <c r="T170" i="1"/>
  <c r="Y170" i="1" s="1"/>
  <c r="T157" i="1"/>
  <c r="Y157" i="1" s="1"/>
  <c r="T144" i="1"/>
  <c r="Y144" i="1" s="1"/>
  <c r="T128" i="1"/>
  <c r="Y128" i="1" s="1"/>
  <c r="T122" i="1"/>
  <c r="Y122" i="1" s="1"/>
  <c r="T114" i="1"/>
  <c r="Y114" i="1" s="1"/>
  <c r="T104" i="1"/>
  <c r="Y104" i="1" s="1"/>
  <c r="T91" i="1"/>
  <c r="Y91" i="1" s="1"/>
  <c r="T69" i="1"/>
  <c r="Y69" i="1" s="1"/>
  <c r="T70" i="1"/>
  <c r="Y70" i="1" s="1"/>
  <c r="T45" i="1"/>
  <c r="Y45" i="1" s="1"/>
  <c r="T40" i="1"/>
  <c r="Y40" i="1" s="1"/>
  <c r="T21" i="1"/>
  <c r="Y21" i="1" s="1"/>
  <c r="T11" i="1"/>
  <c r="Y11" i="1" s="1"/>
  <c r="V350" i="1"/>
  <c r="V338" i="1"/>
  <c r="V325" i="1"/>
  <c r="V313" i="1"/>
  <c r="V303" i="1"/>
  <c r="V290" i="1"/>
  <c r="V277" i="1"/>
  <c r="V266" i="1"/>
  <c r="V255" i="1"/>
  <c r="V241" i="1"/>
  <c r="V231" i="1"/>
  <c r="V217" i="1"/>
  <c r="V206" i="1"/>
  <c r="V198" i="1"/>
  <c r="V182" i="1"/>
  <c r="V168" i="1"/>
  <c r="V154" i="1"/>
  <c r="V151" i="1"/>
  <c r="V141" i="1"/>
  <c r="V121" i="1"/>
  <c r="V113" i="1"/>
  <c r="V92" i="1"/>
  <c r="V86" i="1"/>
  <c r="V84" i="1"/>
  <c r="V57" i="1"/>
  <c r="V55" i="1"/>
  <c r="V41" i="1"/>
  <c r="V18" i="1"/>
  <c r="V16" i="1"/>
  <c r="T322" i="1"/>
  <c r="Y322" i="1" s="1"/>
  <c r="T310" i="1"/>
  <c r="Y310" i="1" s="1"/>
  <c r="T298" i="1"/>
  <c r="Y298" i="1" s="1"/>
  <c r="T287" i="1"/>
  <c r="Y287" i="1" s="1"/>
  <c r="T275" i="1"/>
  <c r="Y275" i="1" s="1"/>
  <c r="T262" i="1"/>
  <c r="Y262" i="1" s="1"/>
  <c r="T250" i="1"/>
  <c r="Y250" i="1" s="1"/>
  <c r="T240" i="1"/>
  <c r="Y240" i="1" s="1"/>
  <c r="T225" i="1"/>
  <c r="Y225" i="1" s="1"/>
  <c r="T216" i="1"/>
  <c r="Y216" i="1" s="1"/>
  <c r="T199" i="1"/>
  <c r="Y199" i="1" s="1"/>
  <c r="T188" i="1"/>
  <c r="Y188" i="1" s="1"/>
  <c r="T172" i="1"/>
  <c r="Y172" i="1" s="1"/>
  <c r="T167" i="1"/>
  <c r="Y167" i="1" s="1"/>
  <c r="T155" i="1"/>
  <c r="Y155" i="1" s="1"/>
  <c r="T139" i="1"/>
  <c r="Y139" i="1" s="1"/>
  <c r="T130" i="1"/>
  <c r="Y130" i="1" s="1"/>
  <c r="T112" i="1"/>
  <c r="Y112" i="1" s="1"/>
  <c r="T99" i="1"/>
  <c r="Y99" i="1" s="1"/>
  <c r="T93" i="1"/>
  <c r="Y93" i="1" s="1"/>
  <c r="T77" i="1"/>
  <c r="Y77" i="1" s="1"/>
  <c r="T60" i="1"/>
  <c r="Y60" i="1" s="1"/>
  <c r="T54" i="1"/>
  <c r="Y54" i="1" s="1"/>
  <c r="T58" i="1"/>
  <c r="Y58" i="1" s="1"/>
  <c r="T36" i="1"/>
  <c r="Y36" i="1" s="1"/>
  <c r="T24" i="1"/>
  <c r="Y24" i="1" s="1"/>
  <c r="T7" i="1"/>
  <c r="Y7" i="1" s="1"/>
  <c r="V348" i="1"/>
  <c r="V336" i="1"/>
  <c r="V324" i="1"/>
  <c r="V312" i="1"/>
  <c r="V300" i="1"/>
  <c r="V288" i="1"/>
  <c r="V276" i="1"/>
  <c r="V263" i="1"/>
  <c r="V251" i="1"/>
  <c r="V239" i="1"/>
  <c r="V227" i="1"/>
  <c r="V218" i="1"/>
  <c r="V205" i="1"/>
  <c r="V189" i="1"/>
  <c r="V181" i="1"/>
  <c r="V170" i="1"/>
  <c r="V157" i="1"/>
  <c r="V144" i="1"/>
  <c r="V128" i="1"/>
  <c r="V122" i="1"/>
  <c r="V114" i="1"/>
  <c r="V104" i="1"/>
  <c r="V91" i="1"/>
  <c r="V69" i="1"/>
  <c r="V70" i="1"/>
  <c r="V45" i="1"/>
  <c r="V40" i="1"/>
  <c r="V21" i="1"/>
  <c r="V11" i="1"/>
  <c r="T345" i="1"/>
  <c r="Y345" i="1" s="1"/>
  <c r="T333" i="1"/>
  <c r="Y333" i="1" s="1"/>
  <c r="T320" i="1"/>
  <c r="Y320" i="1" s="1"/>
  <c r="T309" i="1"/>
  <c r="Y309" i="1" s="1"/>
  <c r="T296" i="1"/>
  <c r="Y296" i="1" s="1"/>
  <c r="T281" i="1"/>
  <c r="Y281" i="1" s="1"/>
  <c r="T273" i="1"/>
  <c r="Y273" i="1" s="1"/>
  <c r="T261" i="1"/>
  <c r="Y261" i="1" s="1"/>
  <c r="T247" i="1"/>
  <c r="Y247" i="1" s="1"/>
  <c r="T237" i="1"/>
  <c r="Y237" i="1" s="1"/>
  <c r="T224" i="1"/>
  <c r="Y224" i="1" s="1"/>
  <c r="T212" i="1"/>
  <c r="Y212" i="1" s="1"/>
  <c r="T197" i="1"/>
  <c r="Y197" i="1" s="1"/>
  <c r="T185" i="1"/>
  <c r="Y185" i="1" s="1"/>
  <c r="T175" i="1"/>
  <c r="Y175" i="1" s="1"/>
  <c r="T165" i="1"/>
  <c r="Y165" i="1" s="1"/>
  <c r="T152" i="1"/>
  <c r="Y152" i="1" s="1"/>
  <c r="T138" i="1"/>
  <c r="Y138" i="1" s="1"/>
  <c r="T127" i="1"/>
  <c r="Y127" i="1" s="1"/>
  <c r="T118" i="1"/>
  <c r="Y118" i="1" s="1"/>
  <c r="T105" i="1"/>
  <c r="Y105" i="1" s="1"/>
  <c r="T94" i="1"/>
  <c r="Y94" i="1" s="1"/>
  <c r="T81" i="1"/>
  <c r="Y81" i="1" s="1"/>
  <c r="T65" i="1"/>
  <c r="Y65" i="1" s="1"/>
  <c r="T48" i="1"/>
  <c r="Y48" i="1" s="1"/>
  <c r="T46" i="1"/>
  <c r="Y46" i="1" s="1"/>
  <c r="T30" i="1"/>
  <c r="Y30" i="1" s="1"/>
  <c r="T13" i="1"/>
  <c r="Y13" i="1" s="1"/>
  <c r="T12" i="1"/>
  <c r="Y12" i="1" s="1"/>
  <c r="V347" i="1"/>
  <c r="V335" i="1"/>
  <c r="V323" i="1"/>
  <c r="V311" i="1"/>
  <c r="V299" i="1"/>
  <c r="V286" i="1"/>
  <c r="V274" i="1"/>
  <c r="V264" i="1"/>
  <c r="V252" i="1"/>
  <c r="V238" i="1"/>
  <c r="V228" i="1"/>
  <c r="V214" i="1"/>
  <c r="V194" i="1"/>
  <c r="V191" i="1"/>
  <c r="V179" i="1"/>
  <c r="V166" i="1"/>
  <c r="V160" i="1"/>
  <c r="V143" i="1"/>
  <c r="V134" i="1"/>
  <c r="V119" i="1"/>
  <c r="V109" i="1"/>
  <c r="V101" i="1"/>
  <c r="V74" i="1"/>
  <c r="V75" i="1"/>
  <c r="V56" i="1"/>
  <c r="V51" i="1"/>
  <c r="V34" i="1"/>
  <c r="V27" i="1"/>
  <c r="V10" i="1"/>
  <c r="T187" i="1"/>
  <c r="Y187" i="1" s="1"/>
  <c r="T177" i="1"/>
  <c r="Y177" i="1" s="1"/>
  <c r="T159" i="1"/>
  <c r="Y159" i="1" s="1"/>
  <c r="T147" i="1"/>
  <c r="Y147" i="1" s="1"/>
  <c r="T133" i="1"/>
  <c r="Y133" i="1" s="1"/>
  <c r="T132" i="1"/>
  <c r="Y132" i="1" s="1"/>
  <c r="T116" i="1"/>
  <c r="Y116" i="1" s="1"/>
  <c r="T107" i="1"/>
  <c r="Y107" i="1" s="1"/>
  <c r="T95" i="1"/>
  <c r="Y95" i="1" s="1"/>
  <c r="T85" i="1"/>
  <c r="Y85" i="1" s="1"/>
  <c r="T61" i="1"/>
  <c r="Y61" i="1" s="1"/>
  <c r="T50" i="1"/>
  <c r="Y50" i="1" s="1"/>
  <c r="T39" i="1"/>
  <c r="Y39" i="1" s="1"/>
  <c r="T32" i="1"/>
  <c r="Y32" i="1" s="1"/>
  <c r="T19" i="1"/>
  <c r="Y19" i="1" s="1"/>
  <c r="T6" i="1"/>
  <c r="Y6" i="1" s="1"/>
  <c r="V346" i="1"/>
  <c r="V334" i="1"/>
  <c r="V322" i="1"/>
  <c r="V310" i="1"/>
  <c r="V298" i="1"/>
  <c r="V287" i="1"/>
  <c r="V275" i="1"/>
  <c r="V262" i="1"/>
  <c r="V250" i="1"/>
  <c r="V240" i="1"/>
  <c r="V225" i="1"/>
  <c r="V216" i="1"/>
  <c r="V199" i="1"/>
  <c r="V188" i="1"/>
  <c r="V172" i="1"/>
  <c r="V167" i="1"/>
  <c r="V155" i="1"/>
  <c r="V139" i="1"/>
  <c r="V130" i="1"/>
  <c r="V112" i="1"/>
  <c r="V99" i="1"/>
  <c r="V93" i="1"/>
  <c r="V77" i="1"/>
  <c r="V60" i="1"/>
  <c r="V54" i="1"/>
  <c r="V58" i="1"/>
  <c r="V36" i="1"/>
  <c r="V24" i="1"/>
  <c r="V7" i="1"/>
  <c r="T343" i="1"/>
  <c r="Y343" i="1" s="1"/>
  <c r="T332" i="1"/>
  <c r="Y332" i="1" s="1"/>
  <c r="T319" i="1"/>
  <c r="Y319" i="1" s="1"/>
  <c r="T305" i="1"/>
  <c r="Y305" i="1" s="1"/>
  <c r="T295" i="1"/>
  <c r="Y295" i="1" s="1"/>
  <c r="T280" i="1"/>
  <c r="Y280" i="1" s="1"/>
  <c r="T270" i="1"/>
  <c r="Y270" i="1" s="1"/>
  <c r="T257" i="1"/>
  <c r="Y257" i="1" s="1"/>
  <c r="T248" i="1"/>
  <c r="Y248" i="1" s="1"/>
  <c r="T236" i="1"/>
  <c r="Y236" i="1" s="1"/>
  <c r="T223" i="1"/>
  <c r="Y223" i="1" s="1"/>
  <c r="T208" i="1"/>
  <c r="Y208" i="1" s="1"/>
  <c r="T195" i="1"/>
  <c r="Y195" i="1" s="1"/>
  <c r="T184" i="1"/>
  <c r="Y184" i="1" s="1"/>
  <c r="T173" i="1"/>
  <c r="Y173" i="1" s="1"/>
  <c r="T163" i="1"/>
  <c r="Y163" i="1" s="1"/>
  <c r="T148" i="1"/>
  <c r="Y148" i="1" s="1"/>
  <c r="T135" i="1"/>
  <c r="Y135" i="1" s="1"/>
  <c r="T124" i="1"/>
  <c r="Y124" i="1" s="1"/>
  <c r="T117" i="1"/>
  <c r="Y117" i="1" s="1"/>
  <c r="T100" i="1"/>
  <c r="Y100" i="1" s="1"/>
  <c r="T90" i="1"/>
  <c r="Y90" i="1" s="1"/>
  <c r="T78" i="1"/>
  <c r="Y78" i="1" s="1"/>
  <c r="T67" i="1"/>
  <c r="Y67" i="1" s="1"/>
  <c r="T62" i="1"/>
  <c r="Y62" i="1" s="1"/>
  <c r="T43" i="1"/>
  <c r="Y43" i="1" s="1"/>
  <c r="T28" i="1"/>
  <c r="Y28" i="1" s="1"/>
  <c r="T25" i="1"/>
  <c r="Y25" i="1" s="1"/>
  <c r="T8" i="1"/>
  <c r="Y8" i="1" s="1"/>
  <c r="V345" i="1"/>
  <c r="V333" i="1"/>
  <c r="V320" i="1"/>
  <c r="V309" i="1"/>
  <c r="V296" i="1"/>
  <c r="V281" i="1"/>
  <c r="V273" i="1"/>
  <c r="V261" i="1"/>
  <c r="V247" i="1"/>
  <c r="V237" i="1"/>
  <c r="V224" i="1"/>
  <c r="V212" i="1"/>
  <c r="V197" i="1"/>
  <c r="V185" i="1"/>
  <c r="V175" i="1"/>
  <c r="V165" i="1"/>
  <c r="V152" i="1"/>
  <c r="V138" i="1"/>
  <c r="V127" i="1"/>
  <c r="V118" i="1"/>
  <c r="V105" i="1"/>
  <c r="V94" i="1"/>
  <c r="V81" i="1"/>
  <c r="V65" i="1"/>
  <c r="V48" i="1"/>
  <c r="V46" i="1"/>
  <c r="V30" i="1"/>
  <c r="V13" i="1"/>
  <c r="V12" i="1"/>
  <c r="T2" i="1"/>
  <c r="Y2" i="1" s="1"/>
  <c r="T342" i="1"/>
  <c r="Y342" i="1" s="1"/>
  <c r="T330" i="1"/>
  <c r="Y330" i="1" s="1"/>
  <c r="T318" i="1"/>
  <c r="Y318" i="1" s="1"/>
  <c r="T307" i="1"/>
  <c r="Y307" i="1" s="1"/>
  <c r="T294" i="1"/>
  <c r="Y294" i="1" s="1"/>
  <c r="T285" i="1"/>
  <c r="Y285" i="1" s="1"/>
  <c r="T271" i="1"/>
  <c r="Y271" i="1" s="1"/>
  <c r="T259" i="1"/>
  <c r="Y259" i="1" s="1"/>
  <c r="T245" i="1"/>
  <c r="Y245" i="1" s="1"/>
  <c r="T232" i="1"/>
  <c r="Y232" i="1" s="1"/>
  <c r="T222" i="1"/>
  <c r="Y222" i="1" s="1"/>
  <c r="T213" i="1"/>
  <c r="Y213" i="1" s="1"/>
  <c r="T203" i="1"/>
  <c r="Y203" i="1" s="1"/>
  <c r="T190" i="1"/>
  <c r="Y190" i="1" s="1"/>
  <c r="T180" i="1"/>
  <c r="Y180" i="1" s="1"/>
  <c r="T158" i="1"/>
  <c r="Y158" i="1" s="1"/>
  <c r="T153" i="1"/>
  <c r="Y153" i="1" s="1"/>
  <c r="T137" i="1"/>
  <c r="Y137" i="1" s="1"/>
  <c r="T131" i="1"/>
  <c r="Y131" i="1" s="1"/>
  <c r="T111" i="1"/>
  <c r="Y111" i="1" s="1"/>
  <c r="T102" i="1"/>
  <c r="Y102" i="1" s="1"/>
  <c r="T88" i="1"/>
  <c r="Y88" i="1" s="1"/>
  <c r="T76" i="1"/>
  <c r="Y76" i="1" s="1"/>
  <c r="T71" i="1"/>
  <c r="Y71" i="1" s="1"/>
  <c r="T59" i="1"/>
  <c r="Y59" i="1" s="1"/>
  <c r="T42" i="1"/>
  <c r="Y42" i="1" s="1"/>
  <c r="T26" i="1"/>
  <c r="Y26" i="1" s="1"/>
  <c r="T15" i="1"/>
  <c r="Y15" i="1" s="1"/>
  <c r="T5" i="1"/>
  <c r="Y5" i="1" s="1"/>
  <c r="V344" i="1"/>
  <c r="V331" i="1"/>
  <c r="V321" i="1"/>
  <c r="V308" i="1"/>
  <c r="V297" i="1"/>
  <c r="V284" i="1"/>
  <c r="V272" i="1"/>
  <c r="V258" i="1"/>
  <c r="V249" i="1"/>
  <c r="V233" i="1"/>
  <c r="V226" i="1"/>
  <c r="V211" i="1"/>
  <c r="V200" i="1"/>
  <c r="V187" i="1"/>
  <c r="V177" i="1"/>
  <c r="V159" i="1"/>
  <c r="V147" i="1"/>
  <c r="V133" i="1"/>
  <c r="V132" i="1"/>
  <c r="V116" i="1"/>
  <c r="V107" i="1"/>
  <c r="V95" i="1"/>
  <c r="V85" i="1"/>
  <c r="V61" i="1"/>
  <c r="V50" i="1"/>
  <c r="V39" i="1"/>
  <c r="V32" i="1"/>
  <c r="V19" i="1"/>
  <c r="V6" i="1"/>
  <c r="V2" i="1"/>
  <c r="T341" i="1"/>
  <c r="Y341" i="1" s="1"/>
  <c r="T328" i="1"/>
  <c r="Y328" i="1" s="1"/>
  <c r="T317" i="1"/>
  <c r="Y317" i="1" s="1"/>
  <c r="T304" i="1"/>
  <c r="Y304" i="1" s="1"/>
  <c r="T292" i="1"/>
  <c r="Y292" i="1" s="1"/>
  <c r="T283" i="1"/>
  <c r="Y283" i="1" s="1"/>
  <c r="T269" i="1"/>
  <c r="Y269" i="1" s="1"/>
  <c r="T260" i="1"/>
  <c r="Y260" i="1" s="1"/>
  <c r="T246" i="1"/>
  <c r="Y246" i="1" s="1"/>
  <c r="T234" i="1"/>
  <c r="Y234" i="1" s="1"/>
  <c r="T221" i="1"/>
  <c r="Y221" i="1" s="1"/>
  <c r="T210" i="1"/>
  <c r="Y210" i="1" s="1"/>
  <c r="T201" i="1"/>
  <c r="Y201" i="1" s="1"/>
  <c r="T192" i="1"/>
  <c r="Y192" i="1" s="1"/>
  <c r="T169" i="1"/>
  <c r="Y169" i="1" s="1"/>
  <c r="T156" i="1"/>
  <c r="Y156" i="1" s="1"/>
  <c r="T150" i="1"/>
  <c r="Y150" i="1" s="1"/>
  <c r="T140" i="1"/>
  <c r="Y140" i="1" s="1"/>
  <c r="T120" i="1"/>
  <c r="Y120" i="1" s="1"/>
  <c r="T115" i="1"/>
  <c r="Y115" i="1" s="1"/>
  <c r="T103" i="1"/>
  <c r="Y103" i="1" s="1"/>
  <c r="T82" i="1"/>
  <c r="Y82" i="1" s="1"/>
  <c r="T83" i="1"/>
  <c r="Y83" i="1" s="1"/>
  <c r="T72" i="1"/>
  <c r="Y72" i="1" s="1"/>
  <c r="T49" i="1"/>
  <c r="Y49" i="1" s="1"/>
  <c r="T44" i="1"/>
  <c r="Y44" i="1" s="1"/>
  <c r="T29" i="1"/>
  <c r="Y29" i="1" s="1"/>
  <c r="T22" i="1"/>
  <c r="Y22" i="1" s="1"/>
  <c r="T4" i="1"/>
  <c r="Y4" i="1" s="1"/>
  <c r="V343" i="1"/>
  <c r="V332" i="1"/>
  <c r="V319" i="1"/>
  <c r="V305" i="1"/>
  <c r="V295" i="1"/>
  <c r="V280" i="1"/>
  <c r="V270" i="1"/>
  <c r="V257" i="1"/>
  <c r="V248" i="1"/>
  <c r="V236" i="1"/>
  <c r="V223" i="1"/>
  <c r="V208" i="1"/>
  <c r="V195" i="1"/>
  <c r="V184" i="1"/>
  <c r="V173" i="1"/>
  <c r="V163" i="1"/>
  <c r="V148" i="1"/>
  <c r="V135" i="1"/>
  <c r="V124" i="1"/>
  <c r="V117" i="1"/>
  <c r="V100" i="1"/>
  <c r="V90" i="1"/>
  <c r="V78" i="1"/>
  <c r="V67" i="1"/>
  <c r="V62" i="1"/>
  <c r="V43" i="1"/>
  <c r="V28" i="1"/>
  <c r="V25" i="1"/>
  <c r="V8" i="1"/>
  <c r="T352" i="1"/>
  <c r="Y352" i="1" s="1"/>
  <c r="T340" i="1"/>
  <c r="Y340" i="1" s="1"/>
  <c r="T327" i="1"/>
  <c r="Y327" i="1" s="1"/>
  <c r="T316" i="1"/>
  <c r="Y316" i="1" s="1"/>
  <c r="T306" i="1"/>
  <c r="Y306" i="1" s="1"/>
  <c r="T293" i="1"/>
  <c r="Y293" i="1" s="1"/>
  <c r="T282" i="1"/>
  <c r="Y282" i="1" s="1"/>
  <c r="T268" i="1"/>
  <c r="Y268" i="1" s="1"/>
  <c r="T256" i="1"/>
  <c r="Y256" i="1" s="1"/>
  <c r="T242" i="1"/>
  <c r="Y242" i="1" s="1"/>
  <c r="T235" i="1"/>
  <c r="Y235" i="1" s="1"/>
  <c r="T219" i="1"/>
  <c r="Y219" i="1" s="1"/>
  <c r="T209" i="1"/>
  <c r="Y209" i="1" s="1"/>
  <c r="T202" i="1"/>
  <c r="Y202" i="1" s="1"/>
  <c r="T186" i="1"/>
  <c r="Y186" i="1" s="1"/>
  <c r="T174" i="1"/>
  <c r="Y174" i="1" s="1"/>
  <c r="T164" i="1"/>
  <c r="Y164" i="1" s="1"/>
  <c r="T149" i="1"/>
  <c r="Y149" i="1" s="1"/>
  <c r="T142" i="1"/>
  <c r="Y142" i="1" s="1"/>
  <c r="T126" i="1"/>
  <c r="Y126" i="1" s="1"/>
  <c r="T108" i="1"/>
  <c r="Y108" i="1" s="1"/>
  <c r="T98" i="1"/>
  <c r="Y98" i="1" s="1"/>
  <c r="T80" i="1"/>
  <c r="Y80" i="1" s="1"/>
  <c r="T79" i="1"/>
  <c r="Y79" i="1" s="1"/>
  <c r="T66" i="1"/>
  <c r="Y66" i="1" s="1"/>
  <c r="T47" i="1"/>
  <c r="Y47" i="1" s="1"/>
  <c r="T35" i="1"/>
  <c r="Y35" i="1" s="1"/>
  <c r="T31" i="1"/>
  <c r="Y31" i="1" s="1"/>
  <c r="T17" i="1"/>
  <c r="Y17" i="1" s="1"/>
  <c r="T9" i="1"/>
  <c r="Y9" i="1" s="1"/>
  <c r="V342" i="1"/>
  <c r="V330" i="1"/>
  <c r="V318" i="1"/>
  <c r="V307" i="1"/>
  <c r="V294" i="1"/>
  <c r="V285" i="1"/>
  <c r="V271" i="1"/>
  <c r="V259" i="1"/>
  <c r="V245" i="1"/>
  <c r="V232" i="1"/>
  <c r="V222" i="1"/>
  <c r="V213" i="1"/>
  <c r="V203" i="1"/>
  <c r="V190" i="1"/>
  <c r="V180" i="1"/>
  <c r="V158" i="1"/>
  <c r="V153" i="1"/>
  <c r="V137" i="1"/>
  <c r="V131" i="1"/>
  <c r="V111" i="1"/>
  <c r="V102" i="1"/>
  <c r="V88" i="1"/>
  <c r="V76" i="1"/>
  <c r="V71" i="1"/>
  <c r="V59" i="1"/>
  <c r="V42" i="1"/>
  <c r="V26" i="1"/>
  <c r="V15" i="1"/>
  <c r="V5" i="1"/>
  <c r="T351" i="1"/>
  <c r="Y351" i="1" s="1"/>
  <c r="T339" i="1"/>
  <c r="Y339" i="1" s="1"/>
  <c r="T329" i="1"/>
  <c r="Y329" i="1" s="1"/>
  <c r="T315" i="1"/>
  <c r="Y315" i="1" s="1"/>
  <c r="T302" i="1"/>
  <c r="Y302" i="1" s="1"/>
  <c r="T291" i="1"/>
  <c r="Y291" i="1" s="1"/>
  <c r="T279" i="1"/>
  <c r="Y279" i="1" s="1"/>
  <c r="T267" i="1"/>
  <c r="Y267" i="1" s="1"/>
  <c r="T254" i="1"/>
  <c r="Y254" i="1" s="1"/>
  <c r="T244" i="1"/>
  <c r="Y244" i="1" s="1"/>
  <c r="T229" i="1"/>
  <c r="Y229" i="1" s="1"/>
  <c r="T220" i="1"/>
  <c r="Y220" i="1" s="1"/>
  <c r="T207" i="1"/>
  <c r="Y207" i="1" s="1"/>
  <c r="T196" i="1"/>
  <c r="Y196" i="1" s="1"/>
  <c r="T178" i="1"/>
  <c r="Y178" i="1" s="1"/>
  <c r="T176" i="1"/>
  <c r="Y176" i="1" s="1"/>
  <c r="T162" i="1"/>
  <c r="Y162" i="1" s="1"/>
  <c r="T145" i="1"/>
  <c r="Y145" i="1" s="1"/>
  <c r="T129" i="1"/>
  <c r="Y129" i="1" s="1"/>
  <c r="T123" i="1"/>
  <c r="Y123" i="1" s="1"/>
  <c r="T110" i="1"/>
  <c r="Y110" i="1" s="1"/>
  <c r="T97" i="1"/>
  <c r="Y97" i="1" s="1"/>
  <c r="T89" i="1"/>
  <c r="Y89" i="1" s="1"/>
  <c r="T73" i="1"/>
  <c r="Y73" i="1" s="1"/>
  <c r="T64" i="1"/>
  <c r="Y64" i="1" s="1"/>
  <c r="T52" i="1"/>
  <c r="Y52" i="1" s="1"/>
  <c r="T37" i="1"/>
  <c r="Y37" i="1" s="1"/>
  <c r="T23" i="1"/>
  <c r="Y23" i="1" s="1"/>
  <c r="T20" i="1"/>
  <c r="Y20" i="1" s="1"/>
  <c r="T3" i="1"/>
  <c r="Y3" i="1" s="1"/>
  <c r="V341" i="1"/>
  <c r="V328" i="1"/>
  <c r="V317" i="1"/>
  <c r="V304" i="1"/>
  <c r="V292" i="1"/>
  <c r="V283" i="1"/>
  <c r="V269" i="1"/>
  <c r="V260" i="1"/>
  <c r="V246" i="1"/>
  <c r="V234" i="1"/>
  <c r="V221" i="1"/>
  <c r="V210" i="1"/>
  <c r="V201" i="1"/>
  <c r="V192" i="1"/>
  <c r="V169" i="1"/>
  <c r="V156" i="1"/>
  <c r="V150" i="1"/>
  <c r="V140" i="1"/>
  <c r="V120" i="1"/>
  <c r="V115" i="1"/>
  <c r="V103" i="1"/>
  <c r="V82" i="1"/>
  <c r="V83" i="1"/>
  <c r="V72" i="1"/>
  <c r="V49" i="1"/>
  <c r="V44" i="1"/>
  <c r="V29" i="1"/>
  <c r="V22" i="1"/>
  <c r="V4" i="1"/>
  <c r="T325" i="1"/>
  <c r="Y325" i="1" s="1"/>
  <c r="T313" i="1"/>
  <c r="Y313" i="1" s="1"/>
  <c r="T303" i="1"/>
  <c r="Y303" i="1" s="1"/>
  <c r="T290" i="1"/>
  <c r="Y290" i="1" s="1"/>
  <c r="T277" i="1"/>
  <c r="Y277" i="1" s="1"/>
  <c r="T266" i="1"/>
  <c r="Y266" i="1" s="1"/>
  <c r="T255" i="1"/>
  <c r="Y255" i="1" s="1"/>
  <c r="T241" i="1"/>
  <c r="Y241" i="1" s="1"/>
  <c r="T231" i="1"/>
  <c r="Y231" i="1" s="1"/>
  <c r="T217" i="1"/>
  <c r="Y217" i="1" s="1"/>
  <c r="T206" i="1"/>
  <c r="Y206" i="1" s="1"/>
  <c r="T198" i="1"/>
  <c r="Y198" i="1" s="1"/>
  <c r="T182" i="1"/>
  <c r="Y182" i="1" s="1"/>
  <c r="T168" i="1"/>
  <c r="Y168" i="1" s="1"/>
  <c r="T154" i="1"/>
  <c r="Y154" i="1" s="1"/>
  <c r="T151" i="1"/>
  <c r="Y151" i="1" s="1"/>
  <c r="T141" i="1"/>
  <c r="Y141" i="1" s="1"/>
  <c r="T121" i="1"/>
  <c r="Y121" i="1" s="1"/>
  <c r="T113" i="1"/>
  <c r="Y113" i="1" s="1"/>
  <c r="T92" i="1"/>
  <c r="Y92" i="1" s="1"/>
  <c r="T86" i="1"/>
  <c r="Y86" i="1" s="1"/>
  <c r="T84" i="1"/>
  <c r="Y84" i="1" s="1"/>
  <c r="T57" i="1"/>
  <c r="Y57" i="1" s="1"/>
  <c r="T55" i="1"/>
  <c r="Y55" i="1" s="1"/>
  <c r="T41" i="1"/>
  <c r="Y41" i="1" s="1"/>
  <c r="T18" i="1"/>
  <c r="Y18" i="1" s="1"/>
  <c r="T16" i="1"/>
  <c r="Y16" i="1" s="1"/>
  <c r="V352" i="1"/>
  <c r="V340" i="1"/>
  <c r="V327" i="1"/>
  <c r="V316" i="1"/>
  <c r="V306" i="1"/>
  <c r="V293" i="1"/>
  <c r="V282" i="1"/>
  <c r="V268" i="1"/>
  <c r="V256" i="1"/>
  <c r="V242" i="1"/>
  <c r="V235" i="1"/>
  <c r="V219" i="1"/>
  <c r="V209" i="1"/>
  <c r="V202" i="1"/>
  <c r="V186" i="1"/>
  <c r="V174" i="1"/>
  <c r="V164" i="1"/>
  <c r="V149" i="1"/>
  <c r="V142" i="1"/>
  <c r="V126" i="1"/>
  <c r="V108" i="1"/>
  <c r="V98" i="1"/>
  <c r="V80" i="1"/>
  <c r="V79" i="1"/>
  <c r="V66" i="1"/>
  <c r="V47" i="1"/>
  <c r="V35" i="1"/>
  <c r="V31" i="1"/>
  <c r="V17" i="1"/>
  <c r="V9" i="1"/>
  <c r="T183" i="1"/>
  <c r="Y183" i="1" s="1"/>
  <c r="T171" i="1"/>
  <c r="Y171" i="1" s="1"/>
  <c r="T161" i="1"/>
  <c r="Y161" i="1" s="1"/>
  <c r="T146" i="1"/>
  <c r="Y146" i="1" s="1"/>
  <c r="T136" i="1"/>
  <c r="Y136" i="1" s="1"/>
  <c r="T125" i="1"/>
  <c r="Y125" i="1" s="1"/>
  <c r="T106" i="1"/>
  <c r="Y106" i="1" s="1"/>
  <c r="T96" i="1"/>
  <c r="Y96" i="1" s="1"/>
  <c r="T87" i="1"/>
  <c r="Y87" i="1" s="1"/>
  <c r="T68" i="1"/>
  <c r="Y68" i="1" s="1"/>
  <c r="T63" i="1"/>
  <c r="Y63" i="1" s="1"/>
  <c r="T53" i="1"/>
  <c r="Y53" i="1" s="1"/>
  <c r="T38" i="1"/>
  <c r="Y38" i="1" s="1"/>
  <c r="T33" i="1"/>
  <c r="Y33" i="1" s="1"/>
  <c r="T14" i="1"/>
  <c r="Y14" i="1" s="1"/>
  <c r="V351" i="1"/>
  <c r="V339" i="1"/>
  <c r="V329" i="1"/>
  <c r="V315" i="1"/>
  <c r="V302" i="1"/>
  <c r="V291" i="1"/>
  <c r="V279" i="1"/>
  <c r="V267" i="1"/>
  <c r="V254" i="1"/>
  <c r="V244" i="1"/>
  <c r="V229" i="1"/>
  <c r="V220" i="1"/>
  <c r="V207" i="1"/>
  <c r="V196" i="1"/>
  <c r="V178" i="1"/>
  <c r="V176" i="1"/>
  <c r="V162" i="1"/>
  <c r="V145" i="1"/>
  <c r="V129" i="1"/>
  <c r="V123" i="1"/>
  <c r="V110" i="1"/>
  <c r="V97" i="1"/>
  <c r="V89" i="1"/>
  <c r="V73" i="1"/>
  <c r="V64" i="1"/>
  <c r="V52" i="1"/>
  <c r="V37" i="1"/>
  <c r="V23" i="1"/>
  <c r="V20" i="1"/>
  <c r="V3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2" i="4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" i="3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3" i="2"/>
  <c r="I4" i="2"/>
  <c r="I5" i="2"/>
  <c r="I6" i="2"/>
  <c r="I7" i="2"/>
  <c r="I8" i="2"/>
  <c r="I2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" i="2"/>
  <c r="AO270" i="1"/>
  <c r="AS270" i="1" s="1"/>
  <c r="AW270" i="1" s="1"/>
  <c r="AO91" i="1"/>
  <c r="AS91" i="1" s="1"/>
  <c r="AW91" i="1" s="1"/>
  <c r="AO80" i="1"/>
  <c r="AS80" i="1" s="1"/>
  <c r="AW80" i="1" s="1"/>
  <c r="AO306" i="1"/>
  <c r="AS306" i="1" s="1"/>
  <c r="AW306" i="1" s="1"/>
  <c r="AO301" i="1"/>
  <c r="AS301" i="1" s="1"/>
  <c r="AW301" i="1" s="1"/>
  <c r="AO131" i="1"/>
  <c r="AS131" i="1" s="1"/>
  <c r="AW131" i="1" s="1"/>
  <c r="AO318" i="1"/>
  <c r="AS318" i="1" s="1"/>
  <c r="AW318" i="1" s="1"/>
  <c r="AO329" i="1"/>
  <c r="AS329" i="1" s="1"/>
  <c r="AW329" i="1" s="1"/>
  <c r="AO286" i="1"/>
  <c r="AS286" i="1" s="1"/>
  <c r="AW286" i="1" s="1"/>
  <c r="AO23" i="1"/>
  <c r="AS23" i="1" s="1"/>
  <c r="AW23" i="1" s="1"/>
  <c r="AO108" i="1"/>
  <c r="AS108" i="1" s="1"/>
  <c r="AW108" i="1" s="1"/>
  <c r="AO82" i="1"/>
  <c r="AS82" i="1" s="1"/>
  <c r="AW82" i="1" s="1"/>
  <c r="AO62" i="1"/>
  <c r="AS62" i="1" s="1"/>
  <c r="AW62" i="1" s="1"/>
  <c r="AO348" i="1"/>
  <c r="AS348" i="1" s="1"/>
  <c r="AW348" i="1" s="1"/>
  <c r="AO262" i="1"/>
  <c r="AS262" i="1" s="1"/>
  <c r="AW262" i="1" s="1"/>
  <c r="AO198" i="1"/>
  <c r="AS198" i="1" s="1"/>
  <c r="AW198" i="1" s="1"/>
  <c r="AO208" i="1"/>
  <c r="AS208" i="1" s="1"/>
  <c r="AW208" i="1" s="1"/>
  <c r="AO227" i="1"/>
  <c r="AS227" i="1" s="1"/>
  <c r="AW227" i="1" s="1"/>
  <c r="AO162" i="1"/>
  <c r="AS162" i="1" s="1"/>
  <c r="AW162" i="1" s="1"/>
  <c r="AO26" i="1"/>
  <c r="AS26" i="1" s="1"/>
  <c r="AW26" i="1" s="1"/>
  <c r="AO122" i="1"/>
  <c r="AS122" i="1" s="1"/>
  <c r="AW122" i="1" s="1"/>
  <c r="AO298" i="1"/>
  <c r="AS298" i="1" s="1"/>
  <c r="AW298" i="1" s="1"/>
  <c r="AO316" i="1"/>
  <c r="AS316" i="1" s="1"/>
  <c r="AW316" i="1" s="1"/>
  <c r="AO94" i="1"/>
  <c r="AS94" i="1" s="1"/>
  <c r="AW94" i="1" s="1"/>
  <c r="AO251" i="1"/>
  <c r="AS251" i="1" s="1"/>
  <c r="AW251" i="1" s="1"/>
  <c r="AO213" i="1"/>
  <c r="AS213" i="1" s="1"/>
  <c r="AW213" i="1" s="1"/>
  <c r="AO225" i="1"/>
  <c r="AS225" i="1" s="1"/>
  <c r="AW225" i="1" s="1"/>
  <c r="AO332" i="1"/>
  <c r="AS332" i="1" s="1"/>
  <c r="AW332" i="1" s="1"/>
  <c r="AO273" i="1"/>
  <c r="AS273" i="1" s="1"/>
  <c r="AW273" i="1" s="1"/>
  <c r="AO322" i="1"/>
  <c r="AS322" i="1" s="1"/>
  <c r="AW322" i="1" s="1"/>
  <c r="AO166" i="1"/>
  <c r="AS166" i="1" s="1"/>
  <c r="AW166" i="1" s="1"/>
  <c r="AO135" i="1"/>
  <c r="AS135" i="1" s="1"/>
  <c r="AW135" i="1" s="1"/>
  <c r="AO28" i="1"/>
  <c r="AS28" i="1" s="1"/>
  <c r="AW28" i="1" s="1"/>
  <c r="AO53" i="1"/>
  <c r="AS53" i="1" s="1"/>
  <c r="AW53" i="1" s="1"/>
  <c r="AO184" i="1"/>
  <c r="AS184" i="1" s="1"/>
  <c r="AW184" i="1" s="1"/>
  <c r="AO104" i="1"/>
  <c r="AS104" i="1" s="1"/>
  <c r="AW104" i="1" s="1"/>
  <c r="AO238" i="1"/>
  <c r="AS238" i="1" s="1"/>
  <c r="AW238" i="1" s="1"/>
  <c r="AO239" i="1"/>
  <c r="AS239" i="1" s="1"/>
  <c r="AW239" i="1" s="1"/>
  <c r="AO33" i="1"/>
  <c r="AS33" i="1" s="1"/>
  <c r="AW33" i="1" s="1"/>
  <c r="AO271" i="1"/>
  <c r="AS271" i="1" s="1"/>
  <c r="AW271" i="1" s="1"/>
  <c r="AO233" i="1"/>
  <c r="AS233" i="1" s="1"/>
  <c r="AW233" i="1" s="1"/>
  <c r="AO334" i="1"/>
  <c r="AS334" i="1" s="1"/>
  <c r="AW334" i="1" s="1"/>
  <c r="AO351" i="1"/>
  <c r="AS351" i="1" s="1"/>
  <c r="AW351" i="1" s="1"/>
  <c r="AO152" i="1"/>
  <c r="AS152" i="1" s="1"/>
  <c r="AW152" i="1" s="1"/>
  <c r="AO291" i="1"/>
  <c r="AS291" i="1" s="1"/>
  <c r="AW291" i="1" s="1"/>
  <c r="AO223" i="1"/>
  <c r="AS223" i="1" s="1"/>
  <c r="AW223" i="1" s="1"/>
  <c r="AO113" i="1"/>
  <c r="AS113" i="1" s="1"/>
  <c r="AW113" i="1" s="1"/>
  <c r="AO339" i="1"/>
  <c r="AS339" i="1" s="1"/>
  <c r="AW339" i="1" s="1"/>
  <c r="AO40" i="1"/>
  <c r="AS40" i="1" s="1"/>
  <c r="AW40" i="1" s="1"/>
  <c r="AO64" i="1"/>
  <c r="AS64" i="1" s="1"/>
  <c r="AW64" i="1" s="1"/>
  <c r="AO290" i="1"/>
  <c r="AS290" i="1" s="1"/>
  <c r="AW290" i="1" s="1"/>
  <c r="AO161" i="1"/>
  <c r="AS161" i="1" s="1"/>
  <c r="AW161" i="1" s="1"/>
  <c r="AO268" i="1"/>
  <c r="AS268" i="1" s="1"/>
  <c r="AW268" i="1" s="1"/>
  <c r="AO134" i="1"/>
  <c r="AS134" i="1" s="1"/>
  <c r="AW134" i="1" s="1"/>
  <c r="AO67" i="1"/>
  <c r="AS67" i="1" s="1"/>
  <c r="AW67" i="1" s="1"/>
  <c r="AO133" i="1"/>
  <c r="AS133" i="1" s="1"/>
  <c r="AW133" i="1" s="1"/>
  <c r="AO107" i="1"/>
  <c r="AS107" i="1" s="1"/>
  <c r="AW107" i="1" s="1"/>
  <c r="AO29" i="1"/>
  <c r="AS29" i="1" s="1"/>
  <c r="AW29" i="1" s="1"/>
  <c r="AO331" i="1"/>
  <c r="AS331" i="1" s="1"/>
  <c r="AW331" i="1" s="1"/>
  <c r="AO276" i="1"/>
  <c r="AS276" i="1" s="1"/>
  <c r="AW276" i="1" s="1"/>
  <c r="AO45" i="1"/>
  <c r="AS45" i="1" s="1"/>
  <c r="AW45" i="1" s="1"/>
  <c r="AO228" i="1"/>
  <c r="AS228" i="1" s="1"/>
  <c r="AW228" i="1" s="1"/>
  <c r="AO112" i="1"/>
  <c r="AS112" i="1" s="1"/>
  <c r="AW112" i="1" s="1"/>
  <c r="AO41" i="1"/>
  <c r="AS41" i="1" s="1"/>
  <c r="AW41" i="1" s="1"/>
  <c r="AO281" i="1"/>
  <c r="AS281" i="1" s="1"/>
  <c r="AW281" i="1" s="1"/>
  <c r="AO349" i="1"/>
  <c r="AS349" i="1" s="1"/>
  <c r="AW349" i="1" s="1"/>
  <c r="AO180" i="1"/>
  <c r="AS180" i="1" s="1"/>
  <c r="AW180" i="1" s="1"/>
  <c r="AO169" i="1"/>
  <c r="AS169" i="1" s="1"/>
  <c r="AW169" i="1" s="1"/>
  <c r="AO178" i="1"/>
  <c r="AS178" i="1" s="1"/>
  <c r="AW178" i="1" s="1"/>
  <c r="AO256" i="1"/>
  <c r="AS256" i="1" s="1"/>
  <c r="AW256" i="1" s="1"/>
  <c r="AO254" i="1"/>
  <c r="AS254" i="1" s="1"/>
  <c r="AW254" i="1" s="1"/>
  <c r="AO21" i="1"/>
  <c r="AS21" i="1" s="1"/>
  <c r="AW21" i="1" s="1"/>
  <c r="AO123" i="1"/>
  <c r="AS123" i="1" s="1"/>
  <c r="AW123" i="1" s="1"/>
  <c r="AO173" i="1"/>
  <c r="AS173" i="1" s="1"/>
  <c r="AW173" i="1" s="1"/>
  <c r="AO175" i="1"/>
  <c r="AS175" i="1" s="1"/>
  <c r="AW175" i="1" s="1"/>
  <c r="AO278" i="1"/>
  <c r="AS278" i="1" s="1"/>
  <c r="AW278" i="1" s="1"/>
  <c r="AO197" i="1"/>
  <c r="AS197" i="1" s="1"/>
  <c r="AW197" i="1" s="1"/>
  <c r="AO168" i="1"/>
  <c r="AS168" i="1" s="1"/>
  <c r="AW168" i="1" s="1"/>
  <c r="AO181" i="1"/>
  <c r="AS181" i="1" s="1"/>
  <c r="AW181" i="1" s="1"/>
  <c r="AO156" i="1"/>
  <c r="AS156" i="1" s="1"/>
  <c r="AW156" i="1" s="1"/>
  <c r="AO75" i="1"/>
  <c r="AS75" i="1" s="1"/>
  <c r="AW75" i="1" s="1"/>
  <c r="AO177" i="1"/>
  <c r="AS177" i="1" s="1"/>
  <c r="AW177" i="1" s="1"/>
  <c r="AO250" i="1"/>
  <c r="AS250" i="1" s="1"/>
  <c r="AW250" i="1" s="1"/>
  <c r="AO202" i="1"/>
  <c r="AS202" i="1" s="1"/>
  <c r="AW202" i="1" s="1"/>
  <c r="AO39" i="1"/>
  <c r="AS39" i="1" s="1"/>
  <c r="AW39" i="1" s="1"/>
  <c r="AO352" i="1"/>
  <c r="AS352" i="1" s="1"/>
  <c r="AW352" i="1" s="1"/>
  <c r="AO296" i="1"/>
  <c r="AS296" i="1" s="1"/>
  <c r="AW296" i="1" s="1"/>
  <c r="AO192" i="1"/>
  <c r="AS192" i="1" s="1"/>
  <c r="AW192" i="1" s="1"/>
  <c r="AO54" i="1"/>
  <c r="AS54" i="1" s="1"/>
  <c r="AW54" i="1" s="1"/>
  <c r="AO183" i="1"/>
  <c r="AS183" i="1" s="1"/>
  <c r="AW183" i="1" s="1"/>
  <c r="AO110" i="1"/>
  <c r="AS110" i="1" s="1"/>
  <c r="AW110" i="1" s="1"/>
  <c r="AO210" i="1"/>
  <c r="AS210" i="1" s="1"/>
  <c r="AW210" i="1" s="1"/>
  <c r="AO237" i="1"/>
  <c r="AS237" i="1" s="1"/>
  <c r="AW237" i="1" s="1"/>
  <c r="AO189" i="1"/>
  <c r="AS189" i="1" s="1"/>
  <c r="AW189" i="1" s="1"/>
  <c r="AO66" i="1"/>
  <c r="AS66" i="1" s="1"/>
  <c r="AW66" i="1" s="1"/>
  <c r="AO50" i="1"/>
  <c r="AS50" i="1" s="1"/>
  <c r="AW50" i="1" s="1"/>
  <c r="AO68" i="1"/>
  <c r="AS68" i="1" s="1"/>
  <c r="AW68" i="1" s="1"/>
  <c r="AO242" i="1"/>
  <c r="AS242" i="1" s="1"/>
  <c r="AW242" i="1" s="1"/>
  <c r="AO153" i="1"/>
  <c r="AS153" i="1" s="1"/>
  <c r="AW153" i="1" s="1"/>
  <c r="AO48" i="1"/>
  <c r="AS48" i="1" s="1"/>
  <c r="AW48" i="1" s="1"/>
  <c r="AO16" i="1"/>
  <c r="AS16" i="1" s="1"/>
  <c r="AW16" i="1" s="1"/>
  <c r="AO350" i="1"/>
  <c r="AS350" i="1" s="1"/>
  <c r="AW350" i="1" s="1"/>
  <c r="AO130" i="1"/>
  <c r="AS130" i="1" s="1"/>
  <c r="AW130" i="1" s="1"/>
  <c r="AO128" i="1"/>
  <c r="AS128" i="1" s="1"/>
  <c r="AW128" i="1" s="1"/>
  <c r="AO260" i="1"/>
  <c r="AS260" i="1" s="1"/>
  <c r="AW260" i="1" s="1"/>
  <c r="AO284" i="1"/>
  <c r="AS284" i="1" s="1"/>
  <c r="AW284" i="1" s="1"/>
  <c r="AO157" i="1"/>
  <c r="AS157" i="1" s="1"/>
  <c r="AW157" i="1" s="1"/>
  <c r="AO55" i="1"/>
  <c r="AS55" i="1" s="1"/>
  <c r="AW55" i="1" s="1"/>
  <c r="AO149" i="1"/>
  <c r="AS149" i="1" s="1"/>
  <c r="AW149" i="1" s="1"/>
  <c r="AO105" i="1"/>
  <c r="AS105" i="1" s="1"/>
  <c r="AW105" i="1" s="1"/>
  <c r="AO275" i="1"/>
  <c r="AS275" i="1" s="1"/>
  <c r="AW275" i="1" s="1"/>
  <c r="AO71" i="1"/>
  <c r="AS71" i="1" s="1"/>
  <c r="AW71" i="1" s="1"/>
  <c r="AO299" i="1"/>
  <c r="AS299" i="1" s="1"/>
  <c r="AW299" i="1" s="1"/>
  <c r="AO321" i="1"/>
  <c r="AS321" i="1" s="1"/>
  <c r="AW321" i="1" s="1"/>
  <c r="AO203" i="1"/>
  <c r="AS203" i="1" s="1"/>
  <c r="AW203" i="1" s="1"/>
  <c r="AO282" i="1"/>
  <c r="AS282" i="1" s="1"/>
  <c r="AW282" i="1" s="1"/>
  <c r="AO120" i="1"/>
  <c r="AS120" i="1" s="1"/>
  <c r="AW120" i="1" s="1"/>
  <c r="AO343" i="1"/>
  <c r="AS343" i="1" s="1"/>
  <c r="AW343" i="1" s="1"/>
  <c r="AO144" i="1"/>
  <c r="AS144" i="1" s="1"/>
  <c r="AW144" i="1" s="1"/>
  <c r="AO283" i="1"/>
  <c r="AS283" i="1" s="1"/>
  <c r="AW283" i="1" s="1"/>
  <c r="AO27" i="1"/>
  <c r="AS27" i="1" s="1"/>
  <c r="AW27" i="1" s="1"/>
  <c r="AO185" i="1"/>
  <c r="AS185" i="1" s="1"/>
  <c r="AW185" i="1" s="1"/>
  <c r="AO103" i="1"/>
  <c r="AS103" i="1" s="1"/>
  <c r="AW103" i="1" s="1"/>
  <c r="AO15" i="1"/>
  <c r="AS15" i="1" s="1"/>
  <c r="AW15" i="1" s="1"/>
  <c r="AO13" i="1"/>
  <c r="AS13" i="1" s="1"/>
  <c r="AW13" i="1" s="1"/>
  <c r="AO139" i="1"/>
  <c r="AS139" i="1" s="1"/>
  <c r="AW139" i="1" s="1"/>
  <c r="AO220" i="1"/>
  <c r="AS220" i="1" s="1"/>
  <c r="AW220" i="1" s="1"/>
  <c r="AO236" i="1"/>
  <c r="AS236" i="1" s="1"/>
  <c r="AW236" i="1" s="1"/>
  <c r="AO255" i="1"/>
  <c r="AS255" i="1" s="1"/>
  <c r="AW255" i="1" s="1"/>
  <c r="AO269" i="1"/>
  <c r="AS269" i="1" s="1"/>
  <c r="AW269" i="1" s="1"/>
  <c r="AO83" i="1"/>
  <c r="AS83" i="1" s="1"/>
  <c r="AW83" i="1" s="1"/>
  <c r="AO2" i="1"/>
  <c r="AS2" i="1" s="1"/>
  <c r="AW2" i="1" s="1"/>
  <c r="AO46" i="1"/>
  <c r="AS46" i="1" s="1"/>
  <c r="AW46" i="1" s="1"/>
  <c r="AO263" i="1"/>
  <c r="AS263" i="1" s="1"/>
  <c r="AW263" i="1" s="1"/>
  <c r="AO187" i="1"/>
  <c r="AS187" i="1" s="1"/>
  <c r="AW187" i="1" s="1"/>
  <c r="AO11" i="1"/>
  <c r="AS11" i="1" s="1"/>
  <c r="AW11" i="1" s="1"/>
  <c r="AO265" i="1"/>
  <c r="AS265" i="1" s="1"/>
  <c r="AW265" i="1" s="1"/>
  <c r="AO320" i="1"/>
  <c r="AS320" i="1" s="1"/>
  <c r="AW320" i="1" s="1"/>
  <c r="AO326" i="1"/>
  <c r="AS326" i="1" s="1"/>
  <c r="AW326" i="1" s="1"/>
  <c r="AO167" i="1"/>
  <c r="AS167" i="1" s="1"/>
  <c r="AW167" i="1" s="1"/>
  <c r="AO300" i="1"/>
  <c r="AS300" i="1" s="1"/>
  <c r="AW300" i="1" s="1"/>
  <c r="AO217" i="1"/>
  <c r="AS217" i="1" s="1"/>
  <c r="AW217" i="1" s="1"/>
  <c r="AO266" i="1"/>
  <c r="AS266" i="1" s="1"/>
  <c r="AW266" i="1" s="1"/>
  <c r="AO98" i="1"/>
  <c r="AS98" i="1" s="1"/>
  <c r="AW98" i="1" s="1"/>
  <c r="AO305" i="1"/>
  <c r="AS305" i="1" s="1"/>
  <c r="AW305" i="1" s="1"/>
  <c r="AO137" i="1"/>
  <c r="AS137" i="1" s="1"/>
  <c r="AW137" i="1" s="1"/>
  <c r="AO146" i="1"/>
  <c r="AS146" i="1" s="1"/>
  <c r="AW146" i="1" s="1"/>
  <c r="AO171" i="1"/>
  <c r="AS171" i="1" s="1"/>
  <c r="AW171" i="1" s="1"/>
  <c r="AO22" i="1"/>
  <c r="AS22" i="1" s="1"/>
  <c r="AW22" i="1" s="1"/>
  <c r="AO174" i="1"/>
  <c r="AS174" i="1" s="1"/>
  <c r="AW174" i="1" s="1"/>
  <c r="AO188" i="1"/>
  <c r="AS188" i="1" s="1"/>
  <c r="AW188" i="1" s="1"/>
  <c r="AO244" i="1"/>
  <c r="AS244" i="1" s="1"/>
  <c r="AW244" i="1" s="1"/>
  <c r="AO92" i="1"/>
  <c r="AS92" i="1" s="1"/>
  <c r="AW92" i="1" s="1"/>
  <c r="AO338" i="1"/>
  <c r="AS338" i="1" s="1"/>
  <c r="AW338" i="1" s="1"/>
  <c r="AO253" i="1"/>
  <c r="AS253" i="1" s="1"/>
  <c r="AW253" i="1" s="1"/>
  <c r="AO312" i="1"/>
  <c r="AS312" i="1" s="1"/>
  <c r="AW312" i="1" s="1"/>
  <c r="AO65" i="1"/>
  <c r="AS65" i="1" s="1"/>
  <c r="AW65" i="1" s="1"/>
  <c r="AO147" i="1"/>
  <c r="AS147" i="1" s="1"/>
  <c r="AW147" i="1" s="1"/>
  <c r="AO25" i="1"/>
  <c r="AS25" i="1" s="1"/>
  <c r="AW25" i="1" s="1"/>
  <c r="AO314" i="1"/>
  <c r="AS314" i="1" s="1"/>
  <c r="AW314" i="1" s="1"/>
  <c r="AO145" i="1"/>
  <c r="AS145" i="1" s="1"/>
  <c r="AW145" i="1" s="1"/>
  <c r="AO330" i="1"/>
  <c r="AS330" i="1" s="1"/>
  <c r="AW330" i="1" s="1"/>
  <c r="AO69" i="1"/>
  <c r="AS69" i="1" s="1"/>
  <c r="AW69" i="1" s="1"/>
  <c r="AO193" i="1"/>
  <c r="AS193" i="1" s="1"/>
  <c r="AW193" i="1" s="1"/>
  <c r="AO12" i="1"/>
  <c r="AS12" i="1" s="1"/>
  <c r="AW12" i="1" s="1"/>
  <c r="AO259" i="1"/>
  <c r="AS259" i="1" s="1"/>
  <c r="AW259" i="1" s="1"/>
  <c r="AO43" i="1"/>
  <c r="AS43" i="1" s="1"/>
  <c r="AW43" i="1" s="1"/>
  <c r="AO4" i="1"/>
  <c r="AS4" i="1" s="1"/>
  <c r="AW4" i="1" s="1"/>
  <c r="AO117" i="1"/>
  <c r="AS117" i="1" s="1"/>
  <c r="AW117" i="1" s="1"/>
  <c r="AO119" i="1"/>
  <c r="AS119" i="1" s="1"/>
  <c r="AW119" i="1" s="1"/>
  <c r="AO215" i="1"/>
  <c r="AS215" i="1" s="1"/>
  <c r="AW215" i="1" s="1"/>
  <c r="AO76" i="1"/>
  <c r="AS76" i="1" s="1"/>
  <c r="AW76" i="1" s="1"/>
  <c r="AO96" i="1"/>
  <c r="AS96" i="1" s="1"/>
  <c r="AW96" i="1" s="1"/>
  <c r="AO345" i="1"/>
  <c r="AS345" i="1" s="1"/>
  <c r="AW345" i="1" s="1"/>
  <c r="AO204" i="1"/>
  <c r="AS204" i="1" s="1"/>
  <c r="AW204" i="1" s="1"/>
  <c r="AO222" i="1"/>
  <c r="AS222" i="1" s="1"/>
  <c r="AW222" i="1" s="1"/>
  <c r="AO85" i="1"/>
  <c r="AS85" i="1" s="1"/>
  <c r="AW85" i="1" s="1"/>
  <c r="AO164" i="1"/>
  <c r="AS164" i="1" s="1"/>
  <c r="AW164" i="1" s="1"/>
  <c r="AO247" i="1"/>
  <c r="AS247" i="1" s="1"/>
  <c r="AW247" i="1" s="1"/>
  <c r="AO151" i="1"/>
  <c r="AS151" i="1" s="1"/>
  <c r="AW151" i="1" s="1"/>
  <c r="AO310" i="1"/>
  <c r="AS310" i="1" s="1"/>
  <c r="AW310" i="1" s="1"/>
  <c r="AO272" i="1"/>
  <c r="AS272" i="1" s="1"/>
  <c r="AW272" i="1" s="1"/>
  <c r="AO160" i="1"/>
  <c r="AS160" i="1" s="1"/>
  <c r="AW160" i="1" s="1"/>
  <c r="AO155" i="1"/>
  <c r="AS155" i="1" s="1"/>
  <c r="AW155" i="1" s="1"/>
  <c r="AO78" i="1"/>
  <c r="AS78" i="1" s="1"/>
  <c r="AW78" i="1" s="1"/>
  <c r="AO138" i="1"/>
  <c r="AS138" i="1" s="1"/>
  <c r="AW138" i="1" s="1"/>
  <c r="AO143" i="1"/>
  <c r="AS143" i="1" s="1"/>
  <c r="AW143" i="1" s="1"/>
  <c r="AO246" i="1"/>
  <c r="AS246" i="1" s="1"/>
  <c r="AW246" i="1" s="1"/>
  <c r="AO111" i="1"/>
  <c r="AS111" i="1" s="1"/>
  <c r="AW111" i="1" s="1"/>
  <c r="AO125" i="1"/>
  <c r="AS125" i="1" s="1"/>
  <c r="AW125" i="1" s="1"/>
  <c r="AO319" i="1"/>
  <c r="AS319" i="1" s="1"/>
  <c r="AW319" i="1" s="1"/>
  <c r="AO311" i="1"/>
  <c r="AS311" i="1" s="1"/>
  <c r="AW311" i="1" s="1"/>
  <c r="AO335" i="1"/>
  <c r="AS335" i="1" s="1"/>
  <c r="AW335" i="1" s="1"/>
  <c r="AO190" i="1"/>
  <c r="AS190" i="1" s="1"/>
  <c r="AW190" i="1" s="1"/>
  <c r="AO249" i="1"/>
  <c r="AS249" i="1" s="1"/>
  <c r="AW249" i="1" s="1"/>
  <c r="AO5" i="1"/>
  <c r="AS5" i="1" s="1"/>
  <c r="AW5" i="1" s="1"/>
  <c r="AO342" i="1"/>
  <c r="AS342" i="1" s="1"/>
  <c r="AW342" i="1" s="1"/>
  <c r="AO307" i="1"/>
  <c r="AS307" i="1" s="1"/>
  <c r="AW307" i="1" s="1"/>
  <c r="AO60" i="1"/>
  <c r="AS60" i="1" s="1"/>
  <c r="AW60" i="1" s="1"/>
  <c r="AO196" i="1"/>
  <c r="AS196" i="1" s="1"/>
  <c r="AW196" i="1" s="1"/>
  <c r="AO176" i="1"/>
  <c r="AS176" i="1" s="1"/>
  <c r="AW176" i="1" s="1"/>
  <c r="AO140" i="1"/>
  <c r="AS140" i="1" s="1"/>
  <c r="AW140" i="1" s="1"/>
  <c r="AO295" i="1"/>
  <c r="AS295" i="1" s="1"/>
  <c r="AW295" i="1" s="1"/>
  <c r="AO118" i="1"/>
  <c r="AS118" i="1" s="1"/>
  <c r="AW118" i="1" s="1"/>
  <c r="AO346" i="1"/>
  <c r="AS346" i="1" s="1"/>
  <c r="AW346" i="1" s="1"/>
  <c r="AO317" i="1"/>
  <c r="AS317" i="1" s="1"/>
  <c r="AW317" i="1" s="1"/>
  <c r="AO200" i="1"/>
  <c r="AS200" i="1" s="1"/>
  <c r="AW200" i="1" s="1"/>
  <c r="AO70" i="1"/>
  <c r="AS70" i="1" s="1"/>
  <c r="AW70" i="1" s="1"/>
  <c r="AO258" i="1"/>
  <c r="AS258" i="1" s="1"/>
  <c r="AW258" i="1" s="1"/>
  <c r="AO72" i="1"/>
  <c r="AS72" i="1" s="1"/>
  <c r="AW72" i="1" s="1"/>
  <c r="AO325" i="1"/>
  <c r="AS325" i="1" s="1"/>
  <c r="AW325" i="1" s="1"/>
  <c r="AO49" i="1"/>
  <c r="AS49" i="1" s="1"/>
  <c r="AW49" i="1" s="1"/>
  <c r="AO87" i="1"/>
  <c r="AS87" i="1" s="1"/>
  <c r="AW87" i="1" s="1"/>
  <c r="AO121" i="1"/>
  <c r="AS121" i="1" s="1"/>
  <c r="AW121" i="1" s="1"/>
  <c r="AO97" i="1"/>
  <c r="AS97" i="1" s="1"/>
  <c r="AW97" i="1" s="1"/>
  <c r="AO7" i="1"/>
  <c r="AS7" i="1" s="1"/>
  <c r="AW7" i="1" s="1"/>
  <c r="AO102" i="1"/>
  <c r="AS102" i="1" s="1"/>
  <c r="AW102" i="1" s="1"/>
  <c r="AO114" i="1"/>
  <c r="AS114" i="1" s="1"/>
  <c r="AW114" i="1" s="1"/>
  <c r="AO172" i="1"/>
  <c r="AS172" i="1" s="1"/>
  <c r="AW172" i="1" s="1"/>
  <c r="AO19" i="1"/>
  <c r="AS19" i="1" s="1"/>
  <c r="AW19" i="1" s="1"/>
  <c r="AO61" i="1"/>
  <c r="AS61" i="1" s="1"/>
  <c r="AW61" i="1" s="1"/>
  <c r="AO224" i="1"/>
  <c r="AS224" i="1" s="1"/>
  <c r="AW224" i="1" s="1"/>
  <c r="AO289" i="1"/>
  <c r="AS289" i="1" s="1"/>
  <c r="AW289" i="1" s="1"/>
  <c r="AO154" i="1"/>
  <c r="AS154" i="1" s="1"/>
  <c r="AW154" i="1" s="1"/>
  <c r="AO127" i="1"/>
  <c r="AS127" i="1" s="1"/>
  <c r="AW127" i="1" s="1"/>
  <c r="AO32" i="1"/>
  <c r="AS32" i="1" s="1"/>
  <c r="AW32" i="1" s="1"/>
  <c r="AO195" i="1"/>
  <c r="AS195" i="1" s="1"/>
  <c r="AW195" i="1" s="1"/>
  <c r="AO248" i="1"/>
  <c r="AS248" i="1" s="1"/>
  <c r="AW248" i="1" s="1"/>
  <c r="AO344" i="1"/>
  <c r="AS344" i="1" s="1"/>
  <c r="AW344" i="1" s="1"/>
  <c r="AO327" i="1"/>
  <c r="AS327" i="1" s="1"/>
  <c r="AW327" i="1" s="1"/>
  <c r="AO59" i="1"/>
  <c r="AS59" i="1" s="1"/>
  <c r="AW59" i="1" s="1"/>
  <c r="AO42" i="1"/>
  <c r="AS42" i="1" s="1"/>
  <c r="AW42" i="1" s="1"/>
  <c r="AO8" i="1"/>
  <c r="AS8" i="1" s="1"/>
  <c r="AW8" i="1" s="1"/>
  <c r="AO293" i="1"/>
  <c r="AS293" i="1" s="1"/>
  <c r="AW293" i="1" s="1"/>
  <c r="AO240" i="1"/>
  <c r="AS240" i="1" s="1"/>
  <c r="AW240" i="1" s="1"/>
  <c r="AO109" i="1"/>
  <c r="AS109" i="1" s="1"/>
  <c r="AW109" i="1" s="1"/>
  <c r="AO292" i="1"/>
  <c r="AS292" i="1" s="1"/>
  <c r="AW292" i="1" s="1"/>
  <c r="AO93" i="1"/>
  <c r="AS93" i="1" s="1"/>
  <c r="AW93" i="1" s="1"/>
  <c r="AO218" i="1"/>
  <c r="AS218" i="1" s="1"/>
  <c r="AW218" i="1" s="1"/>
  <c r="AO302" i="1"/>
  <c r="AS302" i="1" s="1"/>
  <c r="AW302" i="1" s="1"/>
  <c r="AO288" i="1"/>
  <c r="AS288" i="1" s="1"/>
  <c r="AW288" i="1" s="1"/>
  <c r="AO285" i="1"/>
  <c r="AS285" i="1" s="1"/>
  <c r="AW285" i="1" s="1"/>
  <c r="AO309" i="1"/>
  <c r="AS309" i="1" s="1"/>
  <c r="AW309" i="1" s="1"/>
  <c r="AO30" i="1"/>
  <c r="AS30" i="1" s="1"/>
  <c r="AW30" i="1" s="1"/>
  <c r="AO212" i="1"/>
  <c r="AS212" i="1" s="1"/>
  <c r="AW212" i="1" s="1"/>
  <c r="AO31" i="1"/>
  <c r="AS31" i="1" s="1"/>
  <c r="AW31" i="1" s="1"/>
  <c r="AO230" i="1"/>
  <c r="AS230" i="1" s="1"/>
  <c r="AW230" i="1" s="1"/>
  <c r="AO231" i="1"/>
  <c r="AS231" i="1" s="1"/>
  <c r="AW231" i="1" s="1"/>
  <c r="AO234" i="1"/>
  <c r="AS234" i="1" s="1"/>
  <c r="AW234" i="1" s="1"/>
  <c r="AO274" i="1"/>
  <c r="AS274" i="1" s="1"/>
  <c r="AW274" i="1" s="1"/>
  <c r="AO51" i="1"/>
  <c r="AS51" i="1" s="1"/>
  <c r="AW51" i="1" s="1"/>
  <c r="AO207" i="1"/>
  <c r="AS207" i="1" s="1"/>
  <c r="AW207" i="1" s="1"/>
  <c r="AO257" i="1"/>
  <c r="AS257" i="1" s="1"/>
  <c r="AW257" i="1" s="1"/>
  <c r="AO211" i="1"/>
  <c r="AS211" i="1" s="1"/>
  <c r="AW211" i="1" s="1"/>
  <c r="AO337" i="1"/>
  <c r="AS337" i="1" s="1"/>
  <c r="AW337" i="1" s="1"/>
  <c r="AO252" i="1"/>
  <c r="AS252" i="1" s="1"/>
  <c r="AW252" i="1" s="1"/>
  <c r="AO24" i="1"/>
  <c r="AS24" i="1" s="1"/>
  <c r="AW24" i="1" s="1"/>
  <c r="AO142" i="1"/>
  <c r="AS142" i="1" s="1"/>
  <c r="AW142" i="1" s="1"/>
  <c r="AO294" i="1"/>
  <c r="AS294" i="1" s="1"/>
  <c r="AW294" i="1" s="1"/>
  <c r="AO18" i="1"/>
  <c r="AS18" i="1" s="1"/>
  <c r="AW18" i="1" s="1"/>
  <c r="AO264" i="1"/>
  <c r="AS264" i="1" s="1"/>
  <c r="AW264" i="1" s="1"/>
  <c r="AO52" i="1"/>
  <c r="AS52" i="1" s="1"/>
  <c r="AW52" i="1" s="1"/>
  <c r="AO287" i="1"/>
  <c r="AS287" i="1" s="1"/>
  <c r="AW287" i="1" s="1"/>
  <c r="AO219" i="1"/>
  <c r="AS219" i="1" s="1"/>
  <c r="AW219" i="1" s="1"/>
  <c r="AO79" i="1"/>
  <c r="AS79" i="1" s="1"/>
  <c r="AW79" i="1" s="1"/>
  <c r="AO209" i="1"/>
  <c r="AS209" i="1" s="1"/>
  <c r="AW209" i="1" s="1"/>
  <c r="AO340" i="1"/>
  <c r="AS340" i="1" s="1"/>
  <c r="AW340" i="1" s="1"/>
  <c r="AO323" i="1"/>
  <c r="AS323" i="1" s="1"/>
  <c r="AW323" i="1" s="1"/>
  <c r="AO235" i="1"/>
  <c r="AS235" i="1" s="1"/>
  <c r="AW235" i="1" s="1"/>
  <c r="AO116" i="1"/>
  <c r="AS116" i="1" s="1"/>
  <c r="AW116" i="1" s="1"/>
  <c r="AO333" i="1"/>
  <c r="AS333" i="1" s="1"/>
  <c r="AW333" i="1" s="1"/>
  <c r="AO336" i="1"/>
  <c r="AS336" i="1" s="1"/>
  <c r="AW336" i="1" s="1"/>
  <c r="AO73" i="1"/>
  <c r="AS73" i="1" s="1"/>
  <c r="AW73" i="1" s="1"/>
  <c r="AO304" i="1"/>
  <c r="AS304" i="1" s="1"/>
  <c r="AW304" i="1" s="1"/>
  <c r="AO303" i="1"/>
  <c r="AS303" i="1" s="1"/>
  <c r="AW303" i="1" s="1"/>
  <c r="AO221" i="1"/>
  <c r="AS221" i="1" s="1"/>
  <c r="AW221" i="1" s="1"/>
  <c r="AO124" i="1"/>
  <c r="AS124" i="1" s="1"/>
  <c r="AW124" i="1" s="1"/>
  <c r="AO63" i="1"/>
  <c r="AS63" i="1" s="1"/>
  <c r="AW63" i="1" s="1"/>
  <c r="AO280" i="1"/>
  <c r="AS280" i="1" s="1"/>
  <c r="AW280" i="1" s="1"/>
  <c r="AO84" i="1"/>
  <c r="AS84" i="1" s="1"/>
  <c r="AW84" i="1" s="1"/>
  <c r="AO37" i="1"/>
  <c r="AS37" i="1" s="1"/>
  <c r="AW37" i="1" s="1"/>
  <c r="AO148" i="1"/>
  <c r="AS148" i="1" s="1"/>
  <c r="AW148" i="1" s="1"/>
  <c r="AO90" i="1"/>
  <c r="AS90" i="1" s="1"/>
  <c r="AW90" i="1" s="1"/>
  <c r="AO100" i="1"/>
  <c r="AS100" i="1" s="1"/>
  <c r="AW100" i="1" s="1"/>
  <c r="AO243" i="1"/>
  <c r="AS243" i="1" s="1"/>
  <c r="AW243" i="1" s="1"/>
  <c r="AO165" i="1"/>
  <c r="AS165" i="1" s="1"/>
  <c r="AW165" i="1" s="1"/>
  <c r="AO214" i="1"/>
  <c r="AS214" i="1" s="1"/>
  <c r="AW214" i="1" s="1"/>
  <c r="AO34" i="1"/>
  <c r="AS34" i="1" s="1"/>
  <c r="AW34" i="1" s="1"/>
  <c r="AO14" i="1"/>
  <c r="AS14" i="1" s="1"/>
  <c r="AW14" i="1" s="1"/>
  <c r="AO186" i="1"/>
  <c r="AS186" i="1" s="1"/>
  <c r="AW186" i="1" s="1"/>
  <c r="AO205" i="1"/>
  <c r="AS205" i="1" s="1"/>
  <c r="AW205" i="1" s="1"/>
  <c r="AO226" i="1"/>
  <c r="AS226" i="1" s="1"/>
  <c r="AW226" i="1" s="1"/>
  <c r="AO56" i="1"/>
  <c r="AS56" i="1" s="1"/>
  <c r="AW56" i="1" s="1"/>
  <c r="AO313" i="1"/>
  <c r="AS313" i="1" s="1"/>
  <c r="AW313" i="1" s="1"/>
  <c r="AO126" i="1"/>
  <c r="AS126" i="1" s="1"/>
  <c r="AW126" i="1" s="1"/>
  <c r="AO163" i="1"/>
  <c r="AS163" i="1" s="1"/>
  <c r="AW163" i="1" s="1"/>
  <c r="AO261" i="1"/>
  <c r="AS261" i="1" s="1"/>
  <c r="AW261" i="1" s="1"/>
  <c r="AO191" i="1"/>
  <c r="AS191" i="1" s="1"/>
  <c r="AW191" i="1" s="1"/>
  <c r="AO88" i="1"/>
  <c r="AS88" i="1" s="1"/>
  <c r="AW88" i="1" s="1"/>
  <c r="AO115" i="1"/>
  <c r="AS115" i="1" s="1"/>
  <c r="AW115" i="1" s="1"/>
  <c r="AO245" i="1"/>
  <c r="AS245" i="1" s="1"/>
  <c r="AW245" i="1" s="1"/>
  <c r="AO95" i="1"/>
  <c r="AS95" i="1" s="1"/>
  <c r="AW95" i="1" s="1"/>
  <c r="AO216" i="1"/>
  <c r="AS216" i="1" s="1"/>
  <c r="AW216" i="1" s="1"/>
  <c r="AO81" i="1"/>
  <c r="AS81" i="1" s="1"/>
  <c r="AW81" i="1" s="1"/>
  <c r="AO182" i="1"/>
  <c r="AS182" i="1" s="1"/>
  <c r="AW182" i="1" s="1"/>
  <c r="AO74" i="1"/>
  <c r="AS74" i="1" s="1"/>
  <c r="AW74" i="1" s="1"/>
  <c r="AO308" i="1"/>
  <c r="AS308" i="1" s="1"/>
  <c r="AW308" i="1" s="1"/>
  <c r="AO315" i="1"/>
  <c r="AS315" i="1" s="1"/>
  <c r="AW315" i="1" s="1"/>
  <c r="AO267" i="1"/>
  <c r="AS267" i="1" s="1"/>
  <c r="AW267" i="1" s="1"/>
  <c r="AO141" i="1"/>
  <c r="AS141" i="1" s="1"/>
  <c r="AW141" i="1" s="1"/>
  <c r="AO241" i="1"/>
  <c r="AS241" i="1" s="1"/>
  <c r="AW241" i="1" s="1"/>
  <c r="AO89" i="1"/>
  <c r="AS89" i="1" s="1"/>
  <c r="AW89" i="1" s="1"/>
  <c r="AO106" i="1"/>
  <c r="AS106" i="1" s="1"/>
  <c r="AW106" i="1" s="1"/>
  <c r="AO47" i="1"/>
  <c r="AS47" i="1" s="1"/>
  <c r="AW47" i="1" s="1"/>
  <c r="AO297" i="1"/>
  <c r="AS297" i="1" s="1"/>
  <c r="AW297" i="1" s="1"/>
  <c r="AO101" i="1"/>
  <c r="AS101" i="1" s="1"/>
  <c r="AW101" i="1" s="1"/>
  <c r="AO347" i="1"/>
  <c r="AS347" i="1" s="1"/>
  <c r="AW347" i="1" s="1"/>
  <c r="AO35" i="1"/>
  <c r="AS35" i="1" s="1"/>
  <c r="AW35" i="1" s="1"/>
  <c r="AO129" i="1"/>
  <c r="AS129" i="1" s="1"/>
  <c r="AW129" i="1" s="1"/>
  <c r="AO279" i="1"/>
  <c r="AS279" i="1" s="1"/>
  <c r="AW279" i="1" s="1"/>
  <c r="AO201" i="1"/>
  <c r="AS201" i="1" s="1"/>
  <c r="AW201" i="1" s="1"/>
  <c r="AO341" i="1"/>
  <c r="AS341" i="1" s="1"/>
  <c r="AW341" i="1" s="1"/>
  <c r="AO38" i="1"/>
  <c r="AS38" i="1" s="1"/>
  <c r="AW38" i="1" s="1"/>
  <c r="AO17" i="1"/>
  <c r="AS17" i="1" s="1"/>
  <c r="AW17" i="1" s="1"/>
  <c r="AO36" i="1"/>
  <c r="AS36" i="1" s="1"/>
  <c r="AW36" i="1" s="1"/>
  <c r="AO136" i="1"/>
  <c r="AS136" i="1" s="1"/>
  <c r="AW136" i="1" s="1"/>
  <c r="AO3" i="1"/>
  <c r="AS3" i="1" s="1"/>
  <c r="AW3" i="1" s="1"/>
  <c r="AO9" i="1"/>
  <c r="AS9" i="1" s="1"/>
  <c r="AW9" i="1" s="1"/>
  <c r="AO77" i="1"/>
  <c r="AS77" i="1" s="1"/>
  <c r="AW77" i="1" s="1"/>
  <c r="AO328" i="1"/>
  <c r="AS328" i="1" s="1"/>
  <c r="AW328" i="1" s="1"/>
  <c r="AO170" i="1"/>
  <c r="AS170" i="1" s="1"/>
  <c r="AW170" i="1" s="1"/>
  <c r="AO99" i="1"/>
  <c r="AS99" i="1" s="1"/>
  <c r="AW99" i="1" s="1"/>
  <c r="AO57" i="1"/>
  <c r="AS57" i="1" s="1"/>
  <c r="AW57" i="1" s="1"/>
  <c r="AO194" i="1"/>
  <c r="AS194" i="1" s="1"/>
  <c r="AW194" i="1" s="1"/>
  <c r="AO132" i="1"/>
  <c r="AS132" i="1" s="1"/>
  <c r="AW132" i="1" s="1"/>
  <c r="AO6" i="1"/>
  <c r="AS6" i="1" s="1"/>
  <c r="AW6" i="1" s="1"/>
  <c r="AO232" i="1"/>
  <c r="AS232" i="1" s="1"/>
  <c r="AW232" i="1" s="1"/>
  <c r="AO229" i="1"/>
  <c r="AS229" i="1" s="1"/>
  <c r="AW229" i="1" s="1"/>
  <c r="AO159" i="1"/>
  <c r="AS159" i="1" s="1"/>
  <c r="AW159" i="1" s="1"/>
  <c r="AO199" i="1"/>
  <c r="AS199" i="1" s="1"/>
  <c r="AW199" i="1" s="1"/>
  <c r="AO20" i="1"/>
  <c r="AS20" i="1" s="1"/>
  <c r="AW20" i="1" s="1"/>
  <c r="AO86" i="1"/>
  <c r="AS86" i="1" s="1"/>
  <c r="AW86" i="1" s="1"/>
  <c r="AO179" i="1"/>
  <c r="AS179" i="1" s="1"/>
  <c r="AW179" i="1" s="1"/>
  <c r="AO44" i="1"/>
  <c r="AS44" i="1" s="1"/>
  <c r="AW44" i="1" s="1"/>
  <c r="AO206" i="1"/>
  <c r="AS206" i="1" s="1"/>
  <c r="AW206" i="1" s="1"/>
  <c r="AO150" i="1"/>
  <c r="AS150" i="1" s="1"/>
  <c r="AW150" i="1" s="1"/>
  <c r="AO158" i="1"/>
  <c r="AS158" i="1" s="1"/>
  <c r="AW158" i="1" s="1"/>
  <c r="AO10" i="1"/>
  <c r="AS10" i="1" s="1"/>
  <c r="AW10" i="1" s="1"/>
  <c r="AO58" i="1"/>
  <c r="AS58" i="1" s="1"/>
  <c r="AW58" i="1" s="1"/>
  <c r="AO277" i="1"/>
  <c r="AS277" i="1" s="1"/>
  <c r="AW277" i="1" s="1"/>
  <c r="AC270" i="1"/>
  <c r="AC91" i="1"/>
  <c r="AC80" i="1"/>
  <c r="AC306" i="1"/>
  <c r="AC301" i="1"/>
  <c r="AC131" i="1"/>
  <c r="AC318" i="1"/>
  <c r="AC329" i="1"/>
  <c r="AC286" i="1"/>
  <c r="AC23" i="1"/>
  <c r="AC108" i="1"/>
  <c r="AC82" i="1"/>
  <c r="AC62" i="1"/>
  <c r="AC348" i="1"/>
  <c r="AC262" i="1"/>
  <c r="AC198" i="1"/>
  <c r="AC208" i="1"/>
  <c r="AC227" i="1"/>
  <c r="AC162" i="1"/>
  <c r="AC26" i="1"/>
  <c r="AC122" i="1"/>
  <c r="AC298" i="1"/>
  <c r="AC316" i="1"/>
  <c r="AC94" i="1"/>
  <c r="AC251" i="1"/>
  <c r="AC213" i="1"/>
  <c r="AC225" i="1"/>
  <c r="AC332" i="1"/>
  <c r="AC273" i="1"/>
  <c r="AC322" i="1"/>
  <c r="AC166" i="1"/>
  <c r="AC135" i="1"/>
  <c r="AC28" i="1"/>
  <c r="AC53" i="1"/>
  <c r="AC184" i="1"/>
  <c r="AC104" i="1"/>
  <c r="AC238" i="1"/>
  <c r="AC239" i="1"/>
  <c r="AC33" i="1"/>
  <c r="AC271" i="1"/>
  <c r="AC233" i="1"/>
  <c r="AC334" i="1"/>
  <c r="AC351" i="1"/>
  <c r="AC152" i="1"/>
  <c r="AC291" i="1"/>
  <c r="AC223" i="1"/>
  <c r="AC113" i="1"/>
  <c r="AC339" i="1"/>
  <c r="AC40" i="1"/>
  <c r="AC64" i="1"/>
  <c r="AC290" i="1"/>
  <c r="AC161" i="1"/>
  <c r="AC268" i="1"/>
  <c r="AC134" i="1"/>
  <c r="AC67" i="1"/>
  <c r="AC133" i="1"/>
  <c r="AC107" i="1"/>
  <c r="AC29" i="1"/>
  <c r="AC331" i="1"/>
  <c r="AC276" i="1"/>
  <c r="AC45" i="1"/>
  <c r="AC228" i="1"/>
  <c r="AC112" i="1"/>
  <c r="AC41" i="1"/>
  <c r="AC281" i="1"/>
  <c r="AC349" i="1"/>
  <c r="AC180" i="1"/>
  <c r="AC169" i="1"/>
  <c r="AC178" i="1"/>
  <c r="AC256" i="1"/>
  <c r="AC254" i="1"/>
  <c r="AC21" i="1"/>
  <c r="AC123" i="1"/>
  <c r="AC173" i="1"/>
  <c r="AC175" i="1"/>
  <c r="AC278" i="1"/>
  <c r="AC197" i="1"/>
  <c r="AC168" i="1"/>
  <c r="AC181" i="1"/>
  <c r="AC156" i="1"/>
  <c r="AC75" i="1"/>
  <c r="AC177" i="1"/>
  <c r="AC250" i="1"/>
  <c r="AC202" i="1"/>
  <c r="AC39" i="1"/>
  <c r="AC352" i="1"/>
  <c r="AC296" i="1"/>
  <c r="AC192" i="1"/>
  <c r="AC54" i="1"/>
  <c r="AC183" i="1"/>
  <c r="AC110" i="1"/>
  <c r="AC210" i="1"/>
  <c r="AC237" i="1"/>
  <c r="AC189" i="1"/>
  <c r="AC66" i="1"/>
  <c r="AC50" i="1"/>
  <c r="AC68" i="1"/>
  <c r="AC242" i="1"/>
  <c r="AC153" i="1"/>
  <c r="AC48" i="1"/>
  <c r="AC16" i="1"/>
  <c r="AC350" i="1"/>
  <c r="AC130" i="1"/>
  <c r="AC128" i="1"/>
  <c r="AC260" i="1"/>
  <c r="AC284" i="1"/>
  <c r="AC157" i="1"/>
  <c r="AC55" i="1"/>
  <c r="AC149" i="1"/>
  <c r="AC105" i="1"/>
  <c r="AC275" i="1"/>
  <c r="AC71" i="1"/>
  <c r="AC299" i="1"/>
  <c r="AC321" i="1"/>
  <c r="AC203" i="1"/>
  <c r="AC282" i="1"/>
  <c r="AC120" i="1"/>
  <c r="AC343" i="1"/>
  <c r="AC144" i="1"/>
  <c r="AC283" i="1"/>
  <c r="AC27" i="1"/>
  <c r="AC185" i="1"/>
  <c r="AC103" i="1"/>
  <c r="AC15" i="1"/>
  <c r="AC13" i="1"/>
  <c r="AC139" i="1"/>
  <c r="AC220" i="1"/>
  <c r="AC236" i="1"/>
  <c r="AC255" i="1"/>
  <c r="AC269" i="1"/>
  <c r="AC83" i="1"/>
  <c r="AC2" i="1"/>
  <c r="AC46" i="1"/>
  <c r="AC263" i="1"/>
  <c r="AC187" i="1"/>
  <c r="AC11" i="1"/>
  <c r="AC265" i="1"/>
  <c r="AC320" i="1"/>
  <c r="AC326" i="1"/>
  <c r="AC167" i="1"/>
  <c r="AC300" i="1"/>
  <c r="AC217" i="1"/>
  <c r="AC266" i="1"/>
  <c r="AC98" i="1"/>
  <c r="AC305" i="1"/>
  <c r="AC137" i="1"/>
  <c r="AC146" i="1"/>
  <c r="AC171" i="1"/>
  <c r="AC22" i="1"/>
  <c r="AC174" i="1"/>
  <c r="AC188" i="1"/>
  <c r="AC244" i="1"/>
  <c r="AC92" i="1"/>
  <c r="AC338" i="1"/>
  <c r="AC253" i="1"/>
  <c r="AC312" i="1"/>
  <c r="AC65" i="1"/>
  <c r="AC147" i="1"/>
  <c r="AC25" i="1"/>
  <c r="AC314" i="1"/>
  <c r="AC145" i="1"/>
  <c r="AC330" i="1"/>
  <c r="AC69" i="1"/>
  <c r="AC193" i="1"/>
  <c r="AC12" i="1"/>
  <c r="AC259" i="1"/>
  <c r="AC43" i="1"/>
  <c r="AC4" i="1"/>
  <c r="AC117" i="1"/>
  <c r="AC119" i="1"/>
  <c r="AC215" i="1"/>
  <c r="AC76" i="1"/>
  <c r="AC96" i="1"/>
  <c r="AC345" i="1"/>
  <c r="AC204" i="1"/>
  <c r="AC222" i="1"/>
  <c r="AC85" i="1"/>
  <c r="AC164" i="1"/>
  <c r="AC247" i="1"/>
  <c r="AC151" i="1"/>
  <c r="AC310" i="1"/>
  <c r="AC272" i="1"/>
  <c r="AC160" i="1"/>
  <c r="AC155" i="1"/>
  <c r="AC78" i="1"/>
  <c r="AC138" i="1"/>
  <c r="AC143" i="1"/>
  <c r="AC246" i="1"/>
  <c r="AC111" i="1"/>
  <c r="AC125" i="1"/>
  <c r="AC319" i="1"/>
  <c r="AC311" i="1"/>
  <c r="AC335" i="1"/>
  <c r="AC190" i="1"/>
  <c r="AC249" i="1"/>
  <c r="AC5" i="1"/>
  <c r="AC342" i="1"/>
  <c r="AC307" i="1"/>
  <c r="AC60" i="1"/>
  <c r="AC196" i="1"/>
  <c r="AC176" i="1"/>
  <c r="AC140" i="1"/>
  <c r="AC295" i="1"/>
  <c r="AC118" i="1"/>
  <c r="AC346" i="1"/>
  <c r="AC317" i="1"/>
  <c r="AC200" i="1"/>
  <c r="AC70" i="1"/>
  <c r="AC258" i="1"/>
  <c r="AC72" i="1"/>
  <c r="AC325" i="1"/>
  <c r="AC49" i="1"/>
  <c r="AC87" i="1"/>
  <c r="AC121" i="1"/>
  <c r="AC97" i="1"/>
  <c r="AC7" i="1"/>
  <c r="AC102" i="1"/>
  <c r="AC114" i="1"/>
  <c r="AC172" i="1"/>
  <c r="AC19" i="1"/>
  <c r="AC61" i="1"/>
  <c r="AC224" i="1"/>
  <c r="AC289" i="1"/>
  <c r="AC154" i="1"/>
  <c r="AC127" i="1"/>
  <c r="AC32" i="1"/>
  <c r="AC195" i="1"/>
  <c r="AC248" i="1"/>
  <c r="AC344" i="1"/>
  <c r="AC327" i="1"/>
  <c r="AC59" i="1"/>
  <c r="AC42" i="1"/>
  <c r="AC8" i="1"/>
  <c r="AC293" i="1"/>
  <c r="AC240" i="1"/>
  <c r="AC109" i="1"/>
  <c r="AC292" i="1"/>
  <c r="AC93" i="1"/>
  <c r="AC218" i="1"/>
  <c r="AC302" i="1"/>
  <c r="AC288" i="1"/>
  <c r="AC285" i="1"/>
  <c r="AC309" i="1"/>
  <c r="AC30" i="1"/>
  <c r="AC212" i="1"/>
  <c r="AC31" i="1"/>
  <c r="AC230" i="1"/>
  <c r="AC231" i="1"/>
  <c r="AC234" i="1"/>
  <c r="AC274" i="1"/>
  <c r="AC51" i="1"/>
  <c r="AC207" i="1"/>
  <c r="AC257" i="1"/>
  <c r="AC211" i="1"/>
  <c r="AC337" i="1"/>
  <c r="AC252" i="1"/>
  <c r="AC24" i="1"/>
  <c r="AC142" i="1"/>
  <c r="AC294" i="1"/>
  <c r="AC18" i="1"/>
  <c r="AC264" i="1"/>
  <c r="AC52" i="1"/>
  <c r="AC287" i="1"/>
  <c r="AC219" i="1"/>
  <c r="AC79" i="1"/>
  <c r="AC209" i="1"/>
  <c r="AC340" i="1"/>
  <c r="AC323" i="1"/>
  <c r="AC235" i="1"/>
  <c r="AC116" i="1"/>
  <c r="AC333" i="1"/>
  <c r="AC336" i="1"/>
  <c r="AC73" i="1"/>
  <c r="AC304" i="1"/>
  <c r="AC303" i="1"/>
  <c r="AC221" i="1"/>
  <c r="AC124" i="1"/>
  <c r="AC63" i="1"/>
  <c r="AC280" i="1"/>
  <c r="AC84" i="1"/>
  <c r="AC37" i="1"/>
  <c r="AC148" i="1"/>
  <c r="AC90" i="1"/>
  <c r="AC100" i="1"/>
  <c r="AC243" i="1"/>
  <c r="AC165" i="1"/>
  <c r="AC214" i="1"/>
  <c r="AC34" i="1"/>
  <c r="AC14" i="1"/>
  <c r="AC186" i="1"/>
  <c r="AC205" i="1"/>
  <c r="AC226" i="1"/>
  <c r="AC56" i="1"/>
  <c r="AC313" i="1"/>
  <c r="AC126" i="1"/>
  <c r="AC163" i="1"/>
  <c r="AC261" i="1"/>
  <c r="AC191" i="1"/>
  <c r="AC88" i="1"/>
  <c r="AC115" i="1"/>
  <c r="AC245" i="1"/>
  <c r="AC95" i="1"/>
  <c r="AC216" i="1"/>
  <c r="AC81" i="1"/>
  <c r="AC182" i="1"/>
  <c r="AC74" i="1"/>
  <c r="AC308" i="1"/>
  <c r="AC315" i="1"/>
  <c r="AC267" i="1"/>
  <c r="AC141" i="1"/>
  <c r="AC241" i="1"/>
  <c r="AC89" i="1"/>
  <c r="AC106" i="1"/>
  <c r="AC47" i="1"/>
  <c r="AC297" i="1"/>
  <c r="AC101" i="1"/>
  <c r="AC347" i="1"/>
  <c r="AC35" i="1"/>
  <c r="AC129" i="1"/>
  <c r="AC279" i="1"/>
  <c r="AC201" i="1"/>
  <c r="AC341" i="1"/>
  <c r="AC38" i="1"/>
  <c r="AC17" i="1"/>
  <c r="AC36" i="1"/>
  <c r="AC136" i="1"/>
  <c r="AC3" i="1"/>
  <c r="AC9" i="1"/>
  <c r="AC77" i="1"/>
  <c r="AC328" i="1"/>
  <c r="AC170" i="1"/>
  <c r="AC99" i="1"/>
  <c r="AC57" i="1"/>
  <c r="AC194" i="1"/>
  <c r="AC132" i="1"/>
  <c r="AC6" i="1"/>
  <c r="AC232" i="1"/>
  <c r="AC229" i="1"/>
  <c r="AC159" i="1"/>
  <c r="AC199" i="1"/>
  <c r="AC20" i="1"/>
  <c r="AC86" i="1"/>
  <c r="AC179" i="1"/>
  <c r="AC44" i="1"/>
  <c r="AC206" i="1"/>
  <c r="AC150" i="1"/>
  <c r="AC158" i="1"/>
  <c r="AC10" i="1"/>
  <c r="AC58" i="1"/>
  <c r="AC277" i="1"/>
  <c r="AO324" i="1" l="1"/>
  <c r="AS324" i="1" s="1"/>
  <c r="AW324" i="1" s="1"/>
  <c r="AC324" i="1"/>
  <c r="AD324" i="1" s="1"/>
  <c r="AI324" i="1" s="1"/>
  <c r="AD175" i="1" l="1"/>
  <c r="AI175" i="1" s="1"/>
  <c r="AJ175" i="1" s="1"/>
  <c r="AD230" i="1"/>
  <c r="AI230" i="1" s="1"/>
  <c r="AJ230" i="1" s="1"/>
  <c r="AD169" i="1"/>
  <c r="AI169" i="1" s="1"/>
  <c r="AJ169" i="1" s="1"/>
  <c r="AD75" i="1"/>
  <c r="AD127" i="1"/>
  <c r="AD273" i="1"/>
  <c r="AD139" i="1"/>
  <c r="AD172" i="1"/>
  <c r="AD130" i="1"/>
  <c r="AD274" i="1"/>
  <c r="AD269" i="1"/>
  <c r="AI269" i="1" s="1"/>
  <c r="AD184" i="1"/>
  <c r="AI184" i="1" s="1"/>
  <c r="AD247" i="1"/>
  <c r="AI247" i="1" s="1"/>
  <c r="AD38" i="1"/>
  <c r="AI38" i="1" s="1"/>
  <c r="AD98" i="1"/>
  <c r="AI98" i="1" s="1"/>
  <c r="AD263" i="1"/>
  <c r="AI263" i="1" s="1"/>
  <c r="AD63" i="1"/>
  <c r="AI63" i="1" s="1"/>
  <c r="AD268" i="1"/>
  <c r="AI268" i="1" s="1"/>
  <c r="AD165" i="1"/>
  <c r="AI165" i="1" s="1"/>
  <c r="AD46" i="1"/>
  <c r="AI46" i="1" s="1"/>
  <c r="AD99" i="1"/>
  <c r="AI99" i="1" s="1"/>
  <c r="AD34" i="1"/>
  <c r="AI34" i="1" s="1"/>
  <c r="AD335" i="1"/>
  <c r="AI335" i="1" s="1"/>
  <c r="AD58" i="1"/>
  <c r="AI58" i="1" s="1"/>
  <c r="AD31" i="1"/>
  <c r="AI31" i="1" s="1"/>
  <c r="AD345" i="1"/>
  <c r="AI345" i="1" s="1"/>
  <c r="AD296" i="1"/>
  <c r="AI296" i="1" s="1"/>
  <c r="AD59" i="1"/>
  <c r="AI59" i="1" s="1"/>
  <c r="AD198" i="1"/>
  <c r="AI198" i="1" s="1"/>
  <c r="AD192" i="1"/>
  <c r="AI192" i="1" s="1"/>
  <c r="AD314" i="1"/>
  <c r="AI314" i="1" s="1"/>
  <c r="AD42" i="1"/>
  <c r="AI42" i="1" s="1"/>
  <c r="AD81" i="1"/>
  <c r="AI81" i="1" s="1"/>
  <c r="AD16" i="1"/>
  <c r="AI16" i="1" s="1"/>
  <c r="AD320" i="1"/>
  <c r="AI320" i="1" s="1"/>
  <c r="AD203" i="1"/>
  <c r="AI203" i="1" s="1"/>
  <c r="AD294" i="1"/>
  <c r="AI294" i="1" s="1"/>
  <c r="AD156" i="1"/>
  <c r="AI156" i="1" s="1"/>
  <c r="AD237" i="1"/>
  <c r="AI237" i="1" s="1"/>
  <c r="AD292" i="1"/>
  <c r="AI292" i="1" s="1"/>
  <c r="AD304" i="1"/>
  <c r="AI304" i="1" s="1"/>
  <c r="AD217" i="1"/>
  <c r="AI217" i="1" s="1"/>
  <c r="AD113" i="1"/>
  <c r="AI113" i="1" s="1"/>
  <c r="AD319" i="1"/>
  <c r="AI319" i="1" s="1"/>
  <c r="AD82" i="1"/>
  <c r="AI82" i="1" s="1"/>
  <c r="AD91" i="1"/>
  <c r="AI91" i="1" s="1"/>
  <c r="AD137" i="1"/>
  <c r="AI137" i="1" s="1"/>
  <c r="AD186" i="1"/>
  <c r="AI186" i="1" s="1"/>
  <c r="AD54" i="1"/>
  <c r="AI54" i="1" s="1"/>
  <c r="AD141" i="1"/>
  <c r="AI141" i="1" s="1"/>
  <c r="AD102" i="1"/>
  <c r="AI102" i="1" s="1"/>
  <c r="AD312" i="1"/>
  <c r="AI312" i="1" s="1"/>
  <c r="AD115" i="1"/>
  <c r="AI115" i="1" s="1"/>
  <c r="AD257" i="1"/>
  <c r="AI257" i="1" s="1"/>
  <c r="AD148" i="1"/>
  <c r="AI148" i="1" s="1"/>
  <c r="AD328" i="1"/>
  <c r="AI328" i="1" s="1"/>
  <c r="AD293" i="1"/>
  <c r="AI293" i="1" s="1"/>
  <c r="AD153" i="1"/>
  <c r="AI153" i="1" s="1"/>
  <c r="AD309" i="1"/>
  <c r="AI309" i="1" s="1"/>
  <c r="AD131" i="1"/>
  <c r="AI131" i="1" s="1"/>
  <c r="AD174" i="1"/>
  <c r="AI174" i="1" s="1"/>
  <c r="AD220" i="1"/>
  <c r="AI220" i="1" s="1"/>
  <c r="AD333" i="1"/>
  <c r="AI333" i="1" s="1"/>
  <c r="AD128" i="1"/>
  <c r="AI128" i="1" s="1"/>
  <c r="AD260" i="1"/>
  <c r="AI260" i="1" s="1"/>
  <c r="AD234" i="1"/>
  <c r="AI234" i="1" s="1"/>
  <c r="AD23" i="1"/>
  <c r="AI23" i="1" s="1"/>
  <c r="AD338" i="1"/>
  <c r="AI338" i="1" s="1"/>
  <c r="AD331" i="1"/>
  <c r="AI331" i="1" s="1"/>
  <c r="AD295" i="1"/>
  <c r="AI295" i="1" s="1"/>
  <c r="AD94" i="1"/>
  <c r="AI94" i="1" s="1"/>
  <c r="AD348" i="1"/>
  <c r="AI348" i="1" s="1"/>
  <c r="AD147" i="1"/>
  <c r="AI147" i="1" s="1"/>
  <c r="AD95" i="1"/>
  <c r="AI95" i="1" s="1"/>
  <c r="AD265" i="1"/>
  <c r="AI265" i="1" s="1"/>
  <c r="AD341" i="1"/>
  <c r="AI341" i="1" s="1"/>
  <c r="AD124" i="1"/>
  <c r="AI124" i="1" s="1"/>
  <c r="AD4" i="1"/>
  <c r="AI4" i="1" s="1"/>
  <c r="AD89" i="1"/>
  <c r="AI89" i="1" s="1"/>
  <c r="AD106" i="1"/>
  <c r="AI106" i="1" s="1"/>
  <c r="AD342" i="1"/>
  <c r="AI342" i="1" s="1"/>
  <c r="AD279" i="1"/>
  <c r="AI279" i="1" s="1"/>
  <c r="AD35" i="1"/>
  <c r="AI35" i="1" s="1"/>
  <c r="AD275" i="1"/>
  <c r="AI275" i="1" s="1"/>
  <c r="AD337" i="1"/>
  <c r="AI337" i="1" s="1"/>
  <c r="AD332" i="1"/>
  <c r="AI332" i="1" s="1"/>
  <c r="AD48" i="1"/>
  <c r="AI48" i="1" s="1"/>
  <c r="AD76" i="1"/>
  <c r="AI76" i="1" s="1"/>
  <c r="AD30" i="1"/>
  <c r="AI30" i="1" s="1"/>
  <c r="AD101" i="1"/>
  <c r="AI101" i="1" s="1"/>
  <c r="AD227" i="1"/>
  <c r="AI227" i="1" s="1"/>
  <c r="AD330" i="1"/>
  <c r="AI330" i="1" s="1"/>
  <c r="AD326" i="1"/>
  <c r="AI326" i="1" s="1"/>
  <c r="AD90" i="1"/>
  <c r="AI90" i="1" s="1"/>
  <c r="AD329" i="1"/>
  <c r="AI329" i="1" s="1"/>
  <c r="AD120" i="1"/>
  <c r="AI120" i="1" s="1"/>
  <c r="AD264" i="1"/>
  <c r="AI264" i="1" s="1"/>
  <c r="AD298" i="1"/>
  <c r="AI298" i="1" s="1"/>
  <c r="AD259" i="1"/>
  <c r="AI259" i="1" s="1"/>
  <c r="AD254" i="1"/>
  <c r="AI254" i="1" s="1"/>
  <c r="AD97" i="1"/>
  <c r="AI97" i="1" s="1"/>
  <c r="AD104" i="1"/>
  <c r="AI104" i="1" s="1"/>
  <c r="AD213" i="1"/>
  <c r="AI213" i="1" s="1"/>
  <c r="AD119" i="1"/>
  <c r="AI119" i="1" s="1"/>
  <c r="AD47" i="1"/>
  <c r="AI47" i="1" s="1"/>
  <c r="AD96" i="1"/>
  <c r="AI96" i="1" s="1"/>
  <c r="AD150" i="1"/>
  <c r="AI150" i="1" s="1"/>
  <c r="AD232" i="1"/>
  <c r="AI232" i="1" s="1"/>
  <c r="AD151" i="1"/>
  <c r="AI151" i="1" s="1"/>
  <c r="AD17" i="1"/>
  <c r="AI17" i="1" s="1"/>
  <c r="AD74" i="1"/>
  <c r="AI74" i="1" s="1"/>
  <c r="AD212" i="1"/>
  <c r="AI212" i="1" s="1"/>
  <c r="AD145" i="1"/>
  <c r="AI145" i="1" s="1"/>
  <c r="AD44" i="1"/>
  <c r="AI44" i="1" s="1"/>
  <c r="AD103" i="1"/>
  <c r="AI103" i="1" s="1"/>
  <c r="AD280" i="1"/>
  <c r="AI280" i="1" s="1"/>
  <c r="AD322" i="1"/>
  <c r="AI322" i="1" s="1"/>
  <c r="AD318" i="1"/>
  <c r="AI318" i="1" s="1"/>
  <c r="AD188" i="1"/>
  <c r="AI188" i="1" s="1"/>
  <c r="AD126" i="1"/>
  <c r="AI126" i="1" s="1"/>
  <c r="AD133" i="1"/>
  <c r="AI133" i="1" s="1"/>
  <c r="AD255" i="1"/>
  <c r="AI255" i="1" s="1"/>
  <c r="AD73" i="1"/>
  <c r="AI73" i="1" s="1"/>
  <c r="AD53" i="1"/>
  <c r="AI53" i="1" s="1"/>
  <c r="AD164" i="1"/>
  <c r="AI164" i="1" s="1"/>
  <c r="AD250" i="1"/>
  <c r="AI250" i="1" s="1"/>
  <c r="AD195" i="1"/>
  <c r="AI195" i="1" s="1"/>
  <c r="AD339" i="1"/>
  <c r="AI339" i="1" s="1"/>
  <c r="AD239" i="1"/>
  <c r="AI239" i="1" s="1"/>
  <c r="AD272" i="1"/>
  <c r="AI272" i="1" s="1"/>
  <c r="AD136" i="1"/>
  <c r="AI136" i="1" s="1"/>
  <c r="AD282" i="1"/>
  <c r="AI282" i="1" s="1"/>
  <c r="AD305" i="1"/>
  <c r="AI305" i="1" s="1"/>
  <c r="AD313" i="1"/>
  <c r="AI313" i="1" s="1"/>
  <c r="AD311" i="1"/>
  <c r="AI311" i="1" s="1"/>
  <c r="AD6" i="1"/>
  <c r="AI6" i="1" s="1"/>
  <c r="AD270" i="1"/>
  <c r="AI270" i="1" s="1"/>
  <c r="AD56" i="1"/>
  <c r="AI56" i="1" s="1"/>
  <c r="AD8" i="1"/>
  <c r="AI8" i="1" s="1"/>
  <c r="AD236" i="1"/>
  <c r="AI236" i="1" s="1"/>
  <c r="AD187" i="1"/>
  <c r="AI187" i="1" s="1"/>
  <c r="AD216" i="1"/>
  <c r="AI216" i="1" s="1"/>
  <c r="AD271" i="1"/>
  <c r="AI271" i="1" s="1"/>
  <c r="AD71" i="1"/>
  <c r="AI71" i="1" s="1"/>
  <c r="AD155" i="1"/>
  <c r="AI155" i="1" s="1"/>
  <c r="AD252" i="1"/>
  <c r="AI252" i="1" s="1"/>
  <c r="AD9" i="1"/>
  <c r="AI9" i="1" s="1"/>
  <c r="AD334" i="1"/>
  <c r="AI334" i="1" s="1"/>
  <c r="AD162" i="1"/>
  <c r="AI162" i="1" s="1"/>
  <c r="AD69" i="1"/>
  <c r="AI69" i="1" s="1"/>
  <c r="AD308" i="1"/>
  <c r="AI308" i="1" s="1"/>
  <c r="AD210" i="1"/>
  <c r="AI210" i="1" s="1"/>
  <c r="AD300" i="1"/>
  <c r="AI300" i="1" s="1"/>
  <c r="AD243" i="1"/>
  <c r="AI243" i="1" s="1"/>
  <c r="AD223" i="1"/>
  <c r="AI223" i="1" s="1"/>
  <c r="AD125" i="1"/>
  <c r="AI125" i="1" s="1"/>
  <c r="AD66" i="1"/>
  <c r="AI66" i="1" s="1"/>
  <c r="AD218" i="1"/>
  <c r="AI218" i="1" s="1"/>
  <c r="AD276" i="1"/>
  <c r="AI276" i="1" s="1"/>
  <c r="AD64" i="1"/>
  <c r="AI64" i="1" s="1"/>
  <c r="AD190" i="1"/>
  <c r="AI190" i="1" s="1"/>
  <c r="AD229" i="1"/>
  <c r="AI229" i="1" s="1"/>
  <c r="AD244" i="1"/>
  <c r="AI244" i="1" s="1"/>
  <c r="AD346" i="1"/>
  <c r="AI346" i="1" s="1"/>
  <c r="AD132" i="1"/>
  <c r="AI132" i="1" s="1"/>
  <c r="AD118" i="1"/>
  <c r="AI118" i="1" s="1"/>
  <c r="AD10" i="1"/>
  <c r="AI10" i="1" s="1"/>
  <c r="AD238" i="1"/>
  <c r="AI238" i="1" s="1"/>
  <c r="AD77" i="1"/>
  <c r="AI77" i="1" s="1"/>
  <c r="AD37" i="1"/>
  <c r="AI37" i="1" s="1"/>
  <c r="AD167" i="1"/>
  <c r="AI167" i="1" s="1"/>
  <c r="AD146" i="1"/>
  <c r="AI146" i="1" s="1"/>
  <c r="AD199" i="1"/>
  <c r="AI199" i="1" s="1"/>
  <c r="AD134" i="1"/>
  <c r="AI134" i="1" s="1"/>
  <c r="AD204" i="1"/>
  <c r="AI204" i="1" s="1"/>
  <c r="AD129" i="1"/>
  <c r="AI129" i="1" s="1"/>
  <c r="AD286" i="1"/>
  <c r="AI286" i="1" s="1"/>
  <c r="AD92" i="1"/>
  <c r="AI92" i="1" s="1"/>
  <c r="AD261" i="1"/>
  <c r="AI261" i="1" s="1"/>
  <c r="AD29" i="1"/>
  <c r="AI29" i="1" s="1"/>
  <c r="AD140" i="1"/>
  <c r="AI140" i="1" s="1"/>
  <c r="AD157" i="1"/>
  <c r="AI157" i="1" s="1"/>
  <c r="AD51" i="1"/>
  <c r="AI51" i="1" s="1"/>
  <c r="AD21" i="1"/>
  <c r="AI21" i="1" s="1"/>
  <c r="AD228" i="1"/>
  <c r="AI228" i="1" s="1"/>
  <c r="AD317" i="1"/>
  <c r="AI317" i="1" s="1"/>
  <c r="AD277" i="1"/>
  <c r="AI277" i="1" s="1"/>
  <c r="AD222" i="1"/>
  <c r="AI222" i="1" s="1"/>
  <c r="AD79" i="1"/>
  <c r="AI79" i="1" s="1"/>
  <c r="AD158" i="1"/>
  <c r="AI158" i="1" s="1"/>
  <c r="AD7" i="1"/>
  <c r="AI7" i="1" s="1"/>
  <c r="AD62" i="1"/>
  <c r="AI62" i="1" s="1"/>
  <c r="AD45" i="1"/>
  <c r="AI45" i="1" s="1"/>
  <c r="AD116" i="1"/>
  <c r="AI116" i="1" s="1"/>
  <c r="AD138" i="1"/>
  <c r="AI138" i="1" s="1"/>
  <c r="AD193" i="1"/>
  <c r="AI193" i="1" s="1"/>
  <c r="AD80" i="1"/>
  <c r="AI80" i="1" s="1"/>
  <c r="AD3" i="1"/>
  <c r="AI3" i="1" s="1"/>
  <c r="AD166" i="1"/>
  <c r="AI166" i="1" s="1"/>
  <c r="AD262" i="1"/>
  <c r="AI262" i="1" s="1"/>
  <c r="AD25" i="1"/>
  <c r="AI25" i="1" s="1"/>
  <c r="AD301" i="1"/>
  <c r="AI301" i="1" s="1"/>
  <c r="AD161" i="1"/>
  <c r="AI161" i="1" s="1"/>
  <c r="AD15" i="1"/>
  <c r="AI15" i="1" s="1"/>
  <c r="AD5" i="1"/>
  <c r="AI5" i="1" s="1"/>
  <c r="AD323" i="1"/>
  <c r="AI323" i="1" s="1"/>
  <c r="AD349" i="1"/>
  <c r="AI349" i="1" s="1"/>
  <c r="AD351" i="1"/>
  <c r="AI351" i="1" s="1"/>
  <c r="AD143" i="1"/>
  <c r="AI143" i="1" s="1"/>
  <c r="AD170" i="1"/>
  <c r="AI170" i="1" s="1"/>
  <c r="AD122" i="1"/>
  <c r="AI122" i="1" s="1"/>
  <c r="AD12" i="1"/>
  <c r="AI12" i="1" s="1"/>
  <c r="AD267" i="1"/>
  <c r="AI267" i="1" s="1"/>
  <c r="AD256" i="1"/>
  <c r="AI256" i="1" s="1"/>
  <c r="AD32" i="1"/>
  <c r="AI32" i="1" s="1"/>
  <c r="AD144" i="1"/>
  <c r="AI144" i="1" s="1"/>
  <c r="AD287" i="1"/>
  <c r="AI287" i="1" s="1"/>
  <c r="AD202" i="1"/>
  <c r="AI202" i="1" s="1"/>
  <c r="AD173" i="1"/>
  <c r="AI173" i="1" s="1"/>
  <c r="AD114" i="1"/>
  <c r="AI114" i="1" s="1"/>
  <c r="AD340" i="1"/>
  <c r="AI340" i="1" s="1"/>
  <c r="AD246" i="1"/>
  <c r="AI246" i="1" s="1"/>
  <c r="AD36" i="1"/>
  <c r="AI36" i="1" s="1"/>
  <c r="AD68" i="1"/>
  <c r="AI68" i="1" s="1"/>
  <c r="AD248" i="1"/>
  <c r="AI248" i="1" s="1"/>
  <c r="AD251" i="1"/>
  <c r="AI251" i="1" s="1"/>
  <c r="AD39" i="1"/>
  <c r="AI39" i="1" s="1"/>
  <c r="AD258" i="1"/>
  <c r="AI258" i="1" s="1"/>
  <c r="AD142" i="1"/>
  <c r="AI142" i="1" s="1"/>
  <c r="AD196" i="1"/>
  <c r="AI196" i="1" s="1"/>
  <c r="AD225" i="1"/>
  <c r="AI225" i="1" s="1"/>
  <c r="AD215" i="1"/>
  <c r="AI215" i="1" s="1"/>
  <c r="AD281" i="1"/>
  <c r="AI281" i="1" s="1"/>
  <c r="AD233" i="1"/>
  <c r="AI233" i="1" s="1"/>
  <c r="AD168" i="1"/>
  <c r="AI168" i="1" s="1"/>
  <c r="AD67" i="1"/>
  <c r="AI67" i="1" s="1"/>
  <c r="AD60" i="1"/>
  <c r="AI60" i="1" s="1"/>
  <c r="AD179" i="1"/>
  <c r="AI179" i="1" s="1"/>
  <c r="AD28" i="1"/>
  <c r="AI28" i="1" s="1"/>
  <c r="AD85" i="1"/>
  <c r="AI85" i="1" s="1"/>
  <c r="AD201" i="1"/>
  <c r="AI201" i="1" s="1"/>
  <c r="AD177" i="1"/>
  <c r="AI177" i="1" s="1"/>
  <c r="AD93" i="1"/>
  <c r="AI93" i="1" s="1"/>
  <c r="AD83" i="1"/>
  <c r="AI83" i="1" s="1"/>
  <c r="AD303" i="1"/>
  <c r="AI303" i="1" s="1"/>
  <c r="AD50" i="1"/>
  <c r="AI50" i="1" s="1"/>
  <c r="AD352" i="1"/>
  <c r="AI352" i="1" s="1"/>
  <c r="AD327" i="1"/>
  <c r="AI327" i="1" s="1"/>
  <c r="AD205" i="1"/>
  <c r="AI205" i="1" s="1"/>
  <c r="AD49" i="1"/>
  <c r="AI49" i="1" s="1"/>
  <c r="AD72" i="1"/>
  <c r="AI72" i="1" s="1"/>
  <c r="AD310" i="1"/>
  <c r="AI310" i="1" s="1"/>
  <c r="AD302" i="1"/>
  <c r="AI302" i="1" s="1"/>
  <c r="AD40" i="1"/>
  <c r="AI40" i="1" s="1"/>
  <c r="AD27" i="1"/>
  <c r="AI27" i="1" s="1"/>
  <c r="AD24" i="1"/>
  <c r="AI24" i="1" s="1"/>
  <c r="AD86" i="1"/>
  <c r="AI86" i="1" s="1"/>
  <c r="AD154" i="1"/>
  <c r="AI154" i="1" s="1"/>
  <c r="AD33" i="1"/>
  <c r="AI33" i="1" s="1"/>
  <c r="AD160" i="1"/>
  <c r="AI160" i="1" s="1"/>
  <c r="AD299" i="1"/>
  <c r="AI299" i="1" s="1"/>
  <c r="AD41" i="1"/>
  <c r="AI41" i="1" s="1"/>
  <c r="AD11" i="1"/>
  <c r="AI11" i="1" s="1"/>
  <c r="AD70" i="1"/>
  <c r="AI70" i="1" s="1"/>
  <c r="AD84" i="1"/>
  <c r="AI84" i="1" s="1"/>
  <c r="AD197" i="1"/>
  <c r="AI197" i="1" s="1"/>
  <c r="AD183" i="1"/>
  <c r="AI183" i="1" s="1"/>
  <c r="AD180" i="1"/>
  <c r="AI180" i="1" s="1"/>
  <c r="AD325" i="1"/>
  <c r="AI325" i="1" s="1"/>
  <c r="AD26" i="1"/>
  <c r="AI26" i="1" s="1"/>
  <c r="AD291" i="1"/>
  <c r="AI291" i="1" s="1"/>
  <c r="AD111" i="1"/>
  <c r="AI111" i="1" s="1"/>
  <c r="AD57" i="1"/>
  <c r="AI57" i="1" s="1"/>
  <c r="AD189" i="1"/>
  <c r="AI189" i="1" s="1"/>
  <c r="AD52" i="1"/>
  <c r="AI52" i="1" s="1"/>
  <c r="AD266" i="1"/>
  <c r="AI266" i="1" s="1"/>
  <c r="AD214" i="1"/>
  <c r="AI214" i="1" s="1"/>
  <c r="AD55" i="1"/>
  <c r="AI55" i="1" s="1"/>
  <c r="AD242" i="1"/>
  <c r="AI242" i="1" s="1"/>
  <c r="AD285" i="1"/>
  <c r="AI285" i="1" s="1"/>
  <c r="AD297" i="1"/>
  <c r="AI297" i="1" s="1"/>
  <c r="AD109" i="1"/>
  <c r="AI109" i="1" s="1"/>
  <c r="AD315" i="1"/>
  <c r="AI315" i="1" s="1"/>
  <c r="AD288" i="1"/>
  <c r="AI288" i="1" s="1"/>
  <c r="AD207" i="1"/>
  <c r="AI207" i="1" s="1"/>
  <c r="AD123" i="1"/>
  <c r="AI123" i="1" s="1"/>
  <c r="AD117" i="1"/>
  <c r="AI117" i="1" s="1"/>
  <c r="AD182" i="1"/>
  <c r="AI182" i="1" s="1"/>
  <c r="AD61" i="1"/>
  <c r="AI61" i="1" s="1"/>
  <c r="AD231" i="1"/>
  <c r="AI231" i="1" s="1"/>
  <c r="AD290" i="1"/>
  <c r="AI290" i="1" s="1"/>
  <c r="AD249" i="1"/>
  <c r="AI249" i="1" s="1"/>
  <c r="AD22" i="1"/>
  <c r="AI22" i="1" s="1"/>
  <c r="AD13" i="1"/>
  <c r="AI13" i="1" s="1"/>
  <c r="AD350" i="1"/>
  <c r="AI350" i="1" s="1"/>
  <c r="AD181" i="1"/>
  <c r="AI181" i="1" s="1"/>
  <c r="AD289" i="1"/>
  <c r="AI289" i="1" s="1"/>
  <c r="AD135" i="1"/>
  <c r="AI135" i="1" s="1"/>
  <c r="AD107" i="1"/>
  <c r="AI107" i="1" s="1"/>
  <c r="AD176" i="1"/>
  <c r="AI176" i="1" s="1"/>
  <c r="AD206" i="1"/>
  <c r="AI206" i="1" s="1"/>
  <c r="AD284" i="1"/>
  <c r="AI284" i="1" s="1"/>
  <c r="AD108" i="1"/>
  <c r="AI108" i="1" s="1"/>
  <c r="AD253" i="1"/>
  <c r="AI253" i="1" s="1"/>
  <c r="AD88" i="1"/>
  <c r="AI88" i="1" s="1"/>
  <c r="AD283" i="1"/>
  <c r="AI283" i="1" s="1"/>
  <c r="AD105" i="1"/>
  <c r="AI105" i="1" s="1"/>
  <c r="AD211" i="1"/>
  <c r="AI211" i="1" s="1"/>
  <c r="AD159" i="1"/>
  <c r="AI159" i="1" s="1"/>
  <c r="AD18" i="1"/>
  <c r="AI18" i="1" s="1"/>
  <c r="AD191" i="1"/>
  <c r="AI191" i="1" s="1"/>
  <c r="AD245" i="1"/>
  <c r="AI245" i="1" s="1"/>
  <c r="AD219" i="1"/>
  <c r="AI219" i="1" s="1"/>
  <c r="AD149" i="1"/>
  <c r="AI149" i="1" s="1"/>
  <c r="AD344" i="1"/>
  <c r="AI344" i="1" s="1"/>
  <c r="AD20" i="1"/>
  <c r="AI20" i="1" s="1"/>
  <c r="AD235" i="1"/>
  <c r="AI235" i="1" s="1"/>
  <c r="AD336" i="1"/>
  <c r="AI336" i="1" s="1"/>
  <c r="AD112" i="1"/>
  <c r="AI112" i="1" s="1"/>
  <c r="AD200" i="1"/>
  <c r="AI200" i="1" s="1"/>
  <c r="AD306" i="1"/>
  <c r="AI306" i="1" s="1"/>
  <c r="AD278" i="1"/>
  <c r="AI278" i="1" s="1"/>
  <c r="AD171" i="1"/>
  <c r="AI171" i="1" s="1"/>
  <c r="AD19" i="1"/>
  <c r="AI19" i="1" s="1"/>
  <c r="AD226" i="1"/>
  <c r="AI226" i="1" s="1"/>
  <c r="AD78" i="1"/>
  <c r="AI78" i="1" s="1"/>
  <c r="AD321" i="1"/>
  <c r="AI321" i="1" s="1"/>
  <c r="AD110" i="1"/>
  <c r="AI110" i="1" s="1"/>
  <c r="AD240" i="1"/>
  <c r="AI240" i="1" s="1"/>
  <c r="AD152" i="1"/>
  <c r="AI152" i="1" s="1"/>
  <c r="AD178" i="1"/>
  <c r="AI178" i="1" s="1"/>
  <c r="AD87" i="1"/>
  <c r="AI87" i="1" s="1"/>
  <c r="AD121" i="1"/>
  <c r="AI121" i="1" s="1"/>
  <c r="AD343" i="1"/>
  <c r="AI343" i="1" s="1"/>
  <c r="AD316" i="1"/>
  <c r="AI316" i="1" s="1"/>
  <c r="AD43" i="1"/>
  <c r="AI43" i="1" s="1"/>
  <c r="AD241" i="1"/>
  <c r="AI241" i="1" s="1"/>
  <c r="AD2" i="1"/>
  <c r="AI2" i="1" s="1"/>
  <c r="AD185" i="1"/>
  <c r="AI185" i="1" s="1"/>
  <c r="AD209" i="1"/>
  <c r="AI209" i="1" s="1"/>
  <c r="AD208" i="1"/>
  <c r="AI208" i="1" s="1"/>
  <c r="AD100" i="1"/>
  <c r="AI100" i="1" s="1"/>
  <c r="AD194" i="1"/>
  <c r="AI194" i="1" s="1"/>
  <c r="AD224" i="1"/>
  <c r="AI224" i="1" s="1"/>
  <c r="AD221" i="1"/>
  <c r="AI221" i="1" s="1"/>
  <c r="AD65" i="1"/>
  <c r="AI65" i="1" s="1"/>
  <c r="AD14" i="1"/>
  <c r="AI14" i="1" s="1"/>
  <c r="AD307" i="1"/>
  <c r="AI307" i="1" s="1"/>
  <c r="AD347" i="1"/>
  <c r="AI347" i="1" s="1"/>
  <c r="AD163" i="1"/>
  <c r="AI163" i="1" s="1"/>
  <c r="AL324" i="1"/>
  <c r="AJ324" i="1"/>
  <c r="AL175" i="1" l="1"/>
  <c r="AL169" i="1"/>
  <c r="AI274" i="1"/>
  <c r="AL274" i="1" s="1"/>
  <c r="AL230" i="1"/>
  <c r="AI130" i="1"/>
  <c r="AJ130" i="1" s="1"/>
  <c r="AI172" i="1"/>
  <c r="AL172" i="1" s="1"/>
  <c r="AI139" i="1"/>
  <c r="AL139" i="1" s="1"/>
  <c r="AI273" i="1"/>
  <c r="AJ273" i="1" s="1"/>
  <c r="AI127" i="1"/>
  <c r="AL127" i="1" s="1"/>
  <c r="AI75" i="1"/>
  <c r="AL75" i="1" s="1"/>
  <c r="AJ20" i="1"/>
  <c r="AL20" i="1"/>
  <c r="AJ114" i="1"/>
  <c r="AL114" i="1"/>
  <c r="AJ304" i="1"/>
  <c r="AL304" i="1"/>
  <c r="AJ208" i="1"/>
  <c r="AL208" i="1"/>
  <c r="AJ240" i="1"/>
  <c r="AL240" i="1"/>
  <c r="AJ235" i="1"/>
  <c r="AL235" i="1"/>
  <c r="AJ88" i="1"/>
  <c r="AL88" i="1"/>
  <c r="AJ22" i="1"/>
  <c r="AL22" i="1"/>
  <c r="AJ297" i="1"/>
  <c r="AL297" i="1"/>
  <c r="AJ325" i="1"/>
  <c r="AL325" i="1"/>
  <c r="AJ86" i="1"/>
  <c r="AL86" i="1"/>
  <c r="AJ303" i="1"/>
  <c r="AL303" i="1"/>
  <c r="AJ281" i="1"/>
  <c r="AL281" i="1"/>
  <c r="AJ340" i="1"/>
  <c r="AL340" i="1"/>
  <c r="AJ143" i="1"/>
  <c r="AL143" i="1"/>
  <c r="AJ80" i="1"/>
  <c r="AL80" i="1"/>
  <c r="AJ317" i="1"/>
  <c r="AL317" i="1"/>
  <c r="AJ134" i="1"/>
  <c r="AL134" i="1"/>
  <c r="AJ229" i="1"/>
  <c r="AL229" i="1"/>
  <c r="AJ69" i="1"/>
  <c r="AL69" i="1"/>
  <c r="AJ56" i="1"/>
  <c r="AL56" i="1"/>
  <c r="AJ250" i="1"/>
  <c r="AL250" i="1"/>
  <c r="AJ44" i="1"/>
  <c r="AL44" i="1"/>
  <c r="AJ104" i="1"/>
  <c r="AL104" i="1"/>
  <c r="AJ101" i="1"/>
  <c r="AL101" i="1"/>
  <c r="AJ4" i="1"/>
  <c r="AL4" i="1"/>
  <c r="AJ234" i="1"/>
  <c r="AL234" i="1"/>
  <c r="AJ257" i="1"/>
  <c r="AL257" i="1"/>
  <c r="AJ217" i="1"/>
  <c r="AL217" i="1"/>
  <c r="AJ192" i="1"/>
  <c r="AL192" i="1"/>
  <c r="AJ268" i="1"/>
  <c r="AL268" i="1"/>
  <c r="AJ215" i="1"/>
  <c r="AL215" i="1"/>
  <c r="AJ97" i="1"/>
  <c r="AL97" i="1"/>
  <c r="AJ185" i="1"/>
  <c r="AL185" i="1"/>
  <c r="AJ321" i="1"/>
  <c r="AL321" i="1"/>
  <c r="AJ344" i="1"/>
  <c r="AL344" i="1"/>
  <c r="AJ108" i="1"/>
  <c r="AL108" i="1"/>
  <c r="AJ290" i="1"/>
  <c r="AL290" i="1"/>
  <c r="AJ242" i="1"/>
  <c r="AL242" i="1"/>
  <c r="AJ183" i="1"/>
  <c r="AL183" i="1"/>
  <c r="AJ27" i="1"/>
  <c r="AL27" i="1"/>
  <c r="AJ93" i="1"/>
  <c r="AL93" i="1"/>
  <c r="AJ225" i="1"/>
  <c r="AL225" i="1"/>
  <c r="AJ173" i="1"/>
  <c r="AL173" i="1"/>
  <c r="AJ349" i="1"/>
  <c r="AL349" i="1"/>
  <c r="AJ193" i="1"/>
  <c r="AL193" i="1"/>
  <c r="AJ21" i="1"/>
  <c r="AL21" i="1"/>
  <c r="AJ146" i="1"/>
  <c r="AL146" i="1"/>
  <c r="AJ64" i="1"/>
  <c r="AL64" i="1"/>
  <c r="AJ334" i="1"/>
  <c r="AL334" i="1"/>
  <c r="AJ6" i="1"/>
  <c r="AL6" i="1"/>
  <c r="AJ53" i="1"/>
  <c r="AL53" i="1"/>
  <c r="AJ212" i="1"/>
  <c r="AL212" i="1"/>
  <c r="AJ254" i="1"/>
  <c r="AL254" i="1"/>
  <c r="AJ76" i="1"/>
  <c r="AL76" i="1"/>
  <c r="AJ341" i="1"/>
  <c r="AL341" i="1"/>
  <c r="AJ128" i="1"/>
  <c r="AL128" i="1"/>
  <c r="AJ312" i="1"/>
  <c r="AL312" i="1"/>
  <c r="AJ292" i="1"/>
  <c r="AL292" i="1"/>
  <c r="AJ59" i="1"/>
  <c r="AL59" i="1"/>
  <c r="AJ263" i="1"/>
  <c r="AL263" i="1"/>
  <c r="AJ209" i="1"/>
  <c r="AL209" i="1"/>
  <c r="AJ228" i="1"/>
  <c r="AL228" i="1"/>
  <c r="AJ260" i="1"/>
  <c r="AL260" i="1"/>
  <c r="AJ163" i="1"/>
  <c r="AL163" i="1"/>
  <c r="AJ2" i="1"/>
  <c r="AL2" i="1"/>
  <c r="AJ78" i="1"/>
  <c r="AL78" i="1"/>
  <c r="AJ149" i="1"/>
  <c r="AL149" i="1"/>
  <c r="AJ284" i="1"/>
  <c r="AL284" i="1"/>
  <c r="AJ231" i="1"/>
  <c r="AL231" i="1"/>
  <c r="AJ55" i="1"/>
  <c r="AL55" i="1"/>
  <c r="AJ197" i="1"/>
  <c r="AL197" i="1"/>
  <c r="AJ40" i="1"/>
  <c r="AL40" i="1"/>
  <c r="AJ177" i="1"/>
  <c r="AL177" i="1"/>
  <c r="AJ196" i="1"/>
  <c r="AL196" i="1"/>
  <c r="AJ202" i="1"/>
  <c r="AL202" i="1"/>
  <c r="AJ323" i="1"/>
  <c r="AL323" i="1"/>
  <c r="AJ138" i="1"/>
  <c r="AL138" i="1"/>
  <c r="AJ51" i="1"/>
  <c r="AL51" i="1"/>
  <c r="AJ167" i="1"/>
  <c r="AL167" i="1"/>
  <c r="AJ276" i="1"/>
  <c r="AL276" i="1"/>
  <c r="AJ9" i="1"/>
  <c r="AL9" i="1"/>
  <c r="AJ311" i="1"/>
  <c r="AL311" i="1"/>
  <c r="AJ73" i="1"/>
  <c r="AL73" i="1"/>
  <c r="AJ74" i="1"/>
  <c r="AL74" i="1"/>
  <c r="AJ259" i="1"/>
  <c r="AL259" i="1"/>
  <c r="AJ48" i="1"/>
  <c r="AL48" i="1"/>
  <c r="AJ265" i="1"/>
  <c r="AL265" i="1"/>
  <c r="AJ333" i="1"/>
  <c r="AL333" i="1"/>
  <c r="AJ102" i="1"/>
  <c r="AL102" i="1"/>
  <c r="AJ237" i="1"/>
  <c r="AL237" i="1"/>
  <c r="AJ296" i="1"/>
  <c r="AL296" i="1"/>
  <c r="AJ98" i="1"/>
  <c r="AL98" i="1"/>
  <c r="AJ180" i="1"/>
  <c r="AL180" i="1"/>
  <c r="AJ164" i="1"/>
  <c r="AL164" i="1"/>
  <c r="AJ347" i="1"/>
  <c r="AL347" i="1"/>
  <c r="AJ241" i="1"/>
  <c r="AL241" i="1"/>
  <c r="AJ226" i="1"/>
  <c r="AL226" i="1"/>
  <c r="AJ219" i="1"/>
  <c r="AL219" i="1"/>
  <c r="AJ206" i="1"/>
  <c r="AL206" i="1"/>
  <c r="AJ61" i="1"/>
  <c r="AL61" i="1"/>
  <c r="AJ214" i="1"/>
  <c r="AL214" i="1"/>
  <c r="AJ84" i="1"/>
  <c r="AL84" i="1"/>
  <c r="AJ302" i="1"/>
  <c r="AL302" i="1"/>
  <c r="AJ201" i="1"/>
  <c r="AL201" i="1"/>
  <c r="AJ142" i="1"/>
  <c r="AL142" i="1"/>
  <c r="AJ287" i="1"/>
  <c r="AL287" i="1"/>
  <c r="AJ5" i="1"/>
  <c r="AL5" i="1"/>
  <c r="AJ116" i="1"/>
  <c r="AL116" i="1"/>
  <c r="AJ157" i="1"/>
  <c r="AL157" i="1"/>
  <c r="AJ37" i="1"/>
  <c r="AL37" i="1"/>
  <c r="AJ218" i="1"/>
  <c r="AL218" i="1"/>
  <c r="AJ252" i="1"/>
  <c r="AL252" i="1"/>
  <c r="AJ313" i="1"/>
  <c r="AL313" i="1"/>
  <c r="AJ255" i="1"/>
  <c r="AL255" i="1"/>
  <c r="AJ17" i="1"/>
  <c r="AL17" i="1"/>
  <c r="AJ298" i="1"/>
  <c r="AL298" i="1"/>
  <c r="AJ332" i="1"/>
  <c r="AL332" i="1"/>
  <c r="AJ95" i="1"/>
  <c r="AL95" i="1"/>
  <c r="AJ220" i="1"/>
  <c r="AL220" i="1"/>
  <c r="AJ141" i="1"/>
  <c r="AL141" i="1"/>
  <c r="AJ156" i="1"/>
  <c r="AL156" i="1"/>
  <c r="AJ345" i="1"/>
  <c r="AL345" i="1"/>
  <c r="AJ38" i="1"/>
  <c r="AL38" i="1"/>
  <c r="AJ253" i="1"/>
  <c r="AL253" i="1"/>
  <c r="AJ190" i="1"/>
  <c r="AL190" i="1"/>
  <c r="AJ115" i="1"/>
  <c r="AL115" i="1"/>
  <c r="AJ307" i="1"/>
  <c r="AL307" i="1"/>
  <c r="AJ43" i="1"/>
  <c r="AL43" i="1"/>
  <c r="AJ19" i="1"/>
  <c r="AL19" i="1"/>
  <c r="AJ245" i="1"/>
  <c r="AL245" i="1"/>
  <c r="AJ176" i="1"/>
  <c r="AL176" i="1"/>
  <c r="AJ182" i="1"/>
  <c r="AL182" i="1"/>
  <c r="AJ266" i="1"/>
  <c r="AL266" i="1"/>
  <c r="AJ70" i="1"/>
  <c r="AL70" i="1"/>
  <c r="AJ310" i="1"/>
  <c r="AL310" i="1"/>
  <c r="AJ85" i="1"/>
  <c r="AL85" i="1"/>
  <c r="AJ258" i="1"/>
  <c r="AL258" i="1"/>
  <c r="AJ144" i="1"/>
  <c r="AL144" i="1"/>
  <c r="AJ15" i="1"/>
  <c r="AL15" i="1"/>
  <c r="AJ45" i="1"/>
  <c r="AL45" i="1"/>
  <c r="AJ140" i="1"/>
  <c r="AL140" i="1"/>
  <c r="AJ77" i="1"/>
  <c r="AL77" i="1"/>
  <c r="AJ66" i="1"/>
  <c r="AL66" i="1"/>
  <c r="AJ155" i="1"/>
  <c r="AL155" i="1"/>
  <c r="AJ305" i="1"/>
  <c r="AL305" i="1"/>
  <c r="AJ133" i="1"/>
  <c r="AL133" i="1"/>
  <c r="AJ151" i="1"/>
  <c r="AL151" i="1"/>
  <c r="AJ264" i="1"/>
  <c r="AL264" i="1"/>
  <c r="AJ337" i="1"/>
  <c r="AL337" i="1"/>
  <c r="AJ147" i="1"/>
  <c r="AL147" i="1"/>
  <c r="AJ174" i="1"/>
  <c r="AL174" i="1"/>
  <c r="AJ54" i="1"/>
  <c r="AL54" i="1"/>
  <c r="AJ294" i="1"/>
  <c r="AL294" i="1"/>
  <c r="AJ31" i="1"/>
  <c r="AL31" i="1"/>
  <c r="AJ247" i="1"/>
  <c r="AL247" i="1"/>
  <c r="AJ83" i="1"/>
  <c r="AL83" i="1"/>
  <c r="AJ145" i="1"/>
  <c r="AL145" i="1"/>
  <c r="AJ316" i="1"/>
  <c r="AL316" i="1"/>
  <c r="AJ171" i="1"/>
  <c r="AL171" i="1"/>
  <c r="AJ191" i="1"/>
  <c r="AL191" i="1"/>
  <c r="AJ107" i="1"/>
  <c r="AL107" i="1"/>
  <c r="AJ117" i="1"/>
  <c r="AL117" i="1"/>
  <c r="AJ52" i="1"/>
  <c r="AL52" i="1"/>
  <c r="AJ11" i="1"/>
  <c r="AL11" i="1"/>
  <c r="AJ72" i="1"/>
  <c r="AL72" i="1"/>
  <c r="AJ28" i="1"/>
  <c r="AL28" i="1"/>
  <c r="AJ39" i="1"/>
  <c r="AL39" i="1"/>
  <c r="AJ32" i="1"/>
  <c r="AL32" i="1"/>
  <c r="AJ161" i="1"/>
  <c r="AL161" i="1"/>
  <c r="AJ62" i="1"/>
  <c r="AL62" i="1"/>
  <c r="AJ29" i="1"/>
  <c r="AL29" i="1"/>
  <c r="AJ238" i="1"/>
  <c r="AL238" i="1"/>
  <c r="AJ125" i="1"/>
  <c r="AL125" i="1"/>
  <c r="AJ71" i="1"/>
  <c r="AL71" i="1"/>
  <c r="AJ282" i="1"/>
  <c r="AL282" i="1"/>
  <c r="AJ126" i="1"/>
  <c r="AL126" i="1"/>
  <c r="AJ232" i="1"/>
  <c r="AL232" i="1"/>
  <c r="AJ120" i="1"/>
  <c r="AL120" i="1"/>
  <c r="AJ275" i="1"/>
  <c r="AL275" i="1"/>
  <c r="AJ348" i="1"/>
  <c r="AL348" i="1"/>
  <c r="AJ131" i="1"/>
  <c r="AL131" i="1"/>
  <c r="AJ186" i="1"/>
  <c r="AL186" i="1"/>
  <c r="AJ203" i="1"/>
  <c r="AL203" i="1"/>
  <c r="AJ58" i="1"/>
  <c r="AL58" i="1"/>
  <c r="AJ184" i="1"/>
  <c r="AL184" i="1"/>
  <c r="AJ285" i="1"/>
  <c r="AL285" i="1"/>
  <c r="AJ270" i="1"/>
  <c r="AL270" i="1"/>
  <c r="AJ14" i="1"/>
  <c r="AL14" i="1"/>
  <c r="AJ65" i="1"/>
  <c r="AL65" i="1"/>
  <c r="AJ343" i="1"/>
  <c r="AL343" i="1"/>
  <c r="AJ278" i="1"/>
  <c r="AL278" i="1"/>
  <c r="AJ18" i="1"/>
  <c r="AL18" i="1"/>
  <c r="AJ135" i="1"/>
  <c r="AL135" i="1"/>
  <c r="AJ123" i="1"/>
  <c r="AL123" i="1"/>
  <c r="AJ189" i="1"/>
  <c r="AL189" i="1"/>
  <c r="AJ41" i="1"/>
  <c r="AL41" i="1"/>
  <c r="AJ49" i="1"/>
  <c r="AL49" i="1"/>
  <c r="AJ179" i="1"/>
  <c r="AL179" i="1"/>
  <c r="AJ251" i="1"/>
  <c r="AL251" i="1"/>
  <c r="AJ256" i="1"/>
  <c r="AL256" i="1"/>
  <c r="AJ301" i="1"/>
  <c r="AL301" i="1"/>
  <c r="AJ7" i="1"/>
  <c r="AL7" i="1"/>
  <c r="AJ261" i="1"/>
  <c r="AL261" i="1"/>
  <c r="AJ10" i="1"/>
  <c r="AL10" i="1"/>
  <c r="AJ223" i="1"/>
  <c r="AL223" i="1"/>
  <c r="AJ271" i="1"/>
  <c r="AL271" i="1"/>
  <c r="AJ136" i="1"/>
  <c r="AL136" i="1"/>
  <c r="AJ188" i="1"/>
  <c r="AL188" i="1"/>
  <c r="AJ150" i="1"/>
  <c r="AL150" i="1"/>
  <c r="AJ329" i="1"/>
  <c r="AL329" i="1"/>
  <c r="AJ35" i="1"/>
  <c r="AL35" i="1"/>
  <c r="AJ94" i="1"/>
  <c r="AL94" i="1"/>
  <c r="AJ309" i="1"/>
  <c r="AL309" i="1"/>
  <c r="AJ137" i="1"/>
  <c r="AL137" i="1"/>
  <c r="AJ320" i="1"/>
  <c r="AL320" i="1"/>
  <c r="AJ335" i="1"/>
  <c r="AL335" i="1"/>
  <c r="AJ269" i="1"/>
  <c r="AL269" i="1"/>
  <c r="AJ351" i="1"/>
  <c r="AL351" i="1"/>
  <c r="AJ124" i="1"/>
  <c r="AL124" i="1"/>
  <c r="AJ221" i="1"/>
  <c r="AL221" i="1"/>
  <c r="AJ121" i="1"/>
  <c r="AL121" i="1"/>
  <c r="AJ306" i="1"/>
  <c r="AL306" i="1"/>
  <c r="AJ159" i="1"/>
  <c r="AL159" i="1"/>
  <c r="AJ289" i="1"/>
  <c r="AL289" i="1"/>
  <c r="AJ207" i="1"/>
  <c r="AL207" i="1"/>
  <c r="AJ57" i="1"/>
  <c r="AL57" i="1"/>
  <c r="AJ299" i="1"/>
  <c r="AL299" i="1"/>
  <c r="AJ205" i="1"/>
  <c r="AL205" i="1"/>
  <c r="AJ60" i="1"/>
  <c r="AL60" i="1"/>
  <c r="AJ248" i="1"/>
  <c r="AL248" i="1"/>
  <c r="AJ267" i="1"/>
  <c r="AL267" i="1"/>
  <c r="AJ25" i="1"/>
  <c r="AL25" i="1"/>
  <c r="AJ158" i="1"/>
  <c r="AL158" i="1"/>
  <c r="AJ92" i="1"/>
  <c r="AL92" i="1"/>
  <c r="AJ118" i="1"/>
  <c r="AL118" i="1"/>
  <c r="AJ243" i="1"/>
  <c r="AL243" i="1"/>
  <c r="AJ216" i="1"/>
  <c r="AL216" i="1"/>
  <c r="AJ272" i="1"/>
  <c r="AL272" i="1"/>
  <c r="AJ318" i="1"/>
  <c r="AL318" i="1"/>
  <c r="AJ96" i="1"/>
  <c r="AL96" i="1"/>
  <c r="AJ90" i="1"/>
  <c r="AL90" i="1"/>
  <c r="AJ279" i="1"/>
  <c r="AL279" i="1"/>
  <c r="AJ295" i="1"/>
  <c r="AL295" i="1"/>
  <c r="AJ153" i="1"/>
  <c r="AL153" i="1"/>
  <c r="AJ91" i="1"/>
  <c r="AL91" i="1"/>
  <c r="AJ16" i="1"/>
  <c r="AL16" i="1"/>
  <c r="AJ34" i="1"/>
  <c r="AL34" i="1"/>
  <c r="AJ249" i="1"/>
  <c r="AL249" i="1"/>
  <c r="AJ162" i="1"/>
  <c r="AL162" i="1"/>
  <c r="AJ30" i="1"/>
  <c r="AL30" i="1"/>
  <c r="AJ224" i="1"/>
  <c r="AL224" i="1"/>
  <c r="AJ87" i="1"/>
  <c r="AL87" i="1"/>
  <c r="AJ200" i="1"/>
  <c r="AL200" i="1"/>
  <c r="AJ211" i="1"/>
  <c r="AL211" i="1"/>
  <c r="AJ181" i="1"/>
  <c r="AL181" i="1"/>
  <c r="AJ288" i="1"/>
  <c r="AL288" i="1"/>
  <c r="AJ111" i="1"/>
  <c r="AL111" i="1"/>
  <c r="AJ160" i="1"/>
  <c r="AL160" i="1"/>
  <c r="AJ327" i="1"/>
  <c r="AL327" i="1"/>
  <c r="AJ67" i="1"/>
  <c r="AL67" i="1"/>
  <c r="AJ68" i="1"/>
  <c r="AL68" i="1"/>
  <c r="AJ12" i="1"/>
  <c r="AL12" i="1"/>
  <c r="AJ262" i="1"/>
  <c r="AL262" i="1"/>
  <c r="AJ79" i="1"/>
  <c r="AL79" i="1"/>
  <c r="AJ286" i="1"/>
  <c r="AL286" i="1"/>
  <c r="AJ132" i="1"/>
  <c r="AL132" i="1"/>
  <c r="AJ300" i="1"/>
  <c r="AL300" i="1"/>
  <c r="AJ187" i="1"/>
  <c r="AL187" i="1"/>
  <c r="AJ239" i="1"/>
  <c r="AL239" i="1"/>
  <c r="AJ322" i="1"/>
  <c r="AL322" i="1"/>
  <c r="AJ47" i="1"/>
  <c r="AL47" i="1"/>
  <c r="AJ326" i="1"/>
  <c r="AL326" i="1"/>
  <c r="AJ342" i="1"/>
  <c r="AL342" i="1"/>
  <c r="AJ331" i="1"/>
  <c r="AL331" i="1"/>
  <c r="AJ293" i="1"/>
  <c r="AL293" i="1"/>
  <c r="AJ82" i="1"/>
  <c r="AL82" i="1"/>
  <c r="AJ81" i="1"/>
  <c r="AL81" i="1"/>
  <c r="AJ99" i="1"/>
  <c r="AL99" i="1"/>
  <c r="AJ110" i="1"/>
  <c r="AL110" i="1"/>
  <c r="AJ199" i="1"/>
  <c r="AL199" i="1"/>
  <c r="AJ198" i="1"/>
  <c r="AL198" i="1"/>
  <c r="AJ194" i="1"/>
  <c r="AL194" i="1"/>
  <c r="AJ178" i="1"/>
  <c r="AL178" i="1"/>
  <c r="AJ112" i="1"/>
  <c r="AL112" i="1"/>
  <c r="AJ105" i="1"/>
  <c r="AL105" i="1"/>
  <c r="AJ350" i="1"/>
  <c r="AL350" i="1"/>
  <c r="AJ315" i="1"/>
  <c r="AL315" i="1"/>
  <c r="AJ291" i="1"/>
  <c r="AL291" i="1"/>
  <c r="AJ33" i="1"/>
  <c r="AL33" i="1"/>
  <c r="AJ352" i="1"/>
  <c r="AL352" i="1"/>
  <c r="AJ168" i="1"/>
  <c r="AL168" i="1"/>
  <c r="AJ36" i="1"/>
  <c r="AL36" i="1"/>
  <c r="AJ122" i="1"/>
  <c r="AL122" i="1"/>
  <c r="AJ166" i="1"/>
  <c r="AL166" i="1"/>
  <c r="AJ222" i="1"/>
  <c r="AL222" i="1"/>
  <c r="AJ129" i="1"/>
  <c r="AL129" i="1"/>
  <c r="AJ346" i="1"/>
  <c r="AL346" i="1"/>
  <c r="AJ210" i="1"/>
  <c r="AL210" i="1"/>
  <c r="AJ236" i="1"/>
  <c r="AL236" i="1"/>
  <c r="AJ339" i="1"/>
  <c r="AL339" i="1"/>
  <c r="AJ280" i="1"/>
  <c r="AL280" i="1"/>
  <c r="AJ119" i="1"/>
  <c r="AL119" i="1"/>
  <c r="AJ330" i="1"/>
  <c r="AL330" i="1"/>
  <c r="AJ106" i="1"/>
  <c r="AL106" i="1"/>
  <c r="AJ338" i="1"/>
  <c r="AL338" i="1"/>
  <c r="AJ328" i="1"/>
  <c r="AL328" i="1"/>
  <c r="AJ319" i="1"/>
  <c r="AL319" i="1"/>
  <c r="AJ42" i="1"/>
  <c r="AL42" i="1"/>
  <c r="AJ46" i="1"/>
  <c r="AL46" i="1"/>
  <c r="AJ24" i="1"/>
  <c r="AL24" i="1"/>
  <c r="AJ63" i="1"/>
  <c r="AL63" i="1"/>
  <c r="AJ100" i="1"/>
  <c r="AL100" i="1"/>
  <c r="AJ152" i="1"/>
  <c r="AL152" i="1"/>
  <c r="AJ336" i="1"/>
  <c r="AL336" i="1"/>
  <c r="AJ283" i="1"/>
  <c r="AL283" i="1"/>
  <c r="AJ13" i="1"/>
  <c r="AL13" i="1"/>
  <c r="AJ109" i="1"/>
  <c r="AL109" i="1"/>
  <c r="AJ26" i="1"/>
  <c r="AL26" i="1"/>
  <c r="AJ154" i="1"/>
  <c r="AL154" i="1"/>
  <c r="AJ50" i="1"/>
  <c r="AL50" i="1"/>
  <c r="AJ233" i="1"/>
  <c r="AL233" i="1"/>
  <c r="AJ246" i="1"/>
  <c r="AL246" i="1"/>
  <c r="AJ170" i="1"/>
  <c r="AL170" i="1"/>
  <c r="AJ3" i="1"/>
  <c r="AL3" i="1"/>
  <c r="AJ277" i="1"/>
  <c r="AL277" i="1"/>
  <c r="AJ204" i="1"/>
  <c r="AL204" i="1"/>
  <c r="AJ244" i="1"/>
  <c r="AL244" i="1"/>
  <c r="AJ308" i="1"/>
  <c r="AL308" i="1"/>
  <c r="AJ8" i="1"/>
  <c r="AL8" i="1"/>
  <c r="AJ195" i="1"/>
  <c r="AL195" i="1"/>
  <c r="AJ103" i="1"/>
  <c r="AL103" i="1"/>
  <c r="AJ213" i="1"/>
  <c r="AL213" i="1"/>
  <c r="AJ227" i="1"/>
  <c r="AL227" i="1"/>
  <c r="AJ89" i="1"/>
  <c r="AL89" i="1"/>
  <c r="AJ23" i="1"/>
  <c r="AL23" i="1"/>
  <c r="AJ148" i="1"/>
  <c r="AL148" i="1"/>
  <c r="AJ113" i="1"/>
  <c r="AL113" i="1"/>
  <c r="AJ314" i="1"/>
  <c r="AL314" i="1"/>
  <c r="AJ165" i="1"/>
  <c r="AL165" i="1"/>
  <c r="AL273" i="1" l="1"/>
  <c r="AL130" i="1"/>
  <c r="AM211" i="1" s="1"/>
  <c r="AJ139" i="1"/>
  <c r="AJ75" i="1"/>
  <c r="AK157" i="1" s="1"/>
  <c r="AJ127" i="1"/>
  <c r="AJ172" i="1"/>
  <c r="AJ274" i="1"/>
  <c r="AK294" i="1" s="1"/>
  <c r="AM62" i="1"/>
  <c r="AM212" i="1"/>
  <c r="AM149" i="1"/>
  <c r="AM328" i="1"/>
  <c r="AM290" i="1"/>
  <c r="AM131" i="1"/>
  <c r="AM113" i="1"/>
  <c r="AM58" i="1"/>
  <c r="AM231" i="1"/>
  <c r="AM152" i="1"/>
  <c r="AM257" i="1"/>
  <c r="AM133" i="1"/>
  <c r="AM325" i="1"/>
  <c r="AM51" i="1"/>
  <c r="AM45" i="1"/>
  <c r="AM288" i="1"/>
  <c r="AM186" i="1"/>
  <c r="AM172" i="1"/>
  <c r="AM348" i="1"/>
  <c r="AM86" i="1"/>
  <c r="AM229" i="1"/>
  <c r="AM316" i="1"/>
  <c r="AM140" i="1"/>
  <c r="AM199" i="1"/>
  <c r="AM268" i="1"/>
  <c r="AM191" i="1"/>
  <c r="AM91" i="1"/>
  <c r="AM228" i="1"/>
  <c r="AM332" i="1"/>
  <c r="AM324" i="1"/>
  <c r="AM26" i="1"/>
  <c r="AM71" i="1"/>
  <c r="AM281" i="1"/>
  <c r="AM276" i="1"/>
  <c r="AM177" i="1"/>
  <c r="AM182" i="1"/>
  <c r="AM226" i="1"/>
  <c r="AM22" i="1"/>
  <c r="AM271" i="1"/>
  <c r="AM168" i="1"/>
  <c r="AM247" i="1"/>
  <c r="AM80" i="1"/>
  <c r="AM123" i="1"/>
  <c r="AM134" i="1"/>
  <c r="AM341" i="1"/>
  <c r="AM34" i="1"/>
  <c r="AM79" i="1"/>
  <c r="AM73" i="1"/>
  <c r="AM250" i="1"/>
  <c r="AM174" i="1"/>
  <c r="AM169" i="1"/>
  <c r="AM70" i="1"/>
  <c r="AM218" i="1"/>
  <c r="AM151" i="1"/>
  <c r="AM93" i="1"/>
  <c r="AK305" i="1"/>
  <c r="AM118" i="1"/>
  <c r="AM318" i="1"/>
  <c r="AM311" i="1"/>
  <c r="AM213" i="1"/>
  <c r="AM66" i="1"/>
  <c r="AM323" i="1"/>
  <c r="AM234" i="1"/>
  <c r="AK92" i="1"/>
  <c r="AK162" i="1"/>
  <c r="AM215" i="1"/>
  <c r="AK189" i="1"/>
  <c r="AM190" i="1"/>
  <c r="AM251" i="1"/>
  <c r="AM334" i="1"/>
  <c r="AM176" i="1"/>
  <c r="AM245" i="1" l="1"/>
  <c r="AM299" i="1"/>
  <c r="AM23" i="1"/>
  <c r="AM63" i="1"/>
  <c r="AM76" i="1"/>
  <c r="AM98" i="1"/>
  <c r="AM203" i="1"/>
  <c r="AM160" i="1"/>
  <c r="AM309" i="1"/>
  <c r="AM330" i="1"/>
  <c r="AK36" i="1"/>
  <c r="AM282" i="1"/>
  <c r="AM54" i="1"/>
  <c r="AM74" i="1"/>
  <c r="AM102" i="1"/>
  <c r="AM254" i="1"/>
  <c r="AM36" i="1"/>
  <c r="AM60" i="1"/>
  <c r="AM280" i="1"/>
  <c r="AM263" i="1"/>
  <c r="AM351" i="1"/>
  <c r="AM100" i="1"/>
  <c r="AM90" i="1"/>
  <c r="AM119" i="1"/>
  <c r="AM108" i="1"/>
  <c r="AM32" i="1"/>
  <c r="AM294" i="1"/>
  <c r="AM347" i="1"/>
  <c r="AM293" i="1"/>
  <c r="AM143" i="1"/>
  <c r="AK184" i="1"/>
  <c r="AK22" i="1"/>
  <c r="AM249" i="1"/>
  <c r="AM2" i="1"/>
  <c r="AM5" i="1"/>
  <c r="AM163" i="1"/>
  <c r="AM219" i="1"/>
  <c r="AM241" i="1"/>
  <c r="AM55" i="1"/>
  <c r="AM41" i="1"/>
  <c r="AM322" i="1"/>
  <c r="AM61" i="1"/>
  <c r="AM12" i="1"/>
  <c r="AM166" i="1"/>
  <c r="AM24" i="1"/>
  <c r="AM14" i="1"/>
  <c r="AK204" i="1"/>
  <c r="AM208" i="1"/>
  <c r="AM179" i="1"/>
  <c r="AM138" i="1"/>
  <c r="AM145" i="1"/>
  <c r="AM333" i="1"/>
  <c r="AM261" i="1"/>
  <c r="AM77" i="1"/>
  <c r="AM248" i="1"/>
  <c r="AM171" i="1"/>
  <c r="AM320" i="1"/>
  <c r="AM9" i="1"/>
  <c r="AM89" i="1"/>
  <c r="AM289" i="1"/>
  <c r="AN289" i="1" s="1"/>
  <c r="AM38" i="1"/>
  <c r="AM158" i="1"/>
  <c r="AM95" i="1"/>
  <c r="AM78" i="1"/>
  <c r="AM159" i="1"/>
  <c r="AM83" i="1"/>
  <c r="AM346" i="1"/>
  <c r="AM200" i="1"/>
  <c r="AK254" i="1"/>
  <c r="AM349" i="1"/>
  <c r="AM53" i="1"/>
  <c r="AM246" i="1"/>
  <c r="AM6" i="1"/>
  <c r="AM232" i="1"/>
  <c r="AM99" i="1"/>
  <c r="AM295" i="1"/>
  <c r="AM209" i="1"/>
  <c r="AM13" i="1"/>
  <c r="AM82" i="1"/>
  <c r="AM72" i="1"/>
  <c r="AM297" i="1"/>
  <c r="AM287" i="1"/>
  <c r="AM195" i="1"/>
  <c r="AM124" i="1"/>
  <c r="AN124" i="1" s="1"/>
  <c r="AM28" i="1"/>
  <c r="AM262" i="1"/>
  <c r="AM50" i="1"/>
  <c r="AM194" i="1"/>
  <c r="AM275" i="1"/>
  <c r="AM224" i="1"/>
  <c r="AM352" i="1"/>
  <c r="AM222" i="1"/>
  <c r="AM44" i="1"/>
  <c r="AM184" i="1"/>
  <c r="AM305" i="1"/>
  <c r="AM141" i="1"/>
  <c r="AM3" i="1"/>
  <c r="AM142" i="1"/>
  <c r="AM329" i="1"/>
  <c r="AM220" i="1"/>
  <c r="AM111" i="1"/>
  <c r="AM210" i="1"/>
  <c r="AM255" i="1"/>
  <c r="AM317" i="1"/>
  <c r="AM148" i="1"/>
  <c r="AM156" i="1"/>
  <c r="AM192" i="1"/>
  <c r="AM198" i="1"/>
  <c r="AM107" i="1"/>
  <c r="AM206" i="1"/>
  <c r="AM84" i="1"/>
  <c r="AM265" i="1"/>
  <c r="AK89" i="1"/>
  <c r="AM46" i="1"/>
  <c r="AM301" i="1"/>
  <c r="AM69" i="1"/>
  <c r="AK108" i="1"/>
  <c r="AM39" i="1"/>
  <c r="AM239" i="1"/>
  <c r="AM15" i="1"/>
  <c r="AM344" i="1"/>
  <c r="AM292" i="1"/>
  <c r="AM162" i="1"/>
  <c r="AN162" i="1" s="1"/>
  <c r="AM37" i="1"/>
  <c r="AM235" i="1"/>
  <c r="AM304" i="1"/>
  <c r="AM75" i="1"/>
  <c r="AM339" i="1"/>
  <c r="AM277" i="1"/>
  <c r="AM345" i="1"/>
  <c r="AM18" i="1"/>
  <c r="AM286" i="1"/>
  <c r="AM284" i="1"/>
  <c r="AM116" i="1"/>
  <c r="AM67" i="1"/>
  <c r="AM326" i="1"/>
  <c r="AM147" i="1"/>
  <c r="AM269" i="1"/>
  <c r="AM35" i="1"/>
  <c r="AM150" i="1"/>
  <c r="AM4" i="1"/>
  <c r="AM155" i="1"/>
  <c r="AM243" i="1"/>
  <c r="AM161" i="1"/>
  <c r="AM81" i="1"/>
  <c r="AM92" i="1"/>
  <c r="AN92" i="1" s="1"/>
  <c r="AM314" i="1"/>
  <c r="AM336" i="1"/>
  <c r="AM337" i="1"/>
  <c r="AM17" i="1"/>
  <c r="AM110" i="1"/>
  <c r="AM260" i="1"/>
  <c r="AM298" i="1"/>
  <c r="AM279" i="1"/>
  <c r="AK33" i="1"/>
  <c r="AM126" i="1"/>
  <c r="AM227" i="1"/>
  <c r="AM47" i="1"/>
  <c r="AM175" i="1"/>
  <c r="AM8" i="1"/>
  <c r="AM306" i="1"/>
  <c r="AM139" i="1"/>
  <c r="AK93" i="1"/>
  <c r="AN93" i="1" s="1"/>
  <c r="AM68" i="1"/>
  <c r="AM312" i="1"/>
  <c r="AM57" i="1"/>
  <c r="AM350" i="1"/>
  <c r="AM137" i="1"/>
  <c r="AM343" i="1"/>
  <c r="AM240" i="1"/>
  <c r="AM85" i="1"/>
  <c r="AM109" i="1"/>
  <c r="AM103" i="1"/>
  <c r="AM236" i="1"/>
  <c r="AM338" i="1"/>
  <c r="AK348" i="1"/>
  <c r="AM146" i="1"/>
  <c r="AM238" i="1"/>
  <c r="AM207" i="1"/>
  <c r="AM310" i="1"/>
  <c r="AM274" i="1"/>
  <c r="AM59" i="1"/>
  <c r="AM193" i="1"/>
  <c r="AM117" i="1"/>
  <c r="AM253" i="1"/>
  <c r="AM112" i="1"/>
  <c r="AM154" i="1"/>
  <c r="AM204" i="1"/>
  <c r="AN204" i="1" s="1"/>
  <c r="AM170" i="1"/>
  <c r="AM237" i="1"/>
  <c r="AM87" i="1"/>
  <c r="AM308" i="1"/>
  <c r="AK301" i="1"/>
  <c r="AM196" i="1"/>
  <c r="AM223" i="1"/>
  <c r="AM252" i="1"/>
  <c r="AM144" i="1"/>
  <c r="AM296" i="1"/>
  <c r="AM135" i="1"/>
  <c r="AK161" i="1"/>
  <c r="AM96" i="1"/>
  <c r="AM97" i="1"/>
  <c r="AM214" i="1"/>
  <c r="AM65" i="1"/>
  <c r="AM127" i="1"/>
  <c r="AM230" i="1"/>
  <c r="AM129" i="1"/>
  <c r="AM52" i="1"/>
  <c r="AM342" i="1"/>
  <c r="AM29" i="1"/>
  <c r="AK290" i="1"/>
  <c r="AN290" i="1" s="1"/>
  <c r="AM105" i="1"/>
  <c r="AM132" i="1"/>
  <c r="AM120" i="1"/>
  <c r="AM185" i="1"/>
  <c r="AN22" i="1"/>
  <c r="AM264" i="1"/>
  <c r="AM285" i="1"/>
  <c r="AM291" i="1"/>
  <c r="AM197" i="1"/>
  <c r="AM233" i="1"/>
  <c r="AM259" i="1"/>
  <c r="AM189" i="1"/>
  <c r="AN189" i="1" s="1"/>
  <c r="AM64" i="1"/>
  <c r="AM221" i="1"/>
  <c r="AK186" i="1"/>
  <c r="AM283" i="1"/>
  <c r="AM114" i="1"/>
  <c r="AM302" i="1"/>
  <c r="AM307" i="1"/>
  <c r="AM167" i="1"/>
  <c r="AM202" i="1"/>
  <c r="AM183" i="1"/>
  <c r="AM16" i="1"/>
  <c r="AM33" i="1"/>
  <c r="AM272" i="1"/>
  <c r="AK105" i="1"/>
  <c r="AM319" i="1"/>
  <c r="AM106" i="1"/>
  <c r="AM157" i="1"/>
  <c r="AN157" i="1" s="1"/>
  <c r="AK80" i="1"/>
  <c r="AM40" i="1"/>
  <c r="AM270" i="1"/>
  <c r="AM187" i="1"/>
  <c r="AM136" i="1"/>
  <c r="AM130" i="1"/>
  <c r="AM49" i="1"/>
  <c r="AM122" i="1"/>
  <c r="AM30" i="1"/>
  <c r="AM216" i="1"/>
  <c r="AM153" i="1"/>
  <c r="AK267" i="1"/>
  <c r="AM164" i="1"/>
  <c r="AM94" i="1"/>
  <c r="AM11" i="1"/>
  <c r="AM42" i="1"/>
  <c r="AM303" i="1"/>
  <c r="AM327" i="1"/>
  <c r="AM321" i="1"/>
  <c r="AM121" i="1"/>
  <c r="AM125" i="1"/>
  <c r="AK61" i="1"/>
  <c r="AM10" i="1"/>
  <c r="AM178" i="1"/>
  <c r="AM21" i="1"/>
  <c r="AM242" i="1"/>
  <c r="AM181" i="1"/>
  <c r="AM267" i="1"/>
  <c r="AM7" i="1"/>
  <c r="AK222" i="1"/>
  <c r="AK264" i="1"/>
  <c r="AM101" i="1"/>
  <c r="AM19" i="1"/>
  <c r="AM315" i="1"/>
  <c r="AM266" i="1"/>
  <c r="AM278" i="1"/>
  <c r="AK60" i="1"/>
  <c r="AK300" i="1"/>
  <c r="AM104" i="1"/>
  <c r="AM31" i="1"/>
  <c r="AM256" i="1"/>
  <c r="AM165" i="1"/>
  <c r="AM27" i="1"/>
  <c r="AK205" i="1"/>
  <c r="AM201" i="1"/>
  <c r="AM300" i="1"/>
  <c r="AM88" i="1"/>
  <c r="AM273" i="1"/>
  <c r="AM217" i="1"/>
  <c r="AK248" i="1"/>
  <c r="AK139" i="1"/>
  <c r="AN139" i="1" s="1"/>
  <c r="AM56" i="1"/>
  <c r="AM331" i="1"/>
  <c r="AM25" i="1"/>
  <c r="AM173" i="1"/>
  <c r="AM258" i="1"/>
  <c r="AM205" i="1"/>
  <c r="AM340" i="1"/>
  <c r="AM128" i="1"/>
  <c r="AM225" i="1"/>
  <c r="AM48" i="1"/>
  <c r="AM20" i="1"/>
  <c r="AM313" i="1"/>
  <c r="AM43" i="1"/>
  <c r="BC2" i="1"/>
  <c r="AQ52" i="1" s="1"/>
  <c r="AM115" i="1"/>
  <c r="AM244" i="1"/>
  <c r="AM188" i="1"/>
  <c r="AM180" i="1"/>
  <c r="AM335" i="1"/>
  <c r="AK211" i="1"/>
  <c r="AN211" i="1" s="1"/>
  <c r="AK195" i="1"/>
  <c r="AN195" i="1" s="1"/>
  <c r="AK320" i="1"/>
  <c r="AN320" i="1" s="1"/>
  <c r="AK2" i="1"/>
  <c r="AN2" i="1" s="1"/>
  <c r="AK286" i="1"/>
  <c r="AK17" i="1"/>
  <c r="AN17" i="1" s="1"/>
  <c r="AK278" i="1"/>
  <c r="AK124" i="1"/>
  <c r="AK112" i="1"/>
  <c r="AN112" i="1" s="1"/>
  <c r="AK11" i="1"/>
  <c r="AK249" i="1"/>
  <c r="AN249" i="1" s="1"/>
  <c r="AK65" i="1"/>
  <c r="AK207" i="1"/>
  <c r="AK118" i="1"/>
  <c r="AN118" i="1" s="1"/>
  <c r="AK281" i="1"/>
  <c r="AN281" i="1" s="1"/>
  <c r="AK55" i="1"/>
  <c r="AN55" i="1" s="1"/>
  <c r="AK64" i="1"/>
  <c r="AK177" i="1"/>
  <c r="AN177" i="1" s="1"/>
  <c r="AK48" i="1"/>
  <c r="AK115" i="1"/>
  <c r="AK250" i="1"/>
  <c r="AN250" i="1" s="1"/>
  <c r="AK35" i="1"/>
  <c r="AK295" i="1"/>
  <c r="AN295" i="1" s="1"/>
  <c r="AK95" i="1"/>
  <c r="AN95" i="1" s="1"/>
  <c r="AK271" i="1"/>
  <c r="AN271" i="1" s="1"/>
  <c r="AK4" i="1"/>
  <c r="AK231" i="1"/>
  <c r="AN231" i="1" s="1"/>
  <c r="AK102" i="1"/>
  <c r="AN102" i="1" s="1"/>
  <c r="AK8" i="1"/>
  <c r="AK180" i="1"/>
  <c r="AK30" i="1"/>
  <c r="AK160" i="1"/>
  <c r="AN160" i="1" s="1"/>
  <c r="AK159" i="1"/>
  <c r="AK39" i="1"/>
  <c r="AN39" i="1" s="1"/>
  <c r="AK299" i="1"/>
  <c r="AN299" i="1" s="1"/>
  <c r="AN89" i="1"/>
  <c r="AK137" i="1"/>
  <c r="AK266" i="1"/>
  <c r="AK3" i="1"/>
  <c r="AN3" i="1" s="1"/>
  <c r="AK196" i="1"/>
  <c r="AN196" i="1" s="1"/>
  <c r="AK288" i="1"/>
  <c r="AN288" i="1" s="1"/>
  <c r="AK53" i="1"/>
  <c r="AN53" i="1" s="1"/>
  <c r="AK262" i="1"/>
  <c r="AK120" i="1"/>
  <c r="AK321" i="1"/>
  <c r="AK149" i="1"/>
  <c r="AN149" i="1" s="1"/>
  <c r="AK133" i="1"/>
  <c r="AN133" i="1" s="1"/>
  <c r="AK99" i="1"/>
  <c r="AN99" i="1" s="1"/>
  <c r="AK191" i="1"/>
  <c r="AN191" i="1" s="1"/>
  <c r="AK219" i="1"/>
  <c r="AN219" i="1" s="1"/>
  <c r="AK190" i="1"/>
  <c r="AN190" i="1" s="1"/>
  <c r="AK170" i="1"/>
  <c r="AK269" i="1"/>
  <c r="AN269" i="1" s="1"/>
  <c r="AK52" i="1"/>
  <c r="AK350" i="1"/>
  <c r="AK101" i="1"/>
  <c r="AN101" i="1" s="1"/>
  <c r="AK326" i="1"/>
  <c r="AK347" i="1"/>
  <c r="AN347" i="1" s="1"/>
  <c r="AK154" i="1"/>
  <c r="AK158" i="1"/>
  <c r="AK31" i="1"/>
  <c r="AK109" i="1"/>
  <c r="AN109" i="1" s="1"/>
  <c r="AQ298" i="1"/>
  <c r="AK129" i="1"/>
  <c r="AK103" i="1"/>
  <c r="AK166" i="1"/>
  <c r="AN166" i="1" s="1"/>
  <c r="AK77" i="1"/>
  <c r="AN77" i="1" s="1"/>
  <c r="AK13" i="1"/>
  <c r="AN13" i="1" s="1"/>
  <c r="AK45" i="1"/>
  <c r="AN45" i="1" s="1"/>
  <c r="AK78" i="1"/>
  <c r="AN78" i="1" s="1"/>
  <c r="AK12" i="1"/>
  <c r="AK310" i="1"/>
  <c r="AK284" i="1"/>
  <c r="AN284" i="1" s="1"/>
  <c r="AK20" i="1"/>
  <c r="AK352" i="1"/>
  <c r="AK263" i="1"/>
  <c r="AN263" i="1" s="1"/>
  <c r="AK148" i="1"/>
  <c r="AN148" i="1" s="1"/>
  <c r="AK10" i="1"/>
  <c r="AK198" i="1"/>
  <c r="AK322" i="1"/>
  <c r="AN322" i="1" s="1"/>
  <c r="AK220" i="1"/>
  <c r="AN220" i="1" s="1"/>
  <c r="AK68" i="1"/>
  <c r="AK73" i="1"/>
  <c r="AN73" i="1" s="1"/>
  <c r="AK336" i="1"/>
  <c r="AN336" i="1" s="1"/>
  <c r="AK107" i="1"/>
  <c r="AK164" i="1"/>
  <c r="AN164" i="1" s="1"/>
  <c r="AK32" i="1"/>
  <c r="AK9" i="1"/>
  <c r="AN9" i="1" s="1"/>
  <c r="AK163" i="1"/>
  <c r="AK44" i="1"/>
  <c r="AN44" i="1" s="1"/>
  <c r="AK265" i="1"/>
  <c r="AN265" i="1" s="1"/>
  <c r="AK285" i="1"/>
  <c r="AK97" i="1"/>
  <c r="AK134" i="1"/>
  <c r="AN134" i="1" s="1"/>
  <c r="AK96" i="1"/>
  <c r="AK176" i="1"/>
  <c r="AN176" i="1" s="1"/>
  <c r="AK72" i="1"/>
  <c r="AN72" i="1" s="1"/>
  <c r="AK253" i="1"/>
  <c r="AN253" i="1" s="1"/>
  <c r="AK187" i="1"/>
  <c r="AK328" i="1"/>
  <c r="AN328" i="1" s="1"/>
  <c r="AK168" i="1"/>
  <c r="AN168" i="1" s="1"/>
  <c r="AK40" i="1"/>
  <c r="AK136" i="1"/>
  <c r="AK270" i="1"/>
  <c r="AK241" i="1"/>
  <c r="AK15" i="1"/>
  <c r="AK289" i="1"/>
  <c r="AK341" i="1"/>
  <c r="AN341" i="1" s="1"/>
  <c r="AK83" i="1"/>
  <c r="AN83" i="1" s="1"/>
  <c r="AK88" i="1"/>
  <c r="AK213" i="1"/>
  <c r="AN213" i="1" s="1"/>
  <c r="AK343" i="1"/>
  <c r="AK126" i="1"/>
  <c r="AK57" i="1"/>
  <c r="AN57" i="1" s="1"/>
  <c r="AK46" i="1"/>
  <c r="AN46" i="1" s="1"/>
  <c r="AK62" i="1"/>
  <c r="AN62" i="1" s="1"/>
  <c r="AK218" i="1"/>
  <c r="AN218" i="1" s="1"/>
  <c r="AK85" i="1"/>
  <c r="AK319" i="1"/>
  <c r="AK317" i="1"/>
  <c r="AN317" i="1" s="1"/>
  <c r="AK58" i="1"/>
  <c r="AN58" i="1" s="1"/>
  <c r="AK251" i="1"/>
  <c r="AN251" i="1" s="1"/>
  <c r="AK280" i="1"/>
  <c r="AN280" i="1" s="1"/>
  <c r="AK86" i="1"/>
  <c r="AN86" i="1" s="1"/>
  <c r="AK98" i="1"/>
  <c r="AK138" i="1"/>
  <c r="AK216" i="1"/>
  <c r="AN216" i="1" s="1"/>
  <c r="AK178" i="1"/>
  <c r="AK324" i="1"/>
  <c r="AN324" i="1" s="1"/>
  <c r="AK153" i="1"/>
  <c r="AK351" i="1"/>
  <c r="AK237" i="1"/>
  <c r="AN237" i="1" s="1"/>
  <c r="AK345" i="1"/>
  <c r="AN345" i="1" s="1"/>
  <c r="AK256" i="1"/>
  <c r="AN256" i="1" s="1"/>
  <c r="AK42" i="1"/>
  <c r="AK27" i="1"/>
  <c r="AK43" i="1"/>
  <c r="AK51" i="1"/>
  <c r="AN51" i="1" s="1"/>
  <c r="AK167" i="1"/>
  <c r="AN167" i="1" s="1"/>
  <c r="AK203" i="1"/>
  <c r="AN203" i="1" s="1"/>
  <c r="AK274" i="1"/>
  <c r="AK16" i="1"/>
  <c r="AN16" i="1" s="1"/>
  <c r="AK239" i="1"/>
  <c r="AK297" i="1"/>
  <c r="AN297" i="1" s="1"/>
  <c r="AK174" i="1"/>
  <c r="AN174" i="1" s="1"/>
  <c r="AK172" i="1"/>
  <c r="AN172" i="1" s="1"/>
  <c r="AK165" i="1"/>
  <c r="AN165" i="1" s="1"/>
  <c r="AK141" i="1"/>
  <c r="AK117" i="1"/>
  <c r="AN117" i="1" s="1"/>
  <c r="AK257" i="1"/>
  <c r="AN257" i="1" s="1"/>
  <c r="AK282" i="1"/>
  <c r="AK235" i="1"/>
  <c r="AN235" i="1" s="1"/>
  <c r="AK331" i="1"/>
  <c r="AK214" i="1"/>
  <c r="AK123" i="1"/>
  <c r="AN123" i="1" s="1"/>
  <c r="AK273" i="1"/>
  <c r="AK94" i="1"/>
  <c r="AK225" i="1"/>
  <c r="AK209" i="1"/>
  <c r="AK287" i="1"/>
  <c r="AN287" i="1" s="1"/>
  <c r="AK183" i="1"/>
  <c r="AK283" i="1"/>
  <c r="AK279" i="1"/>
  <c r="AN279" i="1" s="1"/>
  <c r="AK14" i="1"/>
  <c r="AN14" i="1" s="1"/>
  <c r="AK312" i="1"/>
  <c r="AK240" i="1"/>
  <c r="AK70" i="1"/>
  <c r="AN70" i="1" s="1"/>
  <c r="AK147" i="1"/>
  <c r="AK110" i="1"/>
  <c r="AK197" i="1"/>
  <c r="AK131" i="1"/>
  <c r="AK346" i="1"/>
  <c r="AK19" i="1"/>
  <c r="AN19" i="1" s="1"/>
  <c r="AK245" i="1"/>
  <c r="AN245" i="1" s="1"/>
  <c r="AK21" i="1"/>
  <c r="AK111" i="1"/>
  <c r="AN111" i="1" s="1"/>
  <c r="AK307" i="1"/>
  <c r="AK144" i="1"/>
  <c r="AN294" i="1"/>
  <c r="AK29" i="1"/>
  <c r="AN29" i="1" s="1"/>
  <c r="AK193" i="1"/>
  <c r="AN193" i="1" s="1"/>
  <c r="AK303" i="1"/>
  <c r="AK244" i="1"/>
  <c r="AK34" i="1"/>
  <c r="AN34" i="1" s="1"/>
  <c r="AK315" i="1"/>
  <c r="AK113" i="1"/>
  <c r="AN113" i="1" s="1"/>
  <c r="AK255" i="1"/>
  <c r="AN255" i="1" s="1"/>
  <c r="AK335" i="1"/>
  <c r="AK304" i="1"/>
  <c r="AN304" i="1" s="1"/>
  <c r="AK252" i="1"/>
  <c r="AN252" i="1" s="1"/>
  <c r="AK327" i="1"/>
  <c r="AN327" i="1" s="1"/>
  <c r="AK47" i="1"/>
  <c r="AK311" i="1"/>
  <c r="AN311" i="1" s="1"/>
  <c r="AK318" i="1"/>
  <c r="AN318" i="1" s="1"/>
  <c r="AK247" i="1"/>
  <c r="AK84" i="1"/>
  <c r="AK143" i="1"/>
  <c r="AK298" i="1"/>
  <c r="AK121" i="1"/>
  <c r="AK26" i="1"/>
  <c r="AN26" i="1" s="1"/>
  <c r="AK6" i="1"/>
  <c r="AN6" i="1" s="1"/>
  <c r="AK74" i="1"/>
  <c r="AK210" i="1"/>
  <c r="AN210" i="1" s="1"/>
  <c r="AK135" i="1"/>
  <c r="AK258" i="1"/>
  <c r="AK293" i="1"/>
  <c r="AN293" i="1" s="1"/>
  <c r="AK18" i="1"/>
  <c r="AK28" i="1"/>
  <c r="AN28" i="1" s="1"/>
  <c r="AK337" i="1"/>
  <c r="AK188" i="1"/>
  <c r="AK199" i="1"/>
  <c r="AN199" i="1" s="1"/>
  <c r="AK169" i="1"/>
  <c r="AN169" i="1" s="1"/>
  <c r="AK38" i="1"/>
  <c r="AN38" i="1" s="1"/>
  <c r="AK226" i="1"/>
  <c r="AN226" i="1" s="1"/>
  <c r="AK349" i="1"/>
  <c r="AN349" i="1" s="1"/>
  <c r="AK325" i="1"/>
  <c r="AN325" i="1" s="1"/>
  <c r="AK342" i="1"/>
  <c r="AN342" i="1" s="1"/>
  <c r="AK140" i="1"/>
  <c r="AN140" i="1" s="1"/>
  <c r="AK259" i="1"/>
  <c r="AN259" i="1" s="1"/>
  <c r="AK179" i="1"/>
  <c r="AN179" i="1" s="1"/>
  <c r="AK54" i="1"/>
  <c r="AN54" i="1" s="1"/>
  <c r="AK49" i="1"/>
  <c r="AK25" i="1"/>
  <c r="AN25" i="1" s="1"/>
  <c r="AK67" i="1"/>
  <c r="AK91" i="1"/>
  <c r="AN91" i="1" s="1"/>
  <c r="AK151" i="1"/>
  <c r="AN151" i="1" s="1"/>
  <c r="AK316" i="1"/>
  <c r="AN316" i="1" s="1"/>
  <c r="AK127" i="1"/>
  <c r="AK56" i="1"/>
  <c r="AK66" i="1"/>
  <c r="AN66" i="1" s="1"/>
  <c r="AK59" i="1"/>
  <c r="AK106" i="1"/>
  <c r="AK332" i="1"/>
  <c r="AN332" i="1" s="1"/>
  <c r="AK69" i="1"/>
  <c r="AN69" i="1" s="1"/>
  <c r="AK339" i="1"/>
  <c r="AK125" i="1"/>
  <c r="AK104" i="1"/>
  <c r="AK223" i="1"/>
  <c r="AN223" i="1" s="1"/>
  <c r="AK175" i="1"/>
  <c r="AK130" i="1"/>
  <c r="AN130" i="1" s="1"/>
  <c r="AK234" i="1"/>
  <c r="AK201" i="1"/>
  <c r="AK128" i="1"/>
  <c r="AK50" i="1"/>
  <c r="AK334" i="1"/>
  <c r="AN334" i="1" s="1"/>
  <c r="AK314" i="1"/>
  <c r="AK185" i="1"/>
  <c r="AK208" i="1"/>
  <c r="AK75" i="1"/>
  <c r="AK272" i="1"/>
  <c r="AK202" i="1"/>
  <c r="AK146" i="1"/>
  <c r="AK206" i="1"/>
  <c r="AK132" i="1"/>
  <c r="AK182" i="1"/>
  <c r="AN182" i="1" s="1"/>
  <c r="AK323" i="1"/>
  <c r="AN323" i="1" s="1"/>
  <c r="AK150" i="1"/>
  <c r="AK71" i="1"/>
  <c r="AN71" i="1" s="1"/>
  <c r="AK24" i="1"/>
  <c r="AN24" i="1" s="1"/>
  <c r="AK291" i="1"/>
  <c r="AK63" i="1"/>
  <c r="AN63" i="1" s="1"/>
  <c r="AK23" i="1"/>
  <c r="AN23" i="1" s="1"/>
  <c r="AK173" i="1"/>
  <c r="AK155" i="1"/>
  <c r="AN155" i="1" s="1"/>
  <c r="AK344" i="1"/>
  <c r="AN344" i="1" s="1"/>
  <c r="AK76" i="1"/>
  <c r="AN76" i="1" s="1"/>
  <c r="AK238" i="1"/>
  <c r="AN238" i="1" s="1"/>
  <c r="AK152" i="1"/>
  <c r="AN152" i="1" s="1"/>
  <c r="AK200" i="1"/>
  <c r="AN200" i="1" s="1"/>
  <c r="AK230" i="1"/>
  <c r="AK261" i="1"/>
  <c r="AN261" i="1" s="1"/>
  <c r="AK333" i="1"/>
  <c r="AN333" i="1" s="1"/>
  <c r="AK243" i="1"/>
  <c r="AK171" i="1"/>
  <c r="AN171" i="1" s="1"/>
  <c r="AK296" i="1"/>
  <c r="AN296" i="1" s="1"/>
  <c r="AK5" i="1"/>
  <c r="AN5" i="1" s="1"/>
  <c r="AK212" i="1"/>
  <c r="AN212" i="1" s="1"/>
  <c r="AK242" i="1"/>
  <c r="AK7" i="1"/>
  <c r="AK313" i="1"/>
  <c r="AK306" i="1"/>
  <c r="AK233" i="1"/>
  <c r="AN233" i="1" s="1"/>
  <c r="AK236" i="1"/>
  <c r="AN236" i="1" s="1"/>
  <c r="AK309" i="1"/>
  <c r="AN309" i="1" s="1"/>
  <c r="AK260" i="1"/>
  <c r="AK227" i="1"/>
  <c r="AN227" i="1" s="1"/>
  <c r="AK330" i="1"/>
  <c r="AN330" i="1" s="1"/>
  <c r="AK194" i="1"/>
  <c r="AN194" i="1" s="1"/>
  <c r="AK79" i="1"/>
  <c r="AN79" i="1" s="1"/>
  <c r="AK246" i="1"/>
  <c r="AN246" i="1" s="1"/>
  <c r="AK119" i="1"/>
  <c r="AK81" i="1"/>
  <c r="AN81" i="1" s="1"/>
  <c r="AK122" i="1"/>
  <c r="AK82" i="1"/>
  <c r="AK217" i="1"/>
  <c r="AK145" i="1"/>
  <c r="AN145" i="1" s="1"/>
  <c r="AK116" i="1"/>
  <c r="AK338" i="1"/>
  <c r="AK192" i="1"/>
  <c r="AN192" i="1" s="1"/>
  <c r="AK221" i="1"/>
  <c r="AK215" i="1"/>
  <c r="AN215" i="1" s="1"/>
  <c r="AK292" i="1"/>
  <c r="AK275" i="1"/>
  <c r="AN275" i="1" s="1"/>
  <c r="AK156" i="1"/>
  <c r="AN156" i="1" s="1"/>
  <c r="AK87" i="1"/>
  <c r="AK329" i="1"/>
  <c r="AK181" i="1"/>
  <c r="AN181" i="1" s="1"/>
  <c r="AK232" i="1"/>
  <c r="AK142" i="1"/>
  <c r="AK41" i="1"/>
  <c r="AN41" i="1" s="1"/>
  <c r="AK90" i="1"/>
  <c r="AN90" i="1" s="1"/>
  <c r="AK229" i="1"/>
  <c r="AN229" i="1" s="1"/>
  <c r="AK228" i="1"/>
  <c r="AN228" i="1" s="1"/>
  <c r="AK268" i="1"/>
  <c r="AN268" i="1" s="1"/>
  <c r="AK340" i="1"/>
  <c r="AN340" i="1" s="1"/>
  <c r="AK302" i="1"/>
  <c r="AN302" i="1" s="1"/>
  <c r="AK277" i="1"/>
  <c r="AK37" i="1"/>
  <c r="AN37" i="1" s="1"/>
  <c r="AK114" i="1"/>
  <c r="AK224" i="1"/>
  <c r="AN224" i="1" s="1"/>
  <c r="AK308" i="1"/>
  <c r="AK276" i="1"/>
  <c r="AN276" i="1" s="1"/>
  <c r="AK100" i="1"/>
  <c r="AN100" i="1" s="1"/>
  <c r="BD2" i="1"/>
  <c r="AP327" i="1" s="1"/>
  <c r="AQ43" i="1"/>
  <c r="AQ86" i="1"/>
  <c r="AQ344" i="1"/>
  <c r="AQ339" i="1"/>
  <c r="AQ55" i="1"/>
  <c r="AQ23" i="1"/>
  <c r="AQ333" i="1"/>
  <c r="AQ207" i="1"/>
  <c r="AQ118" i="1"/>
  <c r="AQ259" i="1"/>
  <c r="AQ49" i="1"/>
  <c r="AQ41" i="1"/>
  <c r="AQ97" i="1"/>
  <c r="AQ280" i="1"/>
  <c r="AQ40" i="1"/>
  <c r="AQ343" i="1"/>
  <c r="AQ140" i="1"/>
  <c r="AQ249" i="1"/>
  <c r="AQ177" i="1"/>
  <c r="AQ184" i="1"/>
  <c r="AQ21" i="1"/>
  <c r="AQ110" i="1"/>
  <c r="AQ239" i="1"/>
  <c r="AQ127" i="1"/>
  <c r="AQ182" i="1"/>
  <c r="AQ77" i="1"/>
  <c r="AQ19" i="1"/>
  <c r="AQ50" i="1"/>
  <c r="AQ266" i="1"/>
  <c r="AQ283" i="1"/>
  <c r="AQ321" i="1"/>
  <c r="AQ189" i="1"/>
  <c r="AQ192" i="1"/>
  <c r="AQ223" i="1"/>
  <c r="AQ212" i="1"/>
  <c r="AQ89" i="1"/>
  <c r="AQ351" i="1"/>
  <c r="AQ196" i="1"/>
  <c r="AQ285" i="1"/>
  <c r="AQ225" i="1"/>
  <c r="AQ218" i="1"/>
  <c r="AQ122" i="1"/>
  <c r="AQ103" i="1"/>
  <c r="AQ87" i="1"/>
  <c r="AQ253" i="1"/>
  <c r="AQ39" i="1"/>
  <c r="AQ228" i="1"/>
  <c r="AQ113" i="1"/>
  <c r="AQ125" i="1"/>
  <c r="AQ24" i="1"/>
  <c r="AQ227" i="1"/>
  <c r="AQ123" i="1"/>
  <c r="AQ92" i="1"/>
  <c r="AQ237" i="1"/>
  <c r="AQ315" i="1"/>
  <c r="AQ101" i="1"/>
  <c r="AN131" i="1"/>
  <c r="AN209" i="1"/>
  <c r="AN326" i="1"/>
  <c r="AN319" i="1"/>
  <c r="AN159" i="1"/>
  <c r="AN8" i="1"/>
  <c r="AN234" i="1"/>
  <c r="AN351" i="1"/>
  <c r="AN98" i="1"/>
  <c r="AN107" i="1"/>
  <c r="AN247" i="1"/>
  <c r="AN143" i="1"/>
  <c r="AN348" i="1"/>
  <c r="AN222" i="1"/>
  <c r="AN60" i="1"/>
  <c r="AN254" i="1"/>
  <c r="AN186" i="1"/>
  <c r="AN36" i="1"/>
  <c r="AN61" i="1"/>
  <c r="AN108" i="1"/>
  <c r="AN80" i="1"/>
  <c r="AN305" i="1"/>
  <c r="AN208" i="1" l="1"/>
  <c r="AN282" i="1"/>
  <c r="AN163" i="1"/>
  <c r="AN141" i="1"/>
  <c r="AN116" i="1"/>
  <c r="AN119" i="1"/>
  <c r="AN59" i="1"/>
  <c r="AN32" i="1"/>
  <c r="AN292" i="1"/>
  <c r="AN242" i="1"/>
  <c r="AN20" i="1"/>
  <c r="AN206" i="1"/>
  <c r="AN94" i="1"/>
  <c r="AN47" i="1"/>
  <c r="AN158" i="1"/>
  <c r="AN74" i="1"/>
  <c r="AN240" i="1"/>
  <c r="AN142" i="1"/>
  <c r="AN307" i="1"/>
  <c r="AN241" i="1"/>
  <c r="AN75" i="1"/>
  <c r="AN301" i="1"/>
  <c r="AN248" i="1"/>
  <c r="AN184" i="1"/>
  <c r="AN232" i="1"/>
  <c r="AN285" i="1"/>
  <c r="AN262" i="1"/>
  <c r="AN230" i="1"/>
  <c r="AN138" i="1"/>
  <c r="AN40" i="1"/>
  <c r="AN82" i="1"/>
  <c r="AN346" i="1"/>
  <c r="AN104" i="1"/>
  <c r="AN352" i="1"/>
  <c r="AN110" i="1"/>
  <c r="AN173" i="1"/>
  <c r="AN338" i="1"/>
  <c r="AN12" i="1"/>
  <c r="AN154" i="1"/>
  <c r="AN35" i="1"/>
  <c r="AQ337" i="1"/>
  <c r="AQ117" i="1"/>
  <c r="AQ326" i="1"/>
  <c r="AQ8" i="1"/>
  <c r="AQ2" i="1"/>
  <c r="AQ317" i="1"/>
  <c r="AQ3" i="1"/>
  <c r="AQ183" i="1"/>
  <c r="AQ255" i="1"/>
  <c r="AQ133" i="1"/>
  <c r="AQ134" i="1"/>
  <c r="AQ81" i="1"/>
  <c r="AQ300" i="1"/>
  <c r="AQ209" i="1"/>
  <c r="AQ312" i="1"/>
  <c r="AQ263" i="1"/>
  <c r="AQ204" i="1"/>
  <c r="AQ91" i="1"/>
  <c r="AQ114" i="1"/>
  <c r="AQ231" i="1"/>
  <c r="AQ20" i="1"/>
  <c r="AQ299" i="1"/>
  <c r="AQ36" i="1"/>
  <c r="AQ145" i="1"/>
  <c r="AQ346" i="1"/>
  <c r="AQ198" i="1"/>
  <c r="AQ95" i="1"/>
  <c r="AQ295" i="1"/>
  <c r="AN175" i="1"/>
  <c r="AN127" i="1"/>
  <c r="AN147" i="1"/>
  <c r="AQ83" i="1"/>
  <c r="AQ265" i="1"/>
  <c r="AQ328" i="1"/>
  <c r="AQ59" i="1"/>
  <c r="AQ268" i="1"/>
  <c r="AQ70" i="1"/>
  <c r="AQ30" i="1"/>
  <c r="AQ173" i="1"/>
  <c r="AQ203" i="1"/>
  <c r="AQ160" i="1"/>
  <c r="AQ129" i="1"/>
  <c r="AQ85" i="1"/>
  <c r="AQ119" i="1"/>
  <c r="AQ191" i="1"/>
  <c r="AQ35" i="1"/>
  <c r="AQ301" i="1"/>
  <c r="AQ10" i="1"/>
  <c r="AQ56" i="1"/>
  <c r="AQ120" i="1"/>
  <c r="AQ305" i="1"/>
  <c r="AQ309" i="1"/>
  <c r="AQ155" i="1"/>
  <c r="AQ201" i="1"/>
  <c r="AQ214" i="1"/>
  <c r="AQ319" i="1"/>
  <c r="AQ7" i="1"/>
  <c r="AQ25" i="1"/>
  <c r="AQ256" i="1"/>
  <c r="AQ282" i="1"/>
  <c r="AN329" i="1"/>
  <c r="AN217" i="1"/>
  <c r="AN291" i="1"/>
  <c r="AQ4" i="1"/>
  <c r="AQ153" i="1"/>
  <c r="AQ130" i="1"/>
  <c r="AQ250" i="1"/>
  <c r="AQ181" i="1"/>
  <c r="AQ278" i="1"/>
  <c r="AQ342" i="1"/>
  <c r="AQ159" i="1"/>
  <c r="AQ126" i="1"/>
  <c r="AQ210" i="1"/>
  <c r="AQ32" i="1"/>
  <c r="AN331" i="1"/>
  <c r="AQ69" i="1"/>
  <c r="AQ71" i="1"/>
  <c r="AQ270" i="1"/>
  <c r="AQ334" i="1"/>
  <c r="AQ332" i="1"/>
  <c r="AQ297" i="1"/>
  <c r="AQ102" i="1"/>
  <c r="AQ5" i="1"/>
  <c r="AQ138" i="1"/>
  <c r="AQ258" i="1"/>
  <c r="AQ11" i="1"/>
  <c r="AQ176" i="1"/>
  <c r="AQ323" i="1"/>
  <c r="AQ291" i="1"/>
  <c r="AQ211" i="1"/>
  <c r="AQ51" i="1"/>
  <c r="AQ242" i="1"/>
  <c r="AQ111" i="1"/>
  <c r="AQ99" i="1"/>
  <c r="AQ96" i="1"/>
  <c r="AQ29" i="1"/>
  <c r="AN306" i="1"/>
  <c r="AN67" i="1"/>
  <c r="AN335" i="1"/>
  <c r="AN274" i="1"/>
  <c r="AN286" i="1"/>
  <c r="AN85" i="1"/>
  <c r="AQ226" i="1"/>
  <c r="AQ180" i="1"/>
  <c r="AQ112" i="1"/>
  <c r="AQ235" i="1"/>
  <c r="AQ318" i="1"/>
  <c r="AQ64" i="1"/>
  <c r="AQ222" i="1"/>
  <c r="AQ281" i="1"/>
  <c r="AQ161" i="1"/>
  <c r="AQ72" i="1"/>
  <c r="AQ16" i="1"/>
  <c r="AQ261" i="1"/>
  <c r="AQ262" i="1"/>
  <c r="AQ286" i="1"/>
  <c r="AQ44" i="1"/>
  <c r="AQ156" i="1"/>
  <c r="AQ65" i="1"/>
  <c r="AQ141" i="1"/>
  <c r="AQ276" i="1"/>
  <c r="AQ104" i="1"/>
  <c r="AQ336" i="1"/>
  <c r="AQ27" i="1"/>
  <c r="AQ165" i="1"/>
  <c r="AQ279" i="1"/>
  <c r="AQ273" i="1"/>
  <c r="AQ275" i="1"/>
  <c r="AQ58" i="1"/>
  <c r="AQ224" i="1"/>
  <c r="AQ208" i="1"/>
  <c r="AQ147" i="1"/>
  <c r="AQ37" i="1"/>
  <c r="AQ190" i="1"/>
  <c r="AQ277" i="1"/>
  <c r="AQ221" i="1"/>
  <c r="AQ128" i="1"/>
  <c r="AN314" i="1"/>
  <c r="AN21" i="1"/>
  <c r="AN270" i="1"/>
  <c r="AN97" i="1"/>
  <c r="AQ271" i="1"/>
  <c r="AQ199" i="1"/>
  <c r="AQ267" i="1"/>
  <c r="AQ26" i="1"/>
  <c r="AQ135" i="1"/>
  <c r="AQ158" i="1"/>
  <c r="AQ314" i="1"/>
  <c r="AQ146" i="1"/>
  <c r="AQ306" i="1"/>
  <c r="AQ186" i="1"/>
  <c r="AQ100" i="1"/>
  <c r="AQ164" i="1"/>
  <c r="AQ302" i="1"/>
  <c r="AQ17" i="1"/>
  <c r="AQ82" i="1"/>
  <c r="AQ293" i="1"/>
  <c r="AQ18" i="1"/>
  <c r="AN136" i="1"/>
  <c r="AQ13" i="1"/>
  <c r="AQ154" i="1"/>
  <c r="AQ244" i="1"/>
  <c r="AQ290" i="1"/>
  <c r="AQ185" i="1"/>
  <c r="AQ272" i="1"/>
  <c r="AQ284" i="1"/>
  <c r="AQ288" i="1"/>
  <c r="AQ47" i="1"/>
  <c r="AQ338" i="1"/>
  <c r="AQ79" i="1"/>
  <c r="AQ289" i="1"/>
  <c r="AQ115" i="1"/>
  <c r="AQ143" i="1"/>
  <c r="AQ331" i="1"/>
  <c r="AQ15" i="1"/>
  <c r="AQ274" i="1"/>
  <c r="AQ78" i="1"/>
  <c r="AQ109" i="1"/>
  <c r="AQ107" i="1"/>
  <c r="AQ22" i="1"/>
  <c r="AQ151" i="1"/>
  <c r="AQ166" i="1"/>
  <c r="AQ67" i="1"/>
  <c r="AQ324" i="1"/>
  <c r="AQ188" i="1"/>
  <c r="AQ330" i="1"/>
  <c r="AQ241" i="1"/>
  <c r="AN50" i="1"/>
  <c r="AQ171" i="1"/>
  <c r="AN337" i="1"/>
  <c r="AN315" i="1"/>
  <c r="AN183" i="1"/>
  <c r="AN120" i="1"/>
  <c r="AN11" i="1"/>
  <c r="AQ246" i="1"/>
  <c r="AQ178" i="1"/>
  <c r="AQ105" i="1"/>
  <c r="AQ320" i="1"/>
  <c r="AQ216" i="1"/>
  <c r="AQ220" i="1"/>
  <c r="AQ76" i="1"/>
  <c r="AQ350" i="1"/>
  <c r="AQ308" i="1"/>
  <c r="AN84" i="1"/>
  <c r="AQ349" i="1"/>
  <c r="AQ75" i="1"/>
  <c r="AQ84" i="1"/>
  <c r="AQ195" i="1"/>
  <c r="AQ187" i="1"/>
  <c r="AQ98" i="1"/>
  <c r="AQ335" i="1"/>
  <c r="AQ200" i="1"/>
  <c r="AQ34" i="1"/>
  <c r="AQ170" i="1"/>
  <c r="AQ245" i="1"/>
  <c r="AQ54" i="1"/>
  <c r="AQ28" i="1"/>
  <c r="AQ149" i="1"/>
  <c r="AQ213" i="1"/>
  <c r="AQ202" i="1"/>
  <c r="AQ139" i="1"/>
  <c r="AN7" i="1"/>
  <c r="AQ108" i="1"/>
  <c r="AQ93" i="1"/>
  <c r="AQ6" i="1"/>
  <c r="AQ252" i="1"/>
  <c r="AQ232" i="1"/>
  <c r="AQ116" i="1"/>
  <c r="AQ94" i="1"/>
  <c r="AQ303" i="1"/>
  <c r="AQ247" i="1"/>
  <c r="AQ31" i="1"/>
  <c r="AQ341" i="1"/>
  <c r="AQ53" i="1"/>
  <c r="AQ322" i="1"/>
  <c r="AQ316" i="1"/>
  <c r="AQ254" i="1"/>
  <c r="AQ33" i="1"/>
  <c r="AQ310" i="1"/>
  <c r="AQ329" i="1"/>
  <c r="AQ219" i="1"/>
  <c r="AQ163" i="1"/>
  <c r="AQ174" i="1"/>
  <c r="AQ168" i="1"/>
  <c r="AQ150" i="1"/>
  <c r="AQ9" i="1"/>
  <c r="AQ175" i="1"/>
  <c r="AQ132" i="1"/>
  <c r="AQ90" i="1"/>
  <c r="AN343" i="1"/>
  <c r="AN103" i="1"/>
  <c r="AQ74" i="1"/>
  <c r="AN264" i="1"/>
  <c r="AQ193" i="1"/>
  <c r="AQ88" i="1"/>
  <c r="AQ172" i="1"/>
  <c r="AQ287" i="1"/>
  <c r="AQ68" i="1"/>
  <c r="AQ73" i="1"/>
  <c r="AQ121" i="1"/>
  <c r="AQ257" i="1"/>
  <c r="AQ233" i="1"/>
  <c r="AQ240" i="1"/>
  <c r="AQ157" i="1"/>
  <c r="AQ142" i="1"/>
  <c r="AQ45" i="1"/>
  <c r="AQ46" i="1"/>
  <c r="AQ217" i="1"/>
  <c r="AQ148" i="1"/>
  <c r="AQ42" i="1"/>
  <c r="AQ179" i="1"/>
  <c r="AQ48" i="1"/>
  <c r="AQ313" i="1"/>
  <c r="AQ269" i="1"/>
  <c r="AQ260" i="1"/>
  <c r="AQ144" i="1"/>
  <c r="AQ234" i="1"/>
  <c r="AQ347" i="1"/>
  <c r="AQ167" i="1"/>
  <c r="AQ124" i="1"/>
  <c r="AQ236" i="1"/>
  <c r="AQ325" i="1"/>
  <c r="AQ169" i="1"/>
  <c r="AQ230" i="1"/>
  <c r="AQ14" i="1"/>
  <c r="AQ206" i="1"/>
  <c r="AQ131" i="1"/>
  <c r="AQ215" i="1"/>
  <c r="AQ229" i="1"/>
  <c r="AQ345" i="1"/>
  <c r="AQ57" i="1"/>
  <c r="AQ327" i="1"/>
  <c r="AQ162" i="1"/>
  <c r="AQ348" i="1"/>
  <c r="AQ352" i="1"/>
  <c r="AQ63" i="1"/>
  <c r="AQ304" i="1"/>
  <c r="AQ12" i="1"/>
  <c r="AQ307" i="1"/>
  <c r="AQ38" i="1"/>
  <c r="AQ197" i="1"/>
  <c r="AQ243" i="1"/>
  <c r="AQ292" i="1"/>
  <c r="AQ66" i="1"/>
  <c r="AQ136" i="1"/>
  <c r="AQ194" i="1"/>
  <c r="AQ62" i="1"/>
  <c r="AQ264" i="1"/>
  <c r="AQ60" i="1"/>
  <c r="AQ311" i="1"/>
  <c r="AQ340" i="1"/>
  <c r="AQ294" i="1"/>
  <c r="AQ80" i="1"/>
  <c r="AQ152" i="1"/>
  <c r="AQ205" i="1"/>
  <c r="AN303" i="1"/>
  <c r="AN129" i="1"/>
  <c r="AN15" i="1"/>
  <c r="AN178" i="1"/>
  <c r="AN65" i="1"/>
  <c r="AN266" i="1"/>
  <c r="AN87" i="1"/>
  <c r="AN243" i="1"/>
  <c r="AN198" i="1"/>
  <c r="AN126" i="1"/>
  <c r="AN161" i="1"/>
  <c r="AN225" i="1"/>
  <c r="AN278" i="1"/>
  <c r="AN308" i="1"/>
  <c r="AN273" i="1"/>
  <c r="AN267" i="1"/>
  <c r="AN114" i="1"/>
  <c r="AN310" i="1"/>
  <c r="AN137" i="1"/>
  <c r="AN185" i="1"/>
  <c r="AN207" i="1"/>
  <c r="AN283" i="1"/>
  <c r="AN105" i="1"/>
  <c r="AN298" i="1"/>
  <c r="AN4" i="1"/>
  <c r="AN277" i="1"/>
  <c r="AN128" i="1"/>
  <c r="AN106" i="1"/>
  <c r="AN10" i="1"/>
  <c r="AN350" i="1"/>
  <c r="AN121" i="1"/>
  <c r="AN64" i="1"/>
  <c r="AN68" i="1"/>
  <c r="AN260" i="1"/>
  <c r="AN18" i="1"/>
  <c r="AN33" i="1"/>
  <c r="AN88" i="1"/>
  <c r="AN214" i="1"/>
  <c r="AN239" i="1"/>
  <c r="AN153" i="1"/>
  <c r="AN150" i="1"/>
  <c r="AN188" i="1"/>
  <c r="AN221" i="1"/>
  <c r="AN132" i="1"/>
  <c r="AN321" i="1"/>
  <c r="AN30" i="1"/>
  <c r="AN48" i="1"/>
  <c r="AN146" i="1"/>
  <c r="AN258" i="1"/>
  <c r="AN170" i="1"/>
  <c r="AN272" i="1"/>
  <c r="AN96" i="1"/>
  <c r="AP42" i="1"/>
  <c r="AR42" i="1" s="1"/>
  <c r="AN125" i="1"/>
  <c r="AN312" i="1"/>
  <c r="AN122" i="1"/>
  <c r="AN339" i="1"/>
  <c r="AN135" i="1"/>
  <c r="AN187" i="1"/>
  <c r="AN52" i="1"/>
  <c r="AN300" i="1"/>
  <c r="AN49" i="1"/>
  <c r="AN244" i="1"/>
  <c r="AN27" i="1"/>
  <c r="AN144" i="1"/>
  <c r="AN31" i="1"/>
  <c r="AP183" i="1"/>
  <c r="AP85" i="1"/>
  <c r="AR85" i="1" s="1"/>
  <c r="AN43" i="1"/>
  <c r="AN56" i="1"/>
  <c r="AN197" i="1"/>
  <c r="AN42" i="1"/>
  <c r="AN180" i="1"/>
  <c r="AN205" i="1"/>
  <c r="AN202" i="1"/>
  <c r="AQ296" i="1"/>
  <c r="AP351" i="1"/>
  <c r="AR351" i="1" s="1"/>
  <c r="AN201" i="1"/>
  <c r="AN115" i="1"/>
  <c r="AP242" i="1"/>
  <c r="AP172" i="1"/>
  <c r="AP223" i="1"/>
  <c r="AR223" i="1" s="1"/>
  <c r="AP268" i="1"/>
  <c r="AR268" i="1" s="1"/>
  <c r="AP33" i="1"/>
  <c r="AN313" i="1"/>
  <c r="AQ106" i="1"/>
  <c r="AQ248" i="1"/>
  <c r="AQ61" i="1"/>
  <c r="AQ251" i="1"/>
  <c r="AQ238" i="1"/>
  <c r="AQ137" i="1"/>
  <c r="AP346" i="1"/>
  <c r="AR346" i="1" s="1"/>
  <c r="AP186" i="1"/>
  <c r="AP110" i="1"/>
  <c r="AP82" i="1"/>
  <c r="AR82" i="1" s="1"/>
  <c r="AP41" i="1"/>
  <c r="AP274" i="1"/>
  <c r="AP290" i="1"/>
  <c r="AP51" i="1"/>
  <c r="AP348" i="1"/>
  <c r="AP100" i="1"/>
  <c r="AR100" i="1" s="1"/>
  <c r="AP134" i="1"/>
  <c r="AP154" i="1"/>
  <c r="AP131" i="1"/>
  <c r="AR131" i="1" s="1"/>
  <c r="AP261" i="1"/>
  <c r="AR261" i="1" s="1"/>
  <c r="AP66" i="1"/>
  <c r="AP155" i="1"/>
  <c r="AP69" i="1"/>
  <c r="AP203" i="1"/>
  <c r="AR203" i="1" s="1"/>
  <c r="AP234" i="1"/>
  <c r="AP315" i="1"/>
  <c r="AR315" i="1" s="1"/>
  <c r="AP22" i="1"/>
  <c r="AP52" i="1"/>
  <c r="AR52" i="1" s="1"/>
  <c r="AP47" i="1"/>
  <c r="AP335" i="1"/>
  <c r="AP233" i="1"/>
  <c r="AP128" i="1"/>
  <c r="AP94" i="1"/>
  <c r="AR94" i="1" s="1"/>
  <c r="AP319" i="1"/>
  <c r="AP204" i="1"/>
  <c r="AP202" i="1"/>
  <c r="AR202" i="1" s="1"/>
  <c r="AP147" i="1"/>
  <c r="AR147" i="1" s="1"/>
  <c r="AP124" i="1"/>
  <c r="AP88" i="1"/>
  <c r="AP332" i="1"/>
  <c r="AR332" i="1" s="1"/>
  <c r="AP301" i="1"/>
  <c r="AP256" i="1"/>
  <c r="AP225" i="1"/>
  <c r="AR225" i="1" s="1"/>
  <c r="AP264" i="1"/>
  <c r="AP164" i="1"/>
  <c r="AP287" i="1"/>
  <c r="AP338" i="1"/>
  <c r="AP214" i="1"/>
  <c r="AP206" i="1"/>
  <c r="AP350" i="1"/>
  <c r="AP210" i="1"/>
  <c r="AR210" i="1" s="1"/>
  <c r="AP30" i="1"/>
  <c r="AP24" i="1"/>
  <c r="AR24" i="1" s="1"/>
  <c r="AP91" i="1"/>
  <c r="AR91" i="1" s="1"/>
  <c r="AP349" i="1"/>
  <c r="AR349" i="1" s="1"/>
  <c r="AP312" i="1"/>
  <c r="AR312" i="1" s="1"/>
  <c r="AP285" i="1"/>
  <c r="AR285" i="1" s="1"/>
  <c r="AP209" i="1"/>
  <c r="AR209" i="1" s="1"/>
  <c r="AP305" i="1"/>
  <c r="AR305" i="1" s="1"/>
  <c r="AP196" i="1"/>
  <c r="AR196" i="1" s="1"/>
  <c r="AP195" i="1"/>
  <c r="AP277" i="1"/>
  <c r="AP191" i="1"/>
  <c r="AR191" i="1" s="1"/>
  <c r="AP132" i="1"/>
  <c r="AR132" i="1" s="1"/>
  <c r="AP114" i="1"/>
  <c r="AR114" i="1" s="1"/>
  <c r="AP107" i="1"/>
  <c r="AP168" i="1"/>
  <c r="AR168" i="1" s="1"/>
  <c r="AP8" i="1"/>
  <c r="AR8" i="1" s="1"/>
  <c r="AP262" i="1"/>
  <c r="AR262" i="1" s="1"/>
  <c r="AP72" i="1"/>
  <c r="AP96" i="1"/>
  <c r="AP299" i="1"/>
  <c r="AR299" i="1" s="1"/>
  <c r="AP212" i="1"/>
  <c r="AR212" i="1" s="1"/>
  <c r="AP248" i="1"/>
  <c r="AR248" i="1" s="1"/>
  <c r="AP165" i="1"/>
  <c r="AP108" i="1"/>
  <c r="AP240" i="1"/>
  <c r="AP334" i="1"/>
  <c r="AR334" i="1" s="1"/>
  <c r="AP3" i="1"/>
  <c r="AP293" i="1"/>
  <c r="AR293" i="1" s="1"/>
  <c r="AP298" i="1"/>
  <c r="AR298" i="1" s="1"/>
  <c r="AP28" i="1"/>
  <c r="AP81" i="1"/>
  <c r="AP29" i="1"/>
  <c r="AP139" i="1"/>
  <c r="AR139" i="1" s="1"/>
  <c r="AP326" i="1"/>
  <c r="AR326" i="1" s="1"/>
  <c r="AP92" i="1"/>
  <c r="AR92" i="1" s="1"/>
  <c r="AP166" i="1"/>
  <c r="AP237" i="1"/>
  <c r="AR237" i="1" s="1"/>
  <c r="AP167" i="1"/>
  <c r="AR167" i="1" s="1"/>
  <c r="AP65" i="1"/>
  <c r="AP340" i="1"/>
  <c r="AP10" i="1"/>
  <c r="AP347" i="1"/>
  <c r="AR347" i="1" s="1"/>
  <c r="AP297" i="1"/>
  <c r="AR297" i="1" s="1"/>
  <c r="AP105" i="1"/>
  <c r="AP246" i="1"/>
  <c r="AP241" i="1"/>
  <c r="AR241" i="1" s="1"/>
  <c r="AP93" i="1"/>
  <c r="AP59" i="1"/>
  <c r="AP244" i="1"/>
  <c r="AP101" i="1"/>
  <c r="AR101" i="1" s="1"/>
  <c r="AP323" i="1"/>
  <c r="AR323" i="1" s="1"/>
  <c r="AP156" i="1"/>
  <c r="AP80" i="1"/>
  <c r="AP192" i="1"/>
  <c r="AR192" i="1" s="1"/>
  <c r="AP14" i="1"/>
  <c r="AR14" i="1" s="1"/>
  <c r="AP272" i="1"/>
  <c r="AR272" i="1" s="1"/>
  <c r="AP46" i="1"/>
  <c r="AP295" i="1"/>
  <c r="AR295" i="1" s="1"/>
  <c r="AP273" i="1"/>
  <c r="AP263" i="1"/>
  <c r="AR263" i="1" s="1"/>
  <c r="AP138" i="1"/>
  <c r="AP148" i="1"/>
  <c r="AP27" i="1"/>
  <c r="AP174" i="1"/>
  <c r="AR174" i="1" s="1"/>
  <c r="AP68" i="1"/>
  <c r="AP259" i="1"/>
  <c r="AR259" i="1" s="1"/>
  <c r="AP53" i="1"/>
  <c r="AP39" i="1"/>
  <c r="AR39" i="1" s="1"/>
  <c r="AP276" i="1"/>
  <c r="AP87" i="1"/>
  <c r="AR87" i="1" s="1"/>
  <c r="AP4" i="1"/>
  <c r="AR4" i="1" s="1"/>
  <c r="AP283" i="1"/>
  <c r="AR283" i="1" s="1"/>
  <c r="AP5" i="1"/>
  <c r="AP49" i="1"/>
  <c r="AR49" i="1" s="1"/>
  <c r="AP57" i="1"/>
  <c r="AR57" i="1" s="1"/>
  <c r="AP135" i="1"/>
  <c r="AP265" i="1"/>
  <c r="AR265" i="1" s="1"/>
  <c r="AP199" i="1"/>
  <c r="AP67" i="1"/>
  <c r="AR67" i="1" s="1"/>
  <c r="AP255" i="1"/>
  <c r="AR255" i="1" s="1"/>
  <c r="AP179" i="1"/>
  <c r="AP182" i="1"/>
  <c r="AR182" i="1" s="1"/>
  <c r="AP149" i="1"/>
  <c r="AP185" i="1"/>
  <c r="AR185" i="1" s="1"/>
  <c r="AP337" i="1"/>
  <c r="AR337" i="1" s="1"/>
  <c r="AP228" i="1"/>
  <c r="AR228" i="1" s="1"/>
  <c r="AP252" i="1"/>
  <c r="AP159" i="1"/>
  <c r="AP144" i="1"/>
  <c r="AP145" i="1"/>
  <c r="AR145" i="1" s="1"/>
  <c r="AP38" i="1"/>
  <c r="AP318" i="1"/>
  <c r="AP54" i="1"/>
  <c r="AR54" i="1" s="1"/>
  <c r="AP292" i="1"/>
  <c r="AR292" i="1" s="1"/>
  <c r="AP226" i="1"/>
  <c r="AR226" i="1" s="1"/>
  <c r="AP339" i="1"/>
  <c r="AR339" i="1" s="1"/>
  <c r="AP275" i="1"/>
  <c r="AP219" i="1"/>
  <c r="AR219" i="1" s="1"/>
  <c r="AP221" i="1"/>
  <c r="AR221" i="1" s="1"/>
  <c r="AP286" i="1"/>
  <c r="AP171" i="1"/>
  <c r="AR171" i="1" s="1"/>
  <c r="AP16" i="1"/>
  <c r="AP213" i="1"/>
  <c r="AR213" i="1" s="1"/>
  <c r="AP2" i="1"/>
  <c r="AR2" i="1" s="1"/>
  <c r="AP205" i="1"/>
  <c r="AP217" i="1"/>
  <c r="AR217" i="1" s="1"/>
  <c r="AP15" i="1"/>
  <c r="AP142" i="1"/>
  <c r="AP121" i="1"/>
  <c r="AP70" i="1"/>
  <c r="AR70" i="1" s="1"/>
  <c r="AP58" i="1"/>
  <c r="AR58" i="1" s="1"/>
  <c r="AP222" i="1"/>
  <c r="AR222" i="1" s="1"/>
  <c r="AP21" i="1"/>
  <c r="AP60" i="1"/>
  <c r="AR60" i="1" s="1"/>
  <c r="AP189" i="1"/>
  <c r="AR189" i="1" s="1"/>
  <c r="AP63" i="1"/>
  <c r="AP289" i="1"/>
  <c r="AR289" i="1" s="1"/>
  <c r="AP245" i="1"/>
  <c r="AP161" i="1"/>
  <c r="AR161" i="1" s="1"/>
  <c r="AP260" i="1"/>
  <c r="AP224" i="1"/>
  <c r="AP9" i="1"/>
  <c r="AP281" i="1"/>
  <c r="AP62" i="1"/>
  <c r="AR62" i="1" s="1"/>
  <c r="AP254" i="1"/>
  <c r="AR254" i="1" s="1"/>
  <c r="AP113" i="1"/>
  <c r="AR113" i="1" s="1"/>
  <c r="AP267" i="1"/>
  <c r="AP341" i="1"/>
  <c r="AP75" i="1"/>
  <c r="AP258" i="1"/>
  <c r="AR258" i="1" s="1"/>
  <c r="AP6" i="1"/>
  <c r="AP61" i="1"/>
  <c r="AP35" i="1"/>
  <c r="AP232" i="1"/>
  <c r="AP122" i="1"/>
  <c r="AR122" i="1" s="1"/>
  <c r="AP271" i="1"/>
  <c r="AP291" i="1"/>
  <c r="AP127" i="1"/>
  <c r="AR127" i="1" s="1"/>
  <c r="AP95" i="1"/>
  <c r="AR95" i="1" s="1"/>
  <c r="AP280" i="1"/>
  <c r="AR280" i="1" s="1"/>
  <c r="AP300" i="1"/>
  <c r="AP79" i="1"/>
  <c r="AP129" i="1"/>
  <c r="AP7" i="1"/>
  <c r="AR7" i="1" s="1"/>
  <c r="AP90" i="1"/>
  <c r="AR90" i="1" s="1"/>
  <c r="AP310" i="1"/>
  <c r="AP170" i="1"/>
  <c r="AR170" i="1" s="1"/>
  <c r="AP207" i="1"/>
  <c r="AR207" i="1" s="1"/>
  <c r="AP308" i="1"/>
  <c r="AP279" i="1"/>
  <c r="AR279" i="1" s="1"/>
  <c r="AP220" i="1"/>
  <c r="AP116" i="1"/>
  <c r="AP317" i="1"/>
  <c r="AR317" i="1" s="1"/>
  <c r="AP307" i="1"/>
  <c r="AP250" i="1"/>
  <c r="AR250" i="1" s="1"/>
  <c r="AP150" i="1"/>
  <c r="AP345" i="1"/>
  <c r="AP238" i="1"/>
  <c r="AP178" i="1"/>
  <c r="AR178" i="1" s="1"/>
  <c r="AP162" i="1"/>
  <c r="AP74" i="1"/>
  <c r="AP99" i="1"/>
  <c r="AR99" i="1" s="1"/>
  <c r="AP73" i="1"/>
  <c r="AR73" i="1" s="1"/>
  <c r="AP284" i="1"/>
  <c r="AR284" i="1" s="1"/>
  <c r="AP343" i="1"/>
  <c r="AR343" i="1" s="1"/>
  <c r="AP13" i="1"/>
  <c r="AR13" i="1" s="1"/>
  <c r="AP130" i="1"/>
  <c r="AP235" i="1"/>
  <c r="AR235" i="1" s="1"/>
  <c r="AP342" i="1"/>
  <c r="AR342" i="1" s="1"/>
  <c r="AP32" i="1"/>
  <c r="AP152" i="1"/>
  <c r="AP136" i="1"/>
  <c r="AP230" i="1"/>
  <c r="AP201" i="1"/>
  <c r="AR201" i="1" s="1"/>
  <c r="AP40" i="1"/>
  <c r="AR40" i="1" s="1"/>
  <c r="AP336" i="1"/>
  <c r="AR336" i="1" s="1"/>
  <c r="AP278" i="1"/>
  <c r="AR278" i="1" s="1"/>
  <c r="AP141" i="1"/>
  <c r="AR141" i="1" s="1"/>
  <c r="AP333" i="1"/>
  <c r="AR333" i="1" s="1"/>
  <c r="AP251" i="1"/>
  <c r="AR251" i="1" s="1"/>
  <c r="AP180" i="1"/>
  <c r="AP198" i="1"/>
  <c r="AP123" i="1"/>
  <c r="AR123" i="1" s="1"/>
  <c r="AP153" i="1"/>
  <c r="AR153" i="1" s="1"/>
  <c r="AP227" i="1"/>
  <c r="AR227" i="1" s="1"/>
  <c r="AP306" i="1"/>
  <c r="AR306" i="1" s="1"/>
  <c r="AP106" i="1"/>
  <c r="AP84" i="1"/>
  <c r="AR84" i="1" s="1"/>
  <c r="AP247" i="1"/>
  <c r="AR247" i="1" s="1"/>
  <c r="AP45" i="1"/>
  <c r="AP102" i="1"/>
  <c r="AR102" i="1" s="1"/>
  <c r="AP304" i="1"/>
  <c r="AP18" i="1"/>
  <c r="AP12" i="1"/>
  <c r="AR12" i="1" s="1"/>
  <c r="AP20" i="1"/>
  <c r="AR20" i="1" s="1"/>
  <c r="AP344" i="1"/>
  <c r="AR344" i="1" s="1"/>
  <c r="AP143" i="1"/>
  <c r="AP330" i="1"/>
  <c r="AR330" i="1" s="1"/>
  <c r="AP324" i="1"/>
  <c r="AR324" i="1" s="1"/>
  <c r="AP249" i="1"/>
  <c r="AR249" i="1" s="1"/>
  <c r="AP48" i="1"/>
  <c r="AP26" i="1"/>
  <c r="AR26" i="1" s="1"/>
  <c r="AP169" i="1"/>
  <c r="AR169" i="1" s="1"/>
  <c r="AP36" i="1"/>
  <c r="AP17" i="1"/>
  <c r="AP157" i="1"/>
  <c r="AP208" i="1"/>
  <c r="AP23" i="1"/>
  <c r="AR23" i="1" s="1"/>
  <c r="AP37" i="1"/>
  <c r="AR37" i="1" s="1"/>
  <c r="AP25" i="1"/>
  <c r="AR25" i="1" s="1"/>
  <c r="AP83" i="1"/>
  <c r="AP216" i="1"/>
  <c r="AP328" i="1"/>
  <c r="AR328" i="1" s="1"/>
  <c r="AP314" i="1"/>
  <c r="AR314" i="1" s="1"/>
  <c r="AP197" i="1"/>
  <c r="AR197" i="1" s="1"/>
  <c r="AP194" i="1"/>
  <c r="AP321" i="1"/>
  <c r="AR321" i="1" s="1"/>
  <c r="AP177" i="1"/>
  <c r="AR177" i="1" s="1"/>
  <c r="AP218" i="1"/>
  <c r="AR218" i="1" s="1"/>
  <c r="AP236" i="1"/>
  <c r="AP112" i="1"/>
  <c r="AR112" i="1" s="1"/>
  <c r="AP158" i="1"/>
  <c r="AR158" i="1" s="1"/>
  <c r="AP133" i="1"/>
  <c r="AR133" i="1" s="1"/>
  <c r="AP253" i="1"/>
  <c r="AR253" i="1" s="1"/>
  <c r="AP296" i="1"/>
  <c r="AP160" i="1"/>
  <c r="AR160" i="1" s="1"/>
  <c r="AP125" i="1"/>
  <c r="AR125" i="1" s="1"/>
  <c r="AP316" i="1"/>
  <c r="AR316" i="1" s="1"/>
  <c r="AP163" i="1"/>
  <c r="AP175" i="1"/>
  <c r="AR175" i="1" s="1"/>
  <c r="AP111" i="1"/>
  <c r="AR111" i="1" s="1"/>
  <c r="AP311" i="1"/>
  <c r="AP117" i="1"/>
  <c r="AP76" i="1"/>
  <c r="AR76" i="1" s="1"/>
  <c r="AP86" i="1"/>
  <c r="AR86" i="1" s="1"/>
  <c r="AP103" i="1"/>
  <c r="AR103" i="1" s="1"/>
  <c r="AP104" i="1"/>
  <c r="AP239" i="1"/>
  <c r="AR239" i="1" s="1"/>
  <c r="AP50" i="1"/>
  <c r="AR50" i="1" s="1"/>
  <c r="AP34" i="1"/>
  <c r="AR34" i="1" s="1"/>
  <c r="AP184" i="1"/>
  <c r="AR184" i="1" s="1"/>
  <c r="AP243" i="1"/>
  <c r="AP270" i="1"/>
  <c r="AR270" i="1" s="1"/>
  <c r="AP303" i="1"/>
  <c r="AP190" i="1"/>
  <c r="AP309" i="1"/>
  <c r="AR309" i="1" s="1"/>
  <c r="AP126" i="1"/>
  <c r="AP282" i="1"/>
  <c r="AR282" i="1" s="1"/>
  <c r="AP331" i="1"/>
  <c r="AR331" i="1" s="1"/>
  <c r="AP313" i="1"/>
  <c r="AR313" i="1" s="1"/>
  <c r="AP294" i="1"/>
  <c r="AP11" i="1"/>
  <c r="AP302" i="1"/>
  <c r="AR302" i="1" s="1"/>
  <c r="AP146" i="1"/>
  <c r="AP140" i="1"/>
  <c r="AR140" i="1" s="1"/>
  <c r="AP98" i="1"/>
  <c r="AR98" i="1" s="1"/>
  <c r="AP173" i="1"/>
  <c r="AR173" i="1" s="1"/>
  <c r="AP187" i="1"/>
  <c r="AR187" i="1" s="1"/>
  <c r="AP229" i="1"/>
  <c r="AR229" i="1" s="1"/>
  <c r="AP231" i="1"/>
  <c r="AP97" i="1"/>
  <c r="AR97" i="1" s="1"/>
  <c r="AP215" i="1"/>
  <c r="AR215" i="1" s="1"/>
  <c r="AP325" i="1"/>
  <c r="AP56" i="1"/>
  <c r="AR56" i="1" s="1"/>
  <c r="AP115" i="1"/>
  <c r="AR115" i="1" s="1"/>
  <c r="AP137" i="1"/>
  <c r="AP78" i="1"/>
  <c r="AR78" i="1" s="1"/>
  <c r="AP31" i="1"/>
  <c r="AR31" i="1" s="1"/>
  <c r="AP77" i="1"/>
  <c r="AR77" i="1" s="1"/>
  <c r="AP322" i="1"/>
  <c r="AR322" i="1" s="1"/>
  <c r="AP55" i="1"/>
  <c r="AR55" i="1" s="1"/>
  <c r="AP200" i="1"/>
  <c r="AP151" i="1"/>
  <c r="AP89" i="1"/>
  <c r="AR89" i="1" s="1"/>
  <c r="AP211" i="1"/>
  <c r="AP176" i="1"/>
  <c r="AR176" i="1" s="1"/>
  <c r="AP71" i="1"/>
  <c r="AP44" i="1"/>
  <c r="AR44" i="1" s="1"/>
  <c r="AP266" i="1"/>
  <c r="AR266" i="1" s="1"/>
  <c r="AP257" i="1"/>
  <c r="AR257" i="1" s="1"/>
  <c r="AP320" i="1"/>
  <c r="AP43" i="1"/>
  <c r="AR43" i="1" s="1"/>
  <c r="AP120" i="1"/>
  <c r="AP269" i="1"/>
  <c r="AR269" i="1" s="1"/>
  <c r="AP181" i="1"/>
  <c r="AR181" i="1" s="1"/>
  <c r="AP288" i="1"/>
  <c r="AP193" i="1"/>
  <c r="AP329" i="1"/>
  <c r="AP352" i="1"/>
  <c r="AR352" i="1" s="1"/>
  <c r="AP64" i="1"/>
  <c r="AR64" i="1" s="1"/>
  <c r="AP118" i="1"/>
  <c r="AR118" i="1" s="1"/>
  <c r="AP19" i="1"/>
  <c r="AR19" i="1" s="1"/>
  <c r="AP109" i="1"/>
  <c r="AR109" i="1" s="1"/>
  <c r="AP119" i="1"/>
  <c r="AP188" i="1"/>
  <c r="AR47" i="1"/>
  <c r="AR183" i="1"/>
  <c r="AR69" i="1"/>
  <c r="AR41" i="1"/>
  <c r="AR33" i="1"/>
  <c r="AR110" i="1"/>
  <c r="AR3" i="1"/>
  <c r="AR21" i="1"/>
  <c r="AR327" i="1"/>
  <c r="AR93" i="1" l="1"/>
  <c r="AR68" i="1"/>
  <c r="AR231" i="1"/>
  <c r="AR274" i="1"/>
  <c r="AR83" i="1"/>
  <c r="AR220" i="1"/>
  <c r="AR48" i="1"/>
  <c r="AR119" i="1"/>
  <c r="AR16" i="1"/>
  <c r="AR72" i="1"/>
  <c r="AR287" i="1"/>
  <c r="AR319" i="1"/>
  <c r="AR155" i="1"/>
  <c r="AR30" i="1"/>
  <c r="AR200" i="1"/>
  <c r="AR230" i="1"/>
  <c r="AR311" i="1"/>
  <c r="AR236" i="1"/>
  <c r="AR136" i="1"/>
  <c r="AR162" i="1"/>
  <c r="AR271" i="1"/>
  <c r="AR286" i="1"/>
  <c r="AR156" i="1"/>
  <c r="AR128" i="1"/>
  <c r="AR233" i="1"/>
  <c r="AR242" i="1"/>
  <c r="AR180" i="1"/>
  <c r="AR35" i="1"/>
  <c r="AR121" i="1"/>
  <c r="AR275" i="1"/>
  <c r="AR164" i="1"/>
  <c r="AR135" i="1"/>
  <c r="AR281" i="1"/>
  <c r="AR301" i="1"/>
  <c r="AR134" i="1"/>
  <c r="AR303" i="1"/>
  <c r="AR304" i="1"/>
  <c r="AR6" i="1"/>
  <c r="AR88" i="1"/>
  <c r="AR45" i="1"/>
  <c r="AR79" i="1"/>
  <c r="AR104" i="1"/>
  <c r="AR75" i="1"/>
  <c r="AR204" i="1"/>
  <c r="AR320" i="1"/>
  <c r="AR190" i="1"/>
  <c r="AR117" i="1"/>
  <c r="AR143" i="1"/>
  <c r="AR74" i="1"/>
  <c r="AR291" i="1"/>
  <c r="AR144" i="1"/>
  <c r="AR10" i="1"/>
  <c r="AR66" i="1"/>
  <c r="AR234" i="1"/>
  <c r="AR338" i="1"/>
  <c r="AR65" i="1"/>
  <c r="AR32" i="1"/>
  <c r="AR9" i="1"/>
  <c r="AR154" i="1"/>
  <c r="AR198" i="1"/>
  <c r="AR232" i="1"/>
  <c r="AR148" i="1"/>
  <c r="AR71" i="1"/>
  <c r="AR163" i="1"/>
  <c r="AR18" i="1"/>
  <c r="AR345" i="1"/>
  <c r="AR224" i="1"/>
  <c r="AR138" i="1"/>
  <c r="AR244" i="1"/>
  <c r="AR152" i="1"/>
  <c r="AR243" i="1"/>
  <c r="AR329" i="1"/>
  <c r="AR11" i="1"/>
  <c r="AR194" i="1"/>
  <c r="AR150" i="1"/>
  <c r="AR166" i="1"/>
  <c r="AR146" i="1"/>
  <c r="AR157" i="1"/>
  <c r="AR310" i="1"/>
  <c r="AR193" i="1"/>
  <c r="AR211" i="1"/>
  <c r="AR325" i="1"/>
  <c r="AT325" i="1" s="1"/>
  <c r="AU325" i="1" s="1"/>
  <c r="AR294" i="1"/>
  <c r="AR130" i="1"/>
  <c r="AR129" i="1"/>
  <c r="AR149" i="1"/>
  <c r="AR165" i="1"/>
  <c r="AR22" i="1"/>
  <c r="AR348" i="1"/>
  <c r="AR290" i="1"/>
  <c r="AR29" i="1"/>
  <c r="AR116" i="1"/>
  <c r="AR341" i="1"/>
  <c r="AR105" i="1"/>
  <c r="AR188" i="1"/>
  <c r="AR120" i="1"/>
  <c r="AR126" i="1"/>
  <c r="AR267" i="1"/>
  <c r="AR38" i="1"/>
  <c r="AR53" i="1"/>
  <c r="AR81" i="1"/>
  <c r="AR159" i="1"/>
  <c r="AR340" i="1"/>
  <c r="AR208" i="1"/>
  <c r="AR252" i="1"/>
  <c r="AR27" i="1"/>
  <c r="AT127" i="1" s="1"/>
  <c r="AU127" i="1" s="1"/>
  <c r="AR264" i="1"/>
  <c r="AR186" i="1"/>
  <c r="AR172" i="1"/>
  <c r="AR17" i="1"/>
  <c r="AR5" i="1"/>
  <c r="AR240" i="1"/>
  <c r="AR107" i="1"/>
  <c r="AR256" i="1"/>
  <c r="AR335" i="1"/>
  <c r="AR36" i="1"/>
  <c r="AR260" i="1"/>
  <c r="AR142" i="1"/>
  <c r="AR59" i="1"/>
  <c r="AR108" i="1"/>
  <c r="AR15" i="1"/>
  <c r="AR273" i="1"/>
  <c r="AR245" i="1"/>
  <c r="AR307" i="1"/>
  <c r="AR151" i="1"/>
  <c r="AR296" i="1"/>
  <c r="AR300" i="1"/>
  <c r="AR205" i="1"/>
  <c r="AR179" i="1"/>
  <c r="AR276" i="1"/>
  <c r="AR46" i="1"/>
  <c r="AR246" i="1"/>
  <c r="AR277" i="1"/>
  <c r="AR350" i="1"/>
  <c r="AR124" i="1"/>
  <c r="AR51" i="1"/>
  <c r="AR216" i="1"/>
  <c r="AR63" i="1"/>
  <c r="AR318" i="1"/>
  <c r="AR195" i="1"/>
  <c r="AR206" i="1"/>
  <c r="AR288" i="1"/>
  <c r="AR214" i="1"/>
  <c r="AR199" i="1"/>
  <c r="AR28" i="1"/>
  <c r="AR96" i="1"/>
  <c r="AR308" i="1"/>
  <c r="AR80" i="1"/>
  <c r="AR61" i="1"/>
  <c r="AR106" i="1"/>
  <c r="AR238" i="1"/>
  <c r="AR137" i="1"/>
  <c r="AT184" i="1" l="1"/>
  <c r="AU184" i="1" s="1"/>
  <c r="AT252" i="1"/>
  <c r="AU252" i="1" s="1"/>
  <c r="AT214" i="1"/>
  <c r="AU214" i="1" s="1"/>
  <c r="AT206" i="1"/>
  <c r="AU206" i="1" s="1"/>
  <c r="AT314" i="1"/>
  <c r="AU314" i="1" s="1"/>
  <c r="AT94" i="1"/>
  <c r="AU94" i="1" s="1"/>
  <c r="AT219" i="1"/>
  <c r="AU219" i="1" s="1"/>
  <c r="AT82" i="1"/>
  <c r="AU82" i="1" s="1"/>
  <c r="AT268" i="1"/>
  <c r="AU268" i="1" s="1"/>
  <c r="AT194" i="1"/>
  <c r="AU194" i="1" s="1"/>
  <c r="AT122" i="1"/>
  <c r="AU122" i="1" s="1"/>
  <c r="AT109" i="1"/>
  <c r="AU109" i="1" s="1"/>
  <c r="AT62" i="1"/>
  <c r="AU62" i="1" s="1"/>
  <c r="AT245" i="1"/>
  <c r="AU245" i="1" s="1"/>
  <c r="AT195" i="1"/>
  <c r="AU195" i="1" s="1"/>
  <c r="AT205" i="1"/>
  <c r="AU205" i="1" s="1"/>
  <c r="AT125" i="1"/>
  <c r="AU125" i="1" s="1"/>
  <c r="AT44" i="1"/>
  <c r="AU44" i="1" s="1"/>
  <c r="AT257" i="1"/>
  <c r="AU257" i="1" s="1"/>
  <c r="AT225" i="1"/>
  <c r="AU225" i="1" s="1"/>
  <c r="AT58" i="1"/>
  <c r="AU58" i="1" s="1"/>
  <c r="AT60" i="1"/>
  <c r="AU60" i="1" s="1"/>
  <c r="AT207" i="1"/>
  <c r="AU207" i="1" s="1"/>
  <c r="AT22" i="1"/>
  <c r="AU22" i="1" s="1"/>
  <c r="AT272" i="1"/>
  <c r="AU272" i="1" s="1"/>
  <c r="AT61" i="1"/>
  <c r="AU61" i="1" s="1"/>
  <c r="AT91" i="1"/>
  <c r="AU91" i="1" s="1"/>
  <c r="AT215" i="1"/>
  <c r="AU215" i="1" s="1"/>
  <c r="AT254" i="1"/>
  <c r="AU254" i="1" s="1"/>
  <c r="AT326" i="1"/>
  <c r="AU326" i="1" s="1"/>
  <c r="AT92" i="1"/>
  <c r="AU92" i="1" s="1"/>
  <c r="AT174" i="1"/>
  <c r="AU174" i="1" s="1"/>
  <c r="AT14" i="1"/>
  <c r="AU14" i="1" s="1"/>
  <c r="AT217" i="1"/>
  <c r="AU217" i="1" s="1"/>
  <c r="AT64" i="1"/>
  <c r="AU64" i="1" s="1"/>
  <c r="AT126" i="1"/>
  <c r="AU126" i="1" s="1"/>
  <c r="AT159" i="1"/>
  <c r="AU159" i="1" s="1"/>
  <c r="AT169" i="1"/>
  <c r="AU169" i="1" s="1"/>
  <c r="AT27" i="1"/>
  <c r="AU27" i="1" s="1"/>
  <c r="AT210" i="1"/>
  <c r="AU210" i="1" s="1"/>
  <c r="AT246" i="1"/>
  <c r="AU246" i="1" s="1"/>
  <c r="AT143" i="1"/>
  <c r="AU143" i="1" s="1"/>
  <c r="AT123" i="1"/>
  <c r="AU123" i="1" s="1"/>
  <c r="AT16" i="1"/>
  <c r="AU16" i="1" s="1"/>
  <c r="AT111" i="1"/>
  <c r="AU111" i="1" s="1"/>
  <c r="AT220" i="1"/>
  <c r="AU220" i="1" s="1"/>
  <c r="AT79" i="1"/>
  <c r="AU79" i="1" s="1"/>
  <c r="AT129" i="1"/>
  <c r="AU129" i="1" s="1"/>
  <c r="AT199" i="1"/>
  <c r="AU199" i="1" s="1"/>
  <c r="AT116" i="1"/>
  <c r="AU116" i="1" s="1"/>
  <c r="AT197" i="1"/>
  <c r="AU197" i="1" s="1"/>
  <c r="AT295" i="1"/>
  <c r="AU295" i="1" s="1"/>
  <c r="AT86" i="1"/>
  <c r="AU86" i="1" s="1"/>
  <c r="AT263" i="1"/>
  <c r="AU263" i="1" s="1"/>
  <c r="AT239" i="1"/>
  <c r="AU239" i="1" s="1"/>
  <c r="AT151" i="1"/>
  <c r="AU151" i="1" s="1"/>
  <c r="AT302" i="1"/>
  <c r="AU302" i="1" s="1"/>
  <c r="AT283" i="1"/>
  <c r="AU283" i="1" s="1"/>
  <c r="AT55" i="1"/>
  <c r="AU55" i="1" s="1"/>
  <c r="AT306" i="1"/>
  <c r="AU306" i="1" s="1"/>
  <c r="AT281" i="1"/>
  <c r="AU281" i="1" s="1"/>
  <c r="AT34" i="1"/>
  <c r="AU34" i="1" s="1"/>
  <c r="AT173" i="1"/>
  <c r="AU173" i="1" s="1"/>
  <c r="AT36" i="1"/>
  <c r="AU36" i="1" s="1"/>
  <c r="AT99" i="1"/>
  <c r="AU99" i="1" s="1"/>
  <c r="AT32" i="1"/>
  <c r="AU32" i="1" s="1"/>
  <c r="AT231" i="1"/>
  <c r="AU231" i="1" s="1"/>
  <c r="AT291" i="1"/>
  <c r="AU291" i="1" s="1"/>
  <c r="AT267" i="1"/>
  <c r="AU267" i="1" s="1"/>
  <c r="AT29" i="1"/>
  <c r="AU29" i="1" s="1"/>
  <c r="AT180" i="1"/>
  <c r="AU180" i="1" s="1"/>
  <c r="AT146" i="1"/>
  <c r="AU146" i="1" s="1"/>
  <c r="AT105" i="1"/>
  <c r="AU105" i="1" s="1"/>
  <c r="AT4" i="1"/>
  <c r="AU4" i="1" s="1"/>
  <c r="AT69" i="1"/>
  <c r="AU69" i="1" s="1"/>
  <c r="AT218" i="1"/>
  <c r="AU218" i="1" s="1"/>
  <c r="AT198" i="1"/>
  <c r="AU198" i="1" s="1"/>
  <c r="AT316" i="1"/>
  <c r="AU316" i="1" s="1"/>
  <c r="AT59" i="1"/>
  <c r="AU59" i="1" s="1"/>
  <c r="AT47" i="1"/>
  <c r="AU47" i="1" s="1"/>
  <c r="AT337" i="1"/>
  <c r="AU337" i="1" s="1"/>
  <c r="AT315" i="1"/>
  <c r="AU315" i="1" s="1"/>
  <c r="AT348" i="1"/>
  <c r="AU348" i="1" s="1"/>
  <c r="AT97" i="1"/>
  <c r="AU97" i="1" s="1"/>
  <c r="AT13" i="1"/>
  <c r="AU13" i="1" s="1"/>
  <c r="AT188" i="1"/>
  <c r="AU188" i="1" s="1"/>
  <c r="AT114" i="1"/>
  <c r="AU114" i="1" s="1"/>
  <c r="AT138" i="1"/>
  <c r="AU138" i="1" s="1"/>
  <c r="AT176" i="1"/>
  <c r="AU176" i="1" s="1"/>
  <c r="AT280" i="1"/>
  <c r="AU280" i="1" s="1"/>
  <c r="AT49" i="1"/>
  <c r="AU49" i="1" s="1"/>
  <c r="AT307" i="1"/>
  <c r="AU307" i="1" s="1"/>
  <c r="AT139" i="1"/>
  <c r="AU139" i="1" s="1"/>
  <c r="AT352" i="1"/>
  <c r="AU352" i="1" s="1"/>
  <c r="AT19" i="1"/>
  <c r="AU19" i="1" s="1"/>
  <c r="AT168" i="1"/>
  <c r="AU168" i="1" s="1"/>
  <c r="AT244" i="1"/>
  <c r="AU244" i="1" s="1"/>
  <c r="AT31" i="1"/>
  <c r="AU31" i="1" s="1"/>
  <c r="AT141" i="1"/>
  <c r="AU141" i="1" s="1"/>
  <c r="AT339" i="1"/>
  <c r="AU339" i="1" s="1"/>
  <c r="AT164" i="1"/>
  <c r="AU164" i="1" s="1"/>
  <c r="AT259" i="1"/>
  <c r="AU259" i="1" s="1"/>
  <c r="AT72" i="1"/>
  <c r="AU72" i="1" s="1"/>
  <c r="AT5" i="1"/>
  <c r="AU5" i="1" s="1"/>
  <c r="AT73" i="1"/>
  <c r="AU73" i="1" s="1"/>
  <c r="AT93" i="1"/>
  <c r="AU93" i="1" s="1"/>
  <c r="AT303" i="1"/>
  <c r="AU303" i="1" s="1"/>
  <c r="AT213" i="1"/>
  <c r="AU213" i="1" s="1"/>
  <c r="AT201" i="1"/>
  <c r="AU201" i="1" s="1"/>
  <c r="AT345" i="1"/>
  <c r="AU345" i="1" s="1"/>
  <c r="AT25" i="1"/>
  <c r="AU25" i="1" s="1"/>
  <c r="AT211" i="1"/>
  <c r="AU211" i="1" s="1"/>
  <c r="AT124" i="1"/>
  <c r="AU124" i="1" s="1"/>
  <c r="AT21" i="1"/>
  <c r="AU21" i="1" s="1"/>
  <c r="AT48" i="1"/>
  <c r="AU48" i="1" s="1"/>
  <c r="AT286" i="1"/>
  <c r="AU286" i="1" s="1"/>
  <c r="AT238" i="1"/>
  <c r="AU238" i="1" s="1"/>
  <c r="AT230" i="1"/>
  <c r="AU230" i="1" s="1"/>
  <c r="AT106" i="1"/>
  <c r="AU106" i="1" s="1"/>
  <c r="AT63" i="1"/>
  <c r="AU63" i="1" s="1"/>
  <c r="AT305" i="1"/>
  <c r="AU305" i="1" s="1"/>
  <c r="AT251" i="1"/>
  <c r="AU251" i="1" s="1"/>
  <c r="AT43" i="1"/>
  <c r="AU43" i="1" s="1"/>
  <c r="AT128" i="1"/>
  <c r="AU128" i="1" s="1"/>
  <c r="AT98" i="1"/>
  <c r="AU98" i="1" s="1"/>
  <c r="AT71" i="1"/>
  <c r="AU71" i="1" s="1"/>
  <c r="AT183" i="1"/>
  <c r="AU183" i="1" s="1"/>
  <c r="AT54" i="1"/>
  <c r="AU54" i="1" s="1"/>
  <c r="AT242" i="1"/>
  <c r="AU242" i="1" s="1"/>
  <c r="AT209" i="1"/>
  <c r="AU209" i="1" s="1"/>
  <c r="AT300" i="1"/>
  <c r="AU300" i="1" s="1"/>
  <c r="AT26" i="1"/>
  <c r="AU26" i="1" s="1"/>
  <c r="AT113" i="1"/>
  <c r="AU113" i="1" s="1"/>
  <c r="AT321" i="1"/>
  <c r="AU321" i="1" s="1"/>
  <c r="AT160" i="1"/>
  <c r="AU160" i="1" s="1"/>
  <c r="AT165" i="1"/>
  <c r="AU165" i="1" s="1"/>
  <c r="AT296" i="1"/>
  <c r="AU296" i="1" s="1"/>
  <c r="AT76" i="1"/>
  <c r="AU76" i="1" s="1"/>
  <c r="AT108" i="1"/>
  <c r="AU108" i="1" s="1"/>
  <c r="AT276" i="1"/>
  <c r="AU276" i="1" s="1"/>
  <c r="AT237" i="1"/>
  <c r="AU237" i="1" s="1"/>
  <c r="AT182" i="1"/>
  <c r="AU182" i="1" s="1"/>
  <c r="AT74" i="1"/>
  <c r="AU74" i="1" s="1"/>
  <c r="AT346" i="1"/>
  <c r="AU346" i="1" s="1"/>
  <c r="AT103" i="1"/>
  <c r="AU103" i="1" s="1"/>
  <c r="AT118" i="1"/>
  <c r="AU118" i="1" s="1"/>
  <c r="AT28" i="1"/>
  <c r="AU28" i="1" s="1"/>
  <c r="AT175" i="1"/>
  <c r="AU175" i="1" s="1"/>
  <c r="AT253" i="1"/>
  <c r="AU253" i="1" s="1"/>
  <c r="AT266" i="1"/>
  <c r="AU266" i="1" s="1"/>
  <c r="AT185" i="1"/>
  <c r="AU185" i="1" s="1"/>
  <c r="AT234" i="1"/>
  <c r="AU234" i="1" s="1"/>
  <c r="AT132" i="1"/>
  <c r="AU132" i="1" s="1"/>
  <c r="AT212" i="1"/>
  <c r="AU212" i="1" s="1"/>
  <c r="AT241" i="1"/>
  <c r="AU241" i="1" s="1"/>
  <c r="AT52" i="1"/>
  <c r="AU52" i="1" s="1"/>
  <c r="AT131" i="1"/>
  <c r="AU131" i="1" s="1"/>
  <c r="AT294" i="1"/>
  <c r="AU294" i="1" s="1"/>
  <c r="AT148" i="1"/>
  <c r="AU148" i="1" s="1"/>
  <c r="AT297" i="1"/>
  <c r="AU297" i="1" s="1"/>
  <c r="AT66" i="1"/>
  <c r="AU66" i="1" s="1"/>
  <c r="AT341" i="1"/>
  <c r="AU341" i="1" s="1"/>
  <c r="AT84" i="1"/>
  <c r="AU84" i="1" s="1"/>
  <c r="AT101" i="1"/>
  <c r="AU101" i="1" s="1"/>
  <c r="AT298" i="1"/>
  <c r="AU298" i="1" s="1"/>
  <c r="AT311" i="1"/>
  <c r="AU311" i="1" s="1"/>
  <c r="AT270" i="1"/>
  <c r="AU270" i="1" s="1"/>
  <c r="AT287" i="1"/>
  <c r="AU287" i="1" s="1"/>
  <c r="AT20" i="1"/>
  <c r="AU20" i="1" s="1"/>
  <c r="AT145" i="1"/>
  <c r="AU145" i="1" s="1"/>
  <c r="AT310" i="1"/>
  <c r="AU310" i="1" s="1"/>
  <c r="AT179" i="1"/>
  <c r="AU179" i="1" s="1"/>
  <c r="AT190" i="1"/>
  <c r="AU190" i="1" s="1"/>
  <c r="AT33" i="1"/>
  <c r="AU33" i="1" s="1"/>
  <c r="AT301" i="1"/>
  <c r="AU301" i="1" s="1"/>
  <c r="AT45" i="1"/>
  <c r="AU45" i="1" s="1"/>
  <c r="AT144" i="1"/>
  <c r="AU144" i="1" s="1"/>
  <c r="AT274" i="1"/>
  <c r="AU274" i="1" s="1"/>
  <c r="AT2" i="1"/>
  <c r="AU2" i="1" s="1"/>
  <c r="AT78" i="1"/>
  <c r="AU78" i="1" s="1"/>
  <c r="AT83" i="1"/>
  <c r="AU83" i="1" s="1"/>
  <c r="AT289" i="1"/>
  <c r="AU289" i="1" s="1"/>
  <c r="AT216" i="1"/>
  <c r="AU216" i="1" s="1"/>
  <c r="AT208" i="1"/>
  <c r="AU208" i="1" s="1"/>
  <c r="AT178" i="1"/>
  <c r="AU178" i="1" s="1"/>
  <c r="AT189" i="1"/>
  <c r="AU189" i="1" s="1"/>
  <c r="AT284" i="1"/>
  <c r="AU284" i="1" s="1"/>
  <c r="AT153" i="1"/>
  <c r="AU153" i="1" s="1"/>
  <c r="AT149" i="1"/>
  <c r="AU149" i="1" s="1"/>
  <c r="AT177" i="1"/>
  <c r="AU177" i="1" s="1"/>
  <c r="AT324" i="1"/>
  <c r="AU324" i="1" s="1"/>
  <c r="AT115" i="1"/>
  <c r="AU115" i="1" s="1"/>
  <c r="AT75" i="1"/>
  <c r="AU75" i="1" s="1"/>
  <c r="AT256" i="1"/>
  <c r="AU256" i="1" s="1"/>
  <c r="AT50" i="1"/>
  <c r="AU50" i="1" s="1"/>
  <c r="AT130" i="1"/>
  <c r="AU130" i="1" s="1"/>
  <c r="AT304" i="1"/>
  <c r="AU304" i="1" s="1"/>
  <c r="AT202" i="1"/>
  <c r="AU202" i="1" s="1"/>
  <c r="AT150" i="1"/>
  <c r="AU150" i="1" s="1"/>
  <c r="AT96" i="1"/>
  <c r="AU96" i="1" s="1"/>
  <c r="AT349" i="1"/>
  <c r="AU349" i="1" s="1"/>
  <c r="AT309" i="1"/>
  <c r="AU309" i="1" s="1"/>
  <c r="AT140" i="1"/>
  <c r="AU140" i="1" s="1"/>
  <c r="AT322" i="1"/>
  <c r="AU322" i="1" s="1"/>
  <c r="AT157" i="1"/>
  <c r="AU157" i="1" s="1"/>
  <c r="AT181" i="1"/>
  <c r="AU181" i="1" s="1"/>
  <c r="AT133" i="1"/>
  <c r="AU133" i="1" s="1"/>
  <c r="AT155" i="1"/>
  <c r="AU155" i="1" s="1"/>
  <c r="AT170" i="1"/>
  <c r="AU170" i="1" s="1"/>
  <c r="AT226" i="1"/>
  <c r="AU226" i="1" s="1"/>
  <c r="AT228" i="1"/>
  <c r="AU228" i="1" s="1"/>
  <c r="AT104" i="1"/>
  <c r="AU104" i="1" s="1"/>
  <c r="AT30" i="1"/>
  <c r="AU30" i="1" s="1"/>
  <c r="AT41" i="1"/>
  <c r="AU41" i="1" s="1"/>
  <c r="AT88" i="1"/>
  <c r="AU88" i="1" s="1"/>
  <c r="AT249" i="1"/>
  <c r="AU249" i="1" s="1"/>
  <c r="AT154" i="1"/>
  <c r="AU154" i="1" s="1"/>
  <c r="AT119" i="1"/>
  <c r="AU119" i="1" s="1"/>
  <c r="AT85" i="1"/>
  <c r="AU85" i="1" s="1"/>
  <c r="AT67" i="1"/>
  <c r="AU67" i="1" s="1"/>
  <c r="AT292" i="1"/>
  <c r="AU292" i="1" s="1"/>
  <c r="AT200" i="1"/>
  <c r="AU200" i="1" s="1"/>
  <c r="AT56" i="1"/>
  <c r="AU56" i="1" s="1"/>
  <c r="AT203" i="1"/>
  <c r="AU203" i="1" s="1"/>
  <c r="AT277" i="1"/>
  <c r="AU277" i="1" s="1"/>
  <c r="AT51" i="1"/>
  <c r="AU51" i="1" s="1"/>
  <c r="AT38" i="1"/>
  <c r="AU38" i="1" s="1"/>
  <c r="AT107" i="1"/>
  <c r="AU107" i="1" s="1"/>
  <c r="AT9" i="1"/>
  <c r="AU9" i="1" s="1"/>
  <c r="AT166" i="1"/>
  <c r="AU166" i="1" s="1"/>
  <c r="AT89" i="1"/>
  <c r="AU89" i="1" s="1"/>
  <c r="AT320" i="1"/>
  <c r="AU320" i="1" s="1"/>
  <c r="AT100" i="1"/>
  <c r="AU100" i="1" s="1"/>
  <c r="AT77" i="1"/>
  <c r="AU77" i="1" s="1"/>
  <c r="AT335" i="1"/>
  <c r="AU335" i="1" s="1"/>
  <c r="AT68" i="1"/>
  <c r="AU68" i="1" s="1"/>
  <c r="AT35" i="1"/>
  <c r="AU35" i="1" s="1"/>
  <c r="AT288" i="1"/>
  <c r="AU288" i="1" s="1"/>
  <c r="AT265" i="1"/>
  <c r="AU265" i="1" s="1"/>
  <c r="AT65" i="1"/>
  <c r="AU65" i="1" s="1"/>
  <c r="AT87" i="1"/>
  <c r="AU87" i="1" s="1"/>
  <c r="AT222" i="1"/>
  <c r="AU222" i="1" s="1"/>
  <c r="AT102" i="1"/>
  <c r="AU102" i="1" s="1"/>
  <c r="AT163" i="1"/>
  <c r="AU163" i="1" s="1"/>
  <c r="AT333" i="1"/>
  <c r="AU333" i="1" s="1"/>
  <c r="AT290" i="1"/>
  <c r="AU290" i="1" s="1"/>
  <c r="AT204" i="1"/>
  <c r="AU204" i="1" s="1"/>
  <c r="AT343" i="1"/>
  <c r="AU343" i="1" s="1"/>
  <c r="AT40" i="1"/>
  <c r="AU40" i="1" s="1"/>
  <c r="AT23" i="1"/>
  <c r="AU23" i="1" s="1"/>
  <c r="AT117" i="1"/>
  <c r="AU117" i="1" s="1"/>
  <c r="AT227" i="1"/>
  <c r="AU227" i="1" s="1"/>
  <c r="AT247" i="1"/>
  <c r="AU247" i="1" s="1"/>
  <c r="AT135" i="1"/>
  <c r="AU135" i="1" s="1"/>
  <c r="AT299" i="1"/>
  <c r="AU299" i="1" s="1"/>
  <c r="AT161" i="1"/>
  <c r="AU161" i="1" s="1"/>
  <c r="AT112" i="1"/>
  <c r="AU112" i="1" s="1"/>
  <c r="AT152" i="1"/>
  <c r="AU152" i="1" s="1"/>
  <c r="AT42" i="1"/>
  <c r="AU42" i="1" s="1"/>
  <c r="AT293" i="1"/>
  <c r="AU293" i="1" s="1"/>
  <c r="AT331" i="1"/>
  <c r="AU331" i="1" s="1"/>
  <c r="AT8" i="1"/>
  <c r="AU8" i="1" s="1"/>
  <c r="AT90" i="1"/>
  <c r="AU90" i="1" s="1"/>
  <c r="AT269" i="1"/>
  <c r="AU269" i="1" s="1"/>
  <c r="AT347" i="1"/>
  <c r="AU347" i="1" s="1"/>
  <c r="AT110" i="1"/>
  <c r="AU110" i="1" s="1"/>
  <c r="AT338" i="1"/>
  <c r="AU338" i="1" s="1"/>
  <c r="AT248" i="1"/>
  <c r="AU248" i="1" s="1"/>
  <c r="AT271" i="1"/>
  <c r="AU271" i="1" s="1"/>
  <c r="AT261" i="1"/>
  <c r="AU261" i="1" s="1"/>
  <c r="AT171" i="1"/>
  <c r="AU171" i="1" s="1"/>
  <c r="AT258" i="1"/>
  <c r="AU258" i="1" s="1"/>
  <c r="AT120" i="1"/>
  <c r="AU120" i="1" s="1"/>
  <c r="AT191" i="1"/>
  <c r="AU191" i="1" s="1"/>
  <c r="AT24" i="1"/>
  <c r="AU24" i="1" s="1"/>
  <c r="AT229" i="1"/>
  <c r="AU229" i="1" s="1"/>
  <c r="AT255" i="1"/>
  <c r="AU255" i="1" s="1"/>
  <c r="AT285" i="1"/>
  <c r="AU285" i="1" s="1"/>
  <c r="AT344" i="1"/>
  <c r="AU344" i="1" s="1"/>
  <c r="AT275" i="1"/>
  <c r="AU275" i="1" s="1"/>
  <c r="AT187" i="1"/>
  <c r="AU187" i="1" s="1"/>
  <c r="AT7" i="1"/>
  <c r="AU7" i="1" s="1"/>
  <c r="AT17" i="1"/>
  <c r="AU17" i="1" s="1"/>
  <c r="AT221" i="1"/>
  <c r="AU221" i="1" s="1"/>
  <c r="AT167" i="1"/>
  <c r="AU167" i="1" s="1"/>
  <c r="AT317" i="1"/>
  <c r="AU317" i="1" s="1"/>
  <c r="AT318" i="1"/>
  <c r="AU318" i="1" s="1"/>
  <c r="AT3" i="1"/>
  <c r="AU3" i="1" s="1"/>
  <c r="AT262" i="1"/>
  <c r="AU262" i="1" s="1"/>
  <c r="AT223" i="1"/>
  <c r="AU223" i="1" s="1"/>
  <c r="AT282" i="1"/>
  <c r="AU282" i="1" s="1"/>
  <c r="AT243" i="1"/>
  <c r="AU243" i="1" s="1"/>
  <c r="AT137" i="1"/>
  <c r="AU137" i="1" s="1"/>
  <c r="AT313" i="1"/>
  <c r="AU313" i="1" s="1"/>
  <c r="AT332" i="1"/>
  <c r="AU332" i="1" s="1"/>
  <c r="AT279" i="1"/>
  <c r="AU279" i="1" s="1"/>
  <c r="AT156" i="1"/>
  <c r="AU156" i="1" s="1"/>
  <c r="AT342" i="1"/>
  <c r="AU342" i="1" s="1"/>
  <c r="AT142" i="1"/>
  <c r="AU142" i="1" s="1"/>
  <c r="AT39" i="1"/>
  <c r="AU39" i="1" s="1"/>
  <c r="AT196" i="1"/>
  <c r="AU196" i="1" s="1"/>
  <c r="AT162" i="1"/>
  <c r="AU162" i="1" s="1"/>
  <c r="AT319" i="1"/>
  <c r="AU319" i="1" s="1"/>
  <c r="AT6" i="1"/>
  <c r="AU6" i="1" s="1"/>
  <c r="AT236" i="1"/>
  <c r="AU236" i="1" s="1"/>
  <c r="AT15" i="1"/>
  <c r="AU15" i="1" s="1"/>
  <c r="AT18" i="1"/>
  <c r="AU18" i="1" s="1"/>
  <c r="AT80" i="1"/>
  <c r="AU80" i="1" s="1"/>
  <c r="AT336" i="1"/>
  <c r="AU336" i="1" s="1"/>
  <c r="AT340" i="1"/>
  <c r="AU340" i="1" s="1"/>
  <c r="AT330" i="1"/>
  <c r="AU330" i="1" s="1"/>
  <c r="AT351" i="1"/>
  <c r="AU351" i="1" s="1"/>
  <c r="AT57" i="1"/>
  <c r="AU57" i="1" s="1"/>
  <c r="AT264" i="1"/>
  <c r="AU264" i="1" s="1"/>
  <c r="AT53" i="1"/>
  <c r="AU53" i="1" s="1"/>
  <c r="AT12" i="1"/>
  <c r="AU12" i="1" s="1"/>
  <c r="AT192" i="1"/>
  <c r="AU192" i="1" s="1"/>
  <c r="AT81" i="1"/>
  <c r="AU81" i="1" s="1"/>
  <c r="AT193" i="1"/>
  <c r="AU193" i="1" s="1"/>
  <c r="AT172" i="1"/>
  <c r="AU172" i="1" s="1"/>
  <c r="AT260" i="1"/>
  <c r="AU260" i="1" s="1"/>
  <c r="AT158" i="1"/>
  <c r="AU158" i="1" s="1"/>
  <c r="AT121" i="1"/>
  <c r="AU121" i="1" s="1"/>
  <c r="AT136" i="1"/>
  <c r="AU136" i="1" s="1"/>
  <c r="AT10" i="1"/>
  <c r="AU10" i="1" s="1"/>
  <c r="AT273" i="1"/>
  <c r="AU273" i="1" s="1"/>
  <c r="AT323" i="1"/>
  <c r="AU323" i="1" s="1"/>
  <c r="AT235" i="1"/>
  <c r="AU235" i="1" s="1"/>
  <c r="AT240" i="1"/>
  <c r="AU240" i="1" s="1"/>
  <c r="AT308" i="1"/>
  <c r="AU308" i="1" s="1"/>
  <c r="AT147" i="1"/>
  <c r="AU147" i="1" s="1"/>
  <c r="AT232" i="1"/>
  <c r="AU232" i="1" s="1"/>
  <c r="AT350" i="1"/>
  <c r="AU350" i="1" s="1"/>
  <c r="AT224" i="1"/>
  <c r="AU224" i="1" s="1"/>
  <c r="AT278" i="1"/>
  <c r="AU278" i="1" s="1"/>
  <c r="AT46" i="1"/>
  <c r="AU46" i="1" s="1"/>
  <c r="AT312" i="1"/>
  <c r="AU312" i="1" s="1"/>
  <c r="AT334" i="1"/>
  <c r="AU334" i="1" s="1"/>
  <c r="AT250" i="1"/>
  <c r="AU250" i="1" s="1"/>
  <c r="AT134" i="1"/>
  <c r="AU134" i="1" s="1"/>
  <c r="AT329" i="1"/>
  <c r="AU329" i="1" s="1"/>
  <c r="AT37" i="1"/>
  <c r="AU37" i="1" s="1"/>
  <c r="AT70" i="1"/>
  <c r="AU70" i="1" s="1"/>
  <c r="AT11" i="1"/>
  <c r="AU11" i="1" s="1"/>
  <c r="AT233" i="1"/>
  <c r="AU233" i="1" s="1"/>
  <c r="AT95" i="1"/>
  <c r="AU95" i="1" s="1"/>
  <c r="AT186" i="1"/>
  <c r="AU186" i="1" s="1"/>
  <c r="AT327" i="1"/>
  <c r="AU327" i="1" s="1"/>
  <c r="AT328" i="1"/>
  <c r="AU328" i="1" s="1"/>
</calcChain>
</file>

<file path=xl/sharedStrings.xml><?xml version="1.0" encoding="utf-8"?>
<sst xmlns="http://schemas.openxmlformats.org/spreadsheetml/2006/main" count="6157" uniqueCount="458">
  <si>
    <t>TeamName</t>
  </si>
  <si>
    <t>Tempo</t>
  </si>
  <si>
    <t>RankTempo</t>
  </si>
  <si>
    <t>AdjTempo</t>
  </si>
  <si>
    <t>RankAdjTempo</t>
  </si>
  <si>
    <t>OE</t>
  </si>
  <si>
    <t>RankOE</t>
  </si>
  <si>
    <t>AdjOE</t>
  </si>
  <si>
    <t>RankAdjOE</t>
  </si>
  <si>
    <t>DE</t>
  </si>
  <si>
    <t>RankDE</t>
  </si>
  <si>
    <t>AdjDE</t>
  </si>
  <si>
    <t>RankAdjDE</t>
  </si>
  <si>
    <t>AdjEM</t>
  </si>
  <si>
    <t>RankAdjEM</t>
  </si>
  <si>
    <t>A-N</t>
  </si>
  <si>
    <t>H</t>
  </si>
  <si>
    <t>AN-H AVG</t>
  </si>
  <si>
    <t>Rank AN-H</t>
  </si>
  <si>
    <t>AVG RANK BIG 3</t>
  </si>
  <si>
    <t>Champ Filter</t>
  </si>
  <si>
    <t>Power Filter</t>
  </si>
  <si>
    <t>TOP RANK (P/C)</t>
  </si>
  <si>
    <t>TEAM</t>
  </si>
  <si>
    <t>DAVIS VALUE</t>
  </si>
  <si>
    <t>Power 9?</t>
  </si>
  <si>
    <t>Power 7?</t>
  </si>
  <si>
    <t>power</t>
  </si>
  <si>
    <t>Top 30?</t>
  </si>
  <si>
    <t>DAVIS VALUE 2</t>
  </si>
  <si>
    <t>AVG DV</t>
  </si>
  <si>
    <t xml:space="preserve">AVG DV AND TOP </t>
  </si>
  <si>
    <t>champ</t>
  </si>
  <si>
    <t>MIN</t>
  </si>
  <si>
    <t>Team</t>
  </si>
  <si>
    <t>Abilene Christian</t>
  </si>
  <si>
    <t>Air Force</t>
  </si>
  <si>
    <t>Akron</t>
  </si>
  <si>
    <t>Alabama</t>
  </si>
  <si>
    <t>Alabama A&amp;M</t>
  </si>
  <si>
    <t>Alabama St.</t>
  </si>
  <si>
    <t>Albany</t>
  </si>
  <si>
    <t>Alcorn St.</t>
  </si>
  <si>
    <t>American</t>
  </si>
  <si>
    <t>Appalachian St.</t>
  </si>
  <si>
    <t>Arizona</t>
  </si>
  <si>
    <t>Arizona St.</t>
  </si>
  <si>
    <t>Arkansas</t>
  </si>
  <si>
    <t>Arkansas Little Rock</t>
  </si>
  <si>
    <t>Arkansas Pine Bluff</t>
  </si>
  <si>
    <t>Arkansas St.</t>
  </si>
  <si>
    <t>Army</t>
  </si>
  <si>
    <t>Auburn</t>
  </si>
  <si>
    <t>Austin Peay</t>
  </si>
  <si>
    <t>Ball St.</t>
  </si>
  <si>
    <t>Baylor</t>
  </si>
  <si>
    <t>Belmont</t>
  </si>
  <si>
    <t>Bethune Cookman</t>
  </si>
  <si>
    <t>Binghamton</t>
  </si>
  <si>
    <t>Boise St.</t>
  </si>
  <si>
    <t>Boston College</t>
  </si>
  <si>
    <t>Boston University</t>
  </si>
  <si>
    <t>Bowling Green</t>
  </si>
  <si>
    <t>Bradley</t>
  </si>
  <si>
    <t>Brown</t>
  </si>
  <si>
    <t>Bryant</t>
  </si>
  <si>
    <t>Bucknell</t>
  </si>
  <si>
    <t>Buffalo</t>
  </si>
  <si>
    <t>Butler</t>
  </si>
  <si>
    <t>BYU</t>
  </si>
  <si>
    <t>Cal Poly</t>
  </si>
  <si>
    <t>Cal St. Bakersfield</t>
  </si>
  <si>
    <t>Cal St. Fullerton</t>
  </si>
  <si>
    <t>Cal St. Northridge</t>
  </si>
  <si>
    <t>California</t>
  </si>
  <si>
    <t>Campbell</t>
  </si>
  <si>
    <t>Canisius</t>
  </si>
  <si>
    <t>Central Arkansas</t>
  </si>
  <si>
    <t>Central Connecticut</t>
  </si>
  <si>
    <t>Central Michigan</t>
  </si>
  <si>
    <t>Charleston Southern</t>
  </si>
  <si>
    <t>Charlotte</t>
  </si>
  <si>
    <t>Chattanooga</t>
  </si>
  <si>
    <t>Chicago St.</t>
  </si>
  <si>
    <t>Cincinnati</t>
  </si>
  <si>
    <t>Clemson</t>
  </si>
  <si>
    <t>Cleveland St.</t>
  </si>
  <si>
    <t>Coastal Carolina</t>
  </si>
  <si>
    <t>Colgate</t>
  </si>
  <si>
    <t>College of Charleston</t>
  </si>
  <si>
    <t>Colorado</t>
  </si>
  <si>
    <t>Colorado St.</t>
  </si>
  <si>
    <t>Columbia</t>
  </si>
  <si>
    <t>Connecticut</t>
  </si>
  <si>
    <t>Coppin St.</t>
  </si>
  <si>
    <t>Cornell</t>
  </si>
  <si>
    <t>Creighton</t>
  </si>
  <si>
    <t>Dartmouth</t>
  </si>
  <si>
    <t>Davidson</t>
  </si>
  <si>
    <t>Dayton</t>
  </si>
  <si>
    <t>Delaware</t>
  </si>
  <si>
    <t>Delaware St.</t>
  </si>
  <si>
    <t>Denver</t>
  </si>
  <si>
    <t>DePaul</t>
  </si>
  <si>
    <t>Detroit</t>
  </si>
  <si>
    <t>Drake</t>
  </si>
  <si>
    <t>Drexel</t>
  </si>
  <si>
    <t>Duke</t>
  </si>
  <si>
    <t>Duquesne</t>
  </si>
  <si>
    <t>East Carolina</t>
  </si>
  <si>
    <t>East Tennessee St.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</si>
  <si>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</si>
  <si>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</si>
  <si>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</si>
  <si>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</si>
  <si>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</si>
  <si>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</si>
  <si>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</si>
  <si>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</si>
  <si>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FIU</t>
  </si>
  <si>
    <t>Florida</t>
  </si>
  <si>
    <t>Florida A&amp;M</t>
  </si>
  <si>
    <t>Florida Atlantic</t>
  </si>
  <si>
    <t>Florida Gulf Coast</t>
  </si>
  <si>
    <t>Florida St.</t>
  </si>
  <si>
    <t>Fordham</t>
  </si>
  <si>
    <t>Fresno St.</t>
  </si>
  <si>
    <t>Furman</t>
  </si>
  <si>
    <t>Gardner Webb</t>
  </si>
  <si>
    <t>George Mason</t>
  </si>
  <si>
    <t>George Washington</t>
  </si>
  <si>
    <t>Georgetown</t>
  </si>
  <si>
    <t>Georgia</t>
  </si>
  <si>
    <t>Georgia Southern</t>
  </si>
  <si>
    <t>Georgia St.</t>
  </si>
  <si>
    <t>Georgia Tech</t>
  </si>
  <si>
    <t>Gonzaga</t>
  </si>
  <si>
    <t>Grambling St.</t>
  </si>
  <si>
    <t>Grand Canyon</t>
  </si>
  <si>
    <t>Green Bay</t>
  </si>
  <si>
    <t>Hampton</t>
  </si>
  <si>
    <t>Hartford</t>
  </si>
  <si>
    <t>Harvard</t>
  </si>
  <si>
    <t>Hawaii</t>
  </si>
  <si>
    <t>High Point</t>
  </si>
  <si>
    <t>Hofstra</t>
  </si>
  <si>
    <t>Holy Cross</t>
  </si>
  <si>
    <t>Houston</t>
  </si>
  <si>
    <t>Houston Baptist</t>
  </si>
  <si>
    <t>Howard</t>
  </si>
  <si>
    <t>Idaho</t>
  </si>
  <si>
    <t>Idaho St.</t>
  </si>
  <si>
    <t>Illinois</t>
  </si>
  <si>
    <t>Illinois Chicago</t>
  </si>
  <si>
    <t>Illinois St.</t>
  </si>
  <si>
    <t>Incarnate Word</t>
  </si>
  <si>
    <t>Indiana</t>
  </si>
  <si>
    <t>Indiana St.</t>
  </si>
  <si>
    <t>Iona</t>
  </si>
  <si>
    <t>Iowa</t>
  </si>
  <si>
    <t>Iowa St.</t>
  </si>
  <si>
    <t>IPFW</t>
  </si>
  <si>
    <t>IUPUI</t>
  </si>
  <si>
    <t>Jackson St.</t>
  </si>
  <si>
    <t>Jacksonville</t>
  </si>
  <si>
    <t>Jacksonville St.</t>
  </si>
  <si>
    <t>James Madison</t>
  </si>
  <si>
    <t>Kansas</t>
  </si>
  <si>
    <t>Kansas St.</t>
  </si>
  <si>
    <t>Kennesaw St.</t>
  </si>
  <si>
    <t>Kent St.</t>
  </si>
  <si>
    <t>Kentucky</t>
  </si>
  <si>
    <t>La Salle</t>
  </si>
  <si>
    <t>Lafayette</t>
  </si>
  <si>
    <t>Lamar</t>
  </si>
  <si>
    <t>Lehigh</t>
  </si>
  <si>
    <t>Liberty</t>
  </si>
  <si>
    <t>Lipscomb</t>
  </si>
  <si>
    <t>LIU Brooklyn</t>
  </si>
  <si>
    <t>Long Beach St.</t>
  </si>
  <si>
    <t>Longwood</t>
  </si>
  <si>
    <t>Louisiana Lafayette</t>
  </si>
  <si>
    <t>Louisiana Monroe</t>
  </si>
  <si>
    <t>Louisiana Tech</t>
  </si>
  <si>
    <t>Louisville</t>
  </si>
  <si>
    <t>Loyola Chicago</t>
  </si>
  <si>
    <t>Loyola Marymount</t>
  </si>
  <si>
    <t>Loyola MD</t>
  </si>
  <si>
    <t>LSU</t>
  </si>
  <si>
    <t>Maine</t>
  </si>
  <si>
    <t>Manhattan</t>
  </si>
  <si>
    <t>Marist</t>
  </si>
  <si>
    <t>Marquette</t>
  </si>
  <si>
    <t>Marshall</t>
  </si>
  <si>
    <t>Maryland</t>
  </si>
  <si>
    <t>Maryland Eastern Shore</t>
  </si>
  <si>
    <t>Massachusetts</t>
  </si>
  <si>
    <t>McNeese St.</t>
  </si>
  <si>
    <t>Memphis</t>
  </si>
  <si>
    <t>Mercer</t>
  </si>
  <si>
    <t>Miami FL</t>
  </si>
  <si>
    <t>Miami OH</t>
  </si>
  <si>
    <t>Michigan</t>
  </si>
  <si>
    <t>Michigan St.</t>
  </si>
  <si>
    <t>Middle Tennessee</t>
  </si>
  <si>
    <t>Milwaukee</t>
  </si>
  <si>
    <t>Minnesota</t>
  </si>
  <si>
    <t>Mississippi</t>
  </si>
  <si>
    <t>Mississippi St.</t>
  </si>
  <si>
    <t>Mississippi Valley St.</t>
  </si>
  <si>
    <t>Missouri</t>
  </si>
  <si>
    <t>Missouri St.</t>
  </si>
  <si>
    <t>Monmouth</t>
  </si>
  <si>
    <t>Montana</t>
  </si>
  <si>
    <t>Montana St.</t>
  </si>
  <si>
    <t>Morehead St.</t>
  </si>
  <si>
    <t>Morgan St.</t>
  </si>
  <si>
    <t>Mount St. Mary's</t>
  </si>
  <si>
    <t>Murray St.</t>
  </si>
  <si>
    <t>Navy</t>
  </si>
  <si>
    <t>Nebraska</t>
  </si>
  <si>
    <t>Nebraska Omaha</t>
  </si>
  <si>
    <t>Nevada</t>
  </si>
  <si>
    <t>New Hampshire</t>
  </si>
  <si>
    <t>New Mexico</t>
  </si>
  <si>
    <t>New Mexico St.</t>
  </si>
  <si>
    <t>New Orleans</t>
  </si>
  <si>
    <t>Niagara</t>
  </si>
  <si>
    <t>Nicholls St.</t>
  </si>
  <si>
    <t>NJIT</t>
  </si>
  <si>
    <t>Norfolk St.</t>
  </si>
  <si>
    <t>North Carolina</t>
  </si>
  <si>
    <t>North Carolina A&amp;T</t>
  </si>
  <si>
    <t>North Carolina Central</t>
  </si>
  <si>
    <t>North Carolina St.</t>
  </si>
  <si>
    <t>North Dakota</t>
  </si>
  <si>
    <t>North Dakota St.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</si>
  <si>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</si>
  <si>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</si>
  <si>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</si>
  <si>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</si>
  <si>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</si>
  <si>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</si>
  <si>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</si>
  <si>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</si>
  <si>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</t>
  </si>
  <si>
    <t>Northwestern St.</t>
  </si>
  <si>
    <t>Notre Dame</t>
  </si>
  <si>
    <t>Oakland</t>
  </si>
  <si>
    <t>Ohio</t>
  </si>
  <si>
    <t>Ohio St.</t>
  </si>
  <si>
    <t>Oklahoma</t>
  </si>
  <si>
    <t>Oklahoma St.</t>
  </si>
  <si>
    <t>Old Dominion</t>
  </si>
  <si>
    <t>Oral Roberts</t>
  </si>
  <si>
    <t>Oregon</t>
  </si>
  <si>
    <t>Oregon St.</t>
  </si>
  <si>
    <t>Pacific</t>
  </si>
  <si>
    <t>Penn</t>
  </si>
  <si>
    <t>Penn St.</t>
  </si>
  <si>
    <t>Pepperdine</t>
  </si>
  <si>
    <t>Pittsburgh</t>
  </si>
  <si>
    <t>Portland</t>
  </si>
  <si>
    <t>Portland St.</t>
  </si>
  <si>
    <t>Prairie View A&amp;M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</si>
  <si>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</si>
  <si>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</si>
  <si>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</si>
  <si>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</si>
  <si>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</si>
  <si>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</si>
  <si>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</si>
  <si>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</si>
  <si>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</si>
  <si>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</si>
  <si>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</si>
  <si>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</si>
  <si>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Sacramento St.</t>
  </si>
  <si>
    <t>Sacred Heart</t>
  </si>
  <si>
    <t>Saint Joseph's</t>
  </si>
  <si>
    <t>Saint Louis</t>
  </si>
  <si>
    <t>Saint Mary's</t>
  </si>
  <si>
    <t>Saint Peter's</t>
  </si>
  <si>
    <t>Sam Houston St.</t>
  </si>
  <si>
    <t>Samford</t>
  </si>
  <si>
    <t>San Diego</t>
  </si>
  <si>
    <t>San Diego St.</t>
  </si>
  <si>
    <t>San Francisco</t>
  </si>
  <si>
    <t>San Jose St.</t>
  </si>
  <si>
    <t>Santa Clara</t>
  </si>
  <si>
    <t>Savannah St.</t>
  </si>
  <si>
    <t>Seattle</t>
  </si>
  <si>
    <t>Seton Hall</t>
  </si>
  <si>
    <t>Siena</t>
  </si>
  <si>
    <t>SIU Edwardsville</t>
  </si>
  <si>
    <t>SMU</t>
  </si>
  <si>
    <t>South Alabama</t>
  </si>
  <si>
    <t>South Carolina</t>
  </si>
  <si>
    <t>South Carolina St.</t>
  </si>
  <si>
    <t>South Dakota</t>
  </si>
  <si>
    <t>South Dakota St.</t>
  </si>
  <si>
    <t>South Florida</t>
  </si>
  <si>
    <t>Southeast Missouri St.</t>
  </si>
  <si>
    <t>Southeastern Louisiana</t>
  </si>
  <si>
    <t>Southern</t>
  </si>
  <si>
    <t>Southern Illinois</t>
  </si>
  <si>
    <t>Southern Miss</t>
  </si>
  <si>
    <t>Southern Utah</t>
  </si>
  <si>
    <t>St. Bonaventure</t>
  </si>
  <si>
    <t>St. Francis NY</t>
  </si>
  <si>
    <t>St. Francis PA</t>
  </si>
  <si>
    <t>St. John's</t>
  </si>
  <si>
    <t>Stanford</t>
  </si>
  <si>
    <t>Stephen F. Austin</t>
  </si>
  <si>
    <t>Stetson</t>
  </si>
  <si>
    <t>Stony Brook</t>
  </si>
  <si>
    <t>Syracuse</t>
  </si>
  <si>
    <t>TCU</t>
  </si>
  <si>
    <t>Temple</t>
  </si>
  <si>
    <t>Tennessee</t>
  </si>
  <si>
    <t>Tennessee Martin</t>
  </si>
  <si>
    <t>Tennessee St.</t>
  </si>
  <si>
    <t>Tennessee Tech</t>
  </si>
  <si>
    <t>Texas</t>
  </si>
  <si>
    <t>Texas A&amp;M</t>
  </si>
  <si>
    <t>Texas A&amp;M Corpus Chris</t>
  </si>
  <si>
    <t>Texas Southern</t>
  </si>
  <si>
    <t>Texas St.</t>
  </si>
  <si>
    <t>Texas Tech</t>
  </si>
  <si>
    <t>The Citadel</t>
  </si>
  <si>
    <t>Toledo</t>
  </si>
  <si>
    <t>Towson</t>
  </si>
  <si>
    <t>Troy</t>
  </si>
  <si>
    <t>Tulane</t>
  </si>
  <si>
    <t>Tulsa</t>
  </si>
  <si>
    <t>UAB</t>
  </si>
  <si>
    <t>UC Davis</t>
  </si>
  <si>
    <t>UC Irvine</t>
  </si>
  <si>
    <t>UC Riverside</t>
  </si>
  <si>
    <t>UC Santa Barbara</t>
  </si>
  <si>
    <t>UCF</t>
  </si>
  <si>
    <t>UCLA</t>
  </si>
  <si>
    <t>UMass Lowell</t>
  </si>
  <si>
    <t>UMBC</t>
  </si>
  <si>
    <t>UMKC</t>
  </si>
  <si>
    <t>UNC Asheville</t>
  </si>
  <si>
    <t>UNC Greensboro</t>
  </si>
  <si>
    <t>UNC Wilmington</t>
  </si>
  <si>
    <t>UNLV</t>
  </si>
  <si>
    <t>USC</t>
  </si>
  <si>
    <t>USC Upstate</t>
  </si>
  <si>
    <t>UT Arlington</t>
  </si>
  <si>
    <t>UT Rio Grande Valley</t>
  </si>
  <si>
    <t>Utah</t>
  </si>
  <si>
    <t>Utah St.</t>
  </si>
  <si>
    <t>Utah Valley</t>
  </si>
  <si>
    <t>UTEP</t>
  </si>
  <si>
    <t>UTSA</t>
  </si>
  <si>
    <t>Valparaiso</t>
  </si>
  <si>
    <t>Vanderbilt</t>
  </si>
  <si>
    <t>VCU</t>
  </si>
  <si>
    <t>Vermont</t>
  </si>
  <si>
    <t>Villanova</t>
  </si>
  <si>
    <t>Virginia</t>
  </si>
  <si>
    <t>Virginia Tech</t>
  </si>
  <si>
    <t>VMI</t>
  </si>
  <si>
    <t>Wagner</t>
  </si>
  <si>
    <t>Wake Forest</t>
  </si>
  <si>
    <t>Washington</t>
  </si>
  <si>
    <t>Washington St.</t>
  </si>
  <si>
    <t>Weber St.</t>
  </si>
  <si>
    <t>West Virginia</t>
  </si>
  <si>
    <t>Western Carolina</t>
  </si>
  <si>
    <t>Western Illinois</t>
  </si>
  <si>
    <t>Western Kentucky</t>
  </si>
  <si>
    <t>Western Michigan</t>
  </si>
  <si>
    <t>Wichita St.</t>
  </si>
  <si>
    <t>William &amp; Mary</t>
  </si>
  <si>
    <t>Winthrop</t>
  </si>
  <si>
    <t>Wisconsin</t>
  </si>
  <si>
    <t>Wofford</t>
  </si>
  <si>
    <t>Wright St.</t>
  </si>
  <si>
    <t>Wyoming</t>
  </si>
  <si>
    <t>Xavier</t>
  </si>
  <si>
    <t>Yale</t>
  </si>
  <si>
    <t>Youngstown St.</t>
  </si>
  <si>
    <t>MATCH?</t>
  </si>
  <si>
    <t>KP A-Z</t>
  </si>
  <si>
    <t>T-Rank A-Z</t>
  </si>
  <si>
    <t>   3 seed, R64</t>
  </si>
  <si>
    <t>   2 seed, CHAMPS</t>
  </si>
  <si>
    <t>   4 seed, R32</t>
  </si>
  <si>
    <t>   1 seed, Elite Eight</t>
  </si>
  <si>
    <t>   5 seed, Sweet Sixteen</t>
  </si>
  <si>
    <t>   2 seed, Final Four</t>
  </si>
  <si>
    <t>   4 seed, Sweet Sixteen</t>
  </si>
  <si>
    <t>   1 seed, Finals</t>
  </si>
  <si>
    <t>   2 seed, R64</t>
  </si>
  <si>
    <t>   4 seed, R64</t>
  </si>
  <si>
    <t>   11 seed, R32</t>
  </si>
  <si>
    <t>   11 seed, R68</t>
  </si>
  <si>
    <t>   3 seed, Sweet Sixteen</t>
  </si>
  <si>
    <t>   6 seed, R64</t>
  </si>
  <si>
    <t>   5 seed, R64</t>
  </si>
  <si>
    <t>   10 seed, R32</t>
  </si>
  <si>
    <t>   7 seed, R32</t>
  </si>
  <si>
    <t>   2 seed, R32</t>
  </si>
  <si>
    <t>   3 seed, R32</t>
  </si>
  <si>
    <t>BARTHAG</t>
  </si>
  <si>
    <t>   9 seed, R64</t>
  </si>
  <si>
    <t>   11 seed, Sweet Sixteen</t>
  </si>
  <si>
    <t>   8 seed, R64</t>
  </si>
  <si>
    <t>   9 seed, R32</t>
  </si>
  <si>
    <t>   10 seed, Final Four</t>
  </si>
  <si>
    <t>   12 seed, R32</t>
  </si>
  <si>
    <t>   6 seed, Elite Eight</t>
  </si>
  <si>
    <t>   10 seed, R64</t>
  </si>
  <si>
    <t>   7 seed, Sweet Sixteen</t>
  </si>
  <si>
    <t>   11 seed, R64</t>
  </si>
  <si>
    <t>   12 seed, R64</t>
  </si>
  <si>
    <t>   7 seed, R64</t>
  </si>
  <si>
    <t>   8 seed, R32</t>
  </si>
  <si>
    <t>Little Rock</t>
  </si>
  <si>
    <t>   14 seed, R32</t>
  </si>
  <si>
    <t>   13 seed, R32</t>
  </si>
  <si>
    <t>   15 seed, R64</t>
  </si>
  <si>
    <t>   13 seed, R64</t>
  </si>
  <si>
    <t>   14 seed, R64</t>
  </si>
  <si>
    <t>   16 seed, R64</t>
  </si>
  <si>
    <t>   15 seed, R32</t>
  </si>
  <si>
    <t>Houston Christian</t>
  </si>
  <si>
    <t>   16 seed, R68</t>
  </si>
  <si>
    <t>in 25</t>
  </si>
  <si>
    <t>f4 in 10</t>
  </si>
  <si>
    <t>KPAZ</t>
  </si>
  <si>
    <t>TRAZ</t>
  </si>
  <si>
    <t>a-nm</t>
  </si>
  <si>
    <t>mrk</t>
  </si>
  <si>
    <t>dvrk</t>
  </si>
  <si>
    <t>adjrk</t>
  </si>
  <si>
    <t>chrk</t>
  </si>
  <si>
    <t>moment</t>
  </si>
  <si>
    <t>momrk</t>
  </si>
  <si>
    <t>nonconrk</t>
  </si>
  <si>
    <t>a-nn</t>
  </si>
  <si>
    <t>pwrk</t>
  </si>
  <si>
    <t>nonconall</t>
  </si>
  <si>
    <t>INDEX RL</t>
  </si>
  <si>
    <t>ranker</t>
  </si>
  <si>
    <t>test d</t>
  </si>
  <si>
    <t>NEWRKD</t>
  </si>
  <si>
    <t>test o</t>
  </si>
  <si>
    <t>NEWRKO</t>
  </si>
  <si>
    <t>trde</t>
  </si>
  <si>
    <t>StRDE</t>
  </si>
  <si>
    <t>StRDE+</t>
  </si>
  <si>
    <t>16 ind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</si>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</sst>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rgb="FF2100B7"/>
      <name val="Arial"/>
      <family val="2"/>
    </font>
    <font>
      <b/>
      <sz val="6"/>
      <color rgb="FF2100B7"/>
      <name val="Arial"/>
      <family val="2"/>
    </font>
    <font>
      <b/>
      <sz val="9"/>
      <color rgb="FF000000"/>
      <name val="Arial"/>
      <family val="2"/>
    </font>
    <font>
      <b/>
      <sz val="6"/>
      <color rgb="FF000000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4E5CE"/>
        <bgColor indexed="64"/>
      </patternFill>
    </fill>
    <fill>
      <patternFill patternType="solid">
        <fgColor rgb="FFA5D9B4"/>
        <bgColor indexed="64"/>
      </patternFill>
    </fill>
    <fill>
      <patternFill patternType="solid">
        <fgColor rgb="FFF9FBFF"/>
        <bgColor indexed="64"/>
      </patternFill>
    </fill>
    <fill>
      <patternFill patternType="solid">
        <fgColor rgb="FFE5F3EB"/>
        <bgColor indexed="64"/>
      </patternFill>
    </fill>
    <fill>
      <patternFill patternType="solid">
        <fgColor rgb="FFA6D9B5"/>
        <bgColor indexed="64"/>
      </patternFill>
    </fill>
    <fill>
      <patternFill patternType="solid">
        <fgColor rgb="FFDCEFE4"/>
        <bgColor indexed="64"/>
      </patternFill>
    </fill>
    <fill>
      <patternFill patternType="solid">
        <fgColor rgb="FFCEEAD8"/>
        <bgColor indexed="64"/>
      </patternFill>
    </fill>
    <fill>
      <patternFill patternType="solid">
        <fgColor rgb="FFFAB3B6"/>
        <bgColor indexed="64"/>
      </patternFill>
    </fill>
    <fill>
      <patternFill patternType="solid">
        <fgColor rgb="FFFBF1F4"/>
        <bgColor indexed="64"/>
      </patternFill>
    </fill>
    <fill>
      <patternFill patternType="solid">
        <fgColor rgb="FFD3EBDB"/>
        <bgColor indexed="64"/>
      </patternFill>
    </fill>
    <fill>
      <patternFill patternType="solid">
        <fgColor rgb="FFD0EAD9"/>
        <bgColor indexed="64"/>
      </patternFill>
    </fill>
    <fill>
      <patternFill patternType="solid">
        <fgColor rgb="FFCCE9D6"/>
        <bgColor indexed="64"/>
      </patternFill>
    </fill>
    <fill>
      <patternFill patternType="solid">
        <fgColor rgb="FFA8DAB6"/>
        <bgColor indexed="64"/>
      </patternFill>
    </fill>
    <fill>
      <patternFill patternType="solid">
        <fgColor rgb="FFA9DAB7"/>
        <bgColor indexed="64"/>
      </patternFill>
    </fill>
    <fill>
      <patternFill patternType="solid">
        <fgColor rgb="FFC2E5CD"/>
        <bgColor indexed="64"/>
      </patternFill>
    </fill>
    <fill>
      <patternFill patternType="solid">
        <fgColor rgb="FFBFE4CB"/>
        <bgColor indexed="64"/>
      </patternFill>
    </fill>
    <fill>
      <patternFill patternType="solid">
        <fgColor rgb="FFE4F3EA"/>
        <bgColor indexed="64"/>
      </patternFill>
    </fill>
    <fill>
      <patternFill patternType="solid">
        <fgColor rgb="FFC3E5CE"/>
        <bgColor indexed="64"/>
      </patternFill>
    </fill>
    <fill>
      <patternFill patternType="solid">
        <fgColor rgb="FFEAF5F0"/>
        <bgColor indexed="64"/>
      </patternFill>
    </fill>
    <fill>
      <patternFill patternType="solid">
        <fgColor rgb="FFACDCBA"/>
        <bgColor indexed="64"/>
      </patternFill>
    </fill>
    <fill>
      <patternFill patternType="solid">
        <fgColor rgb="FFCAE8D4"/>
        <bgColor indexed="64"/>
      </patternFill>
    </fill>
    <fill>
      <patternFill patternType="solid">
        <fgColor rgb="FFE3F2EA"/>
        <bgColor indexed="64"/>
      </patternFill>
    </fill>
    <fill>
      <patternFill patternType="solid">
        <fgColor rgb="FFFAC7CA"/>
        <bgColor indexed="64"/>
      </patternFill>
    </fill>
    <fill>
      <patternFill patternType="solid">
        <fgColor rgb="FFFBEBEE"/>
        <bgColor indexed="64"/>
      </patternFill>
    </fill>
    <fill>
      <patternFill patternType="solid">
        <fgColor rgb="FFA9DBB8"/>
        <bgColor indexed="64"/>
      </patternFill>
    </fill>
    <fill>
      <patternFill patternType="solid">
        <fgColor rgb="FFC8E7D2"/>
        <bgColor indexed="64"/>
      </patternFill>
    </fill>
    <fill>
      <patternFill patternType="solid">
        <fgColor rgb="FFABDCB9"/>
        <bgColor indexed="64"/>
      </patternFill>
    </fill>
    <fill>
      <patternFill patternType="solid">
        <fgColor rgb="FFF4F9F8"/>
        <bgColor indexed="64"/>
      </patternFill>
    </fill>
    <fill>
      <patternFill patternType="solid">
        <fgColor rgb="FFB7E0C3"/>
        <bgColor indexed="64"/>
      </patternFill>
    </fill>
    <fill>
      <patternFill patternType="solid">
        <fgColor rgb="FFB5DFC2"/>
        <bgColor indexed="64"/>
      </patternFill>
    </fill>
    <fill>
      <patternFill patternType="solid">
        <fgColor rgb="FFFBEDF0"/>
        <bgColor indexed="64"/>
      </patternFill>
    </fill>
    <fill>
      <patternFill patternType="solid">
        <fgColor rgb="FFB8E1C5"/>
        <bgColor indexed="64"/>
      </patternFill>
    </fill>
    <fill>
      <patternFill patternType="solid">
        <fgColor rgb="FFADDCBB"/>
        <bgColor indexed="64"/>
      </patternFill>
    </fill>
    <fill>
      <patternFill patternType="solid">
        <fgColor rgb="FFA7DAB6"/>
        <bgColor indexed="64"/>
      </patternFill>
    </fill>
    <fill>
      <patternFill patternType="solid">
        <fgColor rgb="FFD1EBDA"/>
        <bgColor indexed="64"/>
      </patternFill>
    </fill>
    <fill>
      <patternFill patternType="solid">
        <fgColor rgb="FFCCE9D5"/>
        <bgColor indexed="64"/>
      </patternFill>
    </fill>
    <fill>
      <patternFill patternType="solid">
        <fgColor rgb="FFD9EEE1"/>
        <bgColor indexed="64"/>
      </patternFill>
    </fill>
    <fill>
      <patternFill patternType="solid">
        <fgColor rgb="FFB2DEBF"/>
        <bgColor indexed="64"/>
      </patternFill>
    </fill>
    <fill>
      <patternFill patternType="solid">
        <fgColor rgb="FFFAB4B7"/>
        <bgColor indexed="64"/>
      </patternFill>
    </fill>
    <fill>
      <patternFill patternType="solid">
        <fgColor rgb="FFF9A9AC"/>
        <bgColor indexed="64"/>
      </patternFill>
    </fill>
    <fill>
      <patternFill patternType="solid">
        <fgColor rgb="FFC5E6D0"/>
        <bgColor indexed="64"/>
      </patternFill>
    </fill>
    <fill>
      <patternFill patternType="solid">
        <fgColor rgb="FFE8F4EE"/>
        <bgColor indexed="64"/>
      </patternFill>
    </fill>
    <fill>
      <patternFill patternType="solid">
        <fgColor rgb="FFAFDDBC"/>
        <bgColor indexed="64"/>
      </patternFill>
    </fill>
    <fill>
      <patternFill patternType="solid">
        <fgColor rgb="FFE6F3EC"/>
        <bgColor indexed="64"/>
      </patternFill>
    </fill>
    <fill>
      <patternFill patternType="solid">
        <fgColor rgb="FFAADBB9"/>
        <bgColor indexed="64"/>
      </patternFill>
    </fill>
    <fill>
      <patternFill patternType="solid">
        <fgColor rgb="FFEBF5F0"/>
        <bgColor indexed="64"/>
      </patternFill>
    </fill>
    <fill>
      <patternFill patternType="solid">
        <fgColor rgb="FFCDE9D7"/>
        <bgColor indexed="64"/>
      </patternFill>
    </fill>
    <fill>
      <patternFill patternType="solid">
        <fgColor rgb="FFE7F4ED"/>
        <bgColor indexed="64"/>
      </patternFill>
    </fill>
    <fill>
      <patternFill patternType="solid">
        <fgColor rgb="FFB4DFC1"/>
        <bgColor indexed="64"/>
      </patternFill>
    </fill>
    <fill>
      <patternFill patternType="solid">
        <fgColor rgb="FFF5F9F9"/>
        <bgColor indexed="64"/>
      </patternFill>
    </fill>
    <fill>
      <patternFill patternType="solid">
        <fgColor rgb="FFFAD1D3"/>
        <bgColor indexed="64"/>
      </patternFill>
    </fill>
    <fill>
      <patternFill patternType="solid">
        <fgColor rgb="FFD3ECDC"/>
        <bgColor indexed="64"/>
      </patternFill>
    </fill>
    <fill>
      <patternFill patternType="solid">
        <fgColor rgb="FFB9E1C5"/>
        <bgColor indexed="64"/>
      </patternFill>
    </fill>
    <fill>
      <patternFill patternType="solid">
        <fgColor rgb="FFFABDBF"/>
        <bgColor indexed="64"/>
      </patternFill>
    </fill>
    <fill>
      <patternFill patternType="solid">
        <fgColor rgb="FFFBF2F5"/>
        <bgColor indexed="64"/>
      </patternFill>
    </fill>
    <fill>
      <patternFill patternType="solid">
        <fgColor rgb="FFB3DFC0"/>
        <bgColor indexed="64"/>
      </patternFill>
    </fill>
    <fill>
      <patternFill patternType="solid">
        <fgColor rgb="FFEDF6F2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BF6F9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E9F5EF"/>
        <bgColor indexed="64"/>
      </patternFill>
    </fill>
    <fill>
      <patternFill patternType="solid">
        <fgColor rgb="FFB6E0C2"/>
        <bgColor indexed="64"/>
      </patternFill>
    </fill>
    <fill>
      <patternFill patternType="solid">
        <fgColor rgb="FFB1DEBF"/>
        <bgColor indexed="64"/>
      </patternFill>
    </fill>
    <fill>
      <patternFill patternType="solid">
        <fgColor rgb="FFC1E4CC"/>
        <bgColor indexed="64"/>
      </patternFill>
    </fill>
    <fill>
      <patternFill patternType="solid">
        <fgColor rgb="FFCBE8D5"/>
        <bgColor indexed="64"/>
      </patternFill>
    </fill>
    <fill>
      <patternFill patternType="solid">
        <fgColor rgb="FFB0DEBE"/>
        <bgColor indexed="64"/>
      </patternFill>
    </fill>
    <fill>
      <patternFill patternType="solid">
        <fgColor rgb="FFD6EDDE"/>
        <bgColor indexed="64"/>
      </patternFill>
    </fill>
    <fill>
      <patternFill patternType="solid">
        <fgColor rgb="FFC6E7D1"/>
        <bgColor indexed="64"/>
      </patternFill>
    </fill>
    <fill>
      <patternFill patternType="solid">
        <fgColor rgb="FFE1F2E8"/>
        <bgColor indexed="64"/>
      </patternFill>
    </fill>
    <fill>
      <patternFill patternType="solid">
        <fgColor rgb="FFC7E7D1"/>
        <bgColor indexed="64"/>
      </patternFill>
    </fill>
    <fill>
      <patternFill patternType="solid">
        <fgColor rgb="FFC9E8D3"/>
        <bgColor indexed="64"/>
      </patternFill>
    </fill>
    <fill>
      <patternFill patternType="solid">
        <fgColor rgb="FFFAC9CC"/>
        <bgColor indexed="64"/>
      </patternFill>
    </fill>
    <fill>
      <patternFill patternType="solid">
        <fgColor rgb="FFCFEAD8"/>
        <bgColor indexed="64"/>
      </patternFill>
    </fill>
    <fill>
      <patternFill patternType="solid">
        <fgColor rgb="FFFBF4F7"/>
        <bgColor indexed="64"/>
      </patternFill>
    </fill>
    <fill>
      <patternFill patternType="solid">
        <fgColor rgb="FFF9AFB2"/>
        <bgColor indexed="64"/>
      </patternFill>
    </fill>
    <fill>
      <patternFill patternType="solid">
        <fgColor rgb="FFBEE3C9"/>
        <bgColor indexed="64"/>
      </patternFill>
    </fill>
    <fill>
      <patternFill patternType="solid">
        <fgColor rgb="FFF9ADAF"/>
        <bgColor indexed="64"/>
      </patternFill>
    </fill>
    <fill>
      <patternFill patternType="solid">
        <fgColor rgb="FFFAD4D7"/>
        <bgColor indexed="64"/>
      </patternFill>
    </fill>
    <fill>
      <patternFill patternType="solid">
        <fgColor rgb="FFD2EBDB"/>
        <bgColor indexed="64"/>
      </patternFill>
    </fill>
    <fill>
      <patternFill patternType="solid">
        <fgColor rgb="FFAEDDBC"/>
        <bgColor indexed="64"/>
      </patternFill>
    </fill>
    <fill>
      <patternFill patternType="solid">
        <fgColor rgb="FFF9ACAE"/>
        <bgColor indexed="64"/>
      </patternFill>
    </fill>
    <fill>
      <patternFill patternType="solid">
        <fgColor rgb="FFF6FAF9"/>
        <bgColor indexed="64"/>
      </patternFill>
    </fill>
    <fill>
      <patternFill patternType="solid">
        <fgColor rgb="FFEEF6F3"/>
        <bgColor indexed="64"/>
      </patternFill>
    </fill>
    <fill>
      <patternFill patternType="solid">
        <fgColor rgb="FFF1F8F6"/>
        <bgColor indexed="64"/>
      </patternFill>
    </fill>
    <fill>
      <patternFill patternType="solid">
        <fgColor rgb="FFFBF7FA"/>
        <bgColor indexed="64"/>
      </patternFill>
    </fill>
    <fill>
      <patternFill patternType="solid">
        <fgColor rgb="FFFAD6D8"/>
        <bgColor indexed="64"/>
      </patternFill>
    </fill>
    <fill>
      <patternFill patternType="solid">
        <fgColor rgb="FFBCE2C8"/>
        <bgColor indexed="64"/>
      </patternFill>
    </fill>
    <fill>
      <patternFill patternType="solid">
        <fgColor rgb="FFB0DDBD"/>
        <bgColor indexed="64"/>
      </patternFill>
    </fill>
    <fill>
      <patternFill patternType="solid">
        <fgColor rgb="FFFAC6C8"/>
        <bgColor indexed="64"/>
      </patternFill>
    </fill>
    <fill>
      <patternFill patternType="solid">
        <fgColor rgb="FFFBDFE2"/>
        <bgColor indexed="64"/>
      </patternFill>
    </fill>
    <fill>
      <patternFill patternType="solid">
        <fgColor rgb="FFD7EDDF"/>
        <bgColor indexed="64"/>
      </patternFill>
    </fill>
    <fill>
      <patternFill patternType="solid">
        <fgColor rgb="FFF2F8F6"/>
        <bgColor indexed="64"/>
      </patternFill>
    </fill>
    <fill>
      <patternFill patternType="solid">
        <fgColor rgb="FFBDE3C8"/>
        <bgColor indexed="64"/>
      </patternFill>
    </fill>
    <fill>
      <patternFill patternType="solid">
        <fgColor rgb="FFD5EDDE"/>
        <bgColor indexed="64"/>
      </patternFill>
    </fill>
    <fill>
      <patternFill patternType="solid">
        <fgColor rgb="FFFBFCFE"/>
        <bgColor indexed="64"/>
      </patternFill>
    </fill>
    <fill>
      <patternFill patternType="solid">
        <fgColor rgb="FFDFF0E6"/>
        <bgColor indexed="64"/>
      </patternFill>
    </fill>
    <fill>
      <patternFill patternType="solid">
        <fgColor rgb="FFE0F1E7"/>
        <bgColor indexed="64"/>
      </patternFill>
    </fill>
    <fill>
      <patternFill patternType="solid">
        <fgColor rgb="FFDAEFE2"/>
        <bgColor indexed="64"/>
      </patternFill>
    </fill>
    <fill>
      <patternFill patternType="solid">
        <fgColor rgb="FFF8FBFC"/>
        <bgColor indexed="64"/>
      </patternFill>
    </fill>
    <fill>
      <patternFill patternType="solid">
        <fgColor rgb="FFFBE4E7"/>
        <bgColor indexed="64"/>
      </patternFill>
    </fill>
    <fill>
      <patternFill patternType="solid">
        <fgColor rgb="FFBBE2C7"/>
        <bgColor indexed="64"/>
      </patternFill>
    </fill>
    <fill>
      <patternFill patternType="solid">
        <fgColor rgb="FFC0E4CB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FAB7B9"/>
        <bgColor indexed="64"/>
      </patternFill>
    </fill>
    <fill>
      <patternFill patternType="solid">
        <fgColor rgb="FFDAEEE1"/>
        <bgColor indexed="64"/>
      </patternFill>
    </fill>
    <fill>
      <patternFill patternType="solid">
        <fgColor rgb="FFBEE3CA"/>
        <bgColor indexed="64"/>
      </patternFill>
    </fill>
    <fill>
      <patternFill patternType="solid">
        <fgColor rgb="FFFBE1E3"/>
        <bgColor indexed="64"/>
      </patternFill>
    </fill>
    <fill>
      <patternFill patternType="solid">
        <fgColor rgb="FFEFF7F4"/>
        <bgColor indexed="64"/>
      </patternFill>
    </fill>
    <fill>
      <patternFill patternType="solid">
        <fgColor rgb="FFFBE1E4"/>
        <bgColor indexed="64"/>
      </patternFill>
    </fill>
    <fill>
      <patternFill patternType="solid">
        <fgColor rgb="FFBAE2C6"/>
        <bgColor indexed="64"/>
      </patternFill>
    </fill>
    <fill>
      <patternFill patternType="solid">
        <fgColor rgb="FFFBDEE1"/>
        <bgColor indexed="64"/>
      </patternFill>
    </fill>
    <fill>
      <patternFill patternType="solid">
        <fgColor rgb="FFFAD3D6"/>
        <bgColor indexed="64"/>
      </patternFill>
    </fill>
    <fill>
      <patternFill patternType="solid">
        <fgColor rgb="FFE8F4ED"/>
        <bgColor indexed="64"/>
      </patternFill>
    </fill>
    <fill>
      <patternFill patternType="solid">
        <fgColor rgb="FFFAC2C5"/>
        <bgColor indexed="64"/>
      </patternFill>
    </fill>
    <fill>
      <patternFill patternType="solid">
        <fgColor rgb="FFB7E1C4"/>
        <bgColor indexed="64"/>
      </patternFill>
    </fill>
    <fill>
      <patternFill patternType="solid">
        <fgColor rgb="FFFBE7EA"/>
        <bgColor indexed="64"/>
      </patternFill>
    </fill>
    <fill>
      <patternFill patternType="solid">
        <fgColor rgb="FFFACDD0"/>
        <bgColor indexed="64"/>
      </patternFill>
    </fill>
    <fill>
      <patternFill patternType="solid">
        <fgColor rgb="FFFAB6B8"/>
        <bgColor indexed="64"/>
      </patternFill>
    </fill>
    <fill>
      <patternFill patternType="solid">
        <fgColor rgb="FFE2F2E9"/>
        <bgColor indexed="64"/>
      </patternFill>
    </fill>
    <fill>
      <patternFill patternType="solid">
        <fgColor rgb="FFF9ADB0"/>
        <bgColor indexed="64"/>
      </patternFill>
    </fill>
    <fill>
      <patternFill patternType="solid">
        <fgColor rgb="FFF9B0B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AFBFD"/>
        <bgColor indexed="64"/>
      </patternFill>
    </fill>
    <fill>
      <patternFill patternType="solid">
        <fgColor rgb="FFFAC5C8"/>
        <bgColor indexed="64"/>
      </patternFill>
    </fill>
    <fill>
      <patternFill patternType="solid">
        <fgColor rgb="FFFABCBE"/>
        <bgColor indexed="64"/>
      </patternFill>
    </fill>
    <fill>
      <patternFill patternType="solid">
        <fgColor rgb="FFFACED1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ECF6F1"/>
        <bgColor indexed="64"/>
      </patternFill>
    </fill>
    <fill>
      <patternFill patternType="solid">
        <fgColor rgb="FFFBF3F6"/>
        <bgColor indexed="64"/>
      </patternFill>
    </fill>
    <fill>
      <patternFill patternType="solid">
        <fgColor rgb="FFDBEFE3"/>
        <bgColor indexed="64"/>
      </patternFill>
    </fill>
    <fill>
      <patternFill patternType="solid">
        <fgColor rgb="FFE1F1E7"/>
        <bgColor indexed="64"/>
      </patternFill>
    </fill>
    <fill>
      <patternFill patternType="solid">
        <fgColor rgb="FFFABBBD"/>
        <bgColor indexed="64"/>
      </patternFill>
    </fill>
    <fill>
      <patternFill patternType="solid">
        <fgColor rgb="FFFBECEF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FBECEE"/>
        <bgColor indexed="64"/>
      </patternFill>
    </fill>
    <fill>
      <patternFill patternType="solid">
        <fgColor rgb="FFFABABD"/>
        <bgColor indexed="64"/>
      </patternFill>
    </fill>
    <fill>
      <patternFill patternType="solid">
        <fgColor rgb="FFFAC1C3"/>
        <bgColor indexed="64"/>
      </patternFill>
    </fill>
    <fill>
      <patternFill patternType="solid">
        <fgColor rgb="FFFBFAFD"/>
        <bgColor indexed="64"/>
      </patternFill>
    </fill>
    <fill>
      <patternFill patternType="solid">
        <fgColor rgb="FFFAC4C7"/>
        <bgColor indexed="64"/>
      </patternFill>
    </fill>
    <fill>
      <patternFill patternType="solid">
        <fgColor rgb="FFFAB5B7"/>
        <bgColor indexed="64"/>
      </patternFill>
    </fill>
    <fill>
      <patternFill patternType="solid">
        <fgColor rgb="FFFBEAED"/>
        <bgColor indexed="64"/>
      </patternFill>
    </fill>
    <fill>
      <patternFill patternType="solid">
        <fgColor rgb="FFC5E6CF"/>
        <bgColor indexed="64"/>
      </patternFill>
    </fill>
    <fill>
      <patternFill patternType="solid">
        <fgColor rgb="FFFBEEF1"/>
        <bgColor indexed="64"/>
      </patternFill>
    </fill>
    <fill>
      <patternFill patternType="solid">
        <fgColor rgb="FFFAD5D8"/>
        <bgColor indexed="64"/>
      </patternFill>
    </fill>
    <fill>
      <patternFill patternType="solid">
        <fgColor rgb="FFF3F9F7"/>
        <bgColor indexed="64"/>
      </patternFill>
    </fill>
    <fill>
      <patternFill patternType="solid">
        <fgColor rgb="FFFBE7E9"/>
        <bgColor indexed="64"/>
      </patternFill>
    </fill>
    <fill>
      <patternFill patternType="solid">
        <fgColor rgb="FFFBE8EB"/>
        <bgColor indexed="64"/>
      </patternFill>
    </fill>
    <fill>
      <patternFill patternType="solid">
        <fgColor rgb="FFFBE9EC"/>
        <bgColor indexed="64"/>
      </patternFill>
    </fill>
    <fill>
      <patternFill patternType="solid">
        <fgColor rgb="FFFBD9DC"/>
        <bgColor indexed="64"/>
      </patternFill>
    </fill>
    <fill>
      <patternFill patternType="solid">
        <fgColor rgb="FFFBF8FB"/>
        <bgColor indexed="64"/>
      </patternFill>
    </fill>
    <fill>
      <patternFill patternType="solid">
        <fgColor rgb="FFFAC2C4"/>
        <bgColor indexed="64"/>
      </patternFill>
    </fill>
    <fill>
      <patternFill patternType="solid">
        <fgColor rgb="FFFBE2E5"/>
        <bgColor indexed="64"/>
      </patternFill>
    </fill>
    <fill>
      <patternFill patternType="solid">
        <fgColor rgb="FFFAD2D4"/>
        <bgColor indexed="64"/>
      </patternFill>
    </fill>
    <fill>
      <patternFill patternType="solid">
        <fgColor rgb="FFFBDBDE"/>
        <bgColor indexed="64"/>
      </patternFill>
    </fill>
    <fill>
      <patternFill patternType="solid">
        <fgColor rgb="FFFBD8DB"/>
        <bgColor indexed="64"/>
      </patternFill>
    </fill>
    <fill>
      <patternFill patternType="solid">
        <fgColor rgb="FFFACFD2"/>
        <bgColor indexed="64"/>
      </patternFill>
    </fill>
    <fill>
      <patternFill patternType="solid">
        <fgColor rgb="FFFBF9FC"/>
        <bgColor indexed="64"/>
      </patternFill>
    </fill>
    <fill>
      <patternFill patternType="solid">
        <fgColor rgb="FFFAC3C6"/>
        <bgColor indexed="64"/>
      </patternFill>
    </fill>
    <fill>
      <patternFill patternType="solid">
        <fgColor rgb="FFDDF0E4"/>
        <bgColor indexed="64"/>
      </patternFill>
    </fill>
    <fill>
      <patternFill patternType="solid">
        <fgColor rgb="FFFAD2D5"/>
        <bgColor indexed="64"/>
      </patternFill>
    </fill>
    <fill>
      <patternFill patternType="solid">
        <fgColor rgb="FFFAC0C2"/>
        <bgColor indexed="64"/>
      </patternFill>
    </fill>
    <fill>
      <patternFill patternType="solid">
        <fgColor rgb="FFFBE0E3"/>
        <bgColor indexed="64"/>
      </patternFill>
    </fill>
    <fill>
      <patternFill patternType="solid">
        <fgColor rgb="FFFBDCDF"/>
        <bgColor indexed="64"/>
      </patternFill>
    </fill>
    <fill>
      <patternFill patternType="solid">
        <fgColor rgb="FFFAB8BB"/>
        <bgColor indexed="64"/>
      </patternFill>
    </fill>
    <fill>
      <patternFill patternType="solid">
        <fgColor rgb="FFFBDDE0"/>
        <bgColor indexed="64"/>
      </patternFill>
    </fill>
    <fill>
      <patternFill patternType="solid">
        <fgColor rgb="FFFACACD"/>
        <bgColor indexed="64"/>
      </patternFill>
    </fill>
    <fill>
      <patternFill patternType="solid">
        <fgColor rgb="FFFBDCDE"/>
        <bgColor indexed="64"/>
      </patternFill>
    </fill>
    <fill>
      <patternFill patternType="solid">
        <fgColor rgb="FFD4ECDD"/>
        <bgColor indexed="64"/>
      </patternFill>
    </fill>
    <fill>
      <patternFill patternType="solid">
        <fgColor rgb="FFFACCCE"/>
        <bgColor indexed="64"/>
      </patternFill>
    </fill>
    <fill>
      <patternFill patternType="solid">
        <fgColor rgb="FFFAB2B5"/>
        <bgColor indexed="64"/>
      </patternFill>
    </fill>
    <fill>
      <patternFill patternType="solid">
        <fgColor rgb="FFDEF0E5"/>
        <bgColor indexed="64"/>
      </patternFill>
    </fill>
    <fill>
      <patternFill patternType="solid">
        <fgColor rgb="FFFBE6E9"/>
        <bgColor indexed="64"/>
      </patternFill>
    </fill>
    <fill>
      <patternFill patternType="solid">
        <fgColor rgb="FFFAC7C9"/>
        <bgColor indexed="64"/>
      </patternFill>
    </fill>
    <fill>
      <patternFill patternType="solid">
        <fgColor rgb="FFFABEC1"/>
        <bgColor indexed="64"/>
      </patternFill>
    </fill>
    <fill>
      <patternFill patternType="solid">
        <fgColor rgb="FFFBEFF2"/>
        <bgColor indexed="64"/>
      </patternFill>
    </fill>
    <fill>
      <patternFill patternType="solid">
        <fgColor rgb="FFF9AAAC"/>
        <bgColor indexed="64"/>
      </patternFill>
    </fill>
    <fill>
      <patternFill patternType="solid">
        <fgColor rgb="FFFABFC2"/>
        <bgColor indexed="64"/>
      </patternFill>
    </fill>
    <fill>
      <patternFill patternType="solid">
        <fgColor rgb="FFF9AEB1"/>
        <bgColor indexed="64"/>
      </patternFill>
    </fill>
    <fill>
      <patternFill patternType="solid">
        <fgColor rgb="FFFAD7D9"/>
        <bgColor indexed="64"/>
      </patternFill>
    </fill>
    <fill>
      <patternFill patternType="solid">
        <fgColor rgb="FFF9ABAD"/>
        <bgColor indexed="64"/>
      </patternFill>
    </fill>
    <fill>
      <patternFill patternType="solid">
        <fgColor rgb="FFFBDADD"/>
        <bgColor indexed="64"/>
      </patternFill>
    </fill>
    <fill>
      <patternFill patternType="solid">
        <fgColor rgb="FFFBE5E8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FAD0D3"/>
        <bgColor indexed="64"/>
      </patternFill>
    </fill>
    <fill>
      <patternFill patternType="solid">
        <fgColor rgb="FFFACBCD"/>
        <bgColor indexed="64"/>
      </patternFill>
    </fill>
    <fill>
      <patternFill patternType="solid">
        <fgColor rgb="FFFBFBFE"/>
        <bgColor indexed="64"/>
      </patternFill>
    </fill>
    <fill>
      <patternFill patternType="solid">
        <fgColor rgb="FFF9A8AA"/>
        <bgColor indexed="64"/>
      </patternFill>
    </fill>
    <fill>
      <patternFill patternType="solid">
        <fgColor rgb="FFFAB9BC"/>
        <bgColor indexed="64"/>
      </patternFill>
    </fill>
    <fill>
      <patternFill patternType="solid">
        <fgColor rgb="FFEFF7F3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rgb="FFFAB7BA"/>
        <bgColor indexed="64"/>
      </patternFill>
    </fill>
    <fill>
      <patternFill patternType="solid">
        <fgColor rgb="FFFBE3E6"/>
        <bgColor indexed="64"/>
      </patternFill>
    </fill>
    <fill>
      <patternFill patternType="solid">
        <fgColor rgb="FFF9B1B3"/>
        <bgColor indexed="64"/>
      </patternFill>
    </fill>
    <fill>
      <patternFill patternType="solid">
        <fgColor rgb="FFFAC8CB"/>
        <bgColor indexed="64"/>
      </patternFill>
    </fill>
    <fill>
      <patternFill patternType="solid">
        <fgColor rgb="FFFBF0F3"/>
        <bgColor indexed="64"/>
      </patternFill>
    </fill>
    <fill>
      <patternFill patternType="solid">
        <fgColor rgb="FFF9B2B4"/>
        <bgColor indexed="64"/>
      </patternFill>
    </fill>
    <fill>
      <patternFill patternType="solid">
        <fgColor rgb="FFFBF5F8"/>
        <bgColor indexed="64"/>
      </patternFill>
    </fill>
    <fill>
      <patternFill patternType="solid">
        <fgColor rgb="FFFABD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1FF46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3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5" borderId="0" xfId="0" applyFont="1" applyFill="1"/>
    <xf numFmtId="0" fontId="7" fillId="0" borderId="0" xfId="1" applyAlignment="1">
      <alignment horizontal="left" vertical="center"/>
    </xf>
    <xf numFmtId="0" fontId="7" fillId="0" borderId="7" xfId="1" applyBorder="1" applyAlignment="1">
      <alignment horizontal="left" vertical="center"/>
    </xf>
    <xf numFmtId="0" fontId="2" fillId="7" borderId="9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4" fillId="39" borderId="9" xfId="0" applyFont="1" applyFill="1" applyBorder="1" applyAlignment="1">
      <alignment horizontal="center" vertical="center"/>
    </xf>
    <xf numFmtId="0" fontId="5" fillId="39" borderId="8" xfId="0" applyFont="1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/>
    </xf>
    <xf numFmtId="0" fontId="5" fillId="18" borderId="8" xfId="0" applyFont="1" applyFill="1" applyBorder="1" applyAlignment="1">
      <alignment horizontal="center" vertical="center"/>
    </xf>
    <xf numFmtId="0" fontId="4" fillId="19" borderId="9" xfId="0" applyFont="1" applyFill="1" applyBorder="1" applyAlignment="1">
      <alignment horizontal="center" vertical="center"/>
    </xf>
    <xf numFmtId="0" fontId="5" fillId="19" borderId="8" xfId="0" applyFont="1" applyFill="1" applyBorder="1" applyAlignment="1">
      <alignment horizontal="center" vertical="center"/>
    </xf>
    <xf numFmtId="0" fontId="4" fillId="30" borderId="9" xfId="0" applyFont="1" applyFill="1" applyBorder="1" applyAlignment="1">
      <alignment horizontal="center" vertical="center"/>
    </xf>
    <xf numFmtId="0" fontId="5" fillId="30" borderId="8" xfId="0" applyFont="1" applyFill="1" applyBorder="1" applyAlignment="1">
      <alignment horizontal="center" vertical="center"/>
    </xf>
    <xf numFmtId="0" fontId="4" fillId="50" borderId="9" xfId="0" applyFont="1" applyFill="1" applyBorder="1" applyAlignment="1">
      <alignment horizontal="center" vertical="center"/>
    </xf>
    <xf numFmtId="0" fontId="5" fillId="50" borderId="8" xfId="0" applyFont="1" applyFill="1" applyBorder="1" applyAlignment="1">
      <alignment horizontal="center" vertical="center"/>
    </xf>
    <xf numFmtId="0" fontId="4" fillId="32" borderId="9" xfId="0" applyFont="1" applyFill="1" applyBorder="1" applyAlignment="1">
      <alignment horizontal="center" vertical="center"/>
    </xf>
    <xf numFmtId="0" fontId="5" fillId="32" borderId="8" xfId="0" applyFont="1" applyFill="1" applyBorder="1" applyAlignment="1">
      <alignment horizontal="center" vertical="center"/>
    </xf>
    <xf numFmtId="0" fontId="4" fillId="25" borderId="9" xfId="0" applyFont="1" applyFill="1" applyBorder="1" applyAlignment="1">
      <alignment horizontal="center" vertical="center"/>
    </xf>
    <xf numFmtId="0" fontId="5" fillId="25" borderId="8" xfId="0" applyFont="1" applyFill="1" applyBorder="1" applyAlignment="1">
      <alignment horizontal="center" vertical="center"/>
    </xf>
    <xf numFmtId="0" fontId="4" fillId="38" borderId="9" xfId="0" applyFont="1" applyFill="1" applyBorder="1" applyAlignment="1">
      <alignment horizontal="center" vertical="center"/>
    </xf>
    <xf numFmtId="0" fontId="5" fillId="38" borderId="8" xfId="0" applyFont="1" applyFill="1" applyBorder="1" applyAlignment="1">
      <alignment horizontal="center" vertical="center"/>
    </xf>
    <xf numFmtId="0" fontId="4" fillId="85" borderId="9" xfId="0" applyFont="1" applyFill="1" applyBorder="1" applyAlignment="1">
      <alignment horizontal="center" vertical="center"/>
    </xf>
    <xf numFmtId="0" fontId="5" fillId="85" borderId="8" xfId="0" applyFont="1" applyFill="1" applyBorder="1" applyAlignment="1">
      <alignment horizontal="center" vertical="center"/>
    </xf>
    <xf numFmtId="0" fontId="4" fillId="48" borderId="9" xfId="0" applyFont="1" applyFill="1" applyBorder="1" applyAlignment="1">
      <alignment horizontal="center" vertical="center"/>
    </xf>
    <xf numFmtId="0" fontId="5" fillId="48" borderId="8" xfId="0" applyFont="1" applyFill="1" applyBorder="1" applyAlignment="1">
      <alignment horizontal="center" vertical="center"/>
    </xf>
    <xf numFmtId="0" fontId="4" fillId="93" borderId="9" xfId="0" applyFont="1" applyFill="1" applyBorder="1" applyAlignment="1">
      <alignment horizontal="center" vertical="center"/>
    </xf>
    <xf numFmtId="0" fontId="5" fillId="93" borderId="8" xfId="0" applyFont="1" applyFill="1" applyBorder="1" applyAlignment="1">
      <alignment horizontal="center" vertical="center"/>
    </xf>
    <xf numFmtId="0" fontId="4" fillId="71" borderId="9" xfId="0" applyFont="1" applyFill="1" applyBorder="1" applyAlignment="1">
      <alignment horizontal="center" vertical="center"/>
    </xf>
    <xf numFmtId="0" fontId="5" fillId="71" borderId="8" xfId="0" applyFont="1" applyFill="1" applyBorder="1" applyAlignment="1">
      <alignment horizontal="center" vertical="center"/>
    </xf>
    <xf numFmtId="0" fontId="4" fillId="68" borderId="9" xfId="0" applyFont="1" applyFill="1" applyBorder="1" applyAlignment="1">
      <alignment horizontal="center" vertical="center"/>
    </xf>
    <xf numFmtId="0" fontId="5" fillId="68" borderId="8" xfId="0" applyFont="1" applyFill="1" applyBorder="1" applyAlignment="1">
      <alignment horizontal="center" vertical="center"/>
    </xf>
    <xf numFmtId="0" fontId="4" fillId="43" borderId="9" xfId="0" applyFont="1" applyFill="1" applyBorder="1" applyAlignment="1">
      <alignment horizontal="center" vertical="center"/>
    </xf>
    <xf numFmtId="0" fontId="5" fillId="43" borderId="8" xfId="0" applyFont="1" applyFill="1" applyBorder="1" applyAlignment="1">
      <alignment horizontal="center" vertical="center"/>
    </xf>
    <xf numFmtId="0" fontId="4" fillId="61" borderId="9" xfId="0" applyFont="1" applyFill="1" applyBorder="1" applyAlignment="1">
      <alignment horizontal="center" vertical="center"/>
    </xf>
    <xf numFmtId="0" fontId="5" fillId="61" borderId="8" xfId="0" applyFont="1" applyFill="1" applyBorder="1" applyAlignment="1">
      <alignment horizontal="center" vertical="center"/>
    </xf>
    <xf numFmtId="0" fontId="4" fillId="54" borderId="9" xfId="0" applyFont="1" applyFill="1" applyBorder="1" applyAlignment="1">
      <alignment horizontal="center" vertical="center"/>
    </xf>
    <xf numFmtId="0" fontId="5" fillId="54" borderId="8" xfId="0" applyFont="1" applyFill="1" applyBorder="1" applyAlignment="1">
      <alignment horizontal="center" vertical="center"/>
    </xf>
    <xf numFmtId="0" fontId="4" fillId="35" borderId="9" xfId="0" applyFont="1" applyFill="1" applyBorder="1" applyAlignment="1">
      <alignment horizontal="center" vertical="center"/>
    </xf>
    <xf numFmtId="0" fontId="5" fillId="35" borderId="8" xfId="0" applyFont="1" applyFill="1" applyBorder="1" applyAlignment="1">
      <alignment horizontal="center" vertical="center"/>
    </xf>
    <xf numFmtId="0" fontId="4" fillId="67" borderId="9" xfId="0" applyFont="1" applyFill="1" applyBorder="1" applyAlignment="1">
      <alignment horizontal="center" vertical="center"/>
    </xf>
    <xf numFmtId="0" fontId="5" fillId="67" borderId="8" xfId="0" applyFont="1" applyFill="1" applyBorder="1" applyAlignment="1">
      <alignment horizontal="center" vertical="center"/>
    </xf>
    <xf numFmtId="0" fontId="4" fillId="34" borderId="9" xfId="0" applyFont="1" applyFill="1" applyBorder="1" applyAlignment="1">
      <alignment horizontal="center" vertical="center"/>
    </xf>
    <xf numFmtId="0" fontId="5" fillId="34" borderId="8" xfId="0" applyFont="1" applyFill="1" applyBorder="1" applyAlignment="1">
      <alignment horizontal="center" vertical="center"/>
    </xf>
    <xf numFmtId="0" fontId="4" fillId="120" borderId="9" xfId="0" applyFont="1" applyFill="1" applyBorder="1" applyAlignment="1">
      <alignment horizontal="center" vertical="center"/>
    </xf>
    <xf numFmtId="0" fontId="5" fillId="120" borderId="8" xfId="0" applyFont="1" applyFill="1" applyBorder="1" applyAlignment="1">
      <alignment horizontal="center" vertical="center"/>
    </xf>
    <xf numFmtId="0" fontId="4" fillId="37" borderId="9" xfId="0" applyFont="1" applyFill="1" applyBorder="1" applyAlignment="1">
      <alignment horizontal="center" vertical="center"/>
    </xf>
    <xf numFmtId="0" fontId="5" fillId="37" borderId="8" xfId="0" applyFont="1" applyFill="1" applyBorder="1" applyAlignment="1">
      <alignment horizontal="center" vertical="center"/>
    </xf>
    <xf numFmtId="0" fontId="4" fillId="58" borderId="9" xfId="0" applyFont="1" applyFill="1" applyBorder="1" applyAlignment="1">
      <alignment horizontal="center" vertical="center"/>
    </xf>
    <xf numFmtId="0" fontId="5" fillId="58" borderId="8" xfId="0" applyFont="1" applyFill="1" applyBorder="1" applyAlignment="1">
      <alignment horizontal="center" vertical="center"/>
    </xf>
    <xf numFmtId="0" fontId="6" fillId="127" borderId="7" xfId="0" applyFont="1" applyFill="1" applyBorder="1" applyAlignment="1">
      <alignment horizontal="left" vertical="center"/>
    </xf>
    <xf numFmtId="0" fontId="7" fillId="127" borderId="8" xfId="1" applyFill="1" applyBorder="1" applyAlignment="1">
      <alignment horizontal="center" vertical="center"/>
    </xf>
    <xf numFmtId="0" fontId="4" fillId="115" borderId="9" xfId="0" applyFont="1" applyFill="1" applyBorder="1" applyAlignment="1">
      <alignment horizontal="center" vertical="center"/>
    </xf>
    <xf numFmtId="0" fontId="5" fillId="115" borderId="8" xfId="0" applyFont="1" applyFill="1" applyBorder="1" applyAlignment="1">
      <alignment horizontal="center" vertical="center"/>
    </xf>
    <xf numFmtId="0" fontId="4" fillId="106" borderId="9" xfId="0" applyFont="1" applyFill="1" applyBorder="1" applyAlignment="1">
      <alignment horizontal="center" vertical="center"/>
    </xf>
    <xf numFmtId="0" fontId="5" fillId="106" borderId="8" xfId="0" applyFont="1" applyFill="1" applyBorder="1" applyAlignment="1">
      <alignment horizontal="center" vertical="center"/>
    </xf>
    <xf numFmtId="0" fontId="4" fillId="92" borderId="9" xfId="0" applyFont="1" applyFill="1" applyBorder="1" applyAlignment="1">
      <alignment horizontal="center" vertical="center"/>
    </xf>
    <xf numFmtId="0" fontId="5" fillId="92" borderId="8" xfId="0" applyFont="1" applyFill="1" applyBorder="1" applyAlignment="1">
      <alignment horizontal="center" vertical="center"/>
    </xf>
    <xf numFmtId="0" fontId="4" fillId="98" borderId="9" xfId="0" applyFont="1" applyFill="1" applyBorder="1" applyAlignment="1">
      <alignment horizontal="center" vertical="center"/>
    </xf>
    <xf numFmtId="0" fontId="5" fillId="98" borderId="8" xfId="0" applyFont="1" applyFill="1" applyBorder="1" applyAlignment="1">
      <alignment horizontal="center" vertical="center"/>
    </xf>
    <xf numFmtId="0" fontId="4" fillId="81" borderId="9" xfId="0" applyFont="1" applyFill="1" applyBorder="1" applyAlignment="1">
      <alignment horizontal="center" vertical="center"/>
    </xf>
    <xf numFmtId="0" fontId="5" fillId="81" borderId="8" xfId="0" applyFont="1" applyFill="1" applyBorder="1" applyAlignment="1">
      <alignment horizontal="center" vertical="center"/>
    </xf>
    <xf numFmtId="0" fontId="4" fillId="111" borderId="9" xfId="0" applyFont="1" applyFill="1" applyBorder="1" applyAlignment="1">
      <alignment horizontal="center" vertical="center"/>
    </xf>
    <xf numFmtId="0" fontId="5" fillId="111" borderId="8" xfId="0" applyFont="1" applyFill="1" applyBorder="1" applyAlignment="1">
      <alignment horizontal="center" vertical="center"/>
    </xf>
    <xf numFmtId="0" fontId="4" fillId="21" borderId="9" xfId="0" applyFont="1" applyFill="1" applyBorder="1" applyAlignment="1">
      <alignment horizontal="center" vertical="center"/>
    </xf>
    <xf numFmtId="0" fontId="5" fillId="21" borderId="8" xfId="0" applyFont="1" applyFill="1" applyBorder="1" applyAlignment="1">
      <alignment horizontal="center" vertical="center"/>
    </xf>
    <xf numFmtId="0" fontId="4" fillId="107" borderId="9" xfId="0" applyFont="1" applyFill="1" applyBorder="1" applyAlignment="1">
      <alignment horizontal="center" vertical="center"/>
    </xf>
    <xf numFmtId="0" fontId="5" fillId="107" borderId="8" xfId="0" applyFont="1" applyFill="1" applyBorder="1" applyAlignment="1">
      <alignment horizontal="center" vertical="center"/>
    </xf>
    <xf numFmtId="0" fontId="4" fillId="69" borderId="9" xfId="0" applyFont="1" applyFill="1" applyBorder="1" applyAlignment="1">
      <alignment horizontal="center" vertical="center"/>
    </xf>
    <xf numFmtId="0" fontId="5" fillId="69" borderId="8" xfId="0" applyFont="1" applyFill="1" applyBorder="1" applyAlignment="1">
      <alignment horizontal="center" vertical="center"/>
    </xf>
    <xf numFmtId="0" fontId="4" fillId="20" borderId="9" xfId="0" applyFont="1" applyFill="1" applyBorder="1" applyAlignment="1">
      <alignment horizontal="center" vertical="center"/>
    </xf>
    <xf numFmtId="0" fontId="5" fillId="20" borderId="8" xfId="0" applyFont="1" applyFill="1" applyBorder="1" applyAlignment="1">
      <alignment horizontal="center" vertical="center"/>
    </xf>
    <xf numFmtId="0" fontId="4" fillId="23" borderId="9" xfId="0" applyFont="1" applyFill="1" applyBorder="1" applyAlignment="1">
      <alignment horizontal="center" vertical="center"/>
    </xf>
    <xf numFmtId="0" fontId="5" fillId="2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148" borderId="9" xfId="0" applyFont="1" applyFill="1" applyBorder="1" applyAlignment="1">
      <alignment horizontal="center" vertical="center"/>
    </xf>
    <xf numFmtId="0" fontId="5" fillId="148" borderId="8" xfId="0" applyFont="1" applyFill="1" applyBorder="1" applyAlignment="1">
      <alignment horizontal="center" vertical="center"/>
    </xf>
    <xf numFmtId="0" fontId="4" fillId="46" borderId="9" xfId="0" applyFont="1" applyFill="1" applyBorder="1" applyAlignment="1">
      <alignment horizontal="center" vertical="center"/>
    </xf>
    <xf numFmtId="0" fontId="5" fillId="46" borderId="8" xfId="0" applyFont="1" applyFill="1" applyBorder="1" applyAlignment="1">
      <alignment horizontal="center" vertical="center"/>
    </xf>
    <xf numFmtId="0" fontId="4" fillId="73" borderId="9" xfId="0" applyFont="1" applyFill="1" applyBorder="1" applyAlignment="1">
      <alignment horizontal="center" vertical="center"/>
    </xf>
    <xf numFmtId="0" fontId="5" fillId="73" borderId="8" xfId="0" applyFont="1" applyFill="1" applyBorder="1" applyAlignment="1">
      <alignment horizontal="center" vertical="center"/>
    </xf>
    <xf numFmtId="0" fontId="4" fillId="75" borderId="9" xfId="0" applyFont="1" applyFill="1" applyBorder="1" applyAlignment="1">
      <alignment horizontal="center" vertical="center"/>
    </xf>
    <xf numFmtId="0" fontId="5" fillId="75" borderId="8" xfId="0" applyFont="1" applyFill="1" applyBorder="1" applyAlignment="1">
      <alignment horizontal="center" vertical="center"/>
    </xf>
    <xf numFmtId="0" fontId="4" fillId="31" borderId="9" xfId="0" applyFont="1" applyFill="1" applyBorder="1" applyAlignment="1">
      <alignment horizontal="center" vertical="center"/>
    </xf>
    <xf numFmtId="0" fontId="5" fillId="31" borderId="8" xfId="0" applyFont="1" applyFill="1" applyBorder="1" applyAlignment="1">
      <alignment horizontal="center" vertical="center"/>
    </xf>
    <xf numFmtId="0" fontId="4" fillId="76" borderId="9" xfId="0" applyFont="1" applyFill="1" applyBorder="1" applyAlignment="1">
      <alignment horizontal="center" vertical="center"/>
    </xf>
    <xf numFmtId="0" fontId="5" fillId="76" borderId="8" xfId="0" applyFont="1" applyFill="1" applyBorder="1" applyAlignment="1">
      <alignment horizontal="center" vertical="center"/>
    </xf>
    <xf numFmtId="0" fontId="4" fillId="26" borderId="9" xfId="0" applyFont="1" applyFill="1" applyBorder="1" applyAlignment="1">
      <alignment horizontal="center" vertical="center"/>
    </xf>
    <xf numFmtId="0" fontId="5" fillId="26" borderId="8" xfId="0" applyFont="1" applyFill="1" applyBorder="1" applyAlignment="1">
      <alignment horizontal="center" vertical="center"/>
    </xf>
    <xf numFmtId="0" fontId="4" fillId="70" borderId="9" xfId="0" applyFont="1" applyFill="1" applyBorder="1" applyAlignment="1">
      <alignment horizontal="center" vertical="center"/>
    </xf>
    <xf numFmtId="0" fontId="5" fillId="70" borderId="8" xfId="0" applyFont="1" applyFill="1" applyBorder="1" applyAlignment="1">
      <alignment horizontal="center" vertical="center"/>
    </xf>
    <xf numFmtId="0" fontId="4" fillId="41" borderId="9" xfId="0" applyFont="1" applyFill="1" applyBorder="1" applyAlignment="1">
      <alignment horizontal="center" vertical="center"/>
    </xf>
    <xf numFmtId="0" fontId="5" fillId="41" borderId="8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4" fillId="52" borderId="9" xfId="0" applyFont="1" applyFill="1" applyBorder="1" applyAlignment="1">
      <alignment horizontal="center" vertical="center"/>
    </xf>
    <xf numFmtId="0" fontId="5" fillId="5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4" fillId="78" borderId="9" xfId="0" applyFont="1" applyFill="1" applyBorder="1" applyAlignment="1">
      <alignment horizontal="center" vertical="center"/>
    </xf>
    <xf numFmtId="0" fontId="5" fillId="78" borderId="8" xfId="0" applyFont="1" applyFill="1" applyBorder="1" applyAlignment="1">
      <alignment horizontal="center" vertical="center"/>
    </xf>
    <xf numFmtId="0" fontId="4" fillId="16" borderId="9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4" fillId="40" borderId="9" xfId="0" applyFont="1" applyFill="1" applyBorder="1" applyAlignment="1">
      <alignment horizontal="center" vertical="center"/>
    </xf>
    <xf numFmtId="0" fontId="5" fillId="40" borderId="8" xfId="0" applyFont="1" applyFill="1" applyBorder="1" applyAlignment="1">
      <alignment horizontal="center" vertical="center"/>
    </xf>
    <xf numFmtId="0" fontId="4" fillId="84" borderId="9" xfId="0" applyFont="1" applyFill="1" applyBorder="1" applyAlignment="1">
      <alignment horizontal="center" vertical="center"/>
    </xf>
    <xf numFmtId="0" fontId="5" fillId="84" borderId="8" xfId="0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4" fillId="57" borderId="9" xfId="0" applyFont="1" applyFill="1" applyBorder="1" applyAlignment="1">
      <alignment horizontal="center" vertical="center"/>
    </xf>
    <xf numFmtId="0" fontId="5" fillId="57" borderId="8" xfId="0" applyFont="1" applyFill="1" applyBorder="1" applyAlignment="1">
      <alignment horizontal="center" vertical="center"/>
    </xf>
    <xf numFmtId="0" fontId="4" fillId="174" borderId="9" xfId="0" applyFont="1" applyFill="1" applyBorder="1" applyAlignment="1">
      <alignment horizontal="center" vertical="center"/>
    </xf>
    <xf numFmtId="0" fontId="5" fillId="174" borderId="8" xfId="0" applyFont="1" applyFill="1" applyBorder="1" applyAlignment="1">
      <alignment horizontal="center" vertical="center"/>
    </xf>
    <xf numFmtId="0" fontId="4" fillId="99" borderId="9" xfId="0" applyFont="1" applyFill="1" applyBorder="1" applyAlignment="1">
      <alignment horizontal="center" vertical="center"/>
    </xf>
    <xf numFmtId="0" fontId="5" fillId="99" borderId="8" xfId="0" applyFont="1" applyFill="1" applyBorder="1" applyAlignment="1">
      <alignment horizontal="center" vertical="center"/>
    </xf>
    <xf numFmtId="0" fontId="4" fillId="72" borderId="9" xfId="0" applyFont="1" applyFill="1" applyBorder="1" applyAlignment="1">
      <alignment horizontal="center" vertical="center"/>
    </xf>
    <xf numFmtId="0" fontId="5" fillId="72" borderId="8" xfId="0" applyFont="1" applyFill="1" applyBorder="1" applyAlignment="1">
      <alignment horizontal="center" vertical="center"/>
    </xf>
    <xf numFmtId="0" fontId="4" fillId="96" borderId="9" xfId="0" applyFont="1" applyFill="1" applyBorder="1" applyAlignment="1">
      <alignment horizontal="center" vertical="center"/>
    </xf>
    <xf numFmtId="0" fontId="5" fillId="96" borderId="8" xfId="0" applyFont="1" applyFill="1" applyBorder="1" applyAlignment="1">
      <alignment horizontal="center" vertical="center"/>
    </xf>
    <xf numFmtId="0" fontId="4" fillId="108" borderId="9" xfId="0" applyFont="1" applyFill="1" applyBorder="1" applyAlignment="1">
      <alignment horizontal="center" vertical="center"/>
    </xf>
    <xf numFmtId="0" fontId="5" fillId="108" borderId="8" xfId="0" applyFont="1" applyFill="1" applyBorder="1" applyAlignment="1">
      <alignment horizontal="center" vertical="center"/>
    </xf>
    <xf numFmtId="0" fontId="4" fillId="42" borderId="9" xfId="0" applyFont="1" applyFill="1" applyBorder="1" applyAlignment="1">
      <alignment horizontal="center" vertical="center"/>
    </xf>
    <xf numFmtId="0" fontId="5" fillId="42" borderId="8" xfId="0" applyFont="1" applyFill="1" applyBorder="1" applyAlignment="1">
      <alignment horizontal="center" vertical="center"/>
    </xf>
    <xf numFmtId="0" fontId="4" fillId="110" borderId="9" xfId="0" applyFont="1" applyFill="1" applyBorder="1" applyAlignment="1">
      <alignment horizontal="center" vertical="center"/>
    </xf>
    <xf numFmtId="0" fontId="5" fillId="110" borderId="8" xfId="0" applyFont="1" applyFill="1" applyBorder="1" applyAlignment="1">
      <alignment horizontal="center" vertical="center"/>
    </xf>
    <xf numFmtId="0" fontId="4" fillId="103" borderId="9" xfId="0" applyFont="1" applyFill="1" applyBorder="1" applyAlignment="1">
      <alignment horizontal="center" vertical="center"/>
    </xf>
    <xf numFmtId="0" fontId="5" fillId="103" borderId="8" xfId="0" applyFont="1" applyFill="1" applyBorder="1" applyAlignment="1">
      <alignment horizontal="center" vertical="center"/>
    </xf>
    <xf numFmtId="0" fontId="4" fillId="135" borderId="9" xfId="0" applyFont="1" applyFill="1" applyBorder="1" applyAlignment="1">
      <alignment horizontal="center" vertical="center"/>
    </xf>
    <xf numFmtId="0" fontId="5" fillId="135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4" fillId="165" borderId="9" xfId="0" applyFont="1" applyFill="1" applyBorder="1" applyAlignment="1">
      <alignment horizontal="center" vertical="center"/>
    </xf>
    <xf numFmtId="0" fontId="5" fillId="165" borderId="8" xfId="0" applyFont="1" applyFill="1" applyBorder="1" applyAlignment="1">
      <alignment horizontal="center" vertical="center"/>
    </xf>
    <xf numFmtId="0" fontId="4" fillId="177" borderId="9" xfId="0" applyFont="1" applyFill="1" applyBorder="1" applyAlignment="1">
      <alignment horizontal="center" vertical="center"/>
    </xf>
    <xf numFmtId="0" fontId="5" fillId="177" borderId="8" xfId="0" applyFont="1" applyFill="1" applyBorder="1" applyAlignment="1">
      <alignment horizontal="center" vertical="center"/>
    </xf>
    <xf numFmtId="0" fontId="4" fillId="101" borderId="9" xfId="0" applyFont="1" applyFill="1" applyBorder="1" applyAlignment="1">
      <alignment horizontal="center" vertical="center"/>
    </xf>
    <xf numFmtId="0" fontId="5" fillId="101" borderId="8" xfId="0" applyFont="1" applyFill="1" applyBorder="1" applyAlignment="1">
      <alignment horizontal="center" vertical="center"/>
    </xf>
    <xf numFmtId="0" fontId="4" fillId="102" borderId="9" xfId="0" applyFont="1" applyFill="1" applyBorder="1" applyAlignment="1">
      <alignment horizontal="center" vertical="center"/>
    </xf>
    <xf numFmtId="0" fontId="5" fillId="102" borderId="8" xfId="0" applyFont="1" applyFill="1" applyBorder="1" applyAlignment="1">
      <alignment horizontal="center" vertical="center"/>
    </xf>
    <xf numFmtId="0" fontId="4" fillId="136" borderId="9" xfId="0" applyFont="1" applyFill="1" applyBorder="1" applyAlignment="1">
      <alignment horizontal="center" vertical="center"/>
    </xf>
    <xf numFmtId="0" fontId="5" fillId="136" borderId="8" xfId="0" applyFont="1" applyFill="1" applyBorder="1" applyAlignment="1">
      <alignment horizontal="center" vertical="center"/>
    </xf>
    <xf numFmtId="0" fontId="4" fillId="74" borderId="9" xfId="0" applyFont="1" applyFill="1" applyBorder="1" applyAlignment="1">
      <alignment horizontal="center" vertical="center"/>
    </xf>
    <xf numFmtId="0" fontId="5" fillId="74" borderId="8" xfId="0" applyFont="1" applyFill="1" applyBorder="1" applyAlignment="1">
      <alignment horizontal="center" vertical="center"/>
    </xf>
    <xf numFmtId="0" fontId="4" fillId="124" borderId="9" xfId="0" applyFont="1" applyFill="1" applyBorder="1" applyAlignment="1">
      <alignment horizontal="center" vertical="center"/>
    </xf>
    <xf numFmtId="0" fontId="5" fillId="124" borderId="8" xfId="0" applyFont="1" applyFill="1" applyBorder="1" applyAlignment="1">
      <alignment horizontal="center" vertical="center"/>
    </xf>
    <xf numFmtId="0" fontId="4" fillId="27" borderId="9" xfId="0" applyFont="1" applyFill="1" applyBorder="1" applyAlignment="1">
      <alignment horizontal="center" vertical="center"/>
    </xf>
    <xf numFmtId="0" fontId="5" fillId="27" borderId="8" xfId="0" applyFont="1" applyFill="1" applyBorder="1" applyAlignment="1">
      <alignment horizontal="center" vertical="center"/>
    </xf>
    <xf numFmtId="0" fontId="4" fillId="22" borderId="9" xfId="0" applyFont="1" applyFill="1" applyBorder="1" applyAlignment="1">
      <alignment horizontal="center" vertical="center"/>
    </xf>
    <xf numFmtId="0" fontId="5" fillId="22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4" fillId="49" borderId="9" xfId="0" applyFont="1" applyFill="1" applyBorder="1" applyAlignment="1">
      <alignment horizontal="center" vertical="center"/>
    </xf>
    <xf numFmtId="0" fontId="5" fillId="49" borderId="8" xfId="0" applyFont="1" applyFill="1" applyBorder="1" applyAlignment="1">
      <alignment horizontal="center" vertical="center"/>
    </xf>
    <xf numFmtId="0" fontId="4" fillId="53" borderId="9" xfId="0" applyFont="1" applyFill="1" applyBorder="1" applyAlignment="1">
      <alignment horizontal="center" vertical="center"/>
    </xf>
    <xf numFmtId="0" fontId="5" fillId="53" borderId="8" xfId="0" applyFont="1" applyFill="1" applyBorder="1" applyAlignment="1">
      <alignment horizontal="center" vertical="center"/>
    </xf>
    <xf numFmtId="0" fontId="4" fillId="118" borderId="9" xfId="0" applyFont="1" applyFill="1" applyBorder="1" applyAlignment="1">
      <alignment horizontal="center" vertical="center"/>
    </xf>
    <xf numFmtId="0" fontId="5" fillId="118" borderId="8" xfId="0" applyFont="1" applyFill="1" applyBorder="1" applyAlignment="1">
      <alignment horizontal="center" vertical="center"/>
    </xf>
    <xf numFmtId="0" fontId="4" fillId="47" borderId="9" xfId="0" applyFont="1" applyFill="1" applyBorder="1" applyAlignment="1">
      <alignment horizontal="center" vertical="center"/>
    </xf>
    <xf numFmtId="0" fontId="5" fillId="47" borderId="8" xfId="0" applyFont="1" applyFill="1" applyBorder="1" applyAlignment="1">
      <alignment horizontal="center" vertical="center"/>
    </xf>
    <xf numFmtId="0" fontId="4" fillId="66" borderId="9" xfId="0" applyFont="1" applyFill="1" applyBorder="1" applyAlignment="1">
      <alignment horizontal="center" vertical="center"/>
    </xf>
    <xf numFmtId="0" fontId="5" fillId="66" borderId="8" xfId="0" applyFont="1" applyFill="1" applyBorder="1" applyAlignment="1">
      <alignment horizontal="center" vertical="center"/>
    </xf>
    <xf numFmtId="0" fontId="4" fillId="24" borderId="9" xfId="0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4" fillId="51" borderId="9" xfId="0" applyFont="1" applyFill="1" applyBorder="1" applyAlignment="1">
      <alignment horizontal="center" vertical="center"/>
    </xf>
    <xf numFmtId="0" fontId="5" fillId="51" borderId="8" xfId="0" applyFont="1" applyFill="1" applyBorder="1" applyAlignment="1">
      <alignment horizontal="center" vertical="center"/>
    </xf>
    <xf numFmtId="0" fontId="4" fillId="133" borderId="9" xfId="0" applyFont="1" applyFill="1" applyBorder="1" applyAlignment="1">
      <alignment horizontal="center" vertical="center"/>
    </xf>
    <xf numFmtId="0" fontId="5" fillId="133" borderId="8" xfId="0" applyFont="1" applyFill="1" applyBorder="1" applyAlignment="1">
      <alignment horizontal="center" vertical="center"/>
    </xf>
    <xf numFmtId="0" fontId="4" fillId="62" borderId="9" xfId="0" applyFont="1" applyFill="1" applyBorder="1" applyAlignment="1">
      <alignment horizontal="center" vertical="center"/>
    </xf>
    <xf numFmtId="0" fontId="5" fillId="62" borderId="8" xfId="0" applyFont="1" applyFill="1" applyBorder="1" applyAlignment="1">
      <alignment horizontal="center" vertical="center"/>
    </xf>
    <xf numFmtId="0" fontId="4" fillId="88" borderId="9" xfId="0" applyFont="1" applyFill="1" applyBorder="1" applyAlignment="1">
      <alignment horizontal="center" vertical="center"/>
    </xf>
    <xf numFmtId="0" fontId="5" fillId="88" borderId="8" xfId="0" applyFont="1" applyFill="1" applyBorder="1" applyAlignment="1">
      <alignment horizontal="center" vertical="center"/>
    </xf>
    <xf numFmtId="0" fontId="4" fillId="195" borderId="9" xfId="0" applyFont="1" applyFill="1" applyBorder="1" applyAlignment="1">
      <alignment horizontal="center" vertical="center"/>
    </xf>
    <xf numFmtId="0" fontId="5" fillId="195" borderId="8" xfId="0" applyFont="1" applyFill="1" applyBorder="1" applyAlignment="1">
      <alignment horizontal="center" vertical="center"/>
    </xf>
    <xf numFmtId="0" fontId="4" fillId="113" borderId="9" xfId="0" applyFont="1" applyFill="1" applyBorder="1" applyAlignment="1">
      <alignment horizontal="center" vertical="center"/>
    </xf>
    <xf numFmtId="0" fontId="5" fillId="113" borderId="8" xfId="0" applyFont="1" applyFill="1" applyBorder="1" applyAlignment="1">
      <alignment horizontal="center" vertical="center"/>
    </xf>
    <xf numFmtId="0" fontId="4" fillId="65" borderId="9" xfId="0" applyFont="1" applyFill="1" applyBorder="1" applyAlignment="1">
      <alignment horizontal="center" vertical="center"/>
    </xf>
    <xf numFmtId="0" fontId="5" fillId="65" borderId="8" xfId="0" applyFont="1" applyFill="1" applyBorder="1" applyAlignment="1">
      <alignment horizontal="center" vertical="center"/>
    </xf>
    <xf numFmtId="0" fontId="4" fillId="89" borderId="9" xfId="0" applyFont="1" applyFill="1" applyBorder="1" applyAlignment="1">
      <alignment horizontal="center" vertical="center"/>
    </xf>
    <xf numFmtId="0" fontId="5" fillId="89" borderId="8" xfId="0" applyFont="1" applyFill="1" applyBorder="1" applyAlignment="1">
      <alignment horizontal="center" vertical="center"/>
    </xf>
    <xf numFmtId="0" fontId="4" fillId="97" borderId="9" xfId="0" applyFont="1" applyFill="1" applyBorder="1" applyAlignment="1">
      <alignment horizontal="center" vertical="center"/>
    </xf>
    <xf numFmtId="0" fontId="5" fillId="97" borderId="8" xfId="0" applyFont="1" applyFill="1" applyBorder="1" applyAlignment="1">
      <alignment horizontal="center" vertical="center"/>
    </xf>
    <xf numFmtId="0" fontId="4" fillId="151" borderId="9" xfId="0" applyFont="1" applyFill="1" applyBorder="1" applyAlignment="1">
      <alignment horizontal="center" vertical="center"/>
    </xf>
    <xf numFmtId="0" fontId="5" fillId="151" borderId="8" xfId="0" applyFont="1" applyFill="1" applyBorder="1" applyAlignment="1">
      <alignment horizontal="center" vertical="center"/>
    </xf>
    <xf numFmtId="0" fontId="4" fillId="33" borderId="9" xfId="0" applyFont="1" applyFill="1" applyBorder="1" applyAlignment="1">
      <alignment horizontal="center" vertical="center"/>
    </xf>
    <xf numFmtId="0" fontId="5" fillId="33" borderId="8" xfId="0" applyFont="1" applyFill="1" applyBorder="1" applyAlignment="1">
      <alignment horizontal="center" vertical="center"/>
    </xf>
    <xf numFmtId="0" fontId="4" fillId="55" borderId="9" xfId="0" applyFont="1" applyFill="1" applyBorder="1" applyAlignment="1">
      <alignment horizontal="center" vertical="center"/>
    </xf>
    <xf numFmtId="0" fontId="5" fillId="55" borderId="8" xfId="0" applyFont="1" applyFill="1" applyBorder="1" applyAlignment="1">
      <alignment horizontal="center" vertical="center"/>
    </xf>
    <xf numFmtId="0" fontId="4" fillId="87" borderId="9" xfId="0" applyFont="1" applyFill="1" applyBorder="1" applyAlignment="1">
      <alignment horizontal="center" vertical="center"/>
    </xf>
    <xf numFmtId="0" fontId="5" fillId="87" borderId="8" xfId="0" applyFont="1" applyFill="1" applyBorder="1" applyAlignment="1">
      <alignment horizontal="center" vertical="center"/>
    </xf>
    <xf numFmtId="0" fontId="4" fillId="140" borderId="9" xfId="0" applyFont="1" applyFill="1" applyBorder="1" applyAlignment="1">
      <alignment horizontal="center" vertical="center"/>
    </xf>
    <xf numFmtId="0" fontId="5" fillId="140" borderId="8" xfId="0" applyFont="1" applyFill="1" applyBorder="1" applyAlignment="1">
      <alignment horizontal="center" vertical="center"/>
    </xf>
    <xf numFmtId="0" fontId="4" fillId="139" borderId="9" xfId="0" applyFont="1" applyFill="1" applyBorder="1" applyAlignment="1">
      <alignment horizontal="center" vertical="center"/>
    </xf>
    <xf numFmtId="0" fontId="5" fillId="139" borderId="8" xfId="0" applyFont="1" applyFill="1" applyBorder="1" applyAlignment="1">
      <alignment horizontal="center" vertical="center"/>
    </xf>
    <xf numFmtId="0" fontId="4" fillId="104" borderId="9" xfId="0" applyFont="1" applyFill="1" applyBorder="1" applyAlignment="1">
      <alignment horizontal="center" vertical="center"/>
    </xf>
    <xf numFmtId="0" fontId="5" fillId="104" borderId="8" xfId="0" applyFont="1" applyFill="1" applyBorder="1" applyAlignment="1">
      <alignment horizontal="center" vertical="center"/>
    </xf>
    <xf numFmtId="0" fontId="4" fillId="132" borderId="9" xfId="0" applyFont="1" applyFill="1" applyBorder="1" applyAlignment="1">
      <alignment horizontal="center" vertical="center"/>
    </xf>
    <xf numFmtId="0" fontId="5" fillId="132" borderId="8" xfId="0" applyFont="1" applyFill="1" applyBorder="1" applyAlignment="1">
      <alignment horizontal="center" vertical="center"/>
    </xf>
    <xf numFmtId="0" fontId="4" fillId="128" borderId="9" xfId="0" applyFont="1" applyFill="1" applyBorder="1" applyAlignment="1">
      <alignment horizontal="center" vertical="center"/>
    </xf>
    <xf numFmtId="0" fontId="5" fillId="128" borderId="8" xfId="0" applyFont="1" applyFill="1" applyBorder="1" applyAlignment="1">
      <alignment horizontal="center" vertical="center"/>
    </xf>
    <xf numFmtId="0" fontId="4" fillId="100" borderId="9" xfId="0" applyFont="1" applyFill="1" applyBorder="1" applyAlignment="1">
      <alignment horizontal="center" vertical="center"/>
    </xf>
    <xf numFmtId="0" fontId="5" fillId="100" borderId="8" xfId="0" applyFont="1" applyFill="1" applyBorder="1" applyAlignment="1">
      <alignment horizontal="center" vertical="center"/>
    </xf>
    <xf numFmtId="0" fontId="4" fillId="63" borderId="9" xfId="0" applyFont="1" applyFill="1" applyBorder="1" applyAlignment="1">
      <alignment horizontal="center" vertical="center"/>
    </xf>
    <xf numFmtId="0" fontId="5" fillId="63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4" fillId="192" borderId="9" xfId="0" applyFont="1" applyFill="1" applyBorder="1" applyAlignment="1">
      <alignment horizontal="center" vertical="center"/>
    </xf>
    <xf numFmtId="0" fontId="5" fillId="192" borderId="8" xfId="0" applyFont="1" applyFill="1" applyBorder="1" applyAlignment="1">
      <alignment horizontal="center" vertical="center"/>
    </xf>
    <xf numFmtId="0" fontId="4" fillId="144" borderId="9" xfId="0" applyFont="1" applyFill="1" applyBorder="1" applyAlignment="1">
      <alignment horizontal="center" vertical="center"/>
    </xf>
    <xf numFmtId="0" fontId="5" fillId="144" borderId="8" xfId="0" applyFont="1" applyFill="1" applyBorder="1" applyAlignment="1">
      <alignment horizontal="center" vertical="center"/>
    </xf>
    <xf numFmtId="0" fontId="4" fillId="163" borderId="9" xfId="0" applyFont="1" applyFill="1" applyBorder="1" applyAlignment="1">
      <alignment horizontal="center" vertical="center"/>
    </xf>
    <xf numFmtId="0" fontId="5" fillId="163" borderId="8" xfId="0" applyFont="1" applyFill="1" applyBorder="1" applyAlignment="1">
      <alignment horizontal="center" vertical="center"/>
    </xf>
    <xf numFmtId="0" fontId="4" fillId="156" borderId="9" xfId="0" applyFont="1" applyFill="1" applyBorder="1" applyAlignment="1">
      <alignment horizontal="center" vertical="center"/>
    </xf>
    <xf numFmtId="0" fontId="5" fillId="156" borderId="8" xfId="0" applyFont="1" applyFill="1" applyBorder="1" applyAlignment="1">
      <alignment horizontal="center" vertical="center"/>
    </xf>
    <xf numFmtId="0" fontId="4" fillId="90" borderId="9" xfId="0" applyFont="1" applyFill="1" applyBorder="1" applyAlignment="1">
      <alignment horizontal="center" vertical="center"/>
    </xf>
    <xf numFmtId="0" fontId="5" fillId="90" borderId="8" xfId="0" applyFont="1" applyFill="1" applyBorder="1" applyAlignment="1">
      <alignment horizontal="center" vertical="center"/>
    </xf>
    <xf numFmtId="0" fontId="4" fillId="64" borderId="9" xfId="0" applyFont="1" applyFill="1" applyBorder="1" applyAlignment="1">
      <alignment horizontal="center" vertical="center"/>
    </xf>
    <xf numFmtId="0" fontId="5" fillId="64" borderId="8" xfId="0" applyFont="1" applyFill="1" applyBorder="1" applyAlignment="1">
      <alignment horizontal="center" vertical="center"/>
    </xf>
    <xf numFmtId="0" fontId="4" fillId="203" borderId="9" xfId="0" applyFont="1" applyFill="1" applyBorder="1" applyAlignment="1">
      <alignment horizontal="center" vertical="center"/>
    </xf>
    <xf numFmtId="0" fontId="5" fillId="203" borderId="8" xfId="0" applyFont="1" applyFill="1" applyBorder="1" applyAlignment="1">
      <alignment horizontal="center" vertical="center"/>
    </xf>
    <xf numFmtId="0" fontId="4" fillId="79" borderId="9" xfId="0" applyFont="1" applyFill="1" applyBorder="1" applyAlignment="1">
      <alignment horizontal="center" vertical="center"/>
    </xf>
    <xf numFmtId="0" fontId="5" fillId="79" borderId="8" xfId="0" applyFont="1" applyFill="1" applyBorder="1" applyAlignment="1">
      <alignment horizontal="center" vertical="center"/>
    </xf>
    <xf numFmtId="0" fontId="4" fillId="134" borderId="9" xfId="0" applyFont="1" applyFill="1" applyBorder="1" applyAlignment="1">
      <alignment horizontal="center" vertical="center"/>
    </xf>
    <xf numFmtId="0" fontId="5" fillId="134" borderId="8" xfId="0" applyFont="1" applyFill="1" applyBorder="1" applyAlignment="1">
      <alignment horizontal="center" vertical="center"/>
    </xf>
    <xf numFmtId="0" fontId="4" fillId="60" borderId="9" xfId="0" applyFont="1" applyFill="1" applyBorder="1" applyAlignment="1">
      <alignment horizontal="center" vertical="center"/>
    </xf>
    <xf numFmtId="0" fontId="5" fillId="60" borderId="8" xfId="0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4" fillId="201" borderId="9" xfId="0" applyFont="1" applyFill="1" applyBorder="1" applyAlignment="1">
      <alignment horizontal="center" vertical="center"/>
    </xf>
    <xf numFmtId="0" fontId="5" fillId="201" borderId="8" xfId="0" applyFont="1" applyFill="1" applyBorder="1" applyAlignment="1">
      <alignment horizontal="center" vertical="center"/>
    </xf>
    <xf numFmtId="0" fontId="4" fillId="181" borderId="9" xfId="0" applyFont="1" applyFill="1" applyBorder="1" applyAlignment="1">
      <alignment horizontal="center" vertical="center"/>
    </xf>
    <xf numFmtId="0" fontId="5" fillId="181" borderId="8" xfId="0" applyFont="1" applyFill="1" applyBorder="1" applyAlignment="1">
      <alignment horizontal="center" vertical="center"/>
    </xf>
    <xf numFmtId="0" fontId="4" fillId="149" borderId="9" xfId="0" applyFont="1" applyFill="1" applyBorder="1" applyAlignment="1">
      <alignment horizontal="center" vertical="center"/>
    </xf>
    <xf numFmtId="0" fontId="5" fillId="149" borderId="8" xfId="0" applyFont="1" applyFill="1" applyBorder="1" applyAlignment="1">
      <alignment horizontal="center" vertical="center"/>
    </xf>
    <xf numFmtId="0" fontId="4" fillId="36" borderId="9" xfId="0" applyFont="1" applyFill="1" applyBorder="1" applyAlignment="1">
      <alignment horizontal="center" vertical="center"/>
    </xf>
    <xf numFmtId="0" fontId="5" fillId="36" borderId="8" xfId="0" applyFont="1" applyFill="1" applyBorder="1" applyAlignment="1">
      <alignment horizontal="center" vertical="center"/>
    </xf>
    <xf numFmtId="0" fontId="4" fillId="138" borderId="9" xfId="0" applyFont="1" applyFill="1" applyBorder="1" applyAlignment="1">
      <alignment horizontal="center" vertical="center"/>
    </xf>
    <xf numFmtId="0" fontId="5" fillId="138" borderId="8" xfId="0" applyFont="1" applyFill="1" applyBorder="1" applyAlignment="1">
      <alignment horizontal="center" vertical="center"/>
    </xf>
    <xf numFmtId="0" fontId="4" fillId="141" borderId="9" xfId="0" applyFont="1" applyFill="1" applyBorder="1" applyAlignment="1">
      <alignment horizontal="center" vertical="center"/>
    </xf>
    <xf numFmtId="0" fontId="5" fillId="141" borderId="8" xfId="0" applyFont="1" applyFill="1" applyBorder="1" applyAlignment="1">
      <alignment horizontal="center" vertical="center"/>
    </xf>
    <xf numFmtId="0" fontId="4" fillId="29" borderId="9" xfId="0" applyFont="1" applyFill="1" applyBorder="1" applyAlignment="1">
      <alignment horizontal="center" vertical="center"/>
    </xf>
    <xf numFmtId="0" fontId="5" fillId="29" borderId="8" xfId="0" applyFont="1" applyFill="1" applyBorder="1" applyAlignment="1">
      <alignment horizontal="center" vertical="center"/>
    </xf>
    <xf numFmtId="0" fontId="4" fillId="147" borderId="9" xfId="0" applyFont="1" applyFill="1" applyBorder="1" applyAlignment="1">
      <alignment horizontal="center" vertical="center"/>
    </xf>
    <xf numFmtId="0" fontId="5" fillId="147" borderId="8" xfId="0" applyFont="1" applyFill="1" applyBorder="1" applyAlignment="1">
      <alignment horizontal="center" vertical="center"/>
    </xf>
    <xf numFmtId="0" fontId="4" fillId="154" borderId="9" xfId="0" applyFont="1" applyFill="1" applyBorder="1" applyAlignment="1">
      <alignment horizontal="center" vertical="center"/>
    </xf>
    <xf numFmtId="0" fontId="5" fillId="154" borderId="8" xfId="0" applyFont="1" applyFill="1" applyBorder="1" applyAlignment="1">
      <alignment horizontal="center" vertical="center"/>
    </xf>
    <xf numFmtId="0" fontId="4" fillId="153" borderId="9" xfId="0" applyFont="1" applyFill="1" applyBorder="1" applyAlignment="1">
      <alignment horizontal="center" vertical="center"/>
    </xf>
    <xf numFmtId="0" fontId="5" fillId="153" borderId="8" xfId="0" applyFont="1" applyFill="1" applyBorder="1" applyAlignment="1">
      <alignment horizontal="center" vertical="center"/>
    </xf>
    <xf numFmtId="0" fontId="4" fillId="121" borderId="9" xfId="0" applyFont="1" applyFill="1" applyBorder="1" applyAlignment="1">
      <alignment horizontal="center" vertical="center"/>
    </xf>
    <xf numFmtId="0" fontId="5" fillId="121" borderId="8" xfId="0" applyFont="1" applyFill="1" applyBorder="1" applyAlignment="1">
      <alignment horizontal="center" vertical="center"/>
    </xf>
    <xf numFmtId="0" fontId="4" fillId="152" borderId="9" xfId="0" applyFont="1" applyFill="1" applyBorder="1" applyAlignment="1">
      <alignment horizontal="center" vertical="center"/>
    </xf>
    <xf numFmtId="0" fontId="5" fillId="152" borderId="8" xfId="0" applyFont="1" applyFill="1" applyBorder="1" applyAlignment="1">
      <alignment horizontal="center" vertical="center"/>
    </xf>
    <xf numFmtId="0" fontId="4" fillId="178" borderId="9" xfId="0" applyFont="1" applyFill="1" applyBorder="1" applyAlignment="1">
      <alignment horizontal="center" vertical="center"/>
    </xf>
    <xf numFmtId="0" fontId="5" fillId="178" borderId="8" xfId="0" applyFont="1" applyFill="1" applyBorder="1" applyAlignment="1">
      <alignment horizontal="center" vertical="center"/>
    </xf>
    <xf numFmtId="0" fontId="4" fillId="188" borderId="9" xfId="0" applyFont="1" applyFill="1" applyBorder="1" applyAlignment="1">
      <alignment horizontal="center" vertical="center"/>
    </xf>
    <xf numFmtId="0" fontId="5" fillId="188" borderId="8" xfId="0" applyFont="1" applyFill="1" applyBorder="1" applyAlignment="1">
      <alignment horizontal="center" vertical="center"/>
    </xf>
    <xf numFmtId="0" fontId="4" fillId="105" borderId="9" xfId="0" applyFont="1" applyFill="1" applyBorder="1" applyAlignment="1">
      <alignment horizontal="center" vertical="center"/>
    </xf>
    <xf numFmtId="0" fontId="5" fillId="105" borderId="8" xfId="0" applyFont="1" applyFill="1" applyBorder="1" applyAlignment="1">
      <alignment horizontal="center" vertical="center"/>
    </xf>
    <xf numFmtId="0" fontId="4" fillId="198" borderId="9" xfId="0" applyFont="1" applyFill="1" applyBorder="1" applyAlignment="1">
      <alignment horizontal="center" vertical="center"/>
    </xf>
    <xf numFmtId="0" fontId="5" fillId="198" borderId="8" xfId="0" applyFont="1" applyFill="1" applyBorder="1" applyAlignment="1">
      <alignment horizontal="center" vertical="center"/>
    </xf>
    <xf numFmtId="0" fontId="4" fillId="158" borderId="9" xfId="0" applyFont="1" applyFill="1" applyBorder="1" applyAlignment="1">
      <alignment horizontal="center" vertical="center"/>
    </xf>
    <xf numFmtId="0" fontId="5" fillId="158" borderId="8" xfId="0" applyFont="1" applyFill="1" applyBorder="1" applyAlignment="1">
      <alignment horizontal="center" vertical="center"/>
    </xf>
    <xf numFmtId="0" fontId="4" fillId="114" borderId="9" xfId="0" applyFont="1" applyFill="1" applyBorder="1" applyAlignment="1">
      <alignment horizontal="center" vertical="center"/>
    </xf>
    <xf numFmtId="0" fontId="5" fillId="114" borderId="8" xfId="0" applyFont="1" applyFill="1" applyBorder="1" applyAlignment="1">
      <alignment horizontal="center" vertical="center"/>
    </xf>
    <xf numFmtId="0" fontId="4" fillId="112" borderId="9" xfId="0" applyFont="1" applyFill="1" applyBorder="1" applyAlignment="1">
      <alignment horizontal="center" vertical="center"/>
    </xf>
    <xf numFmtId="0" fontId="5" fillId="112" borderId="8" xfId="0" applyFont="1" applyFill="1" applyBorder="1" applyAlignment="1">
      <alignment horizontal="center" vertical="center"/>
    </xf>
    <xf numFmtId="0" fontId="4" fillId="168" borderId="9" xfId="0" applyFont="1" applyFill="1" applyBorder="1" applyAlignment="1">
      <alignment horizontal="center" vertical="center"/>
    </xf>
    <xf numFmtId="0" fontId="5" fillId="168" borderId="8" xfId="0" applyFont="1" applyFill="1" applyBorder="1" applyAlignment="1">
      <alignment horizontal="center" vertical="center"/>
    </xf>
    <xf numFmtId="0" fontId="4" fillId="95" borderId="9" xfId="0" applyFont="1" applyFill="1" applyBorder="1" applyAlignment="1">
      <alignment horizontal="center" vertical="center"/>
    </xf>
    <xf numFmtId="0" fontId="5" fillId="95" borderId="8" xfId="0" applyFont="1" applyFill="1" applyBorder="1" applyAlignment="1">
      <alignment horizontal="center" vertical="center"/>
    </xf>
    <xf numFmtId="0" fontId="4" fillId="116" borderId="9" xfId="0" applyFont="1" applyFill="1" applyBorder="1" applyAlignment="1">
      <alignment horizontal="center" vertical="center"/>
    </xf>
    <xf numFmtId="0" fontId="5" fillId="116" borderId="8" xfId="0" applyFont="1" applyFill="1" applyBorder="1" applyAlignment="1">
      <alignment horizontal="center" vertical="center"/>
    </xf>
    <xf numFmtId="0" fontId="4" fillId="171" borderId="9" xfId="0" applyFont="1" applyFill="1" applyBorder="1" applyAlignment="1">
      <alignment horizontal="center" vertical="center"/>
    </xf>
    <xf numFmtId="0" fontId="5" fillId="171" borderId="8" xfId="0" applyFont="1" applyFill="1" applyBorder="1" applyAlignment="1">
      <alignment horizontal="center" vertical="center"/>
    </xf>
    <xf numFmtId="0" fontId="4" fillId="169" borderId="9" xfId="0" applyFont="1" applyFill="1" applyBorder="1" applyAlignment="1">
      <alignment horizontal="center" vertical="center"/>
    </xf>
    <xf numFmtId="0" fontId="5" fillId="169" borderId="8" xfId="0" applyFont="1" applyFill="1" applyBorder="1" applyAlignment="1">
      <alignment horizontal="center" vertical="center"/>
    </xf>
    <xf numFmtId="0" fontId="4" fillId="173" borderId="9" xfId="0" applyFont="1" applyFill="1" applyBorder="1" applyAlignment="1">
      <alignment horizontal="center" vertical="center"/>
    </xf>
    <xf numFmtId="0" fontId="5" fillId="173" borderId="8" xfId="0" applyFont="1" applyFill="1" applyBorder="1" applyAlignment="1">
      <alignment horizontal="center" vertical="center"/>
    </xf>
    <xf numFmtId="0" fontId="4" fillId="160" borderId="9" xfId="0" applyFont="1" applyFill="1" applyBorder="1" applyAlignment="1">
      <alignment horizontal="center" vertical="center"/>
    </xf>
    <xf numFmtId="0" fontId="5" fillId="160" borderId="8" xfId="0" applyFont="1" applyFill="1" applyBorder="1" applyAlignment="1">
      <alignment horizontal="center" vertical="center"/>
    </xf>
    <xf numFmtId="0" fontId="4" fillId="187" borderId="9" xfId="0" applyFont="1" applyFill="1" applyBorder="1" applyAlignment="1">
      <alignment horizontal="center" vertical="center"/>
    </xf>
    <xf numFmtId="0" fontId="5" fillId="187" borderId="8" xfId="0" applyFont="1" applyFill="1" applyBorder="1" applyAlignment="1">
      <alignment horizontal="center" vertical="center"/>
    </xf>
    <xf numFmtId="0" fontId="4" fillId="155" borderId="9" xfId="0" applyFont="1" applyFill="1" applyBorder="1" applyAlignment="1">
      <alignment horizontal="center" vertical="center"/>
    </xf>
    <xf numFmtId="0" fontId="5" fillId="155" borderId="8" xfId="0" applyFont="1" applyFill="1" applyBorder="1" applyAlignment="1">
      <alignment horizontal="center" vertical="center"/>
    </xf>
    <xf numFmtId="0" fontId="4" fillId="161" borderId="9" xfId="0" applyFont="1" applyFill="1" applyBorder="1" applyAlignment="1">
      <alignment horizontal="center" vertical="center"/>
    </xf>
    <xf numFmtId="0" fontId="5" fillId="161" borderId="8" xfId="0" applyFont="1" applyFill="1" applyBorder="1" applyAlignment="1">
      <alignment horizontal="center" vertical="center"/>
    </xf>
    <xf numFmtId="0" fontId="4" fillId="189" borderId="9" xfId="0" applyFont="1" applyFill="1" applyBorder="1" applyAlignment="1">
      <alignment horizontal="center" vertical="center"/>
    </xf>
    <xf numFmtId="0" fontId="5" fillId="189" borderId="8" xfId="0" applyFont="1" applyFill="1" applyBorder="1" applyAlignment="1">
      <alignment horizontal="center" vertical="center"/>
    </xf>
    <xf numFmtId="0" fontId="4" fillId="185" borderId="9" xfId="0" applyFont="1" applyFill="1" applyBorder="1" applyAlignment="1">
      <alignment horizontal="center" vertical="center"/>
    </xf>
    <xf numFmtId="0" fontId="5" fillId="185" borderId="8" xfId="0" applyFont="1" applyFill="1" applyBorder="1" applyAlignment="1">
      <alignment horizontal="center" vertical="center"/>
    </xf>
    <xf numFmtId="0" fontId="4" fillId="91" borderId="9" xfId="0" applyFont="1" applyFill="1" applyBorder="1" applyAlignment="1">
      <alignment horizontal="center" vertical="center"/>
    </xf>
    <xf numFmtId="0" fontId="5" fillId="91" borderId="8" xfId="0" applyFont="1" applyFill="1" applyBorder="1" applyAlignment="1">
      <alignment horizontal="center" vertical="center"/>
    </xf>
    <xf numFmtId="0" fontId="4" fillId="150" borderId="9" xfId="0" applyFont="1" applyFill="1" applyBorder="1" applyAlignment="1">
      <alignment horizontal="center" vertical="center"/>
    </xf>
    <xf numFmtId="0" fontId="5" fillId="150" borderId="8" xfId="0" applyFont="1" applyFill="1" applyBorder="1" applyAlignment="1">
      <alignment horizontal="center" vertical="center"/>
    </xf>
    <xf numFmtId="0" fontId="4" fillId="83" borderId="9" xfId="0" applyFont="1" applyFill="1" applyBorder="1" applyAlignment="1">
      <alignment horizontal="center" vertical="center"/>
    </xf>
    <xf numFmtId="0" fontId="5" fillId="83" borderId="8" xfId="0" applyFont="1" applyFill="1" applyBorder="1" applyAlignment="1">
      <alignment horizontal="center" vertical="center"/>
    </xf>
    <xf numFmtId="0" fontId="4" fillId="117" borderId="9" xfId="0" applyFont="1" applyFill="1" applyBorder="1" applyAlignment="1">
      <alignment horizontal="center" vertical="center"/>
    </xf>
    <xf numFmtId="0" fontId="5" fillId="117" borderId="8" xfId="0" applyFont="1" applyFill="1" applyBorder="1" applyAlignment="1">
      <alignment horizontal="center" vertical="center"/>
    </xf>
    <xf numFmtId="0" fontId="4" fillId="166" borderId="9" xfId="0" applyFont="1" applyFill="1" applyBorder="1" applyAlignment="1">
      <alignment horizontal="center" vertical="center"/>
    </xf>
    <xf numFmtId="0" fontId="5" fillId="166" borderId="8" xfId="0" applyFont="1" applyFill="1" applyBorder="1" applyAlignment="1">
      <alignment horizontal="center" vertical="center"/>
    </xf>
    <xf numFmtId="0" fontId="4" fillId="159" borderId="9" xfId="0" applyFont="1" applyFill="1" applyBorder="1" applyAlignment="1">
      <alignment horizontal="center" vertical="center"/>
    </xf>
    <xf numFmtId="0" fontId="5" fillId="159" borderId="8" xfId="0" applyFont="1" applyFill="1" applyBorder="1" applyAlignment="1">
      <alignment horizontal="center" vertical="center"/>
    </xf>
    <xf numFmtId="0" fontId="4" fillId="56" borderId="9" xfId="0" applyFont="1" applyFill="1" applyBorder="1" applyAlignment="1">
      <alignment horizontal="center" vertical="center"/>
    </xf>
    <xf numFmtId="0" fontId="5" fillId="56" borderId="8" xfId="0" applyFont="1" applyFill="1" applyBorder="1" applyAlignment="1">
      <alignment horizontal="center" vertical="center"/>
    </xf>
    <xf numFmtId="0" fontId="4" fillId="190" borderId="9" xfId="0" applyFont="1" applyFill="1" applyBorder="1" applyAlignment="1">
      <alignment horizontal="center" vertical="center"/>
    </xf>
    <xf numFmtId="0" fontId="5" fillId="190" borderId="8" xfId="0" applyFont="1" applyFill="1" applyBorder="1" applyAlignment="1">
      <alignment horizontal="center" vertical="center"/>
    </xf>
    <xf numFmtId="0" fontId="4" fillId="162" borderId="9" xfId="0" applyFont="1" applyFill="1" applyBorder="1" applyAlignment="1">
      <alignment horizontal="center" vertical="center"/>
    </xf>
    <xf numFmtId="0" fontId="5" fillId="162" borderId="8" xfId="0" applyFont="1" applyFill="1" applyBorder="1" applyAlignment="1">
      <alignment horizontal="center" vertical="center"/>
    </xf>
    <xf numFmtId="0" fontId="4" fillId="131" borderId="9" xfId="0" applyFont="1" applyFill="1" applyBorder="1" applyAlignment="1">
      <alignment horizontal="center" vertical="center"/>
    </xf>
    <xf numFmtId="0" fontId="5" fillId="131" borderId="8" xfId="0" applyFont="1" applyFill="1" applyBorder="1" applyAlignment="1">
      <alignment horizontal="center" vertical="center"/>
    </xf>
    <xf numFmtId="0" fontId="4" fillId="122" borderId="9" xfId="0" applyFont="1" applyFill="1" applyBorder="1" applyAlignment="1">
      <alignment horizontal="center" vertical="center"/>
    </xf>
    <xf numFmtId="0" fontId="5" fillId="122" borderId="8" xfId="0" applyFont="1" applyFill="1" applyBorder="1" applyAlignment="1">
      <alignment horizontal="center" vertical="center"/>
    </xf>
    <xf numFmtId="0" fontId="4" fillId="196" borderId="9" xfId="0" applyFont="1" applyFill="1" applyBorder="1" applyAlignment="1">
      <alignment horizontal="center" vertical="center"/>
    </xf>
    <xf numFmtId="0" fontId="5" fillId="196" borderId="8" xfId="0" applyFont="1" applyFill="1" applyBorder="1" applyAlignment="1">
      <alignment horizontal="center" vertical="center"/>
    </xf>
    <xf numFmtId="0" fontId="4" fillId="175" borderId="9" xfId="0" applyFont="1" applyFill="1" applyBorder="1" applyAlignment="1">
      <alignment horizontal="center" vertical="center"/>
    </xf>
    <xf numFmtId="0" fontId="5" fillId="175" borderId="8" xfId="0" applyFont="1" applyFill="1" applyBorder="1" applyAlignment="1">
      <alignment horizontal="center" vertical="center"/>
    </xf>
    <xf numFmtId="0" fontId="4" fillId="191" borderId="9" xfId="0" applyFont="1" applyFill="1" applyBorder="1" applyAlignment="1">
      <alignment horizontal="center" vertical="center"/>
    </xf>
    <xf numFmtId="0" fontId="5" fillId="191" borderId="8" xfId="0" applyFont="1" applyFill="1" applyBorder="1" applyAlignment="1">
      <alignment horizontal="center" vertical="center"/>
    </xf>
    <xf numFmtId="0" fontId="4" fillId="172" borderId="9" xfId="0" applyFont="1" applyFill="1" applyBorder="1" applyAlignment="1">
      <alignment horizontal="center" vertical="center"/>
    </xf>
    <xf numFmtId="0" fontId="5" fillId="172" borderId="8" xfId="0" applyFont="1" applyFill="1" applyBorder="1" applyAlignment="1">
      <alignment horizontal="center" vertical="center"/>
    </xf>
    <xf numFmtId="0" fontId="4" fillId="77" borderId="9" xfId="0" applyFont="1" applyFill="1" applyBorder="1" applyAlignment="1">
      <alignment horizontal="center" vertical="center"/>
    </xf>
    <xf numFmtId="0" fontId="5" fillId="77" borderId="8" xfId="0" applyFont="1" applyFill="1" applyBorder="1" applyAlignment="1">
      <alignment horizontal="center" vertical="center"/>
    </xf>
    <xf numFmtId="0" fontId="4" fillId="200" borderId="9" xfId="0" applyFont="1" applyFill="1" applyBorder="1" applyAlignment="1">
      <alignment horizontal="center" vertical="center"/>
    </xf>
    <xf numFmtId="0" fontId="5" fillId="200" borderId="8" xfId="0" applyFont="1" applyFill="1" applyBorder="1" applyAlignment="1">
      <alignment horizontal="center" vertical="center"/>
    </xf>
    <xf numFmtId="0" fontId="4" fillId="28" borderId="9" xfId="0" applyFont="1" applyFill="1" applyBorder="1" applyAlignment="1">
      <alignment horizontal="center" vertical="center"/>
    </xf>
    <xf numFmtId="0" fontId="5" fillId="28" borderId="8" xfId="0" applyFont="1" applyFill="1" applyBorder="1" applyAlignment="1">
      <alignment horizontal="center" vertical="center"/>
    </xf>
    <xf numFmtId="0" fontId="4" fillId="179" borderId="9" xfId="0" applyFont="1" applyFill="1" applyBorder="1" applyAlignment="1">
      <alignment horizontal="center" vertical="center"/>
    </xf>
    <xf numFmtId="0" fontId="5" fillId="179" borderId="8" xfId="0" applyFont="1" applyFill="1" applyBorder="1" applyAlignment="1">
      <alignment horizontal="center" vertical="center"/>
    </xf>
    <xf numFmtId="0" fontId="4" fillId="94" borderId="9" xfId="0" applyFont="1" applyFill="1" applyBorder="1" applyAlignment="1">
      <alignment horizontal="center" vertical="center"/>
    </xf>
    <xf numFmtId="0" fontId="5" fillId="94" borderId="8" xfId="0" applyFont="1" applyFill="1" applyBorder="1" applyAlignment="1">
      <alignment horizontal="center" vertical="center"/>
    </xf>
    <xf numFmtId="0" fontId="4" fillId="129" borderId="9" xfId="0" applyFont="1" applyFill="1" applyBorder="1" applyAlignment="1">
      <alignment horizontal="center" vertical="center"/>
    </xf>
    <xf numFmtId="0" fontId="5" fillId="129" borderId="8" xfId="0" applyFont="1" applyFill="1" applyBorder="1" applyAlignment="1">
      <alignment horizontal="center" vertical="center"/>
    </xf>
    <xf numFmtId="0" fontId="4" fillId="145" borderId="9" xfId="0" applyFont="1" applyFill="1" applyBorder="1" applyAlignment="1">
      <alignment horizontal="center" vertical="center"/>
    </xf>
    <xf numFmtId="0" fontId="5" fillId="145" borderId="8" xfId="0" applyFont="1" applyFill="1" applyBorder="1" applyAlignment="1">
      <alignment horizontal="center" vertical="center"/>
    </xf>
    <xf numFmtId="0" fontId="4" fillId="164" borderId="9" xfId="0" applyFont="1" applyFill="1" applyBorder="1" applyAlignment="1">
      <alignment horizontal="center" vertical="center"/>
    </xf>
    <xf numFmtId="0" fontId="5" fillId="164" borderId="8" xfId="0" applyFont="1" applyFill="1" applyBorder="1" applyAlignment="1">
      <alignment horizontal="center" vertical="center"/>
    </xf>
    <xf numFmtId="0" fontId="4" fillId="119" borderId="9" xfId="0" applyFont="1" applyFill="1" applyBorder="1" applyAlignment="1">
      <alignment horizontal="center" vertical="center"/>
    </xf>
    <xf numFmtId="0" fontId="5" fillId="119" borderId="8" xfId="0" applyFont="1" applyFill="1" applyBorder="1" applyAlignment="1">
      <alignment horizontal="center" vertical="center"/>
    </xf>
    <xf numFmtId="0" fontId="4" fillId="157" borderId="9" xfId="0" applyFont="1" applyFill="1" applyBorder="1" applyAlignment="1">
      <alignment horizontal="center" vertical="center"/>
    </xf>
    <xf numFmtId="0" fontId="5" fillId="157" borderId="8" xfId="0" applyFont="1" applyFill="1" applyBorder="1" applyAlignment="1">
      <alignment horizontal="center" vertical="center"/>
    </xf>
    <xf numFmtId="0" fontId="4" fillId="143" borderId="9" xfId="0" applyFont="1" applyFill="1" applyBorder="1" applyAlignment="1">
      <alignment horizontal="center" vertical="center"/>
    </xf>
    <xf numFmtId="0" fontId="5" fillId="143" borderId="8" xfId="0" applyFont="1" applyFill="1" applyBorder="1" applyAlignment="1">
      <alignment horizontal="center" vertical="center"/>
    </xf>
    <xf numFmtId="0" fontId="4" fillId="167" borderId="9" xfId="0" applyFont="1" applyFill="1" applyBorder="1" applyAlignment="1">
      <alignment horizontal="center" vertical="center"/>
    </xf>
    <xf numFmtId="0" fontId="5" fillId="167" borderId="8" xfId="0" applyFont="1" applyFill="1" applyBorder="1" applyAlignment="1">
      <alignment horizontal="center" vertical="center"/>
    </xf>
    <xf numFmtId="0" fontId="4" fillId="183" borderId="9" xfId="0" applyFont="1" applyFill="1" applyBorder="1" applyAlignment="1">
      <alignment horizontal="center" vertical="center"/>
    </xf>
    <xf numFmtId="0" fontId="5" fillId="183" borderId="8" xfId="0" applyFont="1" applyFill="1" applyBorder="1" applyAlignment="1">
      <alignment horizontal="center" vertical="center"/>
    </xf>
    <xf numFmtId="0" fontId="4" fillId="180" borderId="9" xfId="0" applyFont="1" applyFill="1" applyBorder="1" applyAlignment="1">
      <alignment horizontal="center" vertical="center"/>
    </xf>
    <xf numFmtId="0" fontId="5" fillId="180" borderId="8" xfId="0" applyFont="1" applyFill="1" applyBorder="1" applyAlignment="1">
      <alignment horizontal="center" vertical="center"/>
    </xf>
    <xf numFmtId="0" fontId="4" fillId="204" borderId="9" xfId="0" applyFont="1" applyFill="1" applyBorder="1" applyAlignment="1">
      <alignment horizontal="center" vertical="center"/>
    </xf>
    <xf numFmtId="0" fontId="5" fillId="204" borderId="8" xfId="0" applyFont="1" applyFill="1" applyBorder="1" applyAlignment="1">
      <alignment horizontal="center" vertical="center"/>
    </xf>
    <xf numFmtId="0" fontId="4" fillId="59" borderId="9" xfId="0" applyFont="1" applyFill="1" applyBorder="1" applyAlignment="1">
      <alignment horizontal="center" vertical="center"/>
    </xf>
    <xf numFmtId="0" fontId="5" fillId="59" borderId="8" xfId="0" applyFont="1" applyFill="1" applyBorder="1" applyAlignment="1">
      <alignment horizontal="center" vertical="center"/>
    </xf>
    <xf numFmtId="0" fontId="4" fillId="130" borderId="9" xfId="0" applyFont="1" applyFill="1" applyBorder="1" applyAlignment="1">
      <alignment horizontal="center" vertical="center"/>
    </xf>
    <xf numFmtId="0" fontId="5" fillId="130" borderId="8" xfId="0" applyFont="1" applyFill="1" applyBorder="1" applyAlignment="1">
      <alignment horizontal="center" vertical="center"/>
    </xf>
    <xf numFmtId="0" fontId="4" fillId="137" borderId="9" xfId="0" applyFont="1" applyFill="1" applyBorder="1" applyAlignment="1">
      <alignment horizontal="center" vertical="center"/>
    </xf>
    <xf numFmtId="0" fontId="5" fillId="137" borderId="8" xfId="0" applyFont="1" applyFill="1" applyBorder="1" applyAlignment="1">
      <alignment horizontal="center" vertical="center"/>
    </xf>
    <xf numFmtId="0" fontId="4" fillId="142" borderId="9" xfId="0" applyFont="1" applyFill="1" applyBorder="1" applyAlignment="1">
      <alignment horizontal="center" vertical="center"/>
    </xf>
    <xf numFmtId="0" fontId="5" fillId="142" borderId="8" xfId="0" applyFont="1" applyFill="1" applyBorder="1" applyAlignment="1">
      <alignment horizontal="center" vertical="center"/>
    </xf>
    <xf numFmtId="0" fontId="4" fillId="194" borderId="9" xfId="0" applyFont="1" applyFill="1" applyBorder="1" applyAlignment="1">
      <alignment horizontal="center" vertical="center"/>
    </xf>
    <xf numFmtId="0" fontId="5" fillId="194" borderId="8" xfId="0" applyFont="1" applyFill="1" applyBorder="1" applyAlignment="1">
      <alignment horizontal="center" vertical="center"/>
    </xf>
    <xf numFmtId="0" fontId="4" fillId="170" borderId="9" xfId="0" applyFont="1" applyFill="1" applyBorder="1" applyAlignment="1">
      <alignment horizontal="center" vertical="center"/>
    </xf>
    <xf numFmtId="0" fontId="5" fillId="170" borderId="8" xfId="0" applyFont="1" applyFill="1" applyBorder="1" applyAlignment="1">
      <alignment horizontal="center" vertical="center"/>
    </xf>
    <xf numFmtId="0" fontId="4" fillId="197" borderId="9" xfId="0" applyFont="1" applyFill="1" applyBorder="1" applyAlignment="1">
      <alignment horizontal="center" vertical="center"/>
    </xf>
    <xf numFmtId="0" fontId="5" fillId="197" borderId="8" xfId="0" applyFont="1" applyFill="1" applyBorder="1" applyAlignment="1">
      <alignment horizontal="center" vertical="center"/>
    </xf>
    <xf numFmtId="0" fontId="4" fillId="109" borderId="9" xfId="0" applyFont="1" applyFill="1" applyBorder="1" applyAlignment="1">
      <alignment horizontal="center" vertical="center"/>
    </xf>
    <xf numFmtId="0" fontId="5" fillId="109" borderId="8" xfId="0" applyFont="1" applyFill="1" applyBorder="1" applyAlignment="1">
      <alignment horizontal="center" vertical="center"/>
    </xf>
    <xf numFmtId="0" fontId="4" fillId="123" borderId="9" xfId="0" applyFont="1" applyFill="1" applyBorder="1" applyAlignment="1">
      <alignment horizontal="center" vertical="center"/>
    </xf>
    <xf numFmtId="0" fontId="5" fillId="123" borderId="8" xfId="0" applyFont="1" applyFill="1" applyBorder="1" applyAlignment="1">
      <alignment horizontal="center" vertical="center"/>
    </xf>
    <xf numFmtId="0" fontId="4" fillId="146" borderId="9" xfId="0" applyFont="1" applyFill="1" applyBorder="1" applyAlignment="1">
      <alignment horizontal="center" vertical="center"/>
    </xf>
    <xf numFmtId="0" fontId="5" fillId="146" borderId="8" xfId="0" applyFont="1" applyFill="1" applyBorder="1" applyAlignment="1">
      <alignment horizontal="center" vertical="center"/>
    </xf>
    <xf numFmtId="0" fontId="4" fillId="44" borderId="9" xfId="0" applyFont="1" applyFill="1" applyBorder="1" applyAlignment="1">
      <alignment horizontal="center" vertical="center"/>
    </xf>
    <xf numFmtId="0" fontId="5" fillId="44" borderId="8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4" fillId="176" borderId="9" xfId="0" applyFont="1" applyFill="1" applyBorder="1" applyAlignment="1">
      <alignment horizontal="center" vertical="center"/>
    </xf>
    <xf numFmtId="0" fontId="5" fillId="176" borderId="8" xfId="0" applyFont="1" applyFill="1" applyBorder="1" applyAlignment="1">
      <alignment horizontal="center" vertical="center"/>
    </xf>
    <xf numFmtId="0" fontId="4" fillId="202" borderId="9" xfId="0" applyFont="1" applyFill="1" applyBorder="1" applyAlignment="1">
      <alignment horizontal="center" vertical="center"/>
    </xf>
    <xf numFmtId="0" fontId="5" fillId="202" borderId="8" xfId="0" applyFont="1" applyFill="1" applyBorder="1" applyAlignment="1">
      <alignment horizontal="center" vertical="center"/>
    </xf>
    <xf numFmtId="0" fontId="4" fillId="199" borderId="9" xfId="0" applyFont="1" applyFill="1" applyBorder="1" applyAlignment="1">
      <alignment horizontal="center" vertical="center"/>
    </xf>
    <xf numFmtId="0" fontId="5" fillId="199" borderId="8" xfId="0" applyFont="1" applyFill="1" applyBorder="1" applyAlignment="1">
      <alignment horizontal="center" vertical="center"/>
    </xf>
    <xf numFmtId="0" fontId="4" fillId="126" borderId="9" xfId="0" applyFont="1" applyFill="1" applyBorder="1" applyAlignment="1">
      <alignment horizontal="center" vertical="center"/>
    </xf>
    <xf numFmtId="0" fontId="5" fillId="126" borderId="8" xfId="0" applyFont="1" applyFill="1" applyBorder="1" applyAlignment="1">
      <alignment horizontal="center" vertical="center"/>
    </xf>
    <xf numFmtId="0" fontId="4" fillId="80" borderId="9" xfId="0" applyFont="1" applyFill="1" applyBorder="1" applyAlignment="1">
      <alignment horizontal="center" vertical="center"/>
    </xf>
    <xf numFmtId="0" fontId="5" fillId="80" borderId="8" xfId="0" applyFont="1" applyFill="1" applyBorder="1" applyAlignment="1">
      <alignment horizontal="center" vertical="center"/>
    </xf>
    <xf numFmtId="0" fontId="4" fillId="184" borderId="9" xfId="0" applyFont="1" applyFill="1" applyBorder="1" applyAlignment="1">
      <alignment horizontal="center" vertical="center"/>
    </xf>
    <xf numFmtId="0" fontId="5" fillId="184" borderId="8" xfId="0" applyFont="1" applyFill="1" applyBorder="1" applyAlignment="1">
      <alignment horizontal="center" vertical="center"/>
    </xf>
    <xf numFmtId="0" fontId="4" fillId="125" borderId="9" xfId="0" applyFont="1" applyFill="1" applyBorder="1" applyAlignment="1">
      <alignment horizontal="center" vertical="center"/>
    </xf>
    <xf numFmtId="0" fontId="5" fillId="125" borderId="8" xfId="0" applyFont="1" applyFill="1" applyBorder="1" applyAlignment="1">
      <alignment horizontal="center" vertical="center"/>
    </xf>
    <xf numFmtId="0" fontId="4" fillId="82" borderId="9" xfId="0" applyFont="1" applyFill="1" applyBorder="1" applyAlignment="1">
      <alignment horizontal="center" vertical="center"/>
    </xf>
    <xf numFmtId="0" fontId="5" fillId="82" borderId="8" xfId="0" applyFont="1" applyFill="1" applyBorder="1" applyAlignment="1">
      <alignment horizontal="center" vertical="center"/>
    </xf>
    <xf numFmtId="0" fontId="4" fillId="86" borderId="9" xfId="0" applyFont="1" applyFill="1" applyBorder="1" applyAlignment="1">
      <alignment horizontal="center" vertical="center"/>
    </xf>
    <xf numFmtId="0" fontId="5" fillId="86" borderId="8" xfId="0" applyFont="1" applyFill="1" applyBorder="1" applyAlignment="1">
      <alignment horizontal="center" vertical="center"/>
    </xf>
    <xf numFmtId="0" fontId="4" fillId="186" borderId="9" xfId="0" applyFont="1" applyFill="1" applyBorder="1" applyAlignment="1">
      <alignment horizontal="center" vertical="center"/>
    </xf>
    <xf numFmtId="0" fontId="5" fillId="186" borderId="8" xfId="0" applyFont="1" applyFill="1" applyBorder="1" applyAlignment="1">
      <alignment horizontal="center" vertical="center"/>
    </xf>
    <xf numFmtId="0" fontId="4" fillId="182" borderId="9" xfId="0" applyFont="1" applyFill="1" applyBorder="1" applyAlignment="1">
      <alignment horizontal="center" vertical="center"/>
    </xf>
    <xf numFmtId="0" fontId="5" fillId="182" borderId="8" xfId="0" applyFont="1" applyFill="1" applyBorder="1" applyAlignment="1">
      <alignment horizontal="center" vertical="center"/>
    </xf>
    <xf numFmtId="0" fontId="4" fillId="45" borderId="9" xfId="0" applyFont="1" applyFill="1" applyBorder="1" applyAlignment="1">
      <alignment horizontal="center" vertical="center"/>
    </xf>
    <xf numFmtId="0" fontId="5" fillId="45" borderId="8" xfId="0" applyFont="1" applyFill="1" applyBorder="1" applyAlignment="1">
      <alignment horizontal="center" vertical="center"/>
    </xf>
    <xf numFmtId="0" fontId="4" fillId="193" borderId="9" xfId="0" applyFont="1" applyFill="1" applyBorder="1" applyAlignment="1">
      <alignment horizontal="center" vertical="center"/>
    </xf>
    <xf numFmtId="0" fontId="5" fillId="193" borderId="8" xfId="0" applyFont="1" applyFill="1" applyBorder="1" applyAlignment="1">
      <alignment horizontal="center" vertical="center"/>
    </xf>
    <xf numFmtId="0" fontId="7" fillId="127" borderId="7" xfId="1" applyFill="1" applyBorder="1" applyAlignment="1">
      <alignment horizontal="left" vertical="center"/>
    </xf>
    <xf numFmtId="0" fontId="0" fillId="205" borderId="0" xfId="0" applyFill="1"/>
    <xf numFmtId="0" fontId="0" fillId="206" borderId="0" xfId="0" applyFill="1"/>
    <xf numFmtId="0" fontId="0" fillId="207" borderId="0" xfId="0" applyFill="1"/>
    <xf numFmtId="0" fontId="8" fillId="207" borderId="0" xfId="0" applyFont="1" applyFill="1"/>
    <xf numFmtId="0" fontId="0" fillId="208" borderId="0" xfId="0" applyFill="1"/>
    <xf numFmtId="0" fontId="0" fillId="209" borderId="0" xfId="0" applyFill="1"/>
    <xf numFmtId="0" fontId="0" fillId="210" borderId="0" xfId="0" applyFill="1"/>
    <xf numFmtId="0" fontId="0" fillId="211" borderId="0" xfId="0" applyFill="1"/>
    <xf numFmtId="0" fontId="0" fillId="212" borderId="0" xfId="0" applyFill="1"/>
    <xf numFmtId="0" fontId="2" fillId="170" borderId="9" xfId="0" applyFont="1" applyFill="1" applyBorder="1" applyAlignment="1">
      <alignment horizontal="center" vertical="center"/>
    </xf>
    <xf numFmtId="0" fontId="3" fillId="170" borderId="8" xfId="0" applyFont="1" applyFill="1" applyBorder="1" applyAlignment="1">
      <alignment horizontal="center" vertical="center"/>
    </xf>
    <xf numFmtId="0" fontId="1" fillId="213" borderId="0" xfId="0" applyFont="1" applyFill="1"/>
    <xf numFmtId="0" fontId="0" fillId="0" borderId="11" xfId="0" applyBorder="1"/>
    <xf numFmtId="0" fontId="0" fillId="207" borderId="12" xfId="0" applyFill="1" applyBorder="1"/>
    <xf numFmtId="0" fontId="0" fillId="0" borderId="12" xfId="0" applyBorder="1"/>
    <xf numFmtId="0" fontId="0" fillId="207" borderId="13" xfId="0" applyFill="1" applyBorder="1"/>
    <xf numFmtId="0" fontId="7" fillId="0" borderId="10" xfId="1" applyBorder="1" applyAlignment="1">
      <alignment horizontal="left" vertical="center"/>
    </xf>
    <xf numFmtId="0" fontId="7" fillId="0" borderId="7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Ohio+St.&amp;year=2016" TargetMode="External"/><Relationship Id="rId299" Type="http://schemas.openxmlformats.org/officeDocument/2006/relationships/hyperlink" Target="https://barttorvik.com/trank.php?&amp;begin=20151101&amp;end=20160314&amp;conlimit=All&amp;year=2016&amp;top=0&amp;venue=All&amp;type=N&amp;mingames=0&amp;quad=5&amp;rpi=" TargetMode="External"/><Relationship Id="rId21" Type="http://schemas.openxmlformats.org/officeDocument/2006/relationships/hyperlink" Target="https://barttorvik.com/team.php?team=Michigan+St.&amp;year=2016" TargetMode="External"/><Relationship Id="rId63" Type="http://schemas.openxmlformats.org/officeDocument/2006/relationships/hyperlink" Target="https://barttorvik.com/team.php?team=Connecticut&amp;year=2016" TargetMode="External"/><Relationship Id="rId159" Type="http://schemas.openxmlformats.org/officeDocument/2006/relationships/hyperlink" Target="https://barttorvik.com/team.php?team=Boise+St.&amp;year=2016" TargetMode="External"/><Relationship Id="rId324" Type="http://schemas.openxmlformats.org/officeDocument/2006/relationships/hyperlink" Target="https://barttorvik.com/team.php?team=Santa+Clara&amp;year=2016" TargetMode="External"/><Relationship Id="rId366" Type="http://schemas.openxmlformats.org/officeDocument/2006/relationships/hyperlink" Target="https://barttorvik.com/team.php?team=VMI&amp;year=2016" TargetMode="External"/><Relationship Id="rId170" Type="http://schemas.openxmlformats.org/officeDocument/2006/relationships/hyperlink" Target="https://barttorvik.com/team.php?team=Pepperdine&amp;year=2016" TargetMode="External"/><Relationship Id="rId226" Type="http://schemas.openxmlformats.org/officeDocument/2006/relationships/hyperlink" Target="https://barttorvik.com/team.php?team=Wyoming&amp;year=2016" TargetMode="External"/><Relationship Id="rId433" Type="http://schemas.openxmlformats.org/officeDocument/2006/relationships/hyperlink" Target="https://barttorvik.com/trank.php?&amp;begin=20151101&amp;end=20160314&amp;conlimit=All&amp;year=2016&amp;top=0&amp;venue=All&amp;type=N&amp;mingames=0&amp;quad=5&amp;rpi=" TargetMode="External"/><Relationship Id="rId268" Type="http://schemas.openxmlformats.org/officeDocument/2006/relationships/hyperlink" Target="https://barttorvik.com/team.php?team=UTEP&amp;year=2016" TargetMode="External"/><Relationship Id="rId32" Type="http://schemas.openxmlformats.org/officeDocument/2006/relationships/hyperlink" Target="https://barttorvik.com/team.php?team=Florida&amp;year=2016" TargetMode="External"/><Relationship Id="rId74" Type="http://schemas.openxmlformats.org/officeDocument/2006/relationships/hyperlink" Target="https://barttorvik.com/team.php?team=Hawaii&amp;year=2016" TargetMode="External"/><Relationship Id="rId128" Type="http://schemas.openxmlformats.org/officeDocument/2006/relationships/hyperlink" Target="https://barttorvik.com/team.php?team=Stony+Brook&amp;year=2016" TargetMode="External"/><Relationship Id="rId335" Type="http://schemas.openxmlformats.org/officeDocument/2006/relationships/hyperlink" Target="https://barttorvik.com/team.php?team=Wofford&amp;year=2016" TargetMode="External"/><Relationship Id="rId377" Type="http://schemas.openxmlformats.org/officeDocument/2006/relationships/hyperlink" Target="https://barttorvik.com/team.php?team=Florida+Atlantic&amp;year=2016" TargetMode="External"/><Relationship Id="rId5" Type="http://schemas.openxmlformats.org/officeDocument/2006/relationships/hyperlink" Target="https://barttorvik.com/team.php?team=Villanova&amp;year=2016" TargetMode="External"/><Relationship Id="rId181" Type="http://schemas.openxmlformats.org/officeDocument/2006/relationships/hyperlink" Target="https://barttorvik.com/team.php?team=Temple&amp;year=2016" TargetMode="External"/><Relationship Id="rId237" Type="http://schemas.openxmlformats.org/officeDocument/2006/relationships/hyperlink" Target="https://barttorvik.com/team.php?team=Illinois+St.&amp;year=2016" TargetMode="External"/><Relationship Id="rId402" Type="http://schemas.openxmlformats.org/officeDocument/2006/relationships/hyperlink" Target="https://barttorvik.com/team.php?team=Longwood&amp;year=2016" TargetMode="External"/><Relationship Id="rId279" Type="http://schemas.openxmlformats.org/officeDocument/2006/relationships/hyperlink" Target="https://barttorvik.com/team.php?team=Bucknell&amp;year=2016" TargetMode="External"/><Relationship Id="rId43" Type="http://schemas.openxmlformats.org/officeDocument/2006/relationships/hyperlink" Target="https://barttorvik.com/team.php?team=Kentucky&amp;year=2016" TargetMode="External"/><Relationship Id="rId139" Type="http://schemas.openxmlformats.org/officeDocument/2006/relationships/hyperlink" Target="https://barttorvik.com/team.php?team=Chattanooga&amp;year=2016" TargetMode="External"/><Relationship Id="rId290" Type="http://schemas.openxmlformats.org/officeDocument/2006/relationships/hyperlink" Target="https://barttorvik.com/team.php?team=Miami+OH&amp;year=2016" TargetMode="External"/><Relationship Id="rId304" Type="http://schemas.openxmlformats.org/officeDocument/2006/relationships/hyperlink" Target="https://barttorvik.com/team.php?team=Lamar&amp;year=2016" TargetMode="External"/><Relationship Id="rId346" Type="http://schemas.openxmlformats.org/officeDocument/2006/relationships/hyperlink" Target="https://barttorvik.com/team.php?team=North+Texas&amp;year=2016" TargetMode="External"/><Relationship Id="rId388" Type="http://schemas.openxmlformats.org/officeDocument/2006/relationships/hyperlink" Target="https://barttorvik.com/team.php?team=Alabama+St.&amp;year=2016" TargetMode="External"/><Relationship Id="rId85" Type="http://schemas.openxmlformats.org/officeDocument/2006/relationships/hyperlink" Target="https://barttorvik.com/team.php?team=Saint+Joseph%27s&amp;year=2016" TargetMode="External"/><Relationship Id="rId150" Type="http://schemas.openxmlformats.org/officeDocument/2006/relationships/hyperlink" Target="https://barttorvik.com/team.php?team=New+Mexico&amp;year=2016" TargetMode="External"/><Relationship Id="rId192" Type="http://schemas.openxmlformats.org/officeDocument/2006/relationships/hyperlink" Target="https://barttorvik.com/team.php?team=Missouri&amp;year=2016" TargetMode="External"/><Relationship Id="rId206" Type="http://schemas.openxmlformats.org/officeDocument/2006/relationships/hyperlink" Target="https://barttorvik.com/team.php?team=Colorado+St.&amp;year=2016" TargetMode="External"/><Relationship Id="rId413" Type="http://schemas.openxmlformats.org/officeDocument/2006/relationships/hyperlink" Target="https://barttorvik.com/team.php?team=Northern+Colorado&amp;year=2016" TargetMode="External"/><Relationship Id="rId248" Type="http://schemas.openxmlformats.org/officeDocument/2006/relationships/hyperlink" Target="https://barttorvik.com/team.php?team=Eastern+Washington&amp;year=2016" TargetMode="External"/><Relationship Id="rId269" Type="http://schemas.openxmlformats.org/officeDocument/2006/relationships/hyperlink" Target="https://barttorvik.com/team.php?team=Murray+St.&amp;year=2016" TargetMode="External"/><Relationship Id="rId12" Type="http://schemas.openxmlformats.org/officeDocument/2006/relationships/hyperlink" Target="https://barttorvik.com/team.php?team=Purdue&amp;year=2016" TargetMode="External"/><Relationship Id="rId33" Type="http://schemas.openxmlformats.org/officeDocument/2006/relationships/hyperlink" Target="https://barttorvik.com/team.php?team=Michigan&amp;year=2016" TargetMode="External"/><Relationship Id="rId108" Type="http://schemas.openxmlformats.org/officeDocument/2006/relationships/hyperlink" Target="https://barttorvik.com/team.php?team=Akron&amp;year=2016" TargetMode="External"/><Relationship Id="rId129" Type="http://schemas.openxmlformats.org/officeDocument/2006/relationships/hyperlink" Target="https://barttorvik.com/team.php?team=Oakland&amp;year=2016" TargetMode="External"/><Relationship Id="rId280" Type="http://schemas.openxmlformats.org/officeDocument/2006/relationships/hyperlink" Target="https://barttorvik.com/team.php?team=Sacramento+St.&amp;year=2016" TargetMode="External"/><Relationship Id="rId315" Type="http://schemas.openxmlformats.org/officeDocument/2006/relationships/hyperlink" Target="https://barttorvik.com/team.php?team=Northern+Kentucky&amp;year=2016" TargetMode="External"/><Relationship Id="rId336" Type="http://schemas.openxmlformats.org/officeDocument/2006/relationships/hyperlink" Target="https://barttorvik.com/team.php?team=Cleveland+St.&amp;year=2016" TargetMode="External"/><Relationship Id="rId357" Type="http://schemas.openxmlformats.org/officeDocument/2006/relationships/hyperlink" Target="https://barttorvik.com/team.php?team=UNC+Greensboro&amp;year=2016" TargetMode="External"/><Relationship Id="rId54" Type="http://schemas.openxmlformats.org/officeDocument/2006/relationships/hyperlink" Target="https://barttorvik.com/team.php?team=Cincinnati&amp;year=2016" TargetMode="External"/><Relationship Id="rId75" Type="http://schemas.openxmlformats.org/officeDocument/2006/relationships/hyperlink" Target="https://barttorvik.com/team.php?team=Hawaii&amp;year=2016" TargetMode="External"/><Relationship Id="rId96" Type="http://schemas.openxmlformats.org/officeDocument/2006/relationships/hyperlink" Target="https://barttorvik.com/team.php?team=Little+Rock&amp;year=2016" TargetMode="External"/><Relationship Id="rId140" Type="http://schemas.openxmlformats.org/officeDocument/2006/relationships/hyperlink" Target="https://barttorvik.com/team.php?team=Chattanooga&amp;year=2016" TargetMode="External"/><Relationship Id="rId161" Type="http://schemas.openxmlformats.org/officeDocument/2006/relationships/hyperlink" Target="https://barttorvik.com/team.php?team=Long+Beach+St.&amp;year=2016" TargetMode="External"/><Relationship Id="rId182" Type="http://schemas.openxmlformats.org/officeDocument/2006/relationships/hyperlink" Target="https://barttorvik.com/team.php?team=UAB&amp;year=2016" TargetMode="External"/><Relationship Id="rId217" Type="http://schemas.openxmlformats.org/officeDocument/2006/relationships/hyperlink" Target="https://barttorvik.com/team.php?team=New+Mexico+St.&amp;year=2016" TargetMode="External"/><Relationship Id="rId378" Type="http://schemas.openxmlformats.org/officeDocument/2006/relationships/hyperlink" Target="https://barttorvik.com/team.php?team=Northwestern+St.&amp;year=2016" TargetMode="External"/><Relationship Id="rId399" Type="http://schemas.openxmlformats.org/officeDocument/2006/relationships/hyperlink" Target="https://barttorvik.com/team.php?team=UMass+Lowell&amp;year=2016" TargetMode="External"/><Relationship Id="rId403" Type="http://schemas.openxmlformats.org/officeDocument/2006/relationships/hyperlink" Target="https://barttorvik.com/team.php?team=Bryant&amp;year=2016" TargetMode="External"/><Relationship Id="rId6" Type="http://schemas.openxmlformats.org/officeDocument/2006/relationships/hyperlink" Target="https://barttorvik.com/team.php?team=West+Virginia&amp;year=2016" TargetMode="External"/><Relationship Id="rId238" Type="http://schemas.openxmlformats.org/officeDocument/2006/relationships/hyperlink" Target="https://barttorvik.com/team.php?team=IPFW&amp;year=2016" TargetMode="External"/><Relationship Id="rId259" Type="http://schemas.openxmlformats.org/officeDocument/2006/relationships/hyperlink" Target="https://barttorvik.com/team.php?team=Towson&amp;year=2016" TargetMode="External"/><Relationship Id="rId424" Type="http://schemas.openxmlformats.org/officeDocument/2006/relationships/hyperlink" Target="https://barttorvik.com/team.php?team=Illinois+Chicago&amp;year=2016" TargetMode="External"/><Relationship Id="rId23" Type="http://schemas.openxmlformats.org/officeDocument/2006/relationships/hyperlink" Target="https://barttorvik.com/team.php?team=Vanderbilt&amp;year=2016" TargetMode="External"/><Relationship Id="rId119" Type="http://schemas.openxmlformats.org/officeDocument/2006/relationships/hyperlink" Target="https://barttorvik.com/team.php?team=BYU&amp;year=2016" TargetMode="External"/><Relationship Id="rId270" Type="http://schemas.openxmlformats.org/officeDocument/2006/relationships/hyperlink" Target="https://barttorvik.com/team.php?team=Rider&amp;year=2016" TargetMode="External"/><Relationship Id="rId291" Type="http://schemas.openxmlformats.org/officeDocument/2006/relationships/hyperlink" Target="https://barttorvik.com/team.php?team=San+Diego&amp;year=2016" TargetMode="External"/><Relationship Id="rId305" Type="http://schemas.openxmlformats.org/officeDocument/2006/relationships/hyperlink" Target="https://barttorvik.com/team.php?team=Louisiana+Monroe&amp;year=2016" TargetMode="External"/><Relationship Id="rId326" Type="http://schemas.openxmlformats.org/officeDocument/2006/relationships/hyperlink" Target="https://barttorvik.com/trank.php?&amp;begin=20151101&amp;end=20160314&amp;conlimit=All&amp;year=2016&amp;top=0&amp;venue=All&amp;type=N&amp;mingames=0&amp;quad=5&amp;rpi=" TargetMode="External"/><Relationship Id="rId347" Type="http://schemas.openxmlformats.org/officeDocument/2006/relationships/hyperlink" Target="https://barttorvik.com/team.php?team=Penn&amp;year=2016" TargetMode="External"/><Relationship Id="rId44" Type="http://schemas.openxmlformats.org/officeDocument/2006/relationships/hyperlink" Target="https://barttorvik.com/team.php?team=Kentucky&amp;year=2016" TargetMode="External"/><Relationship Id="rId65" Type="http://schemas.openxmlformats.org/officeDocument/2006/relationships/hyperlink" Target="https://barttorvik.com/team.php?team=Baylor&amp;year=2016" TargetMode="External"/><Relationship Id="rId86" Type="http://schemas.openxmlformats.org/officeDocument/2006/relationships/hyperlink" Target="https://barttorvik.com/team.php?team=Saint+Joseph%27s&amp;year=2016" TargetMode="External"/><Relationship Id="rId130" Type="http://schemas.openxmlformats.org/officeDocument/2006/relationships/hyperlink" Target="https://barttorvik.com/team.php?team=Arkansas&amp;year=2016" TargetMode="External"/><Relationship Id="rId151" Type="http://schemas.openxmlformats.org/officeDocument/2006/relationships/hyperlink" Target="https://barttorvik.com/team.php?team=St.+Bonaventure&amp;year=2016" TargetMode="External"/><Relationship Id="rId368" Type="http://schemas.openxmlformats.org/officeDocument/2006/relationships/hyperlink" Target="https://barttorvik.com/team.php?team=North+Dakota&amp;year=2016" TargetMode="External"/><Relationship Id="rId389" Type="http://schemas.openxmlformats.org/officeDocument/2006/relationships/hyperlink" Target="https://barttorvik.com/team.php?team=Niagara&amp;year=2016" TargetMode="External"/><Relationship Id="rId172" Type="http://schemas.openxmlformats.org/officeDocument/2006/relationships/hyperlink" Target="https://barttorvik.com/team.php?team=Harvard&amp;year=2016" TargetMode="External"/><Relationship Id="rId193" Type="http://schemas.openxmlformats.org/officeDocument/2006/relationships/hyperlink" Target="https://barttorvik.com/team.php?team=Milwaukee&amp;year=2016" TargetMode="External"/><Relationship Id="rId207" Type="http://schemas.openxmlformats.org/officeDocument/2006/relationships/hyperlink" Target="https://barttorvik.com/team.php?team=Illinois&amp;year=2016" TargetMode="External"/><Relationship Id="rId228" Type="http://schemas.openxmlformats.org/officeDocument/2006/relationships/hyperlink" Target="https://barttorvik.com/team.php?team=Minnesota&amp;year=2016" TargetMode="External"/><Relationship Id="rId249" Type="http://schemas.openxmlformats.org/officeDocument/2006/relationships/hyperlink" Target="https://barttorvik.com/team.php?team=Western+Michigan&amp;year=2016" TargetMode="External"/><Relationship Id="rId414" Type="http://schemas.openxmlformats.org/officeDocument/2006/relationships/hyperlink" Target="https://barttorvik.com/team.php?team=Liberty&amp;year=2016" TargetMode="External"/><Relationship Id="rId13" Type="http://schemas.openxmlformats.org/officeDocument/2006/relationships/hyperlink" Target="https://barttorvik.com/team.php?team=Purdue&amp;year=2016" TargetMode="External"/><Relationship Id="rId109" Type="http://schemas.openxmlformats.org/officeDocument/2006/relationships/hyperlink" Target="https://barttorvik.com/team.php?team=Creighton&amp;year=2016" TargetMode="External"/><Relationship Id="rId260" Type="http://schemas.openxmlformats.org/officeDocument/2006/relationships/hyperlink" Target="https://barttorvik.com/team.php?team=Buffalo&amp;year=2016" TargetMode="External"/><Relationship Id="rId281" Type="http://schemas.openxmlformats.org/officeDocument/2006/relationships/hyperlink" Target="https://barttorvik.com/team.php?team=Troy&amp;year=2016" TargetMode="External"/><Relationship Id="rId316" Type="http://schemas.openxmlformats.org/officeDocument/2006/relationships/hyperlink" Target="https://barttorvik.com/team.php?team=Rutgers&amp;year=2016" TargetMode="External"/><Relationship Id="rId337" Type="http://schemas.openxmlformats.org/officeDocument/2006/relationships/hyperlink" Target="https://barttorvik.com/team.php?team=Portland+St.&amp;year=2016" TargetMode="External"/><Relationship Id="rId34" Type="http://schemas.openxmlformats.org/officeDocument/2006/relationships/hyperlink" Target="https://barttorvik.com/team.php?team=Michigan&amp;year=2016" TargetMode="External"/><Relationship Id="rId55" Type="http://schemas.openxmlformats.org/officeDocument/2006/relationships/hyperlink" Target="https://barttorvik.com/team.php?team=USC&amp;year=2016" TargetMode="External"/><Relationship Id="rId76" Type="http://schemas.openxmlformats.org/officeDocument/2006/relationships/hyperlink" Target="https://barttorvik.com/team.php?team=Kansas+St.&amp;year=2016" TargetMode="External"/><Relationship Id="rId97" Type="http://schemas.openxmlformats.org/officeDocument/2006/relationships/hyperlink" Target="https://barttorvik.com/team.php?team=Little+Rock&amp;year=2016" TargetMode="External"/><Relationship Id="rId120" Type="http://schemas.openxmlformats.org/officeDocument/2006/relationships/hyperlink" Target="https://barttorvik.com/team.php?team=Northwestern&amp;year=2016" TargetMode="External"/><Relationship Id="rId141" Type="http://schemas.openxmlformats.org/officeDocument/2006/relationships/hyperlink" Target="https://barttorvik.com/team.php?team=William+%26+Mary&amp;year=2016" TargetMode="External"/><Relationship Id="rId358" Type="http://schemas.openxmlformats.org/officeDocument/2006/relationships/hyperlink" Target="https://barttorvik.com/team.php?team=Charlotte&amp;year=2016" TargetMode="External"/><Relationship Id="rId379" Type="http://schemas.openxmlformats.org/officeDocument/2006/relationships/hyperlink" Target="https://barttorvik.com/team.php?team=Eastern+Illinois&amp;year=2016" TargetMode="External"/><Relationship Id="rId7" Type="http://schemas.openxmlformats.org/officeDocument/2006/relationships/hyperlink" Target="https://barttorvik.com/team.php?team=West+Virginia&amp;year=2016" TargetMode="External"/><Relationship Id="rId162" Type="http://schemas.openxmlformats.org/officeDocument/2006/relationships/hyperlink" Target="https://barttorvik.com/team.php?team=Grand+Canyon&amp;year=2016" TargetMode="External"/><Relationship Id="rId183" Type="http://schemas.openxmlformats.org/officeDocument/2006/relationships/hyperlink" Target="https://barttorvik.com/team.php?team=UNC+Asheville&amp;year=2016" TargetMode="External"/><Relationship Id="rId218" Type="http://schemas.openxmlformats.org/officeDocument/2006/relationships/hyperlink" Target="https://barttorvik.com/team.php?team=Cal+Poly&amp;year=2016" TargetMode="External"/><Relationship Id="rId239" Type="http://schemas.openxmlformats.org/officeDocument/2006/relationships/hyperlink" Target="https://barttorvik.com/team.php?team=Canisius&amp;year=2016" TargetMode="External"/><Relationship Id="rId390" Type="http://schemas.openxmlformats.org/officeDocument/2006/relationships/hyperlink" Target="https://barttorvik.com/team.php?team=Sacred+Heart&amp;year=2016" TargetMode="External"/><Relationship Id="rId404" Type="http://schemas.openxmlformats.org/officeDocument/2006/relationships/hyperlink" Target="https://barttorvik.com/team.php?team=Savannah+St.&amp;year=2016" TargetMode="External"/><Relationship Id="rId425" Type="http://schemas.openxmlformats.org/officeDocument/2006/relationships/hyperlink" Target="https://barttorvik.com/team.php?team=UTSA&amp;year=2016" TargetMode="External"/><Relationship Id="rId250" Type="http://schemas.openxmlformats.org/officeDocument/2006/relationships/hyperlink" Target="https://barttorvik.com/team.php?team=Denver&amp;year=2016" TargetMode="External"/><Relationship Id="rId271" Type="http://schemas.openxmlformats.org/officeDocument/2006/relationships/hyperlink" Target="https://barttorvik.com/trank.php?&amp;begin=20151101&amp;end=20160314&amp;conlimit=All&amp;year=2016&amp;top=0&amp;venue=All&amp;type=N&amp;mingames=0&amp;quad=5&amp;rpi=" TargetMode="External"/><Relationship Id="rId292" Type="http://schemas.openxmlformats.org/officeDocument/2006/relationships/hyperlink" Target="https://barttorvik.com/team.php?team=UC+Riverside&amp;year=2016" TargetMode="External"/><Relationship Id="rId306" Type="http://schemas.openxmlformats.org/officeDocument/2006/relationships/hyperlink" Target="https://barttorvik.com/team.php?team=Lipscomb&amp;year=2016" TargetMode="External"/><Relationship Id="rId24" Type="http://schemas.openxmlformats.org/officeDocument/2006/relationships/hyperlink" Target="https://barttorvik.com/team.php?team=Texas+A%26M&amp;year=2016" TargetMode="External"/><Relationship Id="rId45" Type="http://schemas.openxmlformats.org/officeDocument/2006/relationships/hyperlink" Target="https://barttorvik.com/team.php?team=Indiana&amp;year=2016" TargetMode="External"/><Relationship Id="rId66" Type="http://schemas.openxmlformats.org/officeDocument/2006/relationships/hyperlink" Target="https://barttorvik.com/team.php?team=Baylor&amp;year=2016" TargetMode="External"/><Relationship Id="rId87" Type="http://schemas.openxmlformats.org/officeDocument/2006/relationships/hyperlink" Target="https://barttorvik.com/team.php?team=Utah&amp;year=2016" TargetMode="External"/><Relationship Id="rId110" Type="http://schemas.openxmlformats.org/officeDocument/2006/relationships/hyperlink" Target="https://barttorvik.com/team.php?team=Oregon+St.&amp;year=2016" TargetMode="External"/><Relationship Id="rId131" Type="http://schemas.openxmlformats.org/officeDocument/2006/relationships/hyperlink" Target="https://barttorvik.com/team.php?team=San+Diego+St.&amp;year=2016" TargetMode="External"/><Relationship Id="rId327" Type="http://schemas.openxmlformats.org/officeDocument/2006/relationships/hyperlink" Target="https://barttorvik.com/team.php?team=New+Hampshire&amp;year=2016" TargetMode="External"/><Relationship Id="rId348" Type="http://schemas.openxmlformats.org/officeDocument/2006/relationships/hyperlink" Target="https://barttorvik.com/team.php?team=Quinnipiac&amp;year=2016" TargetMode="External"/><Relationship Id="rId369" Type="http://schemas.openxmlformats.org/officeDocument/2006/relationships/hyperlink" Target="https://barttorvik.com/team.php?team=Mount+St.+Mary%27s&amp;year=2016" TargetMode="External"/><Relationship Id="rId152" Type="http://schemas.openxmlformats.org/officeDocument/2006/relationships/hyperlink" Target="https://barttorvik.com/team.php?team=Nebraska&amp;year=2016" TargetMode="External"/><Relationship Id="rId173" Type="http://schemas.openxmlformats.org/officeDocument/2006/relationships/hyperlink" Target="https://barttorvik.com/team.php?team=Davidson&amp;year=2016" TargetMode="External"/><Relationship Id="rId194" Type="http://schemas.openxmlformats.org/officeDocument/2006/relationships/hyperlink" Target="https://barttorvik.com/team.php?team=Mississippi+St.&amp;year=2016" TargetMode="External"/><Relationship Id="rId208" Type="http://schemas.openxmlformats.org/officeDocument/2006/relationships/hyperlink" Target="https://barttorvik.com/team.php?team=Nevada&amp;year=2016" TargetMode="External"/><Relationship Id="rId229" Type="http://schemas.openxmlformats.org/officeDocument/2006/relationships/hyperlink" Target="https://barttorvik.com/team.php?team=Eastern+Michigan&amp;year=2016" TargetMode="External"/><Relationship Id="rId380" Type="http://schemas.openxmlformats.org/officeDocument/2006/relationships/hyperlink" Target="https://barttorvik.com/trank.php?&amp;begin=20151101&amp;end=20160314&amp;conlimit=All&amp;year=2016&amp;top=0&amp;venue=All&amp;type=N&amp;mingames=0&amp;quad=5&amp;rpi=" TargetMode="External"/><Relationship Id="rId415" Type="http://schemas.openxmlformats.org/officeDocument/2006/relationships/hyperlink" Target="https://barttorvik.com/team.php?team=Maine&amp;year=2016" TargetMode="External"/><Relationship Id="rId240" Type="http://schemas.openxmlformats.org/officeDocument/2006/relationships/hyperlink" Target="https://barttorvik.com/team.php?team=FIU&amp;year=2016" TargetMode="External"/><Relationship Id="rId261" Type="http://schemas.openxmlformats.org/officeDocument/2006/relationships/hyperlink" Target="https://barttorvik.com/team.php?team=Buffalo&amp;year=2016" TargetMode="External"/><Relationship Id="rId14" Type="http://schemas.openxmlformats.org/officeDocument/2006/relationships/hyperlink" Target="https://barttorvik.com/team.php?team=Virginia&amp;year=2016" TargetMode="External"/><Relationship Id="rId35" Type="http://schemas.openxmlformats.org/officeDocument/2006/relationships/hyperlink" Target="https://barttorvik.com/team.php?team=Maryland&amp;year=2016" TargetMode="External"/><Relationship Id="rId56" Type="http://schemas.openxmlformats.org/officeDocument/2006/relationships/hyperlink" Target="https://barttorvik.com/team.php?team=USC&amp;year=2016" TargetMode="External"/><Relationship Id="rId77" Type="http://schemas.openxmlformats.org/officeDocument/2006/relationships/hyperlink" Target="https://barttorvik.com/team.php?team=UCLA&amp;year=2016" TargetMode="External"/><Relationship Id="rId100" Type="http://schemas.openxmlformats.org/officeDocument/2006/relationships/hyperlink" Target="https://barttorvik.com/team.php?team=VCU&amp;year=2016" TargetMode="External"/><Relationship Id="rId282" Type="http://schemas.openxmlformats.org/officeDocument/2006/relationships/hyperlink" Target="https://barttorvik.com/team.php?team=Western+Carolina&amp;year=2016" TargetMode="External"/><Relationship Id="rId317" Type="http://schemas.openxmlformats.org/officeDocument/2006/relationships/hyperlink" Target="https://barttorvik.com/team.php?team=Brown&amp;year=2016" TargetMode="External"/><Relationship Id="rId338" Type="http://schemas.openxmlformats.org/officeDocument/2006/relationships/hyperlink" Target="https://barttorvik.com/team.php?team=Lehigh&amp;year=2016" TargetMode="External"/><Relationship Id="rId359" Type="http://schemas.openxmlformats.org/officeDocument/2006/relationships/hyperlink" Target="https://barttorvik.com/team.php?team=South+Carolina+St.&amp;year=2016" TargetMode="External"/><Relationship Id="rId8" Type="http://schemas.openxmlformats.org/officeDocument/2006/relationships/hyperlink" Target="https://barttorvik.com/team.php?team=Miami+FL&amp;year=2016" TargetMode="External"/><Relationship Id="rId98" Type="http://schemas.openxmlformats.org/officeDocument/2006/relationships/hyperlink" Target="https://barttorvik.com/team.php?team=Richmond&amp;year=2016" TargetMode="External"/><Relationship Id="rId121" Type="http://schemas.openxmlformats.org/officeDocument/2006/relationships/hyperlink" Target="https://barttorvik.com/team.php?team=Alabama&amp;year=2016" TargetMode="External"/><Relationship Id="rId142" Type="http://schemas.openxmlformats.org/officeDocument/2006/relationships/hyperlink" Target="https://barttorvik.com/team.php?team=Oklahoma+St.&amp;year=2016" TargetMode="External"/><Relationship Id="rId163" Type="http://schemas.openxmlformats.org/officeDocument/2006/relationships/hyperlink" Target="https://barttorvik.com/team.php?team=Toledo&amp;year=2016" TargetMode="External"/><Relationship Id="rId184" Type="http://schemas.openxmlformats.org/officeDocument/2006/relationships/hyperlink" Target="https://barttorvik.com/team.php?team=UNC+Asheville&amp;year=2016" TargetMode="External"/><Relationship Id="rId219" Type="http://schemas.openxmlformats.org/officeDocument/2006/relationships/hyperlink" Target="https://barttorvik.com/team.php?team=Texas+A%26M+Corpus+Chris&amp;year=2016" TargetMode="External"/><Relationship Id="rId370" Type="http://schemas.openxmlformats.org/officeDocument/2006/relationships/hyperlink" Target="https://barttorvik.com/team.php?team=Rice&amp;year=2016" TargetMode="External"/><Relationship Id="rId391" Type="http://schemas.openxmlformats.org/officeDocument/2006/relationships/hyperlink" Target="https://barttorvik.com/team.php?team=Coppin+St.&amp;year=2016" TargetMode="External"/><Relationship Id="rId405" Type="http://schemas.openxmlformats.org/officeDocument/2006/relationships/hyperlink" Target="https://barttorvik.com/team.php?team=Hartford&amp;year=2016" TargetMode="External"/><Relationship Id="rId426" Type="http://schemas.openxmlformats.org/officeDocument/2006/relationships/hyperlink" Target="https://barttorvik.com/team.php?team=Prairie+View+A%26M&amp;year=2016" TargetMode="External"/><Relationship Id="rId230" Type="http://schemas.openxmlformats.org/officeDocument/2006/relationships/hyperlink" Target="https://barttorvik.com/team.php?team=DePaul&amp;year=2016" TargetMode="External"/><Relationship Id="rId251" Type="http://schemas.openxmlformats.org/officeDocument/2006/relationships/hyperlink" Target="https://barttorvik.com/team.php?team=Portland&amp;year=2016" TargetMode="External"/><Relationship Id="rId25" Type="http://schemas.openxmlformats.org/officeDocument/2006/relationships/hyperlink" Target="https://barttorvik.com/team.php?team=Texas+A%26M&amp;year=2016" TargetMode="External"/><Relationship Id="rId46" Type="http://schemas.openxmlformats.org/officeDocument/2006/relationships/hyperlink" Target="https://barttorvik.com/team.php?team=Indiana&amp;year=2016" TargetMode="External"/><Relationship Id="rId67" Type="http://schemas.openxmlformats.org/officeDocument/2006/relationships/hyperlink" Target="https://barttorvik.com/team.php?team=Texas+Tech&amp;year=2016" TargetMode="External"/><Relationship Id="rId272" Type="http://schemas.openxmlformats.org/officeDocument/2006/relationships/hyperlink" Target="https://barttorvik.com/team.php?team=Western+Illinois&amp;year=2016" TargetMode="External"/><Relationship Id="rId293" Type="http://schemas.openxmlformats.org/officeDocument/2006/relationships/hyperlink" Target="https://barttorvik.com/team.php?team=Montana+St.&amp;year=2016" TargetMode="External"/><Relationship Id="rId307" Type="http://schemas.openxmlformats.org/officeDocument/2006/relationships/hyperlink" Target="https://barttorvik.com/team.php?team=Dartmouth&amp;year=2016" TargetMode="External"/><Relationship Id="rId328" Type="http://schemas.openxmlformats.org/officeDocument/2006/relationships/hyperlink" Target="https://barttorvik.com/team.php?team=Pacific&amp;year=2016" TargetMode="External"/><Relationship Id="rId349" Type="http://schemas.openxmlformats.org/officeDocument/2006/relationships/hyperlink" Target="https://barttorvik.com/team.php?team=New+Orleans&amp;year=2016" TargetMode="External"/><Relationship Id="rId88" Type="http://schemas.openxmlformats.org/officeDocument/2006/relationships/hyperlink" Target="https://barttorvik.com/team.php?team=Utah&amp;year=2016" TargetMode="External"/><Relationship Id="rId111" Type="http://schemas.openxmlformats.org/officeDocument/2006/relationships/hyperlink" Target="https://barttorvik.com/team.php?team=Oregon+St.&amp;year=2016" TargetMode="External"/><Relationship Id="rId132" Type="http://schemas.openxmlformats.org/officeDocument/2006/relationships/hyperlink" Target="https://barttorvik.com/team.php?team=Memphis&amp;year=2016" TargetMode="External"/><Relationship Id="rId153" Type="http://schemas.openxmlformats.org/officeDocument/2006/relationships/hyperlink" Target="https://barttorvik.com/team.php?team=Middle+Tennessee&amp;year=2016" TargetMode="External"/><Relationship Id="rId174" Type="http://schemas.openxmlformats.org/officeDocument/2006/relationships/hyperlink" Target="https://barttorvik.com/team.php?team=Ohio&amp;year=2016" TargetMode="External"/><Relationship Id="rId195" Type="http://schemas.openxmlformats.org/officeDocument/2006/relationships/hyperlink" Target="https://barttorvik.com/team.php?team=Green+Bay&amp;year=2016" TargetMode="External"/><Relationship Id="rId209" Type="http://schemas.openxmlformats.org/officeDocument/2006/relationships/hyperlink" Target="https://barttorvik.com/team.php?team=Virginia+Tech&amp;year=2016" TargetMode="External"/><Relationship Id="rId360" Type="http://schemas.openxmlformats.org/officeDocument/2006/relationships/hyperlink" Target="https://barttorvik.com/team.php?team=Saint+Peter%27s&amp;year=2016" TargetMode="External"/><Relationship Id="rId381" Type="http://schemas.openxmlformats.org/officeDocument/2006/relationships/hyperlink" Target="https://barttorvik.com/team.php?team=Jacksonville+St.&amp;year=2016" TargetMode="External"/><Relationship Id="rId416" Type="http://schemas.openxmlformats.org/officeDocument/2006/relationships/hyperlink" Target="https://barttorvik.com/team.php?team=Northern+Arizona&amp;year=2016" TargetMode="External"/><Relationship Id="rId220" Type="http://schemas.openxmlformats.org/officeDocument/2006/relationships/hyperlink" Target="https://barttorvik.com/team.php?team=Vermont&amp;year=2016" TargetMode="External"/><Relationship Id="rId241" Type="http://schemas.openxmlformats.org/officeDocument/2006/relationships/hyperlink" Target="https://barttorvik.com/trank.php?&amp;begin=20151101&amp;end=20160314&amp;conlimit=All&amp;year=2016&amp;top=0&amp;venue=All&amp;type=N&amp;mingames=0&amp;quad=5&amp;rpi=" TargetMode="External"/><Relationship Id="rId15" Type="http://schemas.openxmlformats.org/officeDocument/2006/relationships/hyperlink" Target="https://barttorvik.com/team.php?team=Virginia&amp;year=2016" TargetMode="External"/><Relationship Id="rId36" Type="http://schemas.openxmlformats.org/officeDocument/2006/relationships/hyperlink" Target="https://barttorvik.com/team.php?team=Maryland&amp;year=2016" TargetMode="External"/><Relationship Id="rId57" Type="http://schemas.openxmlformats.org/officeDocument/2006/relationships/hyperlink" Target="https://barttorvik.com/team.php?team=Wichita+St.&amp;year=2016" TargetMode="External"/><Relationship Id="rId262" Type="http://schemas.openxmlformats.org/officeDocument/2006/relationships/hyperlink" Target="https://barttorvik.com/team.php?team=Coastal+Carolina&amp;year=2016" TargetMode="External"/><Relationship Id="rId283" Type="http://schemas.openxmlformats.org/officeDocument/2006/relationships/hyperlink" Target="https://barttorvik.com/team.php?team=Montana&amp;year=2016" TargetMode="External"/><Relationship Id="rId318" Type="http://schemas.openxmlformats.org/officeDocument/2006/relationships/hyperlink" Target="https://barttorvik.com/team.php?team=St.+Francis+PA&amp;year=2016" TargetMode="External"/><Relationship Id="rId339" Type="http://schemas.openxmlformats.org/officeDocument/2006/relationships/hyperlink" Target="https://barttorvik.com/team.php?team=La+Salle&amp;year=2016" TargetMode="External"/><Relationship Id="rId78" Type="http://schemas.openxmlformats.org/officeDocument/2006/relationships/hyperlink" Target="https://barttorvik.com/team.php?team=South+Dakota+St.&amp;year=2016" TargetMode="External"/><Relationship Id="rId99" Type="http://schemas.openxmlformats.org/officeDocument/2006/relationships/hyperlink" Target="https://barttorvik.com/team.php?team=VCU&amp;year=2016" TargetMode="External"/><Relationship Id="rId101" Type="http://schemas.openxmlformats.org/officeDocument/2006/relationships/hyperlink" Target="https://barttorvik.com/team.php?team=UNLV&amp;year=2016" TargetMode="External"/><Relationship Id="rId122" Type="http://schemas.openxmlformats.org/officeDocument/2006/relationships/hyperlink" Target="https://barttorvik.com/team.php?team=Monmouth&amp;year=2016" TargetMode="External"/><Relationship Id="rId143" Type="http://schemas.openxmlformats.org/officeDocument/2006/relationships/hyperlink" Target="https://barttorvik.com/team.php?team=Fordham&amp;year=2016" TargetMode="External"/><Relationship Id="rId164" Type="http://schemas.openxmlformats.org/officeDocument/2006/relationships/hyperlink" Target="https://barttorvik.com/team.php?team=Wake+Forest&amp;year=2016" TargetMode="External"/><Relationship Id="rId185" Type="http://schemas.openxmlformats.org/officeDocument/2006/relationships/hyperlink" Target="https://barttorvik.com/team.php?team=Southern+Illinois&amp;year=2016" TargetMode="External"/><Relationship Id="rId350" Type="http://schemas.openxmlformats.org/officeDocument/2006/relationships/hyperlink" Target="https://barttorvik.com/team.php?team=SIU+Edwardsville&amp;year=2016" TargetMode="External"/><Relationship Id="rId371" Type="http://schemas.openxmlformats.org/officeDocument/2006/relationships/hyperlink" Target="https://barttorvik.com/team.php?team=The+Citadel&amp;year=2016" TargetMode="External"/><Relationship Id="rId406" Type="http://schemas.openxmlformats.org/officeDocument/2006/relationships/hyperlink" Target="https://barttorvik.com/trank.php?&amp;begin=20151101&amp;end=20160314&amp;conlimit=All&amp;year=2016&amp;top=0&amp;venue=All&amp;type=N&amp;mingames=0&amp;quad=5&amp;rpi=" TargetMode="External"/><Relationship Id="rId9" Type="http://schemas.openxmlformats.org/officeDocument/2006/relationships/hyperlink" Target="https://barttorvik.com/team.php?team=Miami+FL&amp;year=2016" TargetMode="External"/><Relationship Id="rId210" Type="http://schemas.openxmlformats.org/officeDocument/2006/relationships/hyperlink" Target="https://barttorvik.com/team.php?team=Mercer&amp;year=2016" TargetMode="External"/><Relationship Id="rId392" Type="http://schemas.openxmlformats.org/officeDocument/2006/relationships/hyperlink" Target="https://barttorvik.com/team.php?team=Lafayette&amp;year=2016" TargetMode="External"/><Relationship Id="rId427" Type="http://schemas.openxmlformats.org/officeDocument/2006/relationships/hyperlink" Target="https://barttorvik.com/team.php?team=Delaware+St.&amp;year=2016" TargetMode="External"/><Relationship Id="rId26" Type="http://schemas.openxmlformats.org/officeDocument/2006/relationships/hyperlink" Target="https://barttorvik.com/team.php?team=North+Carolina&amp;year=2016" TargetMode="External"/><Relationship Id="rId231" Type="http://schemas.openxmlformats.org/officeDocument/2006/relationships/hyperlink" Target="https://barttorvik.com/team.php?team=Samford&amp;year=2016" TargetMode="External"/><Relationship Id="rId252" Type="http://schemas.openxmlformats.org/officeDocument/2006/relationships/hyperlink" Target="https://barttorvik.com/team.php?team=Radford&amp;year=2016" TargetMode="External"/><Relationship Id="rId273" Type="http://schemas.openxmlformats.org/officeDocument/2006/relationships/hyperlink" Target="https://barttorvik.com/team.php?team=Drake&amp;year=2016" TargetMode="External"/><Relationship Id="rId294" Type="http://schemas.openxmlformats.org/officeDocument/2006/relationships/hyperlink" Target="https://barttorvik.com/team.php?team=East+Tennessee+St.&amp;year=2016" TargetMode="External"/><Relationship Id="rId308" Type="http://schemas.openxmlformats.org/officeDocument/2006/relationships/hyperlink" Target="https://barttorvik.com/team.php?team=Tennessee+Tech&amp;year=2016" TargetMode="External"/><Relationship Id="rId329" Type="http://schemas.openxmlformats.org/officeDocument/2006/relationships/hyperlink" Target="https://barttorvik.com/team.php?team=Manhattan&amp;year=2016" TargetMode="External"/><Relationship Id="rId47" Type="http://schemas.openxmlformats.org/officeDocument/2006/relationships/hyperlink" Target="https://barttorvik.com/trank.php?&amp;begin=20151101&amp;end=20160314&amp;conlimit=All&amp;year=2016&amp;top=0&amp;venue=All&amp;type=N&amp;mingames=0&amp;quad=5&amp;rpi=" TargetMode="External"/><Relationship Id="rId68" Type="http://schemas.openxmlformats.org/officeDocument/2006/relationships/hyperlink" Target="https://barttorvik.com/team.php?team=Texas+Tech&amp;year=2016" TargetMode="External"/><Relationship Id="rId89" Type="http://schemas.openxmlformats.org/officeDocument/2006/relationships/hyperlink" Target="https://barttorvik.com/team.php?team=Georgia&amp;year=2016" TargetMode="External"/><Relationship Id="rId112" Type="http://schemas.openxmlformats.org/officeDocument/2006/relationships/hyperlink" Target="https://barttorvik.com/team.php?team=Wisconsin&amp;year=2016" TargetMode="External"/><Relationship Id="rId133" Type="http://schemas.openxmlformats.org/officeDocument/2006/relationships/hyperlink" Target="https://barttorvik.com/team.php?team=Yale&amp;year=2016" TargetMode="External"/><Relationship Id="rId154" Type="http://schemas.openxmlformats.org/officeDocument/2006/relationships/hyperlink" Target="https://barttorvik.com/team.php?team=Middle+Tennessee&amp;year=2016" TargetMode="External"/><Relationship Id="rId175" Type="http://schemas.openxmlformats.org/officeDocument/2006/relationships/hyperlink" Target="https://barttorvik.com/team.php?team=Northeastern&amp;year=2016" TargetMode="External"/><Relationship Id="rId340" Type="http://schemas.openxmlformats.org/officeDocument/2006/relationships/hyperlink" Target="https://barttorvik.com/team.php?team=Jacksonville&amp;year=2016" TargetMode="External"/><Relationship Id="rId361" Type="http://schemas.openxmlformats.org/officeDocument/2006/relationships/hyperlink" Target="https://barttorvik.com/team.php?team=Appalachian+St.&amp;year=2016" TargetMode="External"/><Relationship Id="rId196" Type="http://schemas.openxmlformats.org/officeDocument/2006/relationships/hyperlink" Target="https://barttorvik.com/team.php?team=Green+Bay&amp;year=2016" TargetMode="External"/><Relationship Id="rId200" Type="http://schemas.openxmlformats.org/officeDocument/2006/relationships/hyperlink" Target="https://barttorvik.com/team.php?team=Columbia&amp;year=2016" TargetMode="External"/><Relationship Id="rId382" Type="http://schemas.openxmlformats.org/officeDocument/2006/relationships/hyperlink" Target="https://barttorvik.com/team.php?team=McNeese+St.&amp;year=2016" TargetMode="External"/><Relationship Id="rId417" Type="http://schemas.openxmlformats.org/officeDocument/2006/relationships/hyperlink" Target="https://barttorvik.com/team.php?team=Abilene+Christian&amp;year=2016" TargetMode="External"/><Relationship Id="rId16" Type="http://schemas.openxmlformats.org/officeDocument/2006/relationships/hyperlink" Target="https://barttorvik.com/team.php?team=Oklahoma&amp;year=2016" TargetMode="External"/><Relationship Id="rId221" Type="http://schemas.openxmlformats.org/officeDocument/2006/relationships/hyperlink" Target="https://barttorvik.com/team.php?team=Massachusetts&amp;year=2016" TargetMode="External"/><Relationship Id="rId242" Type="http://schemas.openxmlformats.org/officeDocument/2006/relationships/hyperlink" Target="https://barttorvik.com/team.php?team=Oral+Roberts&amp;year=2016" TargetMode="External"/><Relationship Id="rId263" Type="http://schemas.openxmlformats.org/officeDocument/2006/relationships/hyperlink" Target="https://barttorvik.com/team.php?team=South+Dakota&amp;year=2016" TargetMode="External"/><Relationship Id="rId284" Type="http://schemas.openxmlformats.org/officeDocument/2006/relationships/hyperlink" Target="https://barttorvik.com/team.php?team=North+Dakota+St.&amp;year=2016" TargetMode="External"/><Relationship Id="rId319" Type="http://schemas.openxmlformats.org/officeDocument/2006/relationships/hyperlink" Target="https://barttorvik.com/team.php?team=IUPUI&amp;year=2016" TargetMode="External"/><Relationship Id="rId37" Type="http://schemas.openxmlformats.org/officeDocument/2006/relationships/hyperlink" Target="https://barttorvik.com/team.php?team=Pittsburgh&amp;year=2016" TargetMode="External"/><Relationship Id="rId58" Type="http://schemas.openxmlformats.org/officeDocument/2006/relationships/hyperlink" Target="https://barttorvik.com/team.php?team=Wichita+St.&amp;year=2016" TargetMode="External"/><Relationship Id="rId79" Type="http://schemas.openxmlformats.org/officeDocument/2006/relationships/hyperlink" Target="https://barttorvik.com/team.php?team=South+Dakota+St.&amp;year=2016" TargetMode="External"/><Relationship Id="rId102" Type="http://schemas.openxmlformats.org/officeDocument/2006/relationships/hyperlink" Target="https://barttorvik.com/team.php?team=Syracuse&amp;year=2016" TargetMode="External"/><Relationship Id="rId123" Type="http://schemas.openxmlformats.org/officeDocument/2006/relationships/hyperlink" Target="https://barttorvik.com/team.php?team=Tulsa&amp;year=2016" TargetMode="External"/><Relationship Id="rId144" Type="http://schemas.openxmlformats.org/officeDocument/2006/relationships/hyperlink" Target="https://barttorvik.com/team.php?team=UNC+Wilmington&amp;year=2016" TargetMode="External"/><Relationship Id="rId330" Type="http://schemas.openxmlformats.org/officeDocument/2006/relationships/hyperlink" Target="https://barttorvik.com/team.php?team=Youngstown+St.&amp;year=2016" TargetMode="External"/><Relationship Id="rId90" Type="http://schemas.openxmlformats.org/officeDocument/2006/relationships/hyperlink" Target="https://barttorvik.com/trank.php?&amp;begin=20151101&amp;end=20160314&amp;conlimit=All&amp;year=2016&amp;top=0&amp;venue=All&amp;type=N&amp;mingames=0&amp;quad=5&amp;rpi=" TargetMode="External"/><Relationship Id="rId165" Type="http://schemas.openxmlformats.org/officeDocument/2006/relationships/hyperlink" Target="https://barttorvik.com/team.php?team=UC+Santa+Barbara&amp;year=2016" TargetMode="External"/><Relationship Id="rId186" Type="http://schemas.openxmlformats.org/officeDocument/2006/relationships/hyperlink" Target="https://barttorvik.com/trank.php?&amp;begin=20151101&amp;end=20160314&amp;conlimit=All&amp;year=2016&amp;top=0&amp;venue=All&amp;type=N&amp;mingames=0&amp;quad=5&amp;rpi=" TargetMode="External"/><Relationship Id="rId351" Type="http://schemas.openxmlformats.org/officeDocument/2006/relationships/hyperlink" Target="https://barttorvik.com/team.php?team=South+Florida&amp;year=2016" TargetMode="External"/><Relationship Id="rId372" Type="http://schemas.openxmlformats.org/officeDocument/2006/relationships/hyperlink" Target="https://barttorvik.com/team.php?team=Seattle&amp;year=2016" TargetMode="External"/><Relationship Id="rId393" Type="http://schemas.openxmlformats.org/officeDocument/2006/relationships/hyperlink" Target="https://barttorvik.com/team.php?team=Bradley&amp;year=2016" TargetMode="External"/><Relationship Id="rId407" Type="http://schemas.openxmlformats.org/officeDocument/2006/relationships/hyperlink" Target="https://barttorvik.com/team.php?team=Southeast+Missouri+St.&amp;year=2016" TargetMode="External"/><Relationship Id="rId428" Type="http://schemas.openxmlformats.org/officeDocument/2006/relationships/hyperlink" Target="https://barttorvik.com/team.php?team=Mississippi+Valley+St.&amp;year=2016" TargetMode="External"/><Relationship Id="rId211" Type="http://schemas.openxmlformats.org/officeDocument/2006/relationships/hyperlink" Target="https://barttorvik.com/team.php?team=East+Carolina&amp;year=2016" TargetMode="External"/><Relationship Id="rId232" Type="http://schemas.openxmlformats.org/officeDocument/2006/relationships/hyperlink" Target="https://barttorvik.com/team.php?team=Idaho&amp;year=2016" TargetMode="External"/><Relationship Id="rId253" Type="http://schemas.openxmlformats.org/officeDocument/2006/relationships/hyperlink" Target="https://barttorvik.com/team.php?team=Stephen+F.+Austin&amp;year=2016" TargetMode="External"/><Relationship Id="rId274" Type="http://schemas.openxmlformats.org/officeDocument/2006/relationships/hyperlink" Target="https://barttorvik.com/team.php?team=Loyola+Chicago&amp;year=2016" TargetMode="External"/><Relationship Id="rId295" Type="http://schemas.openxmlformats.org/officeDocument/2006/relationships/hyperlink" Target="https://barttorvik.com/team.php?team=Bowling+Green&amp;year=2016" TargetMode="External"/><Relationship Id="rId309" Type="http://schemas.openxmlformats.org/officeDocument/2006/relationships/hyperlink" Target="https://barttorvik.com/team.php?team=UMKC&amp;year=2016" TargetMode="External"/><Relationship Id="rId27" Type="http://schemas.openxmlformats.org/officeDocument/2006/relationships/hyperlink" Target="https://barttorvik.com/team.php?team=North+Carolina&amp;year=2016" TargetMode="External"/><Relationship Id="rId48" Type="http://schemas.openxmlformats.org/officeDocument/2006/relationships/hyperlink" Target="https://barttorvik.com/team.php?team=Iowa+St.&amp;year=2016" TargetMode="External"/><Relationship Id="rId69" Type="http://schemas.openxmlformats.org/officeDocument/2006/relationships/hyperlink" Target="https://barttorvik.com/team.php?team=Valparaiso&amp;year=2016" TargetMode="External"/><Relationship Id="rId113" Type="http://schemas.openxmlformats.org/officeDocument/2006/relationships/hyperlink" Target="https://barttorvik.com/team.php?team=Wisconsin&amp;year=2016" TargetMode="External"/><Relationship Id="rId134" Type="http://schemas.openxmlformats.org/officeDocument/2006/relationships/hyperlink" Target="https://barttorvik.com/team.php?team=Yale&amp;year=2016" TargetMode="External"/><Relationship Id="rId320" Type="http://schemas.openxmlformats.org/officeDocument/2006/relationships/hyperlink" Target="https://barttorvik.com/team.php?team=UC+Davis&amp;year=2016" TargetMode="External"/><Relationship Id="rId80" Type="http://schemas.openxmlformats.org/officeDocument/2006/relationships/hyperlink" Target="https://barttorvik.com/team.php?team=George+Washington&amp;year=2016" TargetMode="External"/><Relationship Id="rId155" Type="http://schemas.openxmlformats.org/officeDocument/2006/relationships/hyperlink" Target="https://barttorvik.com/team.php?team=North+Carolina+St.&amp;year=2016" TargetMode="External"/><Relationship Id="rId176" Type="http://schemas.openxmlformats.org/officeDocument/2006/relationships/hyperlink" Target="https://barttorvik.com/team.php?team=Morehead+St.&amp;year=2016" TargetMode="External"/><Relationship Id="rId197" Type="http://schemas.openxmlformats.org/officeDocument/2006/relationships/hyperlink" Target="https://barttorvik.com/team.php?team=Fresno+St.&amp;year=2016" TargetMode="External"/><Relationship Id="rId341" Type="http://schemas.openxmlformats.org/officeDocument/2006/relationships/hyperlink" Target="https://barttorvik.com/team.php?team=Norfolk+St.&amp;year=2016" TargetMode="External"/><Relationship Id="rId362" Type="http://schemas.openxmlformats.org/officeDocument/2006/relationships/hyperlink" Target="https://barttorvik.com/team.php?team=Georgia+Southern&amp;year=2016" TargetMode="External"/><Relationship Id="rId383" Type="http://schemas.openxmlformats.org/officeDocument/2006/relationships/hyperlink" Target="https://barttorvik.com/team.php?team=Idaho+St.&amp;year=2016" TargetMode="External"/><Relationship Id="rId418" Type="http://schemas.openxmlformats.org/officeDocument/2006/relationships/hyperlink" Target="https://barttorvik.com/team.php?team=Nicholls+St.&amp;year=2016" TargetMode="External"/><Relationship Id="rId201" Type="http://schemas.openxmlformats.org/officeDocument/2006/relationships/hyperlink" Target="https://barttorvik.com/team.php?team=Clemson&amp;year=2016" TargetMode="External"/><Relationship Id="rId222" Type="http://schemas.openxmlformats.org/officeDocument/2006/relationships/hyperlink" Target="https://barttorvik.com/team.php?team=Hofstra&amp;year=2016" TargetMode="External"/><Relationship Id="rId243" Type="http://schemas.openxmlformats.org/officeDocument/2006/relationships/hyperlink" Target="https://barttorvik.com/team.php?team=Detroit&amp;year=2016" TargetMode="External"/><Relationship Id="rId264" Type="http://schemas.openxmlformats.org/officeDocument/2006/relationships/hyperlink" Target="https://barttorvik.com/team.php?team=Louisiana+Lafayette&amp;year=2016" TargetMode="External"/><Relationship Id="rId285" Type="http://schemas.openxmlformats.org/officeDocument/2006/relationships/hyperlink" Target="https://barttorvik.com/team.php?team=Texas+St.&amp;year=2016" TargetMode="External"/><Relationship Id="rId17" Type="http://schemas.openxmlformats.org/officeDocument/2006/relationships/hyperlink" Target="https://barttorvik.com/team.php?team=Oklahoma&amp;year=2016" TargetMode="External"/><Relationship Id="rId38" Type="http://schemas.openxmlformats.org/officeDocument/2006/relationships/hyperlink" Target="https://barttorvik.com/team.php?team=Pittsburgh&amp;year=2016" TargetMode="External"/><Relationship Id="rId59" Type="http://schemas.openxmlformats.org/officeDocument/2006/relationships/hyperlink" Target="https://barttorvik.com/team.php?team=California&amp;year=2016" TargetMode="External"/><Relationship Id="rId103" Type="http://schemas.openxmlformats.org/officeDocument/2006/relationships/hyperlink" Target="https://barttorvik.com/team.php?team=Syracuse&amp;year=2016" TargetMode="External"/><Relationship Id="rId124" Type="http://schemas.openxmlformats.org/officeDocument/2006/relationships/hyperlink" Target="https://barttorvik.com/team.php?team=Tulsa&amp;year=2016" TargetMode="External"/><Relationship Id="rId310" Type="http://schemas.openxmlformats.org/officeDocument/2006/relationships/hyperlink" Target="https://barttorvik.com/team.php?team=Austin+Peay&amp;year=2016" TargetMode="External"/><Relationship Id="rId70" Type="http://schemas.openxmlformats.org/officeDocument/2006/relationships/hyperlink" Target="https://barttorvik.com/team.php?team=Texas&amp;year=2016" TargetMode="External"/><Relationship Id="rId91" Type="http://schemas.openxmlformats.org/officeDocument/2006/relationships/hyperlink" Target="https://barttorvik.com/team.php?team=Seton+Hall&amp;year=2016" TargetMode="External"/><Relationship Id="rId145" Type="http://schemas.openxmlformats.org/officeDocument/2006/relationships/hyperlink" Target="https://barttorvik.com/team.php?team=UNC+Wilmington&amp;year=2016" TargetMode="External"/><Relationship Id="rId166" Type="http://schemas.openxmlformats.org/officeDocument/2006/relationships/hyperlink" Target="https://barttorvik.com/team.php?team=Houston&amp;year=2016" TargetMode="External"/><Relationship Id="rId187" Type="http://schemas.openxmlformats.org/officeDocument/2006/relationships/hyperlink" Target="https://barttorvik.com/team.php?team=Nebraska+Omaha&amp;year=2016" TargetMode="External"/><Relationship Id="rId331" Type="http://schemas.openxmlformats.org/officeDocument/2006/relationships/hyperlink" Target="https://barttorvik.com/team.php?team=South+Alabama&amp;year=2016" TargetMode="External"/><Relationship Id="rId352" Type="http://schemas.openxmlformats.org/officeDocument/2006/relationships/hyperlink" Target="https://barttorvik.com/team.php?team=Fairleigh+Dickinson&amp;year=2016" TargetMode="External"/><Relationship Id="rId373" Type="http://schemas.openxmlformats.org/officeDocument/2006/relationships/hyperlink" Target="https://barttorvik.com/team.php?team=Cal+St.+Northridge&amp;year=2016" TargetMode="External"/><Relationship Id="rId394" Type="http://schemas.openxmlformats.org/officeDocument/2006/relationships/hyperlink" Target="https://barttorvik.com/team.php?team=North+Carolina+A%26T&amp;year=2016" TargetMode="External"/><Relationship Id="rId408" Type="http://schemas.openxmlformats.org/officeDocument/2006/relationships/hyperlink" Target="https://barttorvik.com/team.php?team=Houston+Christian&amp;year=2016" TargetMode="External"/><Relationship Id="rId429" Type="http://schemas.openxmlformats.org/officeDocument/2006/relationships/hyperlink" Target="https://barttorvik.com/team.php?team=Grambling+St.&amp;year=2016" TargetMode="External"/><Relationship Id="rId1" Type="http://schemas.openxmlformats.org/officeDocument/2006/relationships/hyperlink" Target="https://barttorvik.com/team.php?team=Louisville&amp;year=2016" TargetMode="External"/><Relationship Id="rId212" Type="http://schemas.openxmlformats.org/officeDocument/2006/relationships/hyperlink" Target="https://barttorvik.com/team.php?team=Auburn&amp;year=2016" TargetMode="External"/><Relationship Id="rId233" Type="http://schemas.openxmlformats.org/officeDocument/2006/relationships/hyperlink" Target="https://barttorvik.com/team.php?team=Kent+St.&amp;year=2016" TargetMode="External"/><Relationship Id="rId254" Type="http://schemas.openxmlformats.org/officeDocument/2006/relationships/hyperlink" Target="https://barttorvik.com/team.php?team=Stephen+F.+Austin&amp;year=2016" TargetMode="External"/><Relationship Id="rId28" Type="http://schemas.openxmlformats.org/officeDocument/2006/relationships/hyperlink" Target="https://barttorvik.com/team.php?team=Saint+Mary%27s&amp;year=2016" TargetMode="External"/><Relationship Id="rId49" Type="http://schemas.openxmlformats.org/officeDocument/2006/relationships/hyperlink" Target="https://barttorvik.com/team.php?team=Iowa+St.&amp;year=2016" TargetMode="External"/><Relationship Id="rId114" Type="http://schemas.openxmlformats.org/officeDocument/2006/relationships/hyperlink" Target="https://barttorvik.com/team.php?team=Old+Dominion&amp;year=2016" TargetMode="External"/><Relationship Id="rId275" Type="http://schemas.openxmlformats.org/officeDocument/2006/relationships/hyperlink" Target="https://barttorvik.com/team.php?team=Florida+Gulf+Coast&amp;year=2016" TargetMode="External"/><Relationship Id="rId296" Type="http://schemas.openxmlformats.org/officeDocument/2006/relationships/hyperlink" Target="https://barttorvik.com/team.php?team=Wagner&amp;year=2016" TargetMode="External"/><Relationship Id="rId300" Type="http://schemas.openxmlformats.org/officeDocument/2006/relationships/hyperlink" Target="https://barttorvik.com/team.php?team=Boston+University&amp;year=2016" TargetMode="External"/><Relationship Id="rId60" Type="http://schemas.openxmlformats.org/officeDocument/2006/relationships/hyperlink" Target="https://barttorvik.com/team.php?team=California&amp;year=2016" TargetMode="External"/><Relationship Id="rId81" Type="http://schemas.openxmlformats.org/officeDocument/2006/relationships/hyperlink" Target="https://barttorvik.com/team.php?team=Arizona+St.&amp;year=2016" TargetMode="External"/><Relationship Id="rId135" Type="http://schemas.openxmlformats.org/officeDocument/2006/relationships/hyperlink" Target="https://barttorvik.com/team.php?team=Marquette&amp;year=2016" TargetMode="External"/><Relationship Id="rId156" Type="http://schemas.openxmlformats.org/officeDocument/2006/relationships/hyperlink" Target="https://barttorvik.com/team.php?team=Washington+St.&amp;year=2016" TargetMode="External"/><Relationship Id="rId177" Type="http://schemas.openxmlformats.org/officeDocument/2006/relationships/hyperlink" Target="https://barttorvik.com/team.php?team=Belmont&amp;year=2016" TargetMode="External"/><Relationship Id="rId198" Type="http://schemas.openxmlformats.org/officeDocument/2006/relationships/hyperlink" Target="https://barttorvik.com/team.php?team=Fresno+St.&amp;year=2016" TargetMode="External"/><Relationship Id="rId321" Type="http://schemas.openxmlformats.org/officeDocument/2006/relationships/hyperlink" Target="https://barttorvik.com/team.php?team=Texas+Southern&amp;year=2016" TargetMode="External"/><Relationship Id="rId342" Type="http://schemas.openxmlformats.org/officeDocument/2006/relationships/hyperlink" Target="https://barttorvik.com/team.php?team=Arkansas+St.&amp;year=2016" TargetMode="External"/><Relationship Id="rId363" Type="http://schemas.openxmlformats.org/officeDocument/2006/relationships/hyperlink" Target="https://barttorvik.com/team.php?team=Marist&amp;year=2016" TargetMode="External"/><Relationship Id="rId384" Type="http://schemas.openxmlformats.org/officeDocument/2006/relationships/hyperlink" Target="https://barttorvik.com/team.php?team=San+Jose+St.&amp;year=2016" TargetMode="External"/><Relationship Id="rId419" Type="http://schemas.openxmlformats.org/officeDocument/2006/relationships/hyperlink" Target="https://barttorvik.com/team.php?team=Southeastern+Louisiana&amp;year=2016" TargetMode="External"/><Relationship Id="rId202" Type="http://schemas.openxmlformats.org/officeDocument/2006/relationships/hyperlink" Target="https://barttorvik.com/team.php?team=Albany&amp;year=2016" TargetMode="External"/><Relationship Id="rId223" Type="http://schemas.openxmlformats.org/officeDocument/2006/relationships/hyperlink" Target="https://barttorvik.com/team.php?team=Fairfield&amp;year=2016" TargetMode="External"/><Relationship Id="rId244" Type="http://schemas.openxmlformats.org/officeDocument/2006/relationships/hyperlink" Target="https://barttorvik.com/team.php?team=Iona&amp;year=2016" TargetMode="External"/><Relationship Id="rId430" Type="http://schemas.openxmlformats.org/officeDocument/2006/relationships/hyperlink" Target="https://barttorvik.com/team.php?team=Central+Connecticut&amp;year=2016" TargetMode="External"/><Relationship Id="rId18" Type="http://schemas.openxmlformats.org/officeDocument/2006/relationships/hyperlink" Target="https://barttorvik.com/team.php?team=Duke&amp;year=2016" TargetMode="External"/><Relationship Id="rId39" Type="http://schemas.openxmlformats.org/officeDocument/2006/relationships/hyperlink" Target="https://barttorvik.com/team.php?team=Gonzaga&amp;year=2016" TargetMode="External"/><Relationship Id="rId265" Type="http://schemas.openxmlformats.org/officeDocument/2006/relationships/hyperlink" Target="https://barttorvik.com/team.php?team=Marshall&amp;year=2016" TargetMode="External"/><Relationship Id="rId286" Type="http://schemas.openxmlformats.org/officeDocument/2006/relationships/hyperlink" Target="https://barttorvik.com/team.php?team=Alabama+A%26M&amp;year=2016" TargetMode="External"/><Relationship Id="rId50" Type="http://schemas.openxmlformats.org/officeDocument/2006/relationships/hyperlink" Target="https://barttorvik.com/team.php?team=South+Carolina&amp;year=2016" TargetMode="External"/><Relationship Id="rId104" Type="http://schemas.openxmlformats.org/officeDocument/2006/relationships/hyperlink" Target="https://barttorvik.com/team.php?team=Colorado&amp;year=2016" TargetMode="External"/><Relationship Id="rId125" Type="http://schemas.openxmlformats.org/officeDocument/2006/relationships/hyperlink" Target="https://barttorvik.com/team.php?team=Evansville&amp;year=2016" TargetMode="External"/><Relationship Id="rId146" Type="http://schemas.openxmlformats.org/officeDocument/2006/relationships/hyperlink" Target="https://barttorvik.com/team.php?team=Stanford&amp;year=2016" TargetMode="External"/><Relationship Id="rId167" Type="http://schemas.openxmlformats.org/officeDocument/2006/relationships/hyperlink" Target="https://barttorvik.com/team.php?team=High+Point&amp;year=2016" TargetMode="External"/><Relationship Id="rId188" Type="http://schemas.openxmlformats.org/officeDocument/2006/relationships/hyperlink" Target="https://barttorvik.com/team.php?team=Weber+St.&amp;year=2016" TargetMode="External"/><Relationship Id="rId311" Type="http://schemas.openxmlformats.org/officeDocument/2006/relationships/hyperlink" Target="https://barttorvik.com/team.php?team=Austin+Peay&amp;year=2016" TargetMode="External"/><Relationship Id="rId332" Type="http://schemas.openxmlformats.org/officeDocument/2006/relationships/hyperlink" Target="https://barttorvik.com/team.php?team=Missouri+St.&amp;year=2016" TargetMode="External"/><Relationship Id="rId353" Type="http://schemas.openxmlformats.org/officeDocument/2006/relationships/hyperlink" Target="https://barttorvik.com/team.php?team=Fairleigh+Dickinson&amp;year=2016" TargetMode="External"/><Relationship Id="rId374" Type="http://schemas.openxmlformats.org/officeDocument/2006/relationships/hyperlink" Target="https://barttorvik.com/team.php?team=Utah+Valley&amp;year=2016" TargetMode="External"/><Relationship Id="rId395" Type="http://schemas.openxmlformats.org/officeDocument/2006/relationships/hyperlink" Target="https://barttorvik.com/team.php?team=UMBC&amp;year=2016" TargetMode="External"/><Relationship Id="rId409" Type="http://schemas.openxmlformats.org/officeDocument/2006/relationships/hyperlink" Target="https://barttorvik.com/team.php?team=Central+Arkansas&amp;year=2016" TargetMode="External"/><Relationship Id="rId71" Type="http://schemas.openxmlformats.org/officeDocument/2006/relationships/hyperlink" Target="https://barttorvik.com/team.php?team=Texas&amp;year=2016" TargetMode="External"/><Relationship Id="rId92" Type="http://schemas.openxmlformats.org/officeDocument/2006/relationships/hyperlink" Target="https://barttorvik.com/team.php?team=Seton+Hall&amp;year=2016" TargetMode="External"/><Relationship Id="rId213" Type="http://schemas.openxmlformats.org/officeDocument/2006/relationships/hyperlink" Target="https://barttorvik.com/team.php?team=Navy&amp;year=2016" TargetMode="External"/><Relationship Id="rId234" Type="http://schemas.openxmlformats.org/officeDocument/2006/relationships/hyperlink" Target="https://barttorvik.com/team.php?team=Northern+Illinois&amp;year=2016" TargetMode="External"/><Relationship Id="rId420" Type="http://schemas.openxmlformats.org/officeDocument/2006/relationships/hyperlink" Target="https://barttorvik.com/team.php?team=Arkansas+Pine+Bluff&amp;year=2016" TargetMode="External"/><Relationship Id="rId2" Type="http://schemas.openxmlformats.org/officeDocument/2006/relationships/hyperlink" Target="https://barttorvik.com/team.php?team=Kansas&amp;year=2016" TargetMode="External"/><Relationship Id="rId29" Type="http://schemas.openxmlformats.org/officeDocument/2006/relationships/hyperlink" Target="https://barttorvik.com/team.php?team=SMU&amp;year=2016" TargetMode="External"/><Relationship Id="rId255" Type="http://schemas.openxmlformats.org/officeDocument/2006/relationships/hyperlink" Target="https://barttorvik.com/team.php?team=Central+Michigan&amp;year=2016" TargetMode="External"/><Relationship Id="rId276" Type="http://schemas.openxmlformats.org/officeDocument/2006/relationships/hyperlink" Target="https://barttorvik.com/team.php?team=Florida+Gulf+Coast&amp;year=2016" TargetMode="External"/><Relationship Id="rId297" Type="http://schemas.openxmlformats.org/officeDocument/2006/relationships/hyperlink" Target="https://barttorvik.com/team.php?team=Holy+Cross&amp;year=2016" TargetMode="External"/><Relationship Id="rId40" Type="http://schemas.openxmlformats.org/officeDocument/2006/relationships/hyperlink" Target="https://barttorvik.com/team.php?team=Gonzaga&amp;year=2016" TargetMode="External"/><Relationship Id="rId115" Type="http://schemas.openxmlformats.org/officeDocument/2006/relationships/hyperlink" Target="https://barttorvik.com/team.php?team=Northern+Iowa&amp;year=2016" TargetMode="External"/><Relationship Id="rId136" Type="http://schemas.openxmlformats.org/officeDocument/2006/relationships/hyperlink" Target="https://barttorvik.com/team.php?team=Princeton&amp;year=2016" TargetMode="External"/><Relationship Id="rId157" Type="http://schemas.openxmlformats.org/officeDocument/2006/relationships/hyperlink" Target="https://barttorvik.com/trank.php?&amp;begin=20151101&amp;end=20160314&amp;conlimit=All&amp;year=2016&amp;top=0&amp;venue=All&amp;type=N&amp;mingames=0&amp;quad=5&amp;rpi=" TargetMode="External"/><Relationship Id="rId178" Type="http://schemas.openxmlformats.org/officeDocument/2006/relationships/hyperlink" Target="https://barttorvik.com/team.php?team=Cal+St.+Bakersfield&amp;year=2016" TargetMode="External"/><Relationship Id="rId301" Type="http://schemas.openxmlformats.org/officeDocument/2006/relationships/hyperlink" Target="https://barttorvik.com/team.php?team=Drexel&amp;year=2016" TargetMode="External"/><Relationship Id="rId322" Type="http://schemas.openxmlformats.org/officeDocument/2006/relationships/hyperlink" Target="https://barttorvik.com/team.php?team=Loyola+MD&amp;year=2016" TargetMode="External"/><Relationship Id="rId343" Type="http://schemas.openxmlformats.org/officeDocument/2006/relationships/hyperlink" Target="https://barttorvik.com/team.php?team=Hampton&amp;year=2016" TargetMode="External"/><Relationship Id="rId364" Type="http://schemas.openxmlformats.org/officeDocument/2006/relationships/hyperlink" Target="https://barttorvik.com/team.php?team=Robert+Morris&amp;year=2016" TargetMode="External"/><Relationship Id="rId61" Type="http://schemas.openxmlformats.org/officeDocument/2006/relationships/hyperlink" Target="https://barttorvik.com/team.php?team=Oregon&amp;year=2016" TargetMode="External"/><Relationship Id="rId82" Type="http://schemas.openxmlformats.org/officeDocument/2006/relationships/hyperlink" Target="https://barttorvik.com/team.php?team=Dayton&amp;year=2016" TargetMode="External"/><Relationship Id="rId199" Type="http://schemas.openxmlformats.org/officeDocument/2006/relationships/hyperlink" Target="https://barttorvik.com/team.php?team=Louisiana+Tech&amp;year=2016" TargetMode="External"/><Relationship Id="rId203" Type="http://schemas.openxmlformats.org/officeDocument/2006/relationships/hyperlink" Target="https://barttorvik.com/team.php?team=Tulane&amp;year=2016" TargetMode="External"/><Relationship Id="rId385" Type="http://schemas.openxmlformats.org/officeDocument/2006/relationships/hyperlink" Target="https://barttorvik.com/team.php?team=North+Carolina+Central&amp;year=2016" TargetMode="External"/><Relationship Id="rId19" Type="http://schemas.openxmlformats.org/officeDocument/2006/relationships/hyperlink" Target="https://barttorvik.com/team.php?team=Duke&amp;year=2016" TargetMode="External"/><Relationship Id="rId224" Type="http://schemas.openxmlformats.org/officeDocument/2006/relationships/hyperlink" Target="https://barttorvik.com/team.php?team=Penn+St.&amp;year=2016" TargetMode="External"/><Relationship Id="rId245" Type="http://schemas.openxmlformats.org/officeDocument/2006/relationships/hyperlink" Target="https://barttorvik.com/team.php?team=Iona&amp;year=2016" TargetMode="External"/><Relationship Id="rId266" Type="http://schemas.openxmlformats.org/officeDocument/2006/relationships/hyperlink" Target="https://barttorvik.com/team.php?team=Southern&amp;year=2016" TargetMode="External"/><Relationship Id="rId287" Type="http://schemas.openxmlformats.org/officeDocument/2006/relationships/hyperlink" Target="https://barttorvik.com/team.php?team=Wright+St.&amp;year=2016" TargetMode="External"/><Relationship Id="rId410" Type="http://schemas.openxmlformats.org/officeDocument/2006/relationships/hyperlink" Target="https://barttorvik.com/team.php?team=Bethune+Cookman&amp;year=2016" TargetMode="External"/><Relationship Id="rId431" Type="http://schemas.openxmlformats.org/officeDocument/2006/relationships/hyperlink" Target="https://barttorvik.com/team.php?team=Alcorn+St.&amp;year=2016" TargetMode="External"/><Relationship Id="rId30" Type="http://schemas.openxmlformats.org/officeDocument/2006/relationships/hyperlink" Target="https://barttorvik.com/team.php?team=Iowa&amp;year=2016" TargetMode="External"/><Relationship Id="rId105" Type="http://schemas.openxmlformats.org/officeDocument/2006/relationships/hyperlink" Target="https://barttorvik.com/team.php?team=Colorado&amp;year=2016" TargetMode="External"/><Relationship Id="rId126" Type="http://schemas.openxmlformats.org/officeDocument/2006/relationships/hyperlink" Target="https://barttorvik.com/trank.php?&amp;begin=20151101&amp;end=20160314&amp;conlimit=All&amp;year=2016&amp;top=0&amp;venue=All&amp;type=N&amp;mingames=0&amp;quad=5&amp;rpi=" TargetMode="External"/><Relationship Id="rId147" Type="http://schemas.openxmlformats.org/officeDocument/2006/relationships/hyperlink" Target="https://barttorvik.com/team.php?team=Rhode+Island&amp;year=2016" TargetMode="External"/><Relationship Id="rId168" Type="http://schemas.openxmlformats.org/officeDocument/2006/relationships/hyperlink" Target="https://barttorvik.com/team.php?team=TCU&amp;year=2016" TargetMode="External"/><Relationship Id="rId312" Type="http://schemas.openxmlformats.org/officeDocument/2006/relationships/hyperlink" Target="https://barttorvik.com/team.php?team=Saint+Louis&amp;year=2016" TargetMode="External"/><Relationship Id="rId333" Type="http://schemas.openxmlformats.org/officeDocument/2006/relationships/hyperlink" Target="https://barttorvik.com/team.php?team=St.+John%27s&amp;year=2016" TargetMode="External"/><Relationship Id="rId354" Type="http://schemas.openxmlformats.org/officeDocument/2006/relationships/hyperlink" Target="https://barttorvik.com/trank.php?&amp;begin=20151101&amp;end=20160314&amp;conlimit=All&amp;year=2016&amp;top=0&amp;venue=All&amp;type=N&amp;mingames=0&amp;quad=5&amp;rpi=" TargetMode="External"/><Relationship Id="rId51" Type="http://schemas.openxmlformats.org/officeDocument/2006/relationships/hyperlink" Target="https://barttorvik.com/team.php?team=Butler&amp;year=2016" TargetMode="External"/><Relationship Id="rId72" Type="http://schemas.openxmlformats.org/officeDocument/2006/relationships/hyperlink" Target="https://barttorvik.com/team.php?team=Notre+Dame&amp;year=2016" TargetMode="External"/><Relationship Id="rId93" Type="http://schemas.openxmlformats.org/officeDocument/2006/relationships/hyperlink" Target="https://barttorvik.com/team.php?team=Florida+St.&amp;year=2016" TargetMode="External"/><Relationship Id="rId189" Type="http://schemas.openxmlformats.org/officeDocument/2006/relationships/hyperlink" Target="https://barttorvik.com/team.php?team=Weber+St.&amp;year=2016" TargetMode="External"/><Relationship Id="rId375" Type="http://schemas.openxmlformats.org/officeDocument/2006/relationships/hyperlink" Target="https://barttorvik.com/team.php?team=Stetson&amp;year=2016" TargetMode="External"/><Relationship Id="rId396" Type="http://schemas.openxmlformats.org/officeDocument/2006/relationships/hyperlink" Target="https://barttorvik.com/team.php?team=Colgate&amp;year=2016" TargetMode="External"/><Relationship Id="rId3" Type="http://schemas.openxmlformats.org/officeDocument/2006/relationships/hyperlink" Target="https://barttorvik.com/team.php?team=Kansas&amp;year=2016" TargetMode="External"/><Relationship Id="rId214" Type="http://schemas.openxmlformats.org/officeDocument/2006/relationships/hyperlink" Target="https://barttorvik.com/team.php?team=George+Mason&amp;year=2016" TargetMode="External"/><Relationship Id="rId235" Type="http://schemas.openxmlformats.org/officeDocument/2006/relationships/hyperlink" Target="https://barttorvik.com/team.php?team=UCF&amp;year=2016" TargetMode="External"/><Relationship Id="rId256" Type="http://schemas.openxmlformats.org/officeDocument/2006/relationships/hyperlink" Target="https://barttorvik.com/team.php?team=Winthrop&amp;year=2016" TargetMode="External"/><Relationship Id="rId277" Type="http://schemas.openxmlformats.org/officeDocument/2006/relationships/hyperlink" Target="https://barttorvik.com/team.php?team=Incarnate+Word&amp;year=2016" TargetMode="External"/><Relationship Id="rId298" Type="http://schemas.openxmlformats.org/officeDocument/2006/relationships/hyperlink" Target="https://barttorvik.com/team.php?team=Holy+Cross&amp;year=2016" TargetMode="External"/><Relationship Id="rId400" Type="http://schemas.openxmlformats.org/officeDocument/2006/relationships/hyperlink" Target="https://barttorvik.com/team.php?team=Morgan+St.&amp;year=2016" TargetMode="External"/><Relationship Id="rId421" Type="http://schemas.openxmlformats.org/officeDocument/2006/relationships/hyperlink" Target="https://barttorvik.com/team.php?team=UT+Rio+Grande+Valley&amp;year=2016" TargetMode="External"/><Relationship Id="rId116" Type="http://schemas.openxmlformats.org/officeDocument/2006/relationships/hyperlink" Target="https://barttorvik.com/team.php?team=Northern+Iowa&amp;year=2016" TargetMode="External"/><Relationship Id="rId137" Type="http://schemas.openxmlformats.org/officeDocument/2006/relationships/hyperlink" Target="https://barttorvik.com/team.php?team=LSU&amp;year=2016" TargetMode="External"/><Relationship Id="rId158" Type="http://schemas.openxmlformats.org/officeDocument/2006/relationships/hyperlink" Target="https://barttorvik.com/team.php?team=James+Madison&amp;year=2016" TargetMode="External"/><Relationship Id="rId302" Type="http://schemas.openxmlformats.org/officeDocument/2006/relationships/hyperlink" Target="https://barttorvik.com/team.php?team=Air+Force&amp;year=2016" TargetMode="External"/><Relationship Id="rId323" Type="http://schemas.openxmlformats.org/officeDocument/2006/relationships/hyperlink" Target="https://barttorvik.com/team.php?team=Sam+Houston+St.&amp;year=2016" TargetMode="External"/><Relationship Id="rId344" Type="http://schemas.openxmlformats.org/officeDocument/2006/relationships/hyperlink" Target="https://barttorvik.com/team.php?team=Hampton&amp;year=2016" TargetMode="External"/><Relationship Id="rId20" Type="http://schemas.openxmlformats.org/officeDocument/2006/relationships/hyperlink" Target="https://barttorvik.com/team.php?team=Michigan+St.&amp;year=2016" TargetMode="External"/><Relationship Id="rId41" Type="http://schemas.openxmlformats.org/officeDocument/2006/relationships/hyperlink" Target="https://barttorvik.com/team.php?team=Arizona&amp;year=2016" TargetMode="External"/><Relationship Id="rId62" Type="http://schemas.openxmlformats.org/officeDocument/2006/relationships/hyperlink" Target="https://barttorvik.com/team.php?team=Oregon&amp;year=2016" TargetMode="External"/><Relationship Id="rId83" Type="http://schemas.openxmlformats.org/officeDocument/2006/relationships/hyperlink" Target="https://barttorvik.com/team.php?team=Dayton&amp;year=2016" TargetMode="External"/><Relationship Id="rId179" Type="http://schemas.openxmlformats.org/officeDocument/2006/relationships/hyperlink" Target="https://barttorvik.com/team.php?team=Cal+St.+Bakersfield&amp;year=2016" TargetMode="External"/><Relationship Id="rId365" Type="http://schemas.openxmlformats.org/officeDocument/2006/relationships/hyperlink" Target="https://barttorvik.com/team.php?team=Charleston+Southern&amp;year=2016" TargetMode="External"/><Relationship Id="rId386" Type="http://schemas.openxmlformats.org/officeDocument/2006/relationships/hyperlink" Target="https://barttorvik.com/team.php?team=Maryland+Eastern+Shore&amp;year=2016" TargetMode="External"/><Relationship Id="rId190" Type="http://schemas.openxmlformats.org/officeDocument/2006/relationships/hyperlink" Target="https://barttorvik.com/team.php?team=Army&amp;year=2016" TargetMode="External"/><Relationship Id="rId204" Type="http://schemas.openxmlformats.org/officeDocument/2006/relationships/hyperlink" Target="https://barttorvik.com/team.php?team=Siena&amp;year=2016" TargetMode="External"/><Relationship Id="rId225" Type="http://schemas.openxmlformats.org/officeDocument/2006/relationships/hyperlink" Target="https://barttorvik.com/team.php?team=Western+Kentucky&amp;year=2016" TargetMode="External"/><Relationship Id="rId246" Type="http://schemas.openxmlformats.org/officeDocument/2006/relationships/hyperlink" Target="https://barttorvik.com/team.php?team=Tennessee+St.&amp;year=2016" TargetMode="External"/><Relationship Id="rId267" Type="http://schemas.openxmlformats.org/officeDocument/2006/relationships/hyperlink" Target="https://barttorvik.com/team.php?team=Southern&amp;year=2016" TargetMode="External"/><Relationship Id="rId288" Type="http://schemas.openxmlformats.org/officeDocument/2006/relationships/hyperlink" Target="https://barttorvik.com/team.php?team=NJIT&amp;year=2016" TargetMode="External"/><Relationship Id="rId411" Type="http://schemas.openxmlformats.org/officeDocument/2006/relationships/hyperlink" Target="https://barttorvik.com/team.php?team=St.+Francis+NY&amp;year=2016" TargetMode="External"/><Relationship Id="rId432" Type="http://schemas.openxmlformats.org/officeDocument/2006/relationships/hyperlink" Target="https://barttorvik.com/team.php?team=Florida+A%26M&amp;year=2016" TargetMode="External"/><Relationship Id="rId106" Type="http://schemas.openxmlformats.org/officeDocument/2006/relationships/hyperlink" Target="https://barttorvik.com/team.php?team=Georgetown&amp;year=2016" TargetMode="External"/><Relationship Id="rId127" Type="http://schemas.openxmlformats.org/officeDocument/2006/relationships/hyperlink" Target="https://barttorvik.com/team.php?team=Stony+Brook&amp;year=2016" TargetMode="External"/><Relationship Id="rId313" Type="http://schemas.openxmlformats.org/officeDocument/2006/relationships/hyperlink" Target="https://barttorvik.com/team.php?team=Cornell&amp;year=2016" TargetMode="External"/><Relationship Id="rId10" Type="http://schemas.openxmlformats.org/officeDocument/2006/relationships/hyperlink" Target="https://barttorvik.com/team.php?team=Xavier&amp;year=2016" TargetMode="External"/><Relationship Id="rId31" Type="http://schemas.openxmlformats.org/officeDocument/2006/relationships/hyperlink" Target="https://barttorvik.com/team.php?team=Iowa&amp;year=2016" TargetMode="External"/><Relationship Id="rId52" Type="http://schemas.openxmlformats.org/officeDocument/2006/relationships/hyperlink" Target="https://barttorvik.com/team.php?team=Butler&amp;year=2016" TargetMode="External"/><Relationship Id="rId73" Type="http://schemas.openxmlformats.org/officeDocument/2006/relationships/hyperlink" Target="https://barttorvik.com/team.php?team=Notre+Dame&amp;year=2016" TargetMode="External"/><Relationship Id="rId94" Type="http://schemas.openxmlformats.org/officeDocument/2006/relationships/hyperlink" Target="https://barttorvik.com/team.php?team=Providence&amp;year=2016" TargetMode="External"/><Relationship Id="rId148" Type="http://schemas.openxmlformats.org/officeDocument/2006/relationships/hyperlink" Target="https://barttorvik.com/team.php?team=Georgia+St.&amp;year=2016" TargetMode="External"/><Relationship Id="rId169" Type="http://schemas.openxmlformats.org/officeDocument/2006/relationships/hyperlink" Target="https://barttorvik.com/team.php?team=Tennessee&amp;year=2016" TargetMode="External"/><Relationship Id="rId334" Type="http://schemas.openxmlformats.org/officeDocument/2006/relationships/hyperlink" Target="https://barttorvik.com/team.php?team=Howard&amp;year=2016" TargetMode="External"/><Relationship Id="rId355" Type="http://schemas.openxmlformats.org/officeDocument/2006/relationships/hyperlink" Target="https://barttorvik.com/team.php?team=Gardner+Webb&amp;year=2016" TargetMode="External"/><Relationship Id="rId376" Type="http://schemas.openxmlformats.org/officeDocument/2006/relationships/hyperlink" Target="https://barttorvik.com/team.php?team=Kennesaw+St.&amp;year=2016" TargetMode="External"/><Relationship Id="rId397" Type="http://schemas.openxmlformats.org/officeDocument/2006/relationships/hyperlink" Target="https://barttorvik.com/team.php?team=Presbyterian&amp;year=2016" TargetMode="External"/><Relationship Id="rId4" Type="http://schemas.openxmlformats.org/officeDocument/2006/relationships/hyperlink" Target="https://barttorvik.com/team.php?team=Villanova&amp;year=2016" TargetMode="External"/><Relationship Id="rId180" Type="http://schemas.openxmlformats.org/officeDocument/2006/relationships/hyperlink" Target="https://barttorvik.com/team.php?team=Temple&amp;year=2016" TargetMode="External"/><Relationship Id="rId215" Type="http://schemas.openxmlformats.org/officeDocument/2006/relationships/hyperlink" Target="https://barttorvik.com/trank.php?&amp;begin=20151101&amp;end=20160314&amp;conlimit=All&amp;year=2016&amp;top=0&amp;venue=All&amp;type=N&amp;mingames=0&amp;quad=5&amp;rpi=" TargetMode="External"/><Relationship Id="rId236" Type="http://schemas.openxmlformats.org/officeDocument/2006/relationships/hyperlink" Target="https://barttorvik.com/team.php?team=Elon&amp;year=2016" TargetMode="External"/><Relationship Id="rId257" Type="http://schemas.openxmlformats.org/officeDocument/2006/relationships/hyperlink" Target="https://barttorvik.com/team.php?team=Boston+College&amp;year=2016" TargetMode="External"/><Relationship Id="rId278" Type="http://schemas.openxmlformats.org/officeDocument/2006/relationships/hyperlink" Target="https://barttorvik.com/team.php?team=Eastern+Kentucky&amp;year=2016" TargetMode="External"/><Relationship Id="rId401" Type="http://schemas.openxmlformats.org/officeDocument/2006/relationships/hyperlink" Target="https://barttorvik.com/team.php?team=Southern+Utah&amp;year=2016" TargetMode="External"/><Relationship Id="rId422" Type="http://schemas.openxmlformats.org/officeDocument/2006/relationships/hyperlink" Target="https://barttorvik.com/team.php?team=Southern+Miss&amp;year=2016" TargetMode="External"/><Relationship Id="rId303" Type="http://schemas.openxmlformats.org/officeDocument/2006/relationships/hyperlink" Target="https://barttorvik.com/team.php?team=Tennessee+Martin&amp;year=2016" TargetMode="External"/><Relationship Id="rId42" Type="http://schemas.openxmlformats.org/officeDocument/2006/relationships/hyperlink" Target="https://barttorvik.com/team.php?team=Arizona&amp;year=2016" TargetMode="External"/><Relationship Id="rId84" Type="http://schemas.openxmlformats.org/officeDocument/2006/relationships/hyperlink" Target="https://barttorvik.com/team.php?team=UT+Arlington&amp;year=2016" TargetMode="External"/><Relationship Id="rId138" Type="http://schemas.openxmlformats.org/officeDocument/2006/relationships/hyperlink" Target="https://barttorvik.com/team.php?team=UC+Irvine&amp;year=2016" TargetMode="External"/><Relationship Id="rId345" Type="http://schemas.openxmlformats.org/officeDocument/2006/relationships/hyperlink" Target="https://barttorvik.com/team.php?team=LIU+Brooklyn&amp;year=2016" TargetMode="External"/><Relationship Id="rId387" Type="http://schemas.openxmlformats.org/officeDocument/2006/relationships/hyperlink" Target="https://barttorvik.com/team.php?team=USC+Upstate&amp;year=2016" TargetMode="External"/><Relationship Id="rId191" Type="http://schemas.openxmlformats.org/officeDocument/2006/relationships/hyperlink" Target="https://barttorvik.com/team.php?team=Duquesne&amp;year=2016" TargetMode="External"/><Relationship Id="rId205" Type="http://schemas.openxmlformats.org/officeDocument/2006/relationships/hyperlink" Target="https://barttorvik.com/team.php?team=Indiana+St.&amp;year=2016" TargetMode="External"/><Relationship Id="rId247" Type="http://schemas.openxmlformats.org/officeDocument/2006/relationships/hyperlink" Target="https://barttorvik.com/team.php?team=Jackson+St.&amp;year=2016" TargetMode="External"/><Relationship Id="rId412" Type="http://schemas.openxmlformats.org/officeDocument/2006/relationships/hyperlink" Target="https://barttorvik.com/team.php?team=Binghamton&amp;year=2016" TargetMode="External"/><Relationship Id="rId107" Type="http://schemas.openxmlformats.org/officeDocument/2006/relationships/hyperlink" Target="https://barttorvik.com/team.php?team=Georgia+Tech&amp;year=2016" TargetMode="External"/><Relationship Id="rId289" Type="http://schemas.openxmlformats.org/officeDocument/2006/relationships/hyperlink" Target="https://barttorvik.com/team.php?team=Cal+St.+Fullerton&amp;year=2016" TargetMode="External"/><Relationship Id="rId11" Type="http://schemas.openxmlformats.org/officeDocument/2006/relationships/hyperlink" Target="https://barttorvik.com/team.php?team=Xavier&amp;year=2016" TargetMode="External"/><Relationship Id="rId53" Type="http://schemas.openxmlformats.org/officeDocument/2006/relationships/hyperlink" Target="https://barttorvik.com/team.php?team=Cincinnati&amp;year=2016" TargetMode="External"/><Relationship Id="rId149" Type="http://schemas.openxmlformats.org/officeDocument/2006/relationships/hyperlink" Target="https://barttorvik.com/team.php?team=Mississippi&amp;year=2016" TargetMode="External"/><Relationship Id="rId314" Type="http://schemas.openxmlformats.org/officeDocument/2006/relationships/hyperlink" Target="https://barttorvik.com/team.php?team=Delaware&amp;year=2016" TargetMode="External"/><Relationship Id="rId356" Type="http://schemas.openxmlformats.org/officeDocument/2006/relationships/hyperlink" Target="https://barttorvik.com/team.php?team=San+Francisco&amp;year=2016" TargetMode="External"/><Relationship Id="rId398" Type="http://schemas.openxmlformats.org/officeDocument/2006/relationships/hyperlink" Target="https://barttorvik.com/team.php?team=Chicago+St.&amp;year=2016" TargetMode="External"/><Relationship Id="rId95" Type="http://schemas.openxmlformats.org/officeDocument/2006/relationships/hyperlink" Target="https://barttorvik.com/team.php?team=Providence&amp;year=2016" TargetMode="External"/><Relationship Id="rId160" Type="http://schemas.openxmlformats.org/officeDocument/2006/relationships/hyperlink" Target="https://barttorvik.com/team.php?team=College+of+Charleston&amp;year=2016" TargetMode="External"/><Relationship Id="rId216" Type="http://schemas.openxmlformats.org/officeDocument/2006/relationships/hyperlink" Target="https://barttorvik.com/team.php?team=Utah+St.&amp;year=2016" TargetMode="External"/><Relationship Id="rId423" Type="http://schemas.openxmlformats.org/officeDocument/2006/relationships/hyperlink" Target="https://barttorvik.com/team.php?team=American&amp;year=2016" TargetMode="External"/><Relationship Id="rId258" Type="http://schemas.openxmlformats.org/officeDocument/2006/relationships/hyperlink" Target="https://barttorvik.com/team.php?team=Ball+St.&amp;year=2016" TargetMode="External"/><Relationship Id="rId22" Type="http://schemas.openxmlformats.org/officeDocument/2006/relationships/hyperlink" Target="https://barttorvik.com/team.php?team=Vanderbilt&amp;year=2016" TargetMode="External"/><Relationship Id="rId64" Type="http://schemas.openxmlformats.org/officeDocument/2006/relationships/hyperlink" Target="https://barttorvik.com/team.php?team=Connecticut&amp;year=2016" TargetMode="External"/><Relationship Id="rId118" Type="http://schemas.openxmlformats.org/officeDocument/2006/relationships/hyperlink" Target="https://barttorvik.com/team.php?team=Washington&amp;year=2016" TargetMode="External"/><Relationship Id="rId325" Type="http://schemas.openxmlformats.org/officeDocument/2006/relationships/hyperlink" Target="https://barttorvik.com/team.php?team=Furman&amp;year=2016" TargetMode="External"/><Relationship Id="rId367" Type="http://schemas.openxmlformats.org/officeDocument/2006/relationships/hyperlink" Target="https://barttorvik.com/team.php?team=Campbell&amp;year=2016" TargetMode="External"/><Relationship Id="rId171" Type="http://schemas.openxmlformats.org/officeDocument/2006/relationships/hyperlink" Target="https://barttorvik.com/team.php?team=North+Florida&amp;year=2016" TargetMode="External"/><Relationship Id="rId227" Type="http://schemas.openxmlformats.org/officeDocument/2006/relationships/hyperlink" Target="https://barttorvik.com/team.php?team=Loyola+Marymount&amp;year=2016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Monmouth&amp;year=2016" TargetMode="External"/><Relationship Id="rId299" Type="http://schemas.openxmlformats.org/officeDocument/2006/relationships/hyperlink" Target="https://barttorvik.com/team.php?team=Cal+St.+Fullerton&amp;year=2016" TargetMode="External"/><Relationship Id="rId21" Type="http://schemas.openxmlformats.org/officeDocument/2006/relationships/hyperlink" Target="https://barttorvik.com/team.php?team=Gonzaga&amp;year=2016" TargetMode="External"/><Relationship Id="rId63" Type="http://schemas.openxmlformats.org/officeDocument/2006/relationships/hyperlink" Target="https://barttorvik.com/team.php?team=Pittsburgh&amp;year=2016" TargetMode="External"/><Relationship Id="rId159" Type="http://schemas.openxmlformats.org/officeDocument/2006/relationships/hyperlink" Target="https://barttorvik.com/team.php?team=UNC+Asheville&amp;year=2016" TargetMode="External"/><Relationship Id="rId324" Type="http://schemas.openxmlformats.org/officeDocument/2006/relationships/hyperlink" Target="https://barttorvik.com/team.php?team=Jackson+St.&amp;year=2016" TargetMode="External"/><Relationship Id="rId366" Type="http://schemas.openxmlformats.org/officeDocument/2006/relationships/hyperlink" Target="https://barttorvik.com/team.php?team=Youngstown+St.&amp;year=2016" TargetMode="External"/><Relationship Id="rId170" Type="http://schemas.openxmlformats.org/officeDocument/2006/relationships/hyperlink" Target="https://barttorvik.com/team.php?team=Northeastern&amp;year=2016" TargetMode="External"/><Relationship Id="rId226" Type="http://schemas.openxmlformats.org/officeDocument/2006/relationships/hyperlink" Target="https://barttorvik.com/team.php?team=Morehead+St.&amp;year=2016" TargetMode="External"/><Relationship Id="rId433" Type="http://schemas.openxmlformats.org/officeDocument/2006/relationships/hyperlink" Target="https://barttorvik.com/trank.php?&amp;begin=20160131&amp;end=20160314&amp;conlimit=All&amp;year=2016&amp;top=0&amp;venue=A-N&amp;type=All&amp;mingames=0&amp;quad=5&amp;rpi=" TargetMode="External"/><Relationship Id="rId268" Type="http://schemas.openxmlformats.org/officeDocument/2006/relationships/hyperlink" Target="https://barttorvik.com/team.php?team=UCF&amp;year=2016" TargetMode="External"/><Relationship Id="rId32" Type="http://schemas.openxmlformats.org/officeDocument/2006/relationships/hyperlink" Target="https://barttorvik.com/team.php?team=Xavier&amp;year=2016" TargetMode="External"/><Relationship Id="rId74" Type="http://schemas.openxmlformats.org/officeDocument/2006/relationships/hyperlink" Target="https://barttorvik.com/team.php?team=Duke&amp;year=2016" TargetMode="External"/><Relationship Id="rId128" Type="http://schemas.openxmlformats.org/officeDocument/2006/relationships/hyperlink" Target="https://barttorvik.com/team.php?team=Northwestern&amp;year=2016" TargetMode="External"/><Relationship Id="rId335" Type="http://schemas.openxmlformats.org/officeDocument/2006/relationships/hyperlink" Target="https://barttorvik.com/team.php?team=UC+Davis&amp;year=2016" TargetMode="External"/><Relationship Id="rId377" Type="http://schemas.openxmlformats.org/officeDocument/2006/relationships/hyperlink" Target="https://barttorvik.com/team.php?team=Bradley&amp;year=2016" TargetMode="External"/><Relationship Id="rId5" Type="http://schemas.openxmlformats.org/officeDocument/2006/relationships/hyperlink" Target="https://barttorvik.com/team.php?team=Virginia&amp;year=2016" TargetMode="External"/><Relationship Id="rId181" Type="http://schemas.openxmlformats.org/officeDocument/2006/relationships/hyperlink" Target="https://barttorvik.com/team.php?team=UT+Arlington&amp;year=2016" TargetMode="External"/><Relationship Id="rId237" Type="http://schemas.openxmlformats.org/officeDocument/2006/relationships/hyperlink" Target="https://barttorvik.com/team.php?team=College+of+Charleston&amp;year=2016" TargetMode="External"/><Relationship Id="rId402" Type="http://schemas.openxmlformats.org/officeDocument/2006/relationships/hyperlink" Target="https://barttorvik.com/team.php?team=Southern+Miss&amp;year=2016" TargetMode="External"/><Relationship Id="rId279" Type="http://schemas.openxmlformats.org/officeDocument/2006/relationships/hyperlink" Target="https://barttorvik.com/team.php?team=North+Dakota&amp;year=2016" TargetMode="External"/><Relationship Id="rId43" Type="http://schemas.openxmlformats.org/officeDocument/2006/relationships/hyperlink" Target="https://barttorvik.com/team.php?team=Oklahoma&amp;year=2016" TargetMode="External"/><Relationship Id="rId139" Type="http://schemas.openxmlformats.org/officeDocument/2006/relationships/hyperlink" Target="https://barttorvik.com/team.php?team=Fresno+St.&amp;year=2016" TargetMode="External"/><Relationship Id="rId290" Type="http://schemas.openxmlformats.org/officeDocument/2006/relationships/hyperlink" Target="https://barttorvik.com/team.php?team=New+Hampshire&amp;year=2016" TargetMode="External"/><Relationship Id="rId304" Type="http://schemas.openxmlformats.org/officeDocument/2006/relationships/hyperlink" Target="https://barttorvik.com/team.php?team=Southern&amp;year=2016" TargetMode="External"/><Relationship Id="rId346" Type="http://schemas.openxmlformats.org/officeDocument/2006/relationships/hyperlink" Target="https://barttorvik.com/team.php?team=South+Dakota&amp;year=2016" TargetMode="External"/><Relationship Id="rId388" Type="http://schemas.openxmlformats.org/officeDocument/2006/relationships/hyperlink" Target="https://barttorvik.com/team.php?team=Cleveland+St.&amp;year=2016" TargetMode="External"/><Relationship Id="rId85" Type="http://schemas.openxmlformats.org/officeDocument/2006/relationships/hyperlink" Target="https://barttorvik.com/team.php?team=VCU&amp;year=2016" TargetMode="External"/><Relationship Id="rId150" Type="http://schemas.openxmlformats.org/officeDocument/2006/relationships/hyperlink" Target="https://barttorvik.com/team.php?team=Tulsa&amp;year=2016" TargetMode="External"/><Relationship Id="rId192" Type="http://schemas.openxmlformats.org/officeDocument/2006/relationships/hyperlink" Target="https://barttorvik.com/team.php?team=East+Tennessee+St.&amp;year=2016" TargetMode="External"/><Relationship Id="rId206" Type="http://schemas.openxmlformats.org/officeDocument/2006/relationships/hyperlink" Target="https://barttorvik.com/team.php?team=Loyola+Marymount&amp;year=2016" TargetMode="External"/><Relationship Id="rId413" Type="http://schemas.openxmlformats.org/officeDocument/2006/relationships/hyperlink" Target="https://barttorvik.com/team.php?team=Bethune+Cookman&amp;year=2016" TargetMode="External"/><Relationship Id="rId248" Type="http://schemas.openxmlformats.org/officeDocument/2006/relationships/hyperlink" Target="https://barttorvik.com/team.php?team=Fairfield&amp;year=2016" TargetMode="External"/><Relationship Id="rId269" Type="http://schemas.openxmlformats.org/officeDocument/2006/relationships/hyperlink" Target="https://barttorvik.com/team.php?team=Eastern+Washington&amp;year=2016" TargetMode="External"/><Relationship Id="rId12" Type="http://schemas.openxmlformats.org/officeDocument/2006/relationships/hyperlink" Target="https://barttorvik.com/team.php?team=Wichita+St.&amp;year=2016" TargetMode="External"/><Relationship Id="rId33" Type="http://schemas.openxmlformats.org/officeDocument/2006/relationships/hyperlink" Target="https://barttorvik.com/team.php?team=Butler&amp;year=2016" TargetMode="External"/><Relationship Id="rId108" Type="http://schemas.openxmlformats.org/officeDocument/2006/relationships/hyperlink" Target="https://barttorvik.com/team.php?team=Mississippi&amp;year=2016" TargetMode="External"/><Relationship Id="rId129" Type="http://schemas.openxmlformats.org/officeDocument/2006/relationships/hyperlink" Target="https://barttorvik.com/team.php?team=North+Carolina+St.&amp;year=2016" TargetMode="External"/><Relationship Id="rId280" Type="http://schemas.openxmlformats.org/officeDocument/2006/relationships/hyperlink" Target="https://barttorvik.com/team.php?team=Sacred+Heart&amp;year=2016" TargetMode="External"/><Relationship Id="rId315" Type="http://schemas.openxmlformats.org/officeDocument/2006/relationships/hyperlink" Target="https://barttorvik.com/team.php?team=Saint+Peter%27s&amp;year=2016" TargetMode="External"/><Relationship Id="rId336" Type="http://schemas.openxmlformats.org/officeDocument/2006/relationships/hyperlink" Target="https://barttorvik.com/team.php?team=Auburn&amp;year=2016" TargetMode="External"/><Relationship Id="rId357" Type="http://schemas.openxmlformats.org/officeDocument/2006/relationships/hyperlink" Target="https://barttorvik.com/team.php?team=Alcorn+St.&amp;year=2016" TargetMode="External"/><Relationship Id="rId54" Type="http://schemas.openxmlformats.org/officeDocument/2006/relationships/hyperlink" Target="https://barttorvik.com/team.php?team=Wisconsin&amp;year=2016" TargetMode="External"/><Relationship Id="rId75" Type="http://schemas.openxmlformats.org/officeDocument/2006/relationships/hyperlink" Target="https://barttorvik.com/team.php?team=BYU&amp;year=2016" TargetMode="External"/><Relationship Id="rId96" Type="http://schemas.openxmlformats.org/officeDocument/2006/relationships/hyperlink" Target="https://barttorvik.com/team.php?team=Evansville&amp;year=2016" TargetMode="External"/><Relationship Id="rId140" Type="http://schemas.openxmlformats.org/officeDocument/2006/relationships/hyperlink" Target="https://barttorvik.com/team.php?team=Cal+St.+Bakersfield&amp;year=2016" TargetMode="External"/><Relationship Id="rId161" Type="http://schemas.openxmlformats.org/officeDocument/2006/relationships/hyperlink" Target="https://barttorvik.com/trank.php?&amp;begin=20160131&amp;end=20160314&amp;conlimit=All&amp;year=2016&amp;top=0&amp;venue=A-N&amp;type=All&amp;mingames=0&amp;quad=5&amp;rpi=" TargetMode="External"/><Relationship Id="rId182" Type="http://schemas.openxmlformats.org/officeDocument/2006/relationships/hyperlink" Target="https://barttorvik.com/team.php?team=Denver&amp;year=2016" TargetMode="External"/><Relationship Id="rId217" Type="http://schemas.openxmlformats.org/officeDocument/2006/relationships/hyperlink" Target="https://barttorvik.com/team.php?team=Chattanooga&amp;year=2016" TargetMode="External"/><Relationship Id="rId378" Type="http://schemas.openxmlformats.org/officeDocument/2006/relationships/hyperlink" Target="https://barttorvik.com/team.php?team=Morgan+St.&amp;year=2016" TargetMode="External"/><Relationship Id="rId399" Type="http://schemas.openxmlformats.org/officeDocument/2006/relationships/hyperlink" Target="https://barttorvik.com/team.php?team=McNeese+St.&amp;year=2016" TargetMode="External"/><Relationship Id="rId403" Type="http://schemas.openxmlformats.org/officeDocument/2006/relationships/hyperlink" Target="https://barttorvik.com/team.php?team=Rutgers&amp;year=2016" TargetMode="External"/><Relationship Id="rId6" Type="http://schemas.openxmlformats.org/officeDocument/2006/relationships/hyperlink" Target="https://barttorvik.com/team.php?team=Virginia&amp;year=2016" TargetMode="External"/><Relationship Id="rId238" Type="http://schemas.openxmlformats.org/officeDocument/2006/relationships/hyperlink" Target="https://barttorvik.com/team.php?team=Charlotte&amp;year=2016" TargetMode="External"/><Relationship Id="rId259" Type="http://schemas.openxmlformats.org/officeDocument/2006/relationships/hyperlink" Target="https://barttorvik.com/team.php?team=Sam+Houston+St.&amp;year=2016" TargetMode="External"/><Relationship Id="rId424" Type="http://schemas.openxmlformats.org/officeDocument/2006/relationships/hyperlink" Target="https://barttorvik.com/team.php?team=New+Orleans&amp;year=2016" TargetMode="External"/><Relationship Id="rId23" Type="http://schemas.openxmlformats.org/officeDocument/2006/relationships/hyperlink" Target="https://barttorvik.com/team.php?team=West+Virginia&amp;year=2016" TargetMode="External"/><Relationship Id="rId119" Type="http://schemas.openxmlformats.org/officeDocument/2006/relationships/hyperlink" Target="https://barttorvik.com/team.php?team=Georgia&amp;year=2016" TargetMode="External"/><Relationship Id="rId270" Type="http://schemas.openxmlformats.org/officeDocument/2006/relationships/hyperlink" Target="https://barttorvik.com/team.php?team=Arizona+St.&amp;year=2016" TargetMode="External"/><Relationship Id="rId291" Type="http://schemas.openxmlformats.org/officeDocument/2006/relationships/hyperlink" Target="https://barttorvik.com/team.php?team=St.+Francis+NY&amp;year=2016" TargetMode="External"/><Relationship Id="rId305" Type="http://schemas.openxmlformats.org/officeDocument/2006/relationships/hyperlink" Target="https://barttorvik.com/team.php?team=South+Carolina+St.&amp;year=2016" TargetMode="External"/><Relationship Id="rId326" Type="http://schemas.openxmlformats.org/officeDocument/2006/relationships/hyperlink" Target="https://barttorvik.com/team.php?team=SIU+Edwardsville&amp;year=2016" TargetMode="External"/><Relationship Id="rId347" Type="http://schemas.openxmlformats.org/officeDocument/2006/relationships/hyperlink" Target="https://barttorvik.com/team.php?team=Longwood&amp;year=2016" TargetMode="External"/><Relationship Id="rId44" Type="http://schemas.openxmlformats.org/officeDocument/2006/relationships/hyperlink" Target="https://barttorvik.com/team.php?team=Northern+Iowa&amp;year=2016" TargetMode="External"/><Relationship Id="rId65" Type="http://schemas.openxmlformats.org/officeDocument/2006/relationships/hyperlink" Target="https://barttorvik.com/team.php?team=Yale&amp;year=2016" TargetMode="External"/><Relationship Id="rId86" Type="http://schemas.openxmlformats.org/officeDocument/2006/relationships/hyperlink" Target="https://barttorvik.com/team.php?team=Texas+Tech&amp;year=2016" TargetMode="External"/><Relationship Id="rId130" Type="http://schemas.openxmlformats.org/officeDocument/2006/relationships/hyperlink" Target="https://barttorvik.com/team.php?team=Hofstra&amp;year=2016" TargetMode="External"/><Relationship Id="rId151" Type="http://schemas.openxmlformats.org/officeDocument/2006/relationships/hyperlink" Target="https://barttorvik.com/team.php?team=William+%26+Mary&amp;year=2016" TargetMode="External"/><Relationship Id="rId368" Type="http://schemas.openxmlformats.org/officeDocument/2006/relationships/hyperlink" Target="https://barttorvik.com/team.php?team=St.+Francis+PA&amp;year=2016" TargetMode="External"/><Relationship Id="rId389" Type="http://schemas.openxmlformats.org/officeDocument/2006/relationships/hyperlink" Target="https://barttorvik.com/team.php?team=Chicago+St.&amp;year=2016" TargetMode="External"/><Relationship Id="rId172" Type="http://schemas.openxmlformats.org/officeDocument/2006/relationships/hyperlink" Target="https://barttorvik.com/team.php?team=Ohio+St.&amp;year=2016" TargetMode="External"/><Relationship Id="rId193" Type="http://schemas.openxmlformats.org/officeDocument/2006/relationships/hyperlink" Target="https://barttorvik.com/team.php?team=Wagner&amp;year=2016" TargetMode="External"/><Relationship Id="rId207" Type="http://schemas.openxmlformats.org/officeDocument/2006/relationships/hyperlink" Target="https://barttorvik.com/team.php?team=Campbell&amp;year=2016" TargetMode="External"/><Relationship Id="rId228" Type="http://schemas.openxmlformats.org/officeDocument/2006/relationships/hyperlink" Target="https://barttorvik.com/team.php?team=Central+Michigan&amp;year=2016" TargetMode="External"/><Relationship Id="rId249" Type="http://schemas.openxmlformats.org/officeDocument/2006/relationships/hyperlink" Target="https://barttorvik.com/team.php?team=Detroit&amp;year=2016" TargetMode="External"/><Relationship Id="rId414" Type="http://schemas.openxmlformats.org/officeDocument/2006/relationships/hyperlink" Target="https://barttorvik.com/team.php?team=Central+Connecticut&amp;year=2016" TargetMode="External"/><Relationship Id="rId13" Type="http://schemas.openxmlformats.org/officeDocument/2006/relationships/hyperlink" Target="https://barttorvik.com/team.php?team=Kentucky&amp;year=2016" TargetMode="External"/><Relationship Id="rId109" Type="http://schemas.openxmlformats.org/officeDocument/2006/relationships/hyperlink" Target="https://barttorvik.com/team.php?team=Little+Rock&amp;year=2016" TargetMode="External"/><Relationship Id="rId260" Type="http://schemas.openxmlformats.org/officeDocument/2006/relationships/hyperlink" Target="https://barttorvik.com/team.php?team=Cal+Poly&amp;year=2016" TargetMode="External"/><Relationship Id="rId281" Type="http://schemas.openxmlformats.org/officeDocument/2006/relationships/hyperlink" Target="https://barttorvik.com/team.php?team=Stanford&amp;year=2016" TargetMode="External"/><Relationship Id="rId316" Type="http://schemas.openxmlformats.org/officeDocument/2006/relationships/hyperlink" Target="https://barttorvik.com/team.php?team=Robert+Morris&amp;year=2016" TargetMode="External"/><Relationship Id="rId337" Type="http://schemas.openxmlformats.org/officeDocument/2006/relationships/hyperlink" Target="https://barttorvik.com/team.php?team=Rice&amp;year=2016" TargetMode="External"/><Relationship Id="rId34" Type="http://schemas.openxmlformats.org/officeDocument/2006/relationships/hyperlink" Target="https://barttorvik.com/team.php?team=Butler&amp;year=2016" TargetMode="External"/><Relationship Id="rId55" Type="http://schemas.openxmlformats.org/officeDocument/2006/relationships/hyperlink" Target="https://barttorvik.com/team.php?team=Princeton&amp;year=2016" TargetMode="External"/><Relationship Id="rId76" Type="http://schemas.openxmlformats.org/officeDocument/2006/relationships/hyperlink" Target="https://barttorvik.com/team.php?team=Utah&amp;year=2016" TargetMode="External"/><Relationship Id="rId97" Type="http://schemas.openxmlformats.org/officeDocument/2006/relationships/hyperlink" Target="https://barttorvik.com/team.php?team=Kansas+St.&amp;year=2016" TargetMode="External"/><Relationship Id="rId120" Type="http://schemas.openxmlformats.org/officeDocument/2006/relationships/hyperlink" Target="https://barttorvik.com/team.php?team=Cincinnati&amp;year=2016" TargetMode="External"/><Relationship Id="rId141" Type="http://schemas.openxmlformats.org/officeDocument/2006/relationships/hyperlink" Target="https://barttorvik.com/team.php?team=Cal+St.+Bakersfield&amp;year=2016" TargetMode="External"/><Relationship Id="rId358" Type="http://schemas.openxmlformats.org/officeDocument/2006/relationships/hyperlink" Target="https://barttorvik.com/team.php?team=Canisius&amp;year=2016" TargetMode="External"/><Relationship Id="rId379" Type="http://schemas.openxmlformats.org/officeDocument/2006/relationships/hyperlink" Target="https://barttorvik.com/team.php?team=Rider&amp;year=2016" TargetMode="External"/><Relationship Id="rId7" Type="http://schemas.openxmlformats.org/officeDocument/2006/relationships/hyperlink" Target="https://barttorvik.com/team.php?team=Villanova&amp;year=2016" TargetMode="External"/><Relationship Id="rId162" Type="http://schemas.openxmlformats.org/officeDocument/2006/relationships/hyperlink" Target="https://barttorvik.com/team.php?team=Oklahoma+St.&amp;year=2016" TargetMode="External"/><Relationship Id="rId183" Type="http://schemas.openxmlformats.org/officeDocument/2006/relationships/hyperlink" Target="https://barttorvik.com/team.php?team=Stetson&amp;year=2016" TargetMode="External"/><Relationship Id="rId218" Type="http://schemas.openxmlformats.org/officeDocument/2006/relationships/hyperlink" Target="https://barttorvik.com/trank.php?&amp;begin=20160131&amp;end=20160314&amp;conlimit=All&amp;year=2016&amp;top=0&amp;venue=A-N&amp;type=All&amp;mingames=0&amp;quad=5&amp;rpi=" TargetMode="External"/><Relationship Id="rId239" Type="http://schemas.openxmlformats.org/officeDocument/2006/relationships/hyperlink" Target="https://barttorvik.com/team.php?team=Toledo&amp;year=2016" TargetMode="External"/><Relationship Id="rId390" Type="http://schemas.openxmlformats.org/officeDocument/2006/relationships/hyperlink" Target="https://barttorvik.com/team.php?team=Sacramento+St.&amp;year=2016" TargetMode="External"/><Relationship Id="rId404" Type="http://schemas.openxmlformats.org/officeDocument/2006/relationships/hyperlink" Target="https://barttorvik.com/team.php?team=North+Texas&amp;year=2016" TargetMode="External"/><Relationship Id="rId425" Type="http://schemas.openxmlformats.org/officeDocument/2006/relationships/hyperlink" Target="https://barttorvik.com/team.php?team=VMI&amp;year=2016" TargetMode="External"/><Relationship Id="rId250" Type="http://schemas.openxmlformats.org/officeDocument/2006/relationships/hyperlink" Target="https://barttorvik.com/team.php?team=Weber+St.&amp;year=2016" TargetMode="External"/><Relationship Id="rId271" Type="http://schemas.openxmlformats.org/officeDocument/2006/relationships/hyperlink" Target="https://barttorvik.com/team.php?team=Gardner+Webb&amp;year=2016" TargetMode="External"/><Relationship Id="rId292" Type="http://schemas.openxmlformats.org/officeDocument/2006/relationships/hyperlink" Target="https://barttorvik.com/team.php?team=Holy+Cross&amp;year=2016" TargetMode="External"/><Relationship Id="rId306" Type="http://schemas.openxmlformats.org/officeDocument/2006/relationships/hyperlink" Target="https://barttorvik.com/team.php?team=Hampton&amp;year=2016" TargetMode="External"/><Relationship Id="rId24" Type="http://schemas.openxmlformats.org/officeDocument/2006/relationships/hyperlink" Target="https://barttorvik.com/team.php?team=West+Virginia&amp;year=2016" TargetMode="External"/><Relationship Id="rId45" Type="http://schemas.openxmlformats.org/officeDocument/2006/relationships/hyperlink" Target="https://barttorvik.com/team.php?team=Northern+Iowa&amp;year=2016" TargetMode="External"/><Relationship Id="rId66" Type="http://schemas.openxmlformats.org/officeDocument/2006/relationships/hyperlink" Target="https://barttorvik.com/team.php?team=Dayton&amp;year=2016" TargetMode="External"/><Relationship Id="rId87" Type="http://schemas.openxmlformats.org/officeDocument/2006/relationships/hyperlink" Target="https://barttorvik.com/team.php?team=Texas+Tech&amp;year=2016" TargetMode="External"/><Relationship Id="rId110" Type="http://schemas.openxmlformats.org/officeDocument/2006/relationships/hyperlink" Target="https://barttorvik.com/team.php?team=Little+Rock&amp;year=2016" TargetMode="External"/><Relationship Id="rId131" Type="http://schemas.openxmlformats.org/officeDocument/2006/relationships/hyperlink" Target="https://barttorvik.com/team.php?team=Florida+St.&amp;year=2016" TargetMode="External"/><Relationship Id="rId327" Type="http://schemas.openxmlformats.org/officeDocument/2006/relationships/hyperlink" Target="https://barttorvik.com/team.php?team=Montana+St.&amp;year=2016" TargetMode="External"/><Relationship Id="rId348" Type="http://schemas.openxmlformats.org/officeDocument/2006/relationships/hyperlink" Target="https://barttorvik.com/team.php?team=Charleston+Southern&amp;year=2016" TargetMode="External"/><Relationship Id="rId369" Type="http://schemas.openxmlformats.org/officeDocument/2006/relationships/hyperlink" Target="https://barttorvik.com/team.php?team=Florida+Atlantic&amp;year=2016" TargetMode="External"/><Relationship Id="rId152" Type="http://schemas.openxmlformats.org/officeDocument/2006/relationships/hyperlink" Target="https://barttorvik.com/team.php?team=Middle+Tennessee&amp;year=2016" TargetMode="External"/><Relationship Id="rId173" Type="http://schemas.openxmlformats.org/officeDocument/2006/relationships/hyperlink" Target="https://barttorvik.com/team.php?team=Green+Bay&amp;year=2016" TargetMode="External"/><Relationship Id="rId194" Type="http://schemas.openxmlformats.org/officeDocument/2006/relationships/hyperlink" Target="https://barttorvik.com/team.php?team=LSU&amp;year=2016" TargetMode="External"/><Relationship Id="rId208" Type="http://schemas.openxmlformats.org/officeDocument/2006/relationships/hyperlink" Target="https://barttorvik.com/team.php?team=Montana&amp;year=2016" TargetMode="External"/><Relationship Id="rId229" Type="http://schemas.openxmlformats.org/officeDocument/2006/relationships/hyperlink" Target="https://barttorvik.com/team.php?team=Marshall&amp;year=2016" TargetMode="External"/><Relationship Id="rId380" Type="http://schemas.openxmlformats.org/officeDocument/2006/relationships/hyperlink" Target="https://barttorvik.com/trank.php?&amp;begin=20160131&amp;end=20160314&amp;conlimit=All&amp;year=2016&amp;top=0&amp;venue=A-N&amp;type=All&amp;mingames=0&amp;quad=5&amp;rpi=" TargetMode="External"/><Relationship Id="rId415" Type="http://schemas.openxmlformats.org/officeDocument/2006/relationships/hyperlink" Target="https://barttorvik.com/team.php?team=Alabama+A%26M&amp;year=2016" TargetMode="External"/><Relationship Id="rId240" Type="http://schemas.openxmlformats.org/officeDocument/2006/relationships/hyperlink" Target="https://barttorvik.com/team.php?team=Towson&amp;year=2016" TargetMode="External"/><Relationship Id="rId261" Type="http://schemas.openxmlformats.org/officeDocument/2006/relationships/hyperlink" Target="https://barttorvik.com/team.php?team=Winthrop&amp;year=2016" TargetMode="External"/><Relationship Id="rId14" Type="http://schemas.openxmlformats.org/officeDocument/2006/relationships/hyperlink" Target="https://barttorvik.com/team.php?team=Kentucky&amp;year=2016" TargetMode="External"/><Relationship Id="rId35" Type="http://schemas.openxmlformats.org/officeDocument/2006/relationships/hyperlink" Target="https://barttorvik.com/team.php?team=Oregon&amp;year=2016" TargetMode="External"/><Relationship Id="rId56" Type="http://schemas.openxmlformats.org/officeDocument/2006/relationships/hyperlink" Target="https://barttorvik.com/team.php?team=Saint+Mary%27s&amp;year=2016" TargetMode="External"/><Relationship Id="rId77" Type="http://schemas.openxmlformats.org/officeDocument/2006/relationships/hyperlink" Target="https://barttorvik.com/team.php?team=Utah&amp;year=2016" TargetMode="External"/><Relationship Id="rId100" Type="http://schemas.openxmlformats.org/officeDocument/2006/relationships/hyperlink" Target="https://barttorvik.com/team.php?team=Oregon+St.&amp;year=2016" TargetMode="External"/><Relationship Id="rId282" Type="http://schemas.openxmlformats.org/officeDocument/2006/relationships/hyperlink" Target="https://barttorvik.com/team.php?team=Furman&amp;year=2016" TargetMode="External"/><Relationship Id="rId317" Type="http://schemas.openxmlformats.org/officeDocument/2006/relationships/hyperlink" Target="https://barttorvik.com/team.php?team=Arkansas+St.&amp;year=2016" TargetMode="External"/><Relationship Id="rId338" Type="http://schemas.openxmlformats.org/officeDocument/2006/relationships/hyperlink" Target="https://barttorvik.com/team.php?team=Army&amp;year=2016" TargetMode="External"/><Relationship Id="rId359" Type="http://schemas.openxmlformats.org/officeDocument/2006/relationships/hyperlink" Target="https://barttorvik.com/team.php?team=Loyola+MD&amp;year=2016" TargetMode="External"/><Relationship Id="rId8" Type="http://schemas.openxmlformats.org/officeDocument/2006/relationships/hyperlink" Target="https://barttorvik.com/team.php?team=Villanova&amp;year=2016" TargetMode="External"/><Relationship Id="rId98" Type="http://schemas.openxmlformats.org/officeDocument/2006/relationships/hyperlink" Target="https://barttorvik.com/team.php?team=St.+Bonaventure&amp;year=2016" TargetMode="External"/><Relationship Id="rId121" Type="http://schemas.openxmlformats.org/officeDocument/2006/relationships/hyperlink" Target="https://barttorvik.com/team.php?team=Cincinnati&amp;year=2016" TargetMode="External"/><Relationship Id="rId142" Type="http://schemas.openxmlformats.org/officeDocument/2006/relationships/hyperlink" Target="https://barttorvik.com/team.php?team=Columbia&amp;year=2016" TargetMode="External"/><Relationship Id="rId163" Type="http://schemas.openxmlformats.org/officeDocument/2006/relationships/hyperlink" Target="https://barttorvik.com/team.php?team=Utah+St.&amp;year=2016" TargetMode="External"/><Relationship Id="rId184" Type="http://schemas.openxmlformats.org/officeDocument/2006/relationships/hyperlink" Target="https://barttorvik.com/team.php?team=Cal+St.+Northridge&amp;year=2016" TargetMode="External"/><Relationship Id="rId219" Type="http://schemas.openxmlformats.org/officeDocument/2006/relationships/hyperlink" Target="https://barttorvik.com/team.php?team=TCU&amp;year=2016" TargetMode="External"/><Relationship Id="rId370" Type="http://schemas.openxmlformats.org/officeDocument/2006/relationships/hyperlink" Target="https://barttorvik.com/team.php?team=Bryant&amp;year=2016" TargetMode="External"/><Relationship Id="rId391" Type="http://schemas.openxmlformats.org/officeDocument/2006/relationships/hyperlink" Target="https://barttorvik.com/team.php?team=Liberty&amp;year=2016" TargetMode="External"/><Relationship Id="rId405" Type="http://schemas.openxmlformats.org/officeDocument/2006/relationships/hyperlink" Target="https://barttorvik.com/team.php?team=Nicholls+St.&amp;year=2016" TargetMode="External"/><Relationship Id="rId426" Type="http://schemas.openxmlformats.org/officeDocument/2006/relationships/hyperlink" Target="https://barttorvik.com/team.php?team=Central+Arkansas&amp;year=2016" TargetMode="External"/><Relationship Id="rId230" Type="http://schemas.openxmlformats.org/officeDocument/2006/relationships/hyperlink" Target="https://barttorvik.com/team.php?team=UC+Riverside&amp;year=2016" TargetMode="External"/><Relationship Id="rId251" Type="http://schemas.openxmlformats.org/officeDocument/2006/relationships/hyperlink" Target="https://barttorvik.com/team.php?team=Weber+St.&amp;year=2016" TargetMode="External"/><Relationship Id="rId25" Type="http://schemas.openxmlformats.org/officeDocument/2006/relationships/hyperlink" Target="https://barttorvik.com/team.php?team=Stephen+F.+Austin&amp;year=2016" TargetMode="External"/><Relationship Id="rId46" Type="http://schemas.openxmlformats.org/officeDocument/2006/relationships/hyperlink" Target="https://barttorvik.com/team.php?team=Texas&amp;year=2016" TargetMode="External"/><Relationship Id="rId67" Type="http://schemas.openxmlformats.org/officeDocument/2006/relationships/hyperlink" Target="https://barttorvik.com/team.php?team=Dayton&amp;year=2016" TargetMode="External"/><Relationship Id="rId272" Type="http://schemas.openxmlformats.org/officeDocument/2006/relationships/hyperlink" Target="https://barttorvik.com/trank.php?&amp;begin=20160131&amp;end=20160314&amp;conlimit=All&amp;year=2016&amp;top=0&amp;venue=A-N&amp;type=All&amp;mingames=0&amp;quad=5&amp;rpi=" TargetMode="External"/><Relationship Id="rId293" Type="http://schemas.openxmlformats.org/officeDocument/2006/relationships/hyperlink" Target="https://barttorvik.com/team.php?team=Holy+Cross&amp;year=2016" TargetMode="External"/><Relationship Id="rId307" Type="http://schemas.openxmlformats.org/officeDocument/2006/relationships/hyperlink" Target="https://barttorvik.com/team.php?team=Hampton&amp;year=2016" TargetMode="External"/><Relationship Id="rId328" Type="http://schemas.openxmlformats.org/officeDocument/2006/relationships/hyperlink" Target="https://barttorvik.com/trank.php?&amp;begin=20160131&amp;end=20160314&amp;conlimit=All&amp;year=2016&amp;top=0&amp;venue=A-N&amp;type=All&amp;mingames=0&amp;quad=5&amp;rpi=" TargetMode="External"/><Relationship Id="rId349" Type="http://schemas.openxmlformats.org/officeDocument/2006/relationships/hyperlink" Target="https://barttorvik.com/team.php?team=Utah+Valley&amp;year=2016" TargetMode="External"/><Relationship Id="rId88" Type="http://schemas.openxmlformats.org/officeDocument/2006/relationships/hyperlink" Target="https://barttorvik.com/team.php?team=Louisville&amp;year=2016" TargetMode="External"/><Relationship Id="rId111" Type="http://schemas.openxmlformats.org/officeDocument/2006/relationships/hyperlink" Target="https://barttorvik.com/team.php?team=Valparaiso&amp;year=2016" TargetMode="External"/><Relationship Id="rId132" Type="http://schemas.openxmlformats.org/officeDocument/2006/relationships/hyperlink" Target="https://barttorvik.com/team.php?team=Temple&amp;year=2016" TargetMode="External"/><Relationship Id="rId153" Type="http://schemas.openxmlformats.org/officeDocument/2006/relationships/hyperlink" Target="https://barttorvik.com/team.php?team=Middle+Tennessee&amp;year=2016" TargetMode="External"/><Relationship Id="rId174" Type="http://schemas.openxmlformats.org/officeDocument/2006/relationships/hyperlink" Target="https://barttorvik.com/team.php?team=Green+Bay&amp;year=2016" TargetMode="External"/><Relationship Id="rId195" Type="http://schemas.openxmlformats.org/officeDocument/2006/relationships/hyperlink" Target="https://barttorvik.com/team.php?team=Rhode+Island&amp;year=2016" TargetMode="External"/><Relationship Id="rId209" Type="http://schemas.openxmlformats.org/officeDocument/2006/relationships/hyperlink" Target="https://barttorvik.com/team.php?team=Pepperdine&amp;year=2016" TargetMode="External"/><Relationship Id="rId360" Type="http://schemas.openxmlformats.org/officeDocument/2006/relationships/hyperlink" Target="https://barttorvik.com/team.php?team=Norfolk+St.&amp;year=2016" TargetMode="External"/><Relationship Id="rId381" Type="http://schemas.openxmlformats.org/officeDocument/2006/relationships/hyperlink" Target="https://barttorvik.com/team.php?team=Southern+Utah&amp;year=2016" TargetMode="External"/><Relationship Id="rId416" Type="http://schemas.openxmlformats.org/officeDocument/2006/relationships/hyperlink" Target="https://barttorvik.com/team.php?team=Coppin+St.&amp;year=2016" TargetMode="External"/><Relationship Id="rId220" Type="http://schemas.openxmlformats.org/officeDocument/2006/relationships/hyperlink" Target="https://barttorvik.com/team.php?team=Boise+St.&amp;year=2016" TargetMode="External"/><Relationship Id="rId241" Type="http://schemas.openxmlformats.org/officeDocument/2006/relationships/hyperlink" Target="https://barttorvik.com/team.php?team=Wyoming&amp;year=2016" TargetMode="External"/><Relationship Id="rId15" Type="http://schemas.openxmlformats.org/officeDocument/2006/relationships/hyperlink" Target="https://barttorvik.com/team.php?team=Purdue&amp;year=2016" TargetMode="External"/><Relationship Id="rId36" Type="http://schemas.openxmlformats.org/officeDocument/2006/relationships/hyperlink" Target="https://barttorvik.com/team.php?team=Oregon&amp;year=2016" TargetMode="External"/><Relationship Id="rId57" Type="http://schemas.openxmlformats.org/officeDocument/2006/relationships/hyperlink" Target="https://barttorvik.com/team.php?team=Miami+FL&amp;year=2016" TargetMode="External"/><Relationship Id="rId262" Type="http://schemas.openxmlformats.org/officeDocument/2006/relationships/hyperlink" Target="https://barttorvik.com/team.php?team=Southern+Illinois&amp;year=2016" TargetMode="External"/><Relationship Id="rId283" Type="http://schemas.openxmlformats.org/officeDocument/2006/relationships/hyperlink" Target="https://barttorvik.com/team.php?team=Louisiana+Tech&amp;year=2016" TargetMode="External"/><Relationship Id="rId318" Type="http://schemas.openxmlformats.org/officeDocument/2006/relationships/hyperlink" Target="https://barttorvik.com/team.php?team=DePaul&amp;year=2016" TargetMode="External"/><Relationship Id="rId339" Type="http://schemas.openxmlformats.org/officeDocument/2006/relationships/hyperlink" Target="https://barttorvik.com/team.php?team=Jacksonville&amp;year=2016" TargetMode="External"/><Relationship Id="rId78" Type="http://schemas.openxmlformats.org/officeDocument/2006/relationships/hyperlink" Target="https://barttorvik.com/team.php?team=Arizona&amp;year=2016" TargetMode="External"/><Relationship Id="rId99" Type="http://schemas.openxmlformats.org/officeDocument/2006/relationships/hyperlink" Target="https://barttorvik.com/team.php?team=Oregon+St.&amp;year=2016" TargetMode="External"/><Relationship Id="rId101" Type="http://schemas.openxmlformats.org/officeDocument/2006/relationships/hyperlink" Target="https://barttorvik.com/team.php?team=Providence&amp;year=2016" TargetMode="External"/><Relationship Id="rId122" Type="http://schemas.openxmlformats.org/officeDocument/2006/relationships/hyperlink" Target="https://barttorvik.com/team.php?team=South+Carolina&amp;year=2016" TargetMode="External"/><Relationship Id="rId143" Type="http://schemas.openxmlformats.org/officeDocument/2006/relationships/hyperlink" Target="https://barttorvik.com/team.php?team=Stony+Brook&amp;year=2016" TargetMode="External"/><Relationship Id="rId164" Type="http://schemas.openxmlformats.org/officeDocument/2006/relationships/hyperlink" Target="https://barttorvik.com/team.php?team=Illinois&amp;year=2016" TargetMode="External"/><Relationship Id="rId185" Type="http://schemas.openxmlformats.org/officeDocument/2006/relationships/hyperlink" Target="https://barttorvik.com/team.php?team=Arkansas&amp;year=2016" TargetMode="External"/><Relationship Id="rId350" Type="http://schemas.openxmlformats.org/officeDocument/2006/relationships/hyperlink" Target="https://barttorvik.com/team.php?team=Drake&amp;year=2016" TargetMode="External"/><Relationship Id="rId371" Type="http://schemas.openxmlformats.org/officeDocument/2006/relationships/hyperlink" Target="https://barttorvik.com/team.php?team=Tennessee+Tech&amp;year=2016" TargetMode="External"/><Relationship Id="rId406" Type="http://schemas.openxmlformats.org/officeDocument/2006/relationships/hyperlink" Target="https://barttorvik.com/trank.php?&amp;begin=20160131&amp;end=20160314&amp;conlimit=All&amp;year=2016&amp;top=0&amp;venue=A-N&amp;type=All&amp;mingames=0&amp;quad=5&amp;rpi=" TargetMode="External"/><Relationship Id="rId9" Type="http://schemas.openxmlformats.org/officeDocument/2006/relationships/hyperlink" Target="https://barttorvik.com/team.php?team=Baylor&amp;year=2016" TargetMode="External"/><Relationship Id="rId210" Type="http://schemas.openxmlformats.org/officeDocument/2006/relationships/hyperlink" Target="https://barttorvik.com/team.php?team=Akron&amp;year=2016" TargetMode="External"/><Relationship Id="rId392" Type="http://schemas.openxmlformats.org/officeDocument/2006/relationships/hyperlink" Target="https://barttorvik.com/team.php?team=Minnesota&amp;year=2016" TargetMode="External"/><Relationship Id="rId427" Type="http://schemas.openxmlformats.org/officeDocument/2006/relationships/hyperlink" Target="https://barttorvik.com/team.php?team=Grambling+St.&amp;year=2016" TargetMode="External"/><Relationship Id="rId26" Type="http://schemas.openxmlformats.org/officeDocument/2006/relationships/hyperlink" Target="https://barttorvik.com/team.php?team=Stephen+F.+Austin&amp;year=2016" TargetMode="External"/><Relationship Id="rId231" Type="http://schemas.openxmlformats.org/officeDocument/2006/relationships/hyperlink" Target="https://barttorvik.com/team.php?team=UTEP&amp;year=2016" TargetMode="External"/><Relationship Id="rId252" Type="http://schemas.openxmlformats.org/officeDocument/2006/relationships/hyperlink" Target="https://barttorvik.com/team.php?team=Florida+Gulf+Coast&amp;year=2016" TargetMode="External"/><Relationship Id="rId273" Type="http://schemas.openxmlformats.org/officeDocument/2006/relationships/hyperlink" Target="https://barttorvik.com/team.php?team=Grand+Canyon&amp;year=2016" TargetMode="External"/><Relationship Id="rId294" Type="http://schemas.openxmlformats.org/officeDocument/2006/relationships/hyperlink" Target="https://barttorvik.com/team.php?team=Santa+Clara&amp;year=2016" TargetMode="External"/><Relationship Id="rId308" Type="http://schemas.openxmlformats.org/officeDocument/2006/relationships/hyperlink" Target="https://barttorvik.com/team.php?team=Radford&amp;year=2016" TargetMode="External"/><Relationship Id="rId329" Type="http://schemas.openxmlformats.org/officeDocument/2006/relationships/hyperlink" Target="https://barttorvik.com/team.php?team=Western+Illinois&amp;year=2016" TargetMode="External"/><Relationship Id="rId47" Type="http://schemas.openxmlformats.org/officeDocument/2006/relationships/hyperlink" Target="https://barttorvik.com/team.php?team=Texas&amp;year=2016" TargetMode="External"/><Relationship Id="rId68" Type="http://schemas.openxmlformats.org/officeDocument/2006/relationships/hyperlink" Target="https://barttorvik.com/team.php?team=San+Diego+St.&amp;year=2016" TargetMode="External"/><Relationship Id="rId89" Type="http://schemas.openxmlformats.org/officeDocument/2006/relationships/hyperlink" Target="https://barttorvik.com/team.php?team=Georgia+Tech&amp;year=2016" TargetMode="External"/><Relationship Id="rId112" Type="http://schemas.openxmlformats.org/officeDocument/2006/relationships/hyperlink" Target="https://barttorvik.com/team.php?team=Michigan&amp;year=2016" TargetMode="External"/><Relationship Id="rId133" Type="http://schemas.openxmlformats.org/officeDocument/2006/relationships/hyperlink" Target="https://barttorvik.com/team.php?team=Temple&amp;year=2016" TargetMode="External"/><Relationship Id="rId154" Type="http://schemas.openxmlformats.org/officeDocument/2006/relationships/hyperlink" Target="https://barttorvik.com/team.php?team=Duquesne&amp;year=2016" TargetMode="External"/><Relationship Id="rId175" Type="http://schemas.openxmlformats.org/officeDocument/2006/relationships/hyperlink" Target="https://barttorvik.com/team.php?team=Wright+St.&amp;year=2016" TargetMode="External"/><Relationship Id="rId340" Type="http://schemas.openxmlformats.org/officeDocument/2006/relationships/hyperlink" Target="https://barttorvik.com/team.php?team=South+Alabama&amp;year=2016" TargetMode="External"/><Relationship Id="rId361" Type="http://schemas.openxmlformats.org/officeDocument/2006/relationships/hyperlink" Target="https://barttorvik.com/team.php?team=USC+Upstate&amp;year=2016" TargetMode="External"/><Relationship Id="rId196" Type="http://schemas.openxmlformats.org/officeDocument/2006/relationships/hyperlink" Target="https://barttorvik.com/team.php?team=Albany&amp;year=2016" TargetMode="External"/><Relationship Id="rId200" Type="http://schemas.openxmlformats.org/officeDocument/2006/relationships/hyperlink" Target="https://barttorvik.com/team.php?team=Austin+Peay&amp;year=2016" TargetMode="External"/><Relationship Id="rId382" Type="http://schemas.openxmlformats.org/officeDocument/2006/relationships/hyperlink" Target="https://barttorvik.com/team.php?team=Lamar&amp;year=2016" TargetMode="External"/><Relationship Id="rId417" Type="http://schemas.openxmlformats.org/officeDocument/2006/relationships/hyperlink" Target="https://barttorvik.com/team.php?team=The+Citadel&amp;year=2016" TargetMode="External"/><Relationship Id="rId16" Type="http://schemas.openxmlformats.org/officeDocument/2006/relationships/hyperlink" Target="https://barttorvik.com/team.php?team=Purdue&amp;year=2016" TargetMode="External"/><Relationship Id="rId221" Type="http://schemas.openxmlformats.org/officeDocument/2006/relationships/hyperlink" Target="https://barttorvik.com/team.php?team=Murray+St.&amp;year=2016" TargetMode="External"/><Relationship Id="rId242" Type="http://schemas.openxmlformats.org/officeDocument/2006/relationships/hyperlink" Target="https://barttorvik.com/team.php?team=Elon&amp;year=2016" TargetMode="External"/><Relationship Id="rId263" Type="http://schemas.openxmlformats.org/officeDocument/2006/relationships/hyperlink" Target="https://barttorvik.com/team.php?team=Hartford&amp;year=2016" TargetMode="External"/><Relationship Id="rId284" Type="http://schemas.openxmlformats.org/officeDocument/2006/relationships/hyperlink" Target="https://barttorvik.com/team.php?team=Tennessee+Martin&amp;year=2016" TargetMode="External"/><Relationship Id="rId319" Type="http://schemas.openxmlformats.org/officeDocument/2006/relationships/hyperlink" Target="https://barttorvik.com/team.php?team=Harvard&amp;year=2016" TargetMode="External"/><Relationship Id="rId37" Type="http://schemas.openxmlformats.org/officeDocument/2006/relationships/hyperlink" Target="https://barttorvik.com/team.php?team=Indiana&amp;year=2016" TargetMode="External"/><Relationship Id="rId58" Type="http://schemas.openxmlformats.org/officeDocument/2006/relationships/hyperlink" Target="https://barttorvik.com/team.php?team=Miami+FL&amp;year=2016" TargetMode="External"/><Relationship Id="rId79" Type="http://schemas.openxmlformats.org/officeDocument/2006/relationships/hyperlink" Target="https://barttorvik.com/team.php?team=Arizona&amp;year=2016" TargetMode="External"/><Relationship Id="rId102" Type="http://schemas.openxmlformats.org/officeDocument/2006/relationships/hyperlink" Target="https://barttorvik.com/team.php?team=Providence&amp;year=2016" TargetMode="External"/><Relationship Id="rId123" Type="http://schemas.openxmlformats.org/officeDocument/2006/relationships/hyperlink" Target="https://barttorvik.com/team.php?team=Houston&amp;year=2016" TargetMode="External"/><Relationship Id="rId144" Type="http://schemas.openxmlformats.org/officeDocument/2006/relationships/hyperlink" Target="https://barttorvik.com/team.php?team=Stony+Brook&amp;year=2016" TargetMode="External"/><Relationship Id="rId330" Type="http://schemas.openxmlformats.org/officeDocument/2006/relationships/hyperlink" Target="https://barttorvik.com/team.php?team=Texas+Southern&amp;year=2016" TargetMode="External"/><Relationship Id="rId90" Type="http://schemas.openxmlformats.org/officeDocument/2006/relationships/hyperlink" Target="https://barttorvik.com/team.php?team=Maryland&amp;year=2016" TargetMode="External"/><Relationship Id="rId165" Type="http://schemas.openxmlformats.org/officeDocument/2006/relationships/hyperlink" Target="https://barttorvik.com/team.php?team=Eastern+Kentucky&amp;year=2016" TargetMode="External"/><Relationship Id="rId186" Type="http://schemas.openxmlformats.org/officeDocument/2006/relationships/hyperlink" Target="https://barttorvik.com/team.php?team=UC+Irvine&amp;year=2016" TargetMode="External"/><Relationship Id="rId351" Type="http://schemas.openxmlformats.org/officeDocument/2006/relationships/hyperlink" Target="https://barttorvik.com/team.php?team=Northern+Colorado&amp;year=2016" TargetMode="External"/><Relationship Id="rId372" Type="http://schemas.openxmlformats.org/officeDocument/2006/relationships/hyperlink" Target="https://barttorvik.com/team.php?team=Maryland+Eastern+Shore&amp;year=2016" TargetMode="External"/><Relationship Id="rId393" Type="http://schemas.openxmlformats.org/officeDocument/2006/relationships/hyperlink" Target="https://barttorvik.com/team.php?team=Houston+Christian&amp;year=2016" TargetMode="External"/><Relationship Id="rId407" Type="http://schemas.openxmlformats.org/officeDocument/2006/relationships/hyperlink" Target="https://barttorvik.com/team.php?team=Incarnate+Word&amp;year=2016" TargetMode="External"/><Relationship Id="rId428" Type="http://schemas.openxmlformats.org/officeDocument/2006/relationships/hyperlink" Target="https://barttorvik.com/team.php?team=Appalachian+St.&amp;year=2016" TargetMode="External"/><Relationship Id="rId211" Type="http://schemas.openxmlformats.org/officeDocument/2006/relationships/hyperlink" Target="https://barttorvik.com/team.php?team=Ball+St.&amp;year=2016" TargetMode="External"/><Relationship Id="rId232" Type="http://schemas.openxmlformats.org/officeDocument/2006/relationships/hyperlink" Target="https://barttorvik.com/team.php?team=South+Florida&amp;year=2016" TargetMode="External"/><Relationship Id="rId253" Type="http://schemas.openxmlformats.org/officeDocument/2006/relationships/hyperlink" Target="https://barttorvik.com/team.php?team=Florida+Gulf+Coast&amp;year=2016" TargetMode="External"/><Relationship Id="rId274" Type="http://schemas.openxmlformats.org/officeDocument/2006/relationships/hyperlink" Target="https://barttorvik.com/team.php?team=Pacific&amp;year=2016" TargetMode="External"/><Relationship Id="rId295" Type="http://schemas.openxmlformats.org/officeDocument/2006/relationships/hyperlink" Target="https://barttorvik.com/team.php?team=Missouri+St.&amp;year=2016" TargetMode="External"/><Relationship Id="rId309" Type="http://schemas.openxmlformats.org/officeDocument/2006/relationships/hyperlink" Target="https://barttorvik.com/team.php?team=Boston+College&amp;year=2016" TargetMode="External"/><Relationship Id="rId27" Type="http://schemas.openxmlformats.org/officeDocument/2006/relationships/hyperlink" Target="https://barttorvik.com/team.php?team=Connecticut&amp;year=2016" TargetMode="External"/><Relationship Id="rId48" Type="http://schemas.openxmlformats.org/officeDocument/2006/relationships/hyperlink" Target="https://barttorvik.com/team.php?team=Iowa+St.&amp;year=2016" TargetMode="External"/><Relationship Id="rId69" Type="http://schemas.openxmlformats.org/officeDocument/2006/relationships/hyperlink" Target="https://barttorvik.com/team.php?team=Vanderbilt&amp;year=2016" TargetMode="External"/><Relationship Id="rId113" Type="http://schemas.openxmlformats.org/officeDocument/2006/relationships/hyperlink" Target="https://barttorvik.com/team.php?team=Michigan&amp;year=2016" TargetMode="External"/><Relationship Id="rId134" Type="http://schemas.openxmlformats.org/officeDocument/2006/relationships/hyperlink" Target="https://barttorvik.com/team.php?team=Memphis&amp;year=2016" TargetMode="External"/><Relationship Id="rId320" Type="http://schemas.openxmlformats.org/officeDocument/2006/relationships/hyperlink" Target="https://barttorvik.com/team.php?team=Drexel&amp;year=2016" TargetMode="External"/><Relationship Id="rId80" Type="http://schemas.openxmlformats.org/officeDocument/2006/relationships/hyperlink" Target="https://barttorvik.com/team.php?team=Syracuse&amp;year=2016" TargetMode="External"/><Relationship Id="rId155" Type="http://schemas.openxmlformats.org/officeDocument/2006/relationships/hyperlink" Target="https://barttorvik.com/team.php?team=Western+Kentucky&amp;year=2016" TargetMode="External"/><Relationship Id="rId176" Type="http://schemas.openxmlformats.org/officeDocument/2006/relationships/hyperlink" Target="https://barttorvik.com/team.php?team=South+Dakota+St.&amp;year=2016" TargetMode="External"/><Relationship Id="rId197" Type="http://schemas.openxmlformats.org/officeDocument/2006/relationships/hyperlink" Target="https://barttorvik.com/team.php?team=UAB&amp;year=2016" TargetMode="External"/><Relationship Id="rId341" Type="http://schemas.openxmlformats.org/officeDocument/2006/relationships/hyperlink" Target="https://barttorvik.com/team.php?team=Idaho+St.&amp;year=2016" TargetMode="External"/><Relationship Id="rId362" Type="http://schemas.openxmlformats.org/officeDocument/2006/relationships/hyperlink" Target="https://barttorvik.com/team.php?team=Kent+St.&amp;year=2016" TargetMode="External"/><Relationship Id="rId383" Type="http://schemas.openxmlformats.org/officeDocument/2006/relationships/hyperlink" Target="https://barttorvik.com/team.php?team=Alabama+St.&amp;year=2016" TargetMode="External"/><Relationship Id="rId418" Type="http://schemas.openxmlformats.org/officeDocument/2006/relationships/hyperlink" Target="https://barttorvik.com/team.php?team=Maine&amp;year=2016" TargetMode="External"/><Relationship Id="rId201" Type="http://schemas.openxmlformats.org/officeDocument/2006/relationships/hyperlink" Target="https://barttorvik.com/team.php?team=IPFW&amp;year=2016" TargetMode="External"/><Relationship Id="rId222" Type="http://schemas.openxmlformats.org/officeDocument/2006/relationships/hyperlink" Target="https://barttorvik.com/team.php?team=Massachusetts&amp;year=2016" TargetMode="External"/><Relationship Id="rId243" Type="http://schemas.openxmlformats.org/officeDocument/2006/relationships/hyperlink" Target="https://barttorvik.com/team.php?team=Oral+Roberts&amp;year=2016" TargetMode="External"/><Relationship Id="rId264" Type="http://schemas.openxmlformats.org/officeDocument/2006/relationships/hyperlink" Target="https://barttorvik.com/team.php?team=Missouri&amp;year=2016" TargetMode="External"/><Relationship Id="rId285" Type="http://schemas.openxmlformats.org/officeDocument/2006/relationships/hyperlink" Target="https://barttorvik.com/team.php?team=Texas+A%26M+Corpus+Chris&amp;year=2016" TargetMode="External"/><Relationship Id="rId17" Type="http://schemas.openxmlformats.org/officeDocument/2006/relationships/hyperlink" Target="https://barttorvik.com/team.php?team=North+Carolina&amp;year=2016" TargetMode="External"/><Relationship Id="rId38" Type="http://schemas.openxmlformats.org/officeDocument/2006/relationships/hyperlink" Target="https://barttorvik.com/team.php?team=Indiana&amp;year=2016" TargetMode="External"/><Relationship Id="rId59" Type="http://schemas.openxmlformats.org/officeDocument/2006/relationships/hyperlink" Target="https://barttorvik.com/team.php?team=Clemson&amp;year=2016" TargetMode="External"/><Relationship Id="rId103" Type="http://schemas.openxmlformats.org/officeDocument/2006/relationships/hyperlink" Target="https://barttorvik.com/team.php?team=Creighton&amp;year=2016" TargetMode="External"/><Relationship Id="rId124" Type="http://schemas.openxmlformats.org/officeDocument/2006/relationships/hyperlink" Target="https://barttorvik.com/team.php?team=Louisiana+Monroe&amp;year=2016" TargetMode="External"/><Relationship Id="rId310" Type="http://schemas.openxmlformats.org/officeDocument/2006/relationships/hyperlink" Target="https://barttorvik.com/team.php?team=Colgate&amp;year=2016" TargetMode="External"/><Relationship Id="rId70" Type="http://schemas.openxmlformats.org/officeDocument/2006/relationships/hyperlink" Target="https://barttorvik.com/team.php?team=Vanderbilt&amp;year=2016" TargetMode="External"/><Relationship Id="rId91" Type="http://schemas.openxmlformats.org/officeDocument/2006/relationships/hyperlink" Target="https://barttorvik.com/team.php?team=Maryland&amp;year=2016" TargetMode="External"/><Relationship Id="rId145" Type="http://schemas.openxmlformats.org/officeDocument/2006/relationships/hyperlink" Target="https://barttorvik.com/team.php?team=Oakland&amp;year=2016" TargetMode="External"/><Relationship Id="rId166" Type="http://schemas.openxmlformats.org/officeDocument/2006/relationships/hyperlink" Target="https://barttorvik.com/team.php?team=USC&amp;year=2016" TargetMode="External"/><Relationship Id="rId187" Type="http://schemas.openxmlformats.org/officeDocument/2006/relationships/hyperlink" Target="https://barttorvik.com/team.php?team=Colorado+St.&amp;year=2016" TargetMode="External"/><Relationship Id="rId331" Type="http://schemas.openxmlformats.org/officeDocument/2006/relationships/hyperlink" Target="https://barttorvik.com/team.php?team=Mercer&amp;year=2016" TargetMode="External"/><Relationship Id="rId352" Type="http://schemas.openxmlformats.org/officeDocument/2006/relationships/hyperlink" Target="https://barttorvik.com/team.php?team=Jacksonville+St.&amp;year=2016" TargetMode="External"/><Relationship Id="rId373" Type="http://schemas.openxmlformats.org/officeDocument/2006/relationships/hyperlink" Target="https://barttorvik.com/team.php?team=Illinois+Chicago&amp;year=2016" TargetMode="External"/><Relationship Id="rId394" Type="http://schemas.openxmlformats.org/officeDocument/2006/relationships/hyperlink" Target="https://barttorvik.com/team.php?team=Savannah+St.&amp;year=2016" TargetMode="External"/><Relationship Id="rId408" Type="http://schemas.openxmlformats.org/officeDocument/2006/relationships/hyperlink" Target="https://barttorvik.com/team.php?team=Delaware&amp;year=2016" TargetMode="External"/><Relationship Id="rId429" Type="http://schemas.openxmlformats.org/officeDocument/2006/relationships/hyperlink" Target="https://barttorvik.com/team.php?team=Arkansas+Pine+Bluff&amp;year=2016" TargetMode="External"/><Relationship Id="rId1" Type="http://schemas.openxmlformats.org/officeDocument/2006/relationships/hyperlink" Target="https://barttorvik.com/team.php?team=Kansas&amp;year=2016" TargetMode="External"/><Relationship Id="rId212" Type="http://schemas.openxmlformats.org/officeDocument/2006/relationships/hyperlink" Target="https://barttorvik.com/team.php?team=Boston+University&amp;year=2016" TargetMode="External"/><Relationship Id="rId233" Type="http://schemas.openxmlformats.org/officeDocument/2006/relationships/hyperlink" Target="https://barttorvik.com/team.php?team=Fordham&amp;year=2016" TargetMode="External"/><Relationship Id="rId254" Type="http://schemas.openxmlformats.org/officeDocument/2006/relationships/hyperlink" Target="https://barttorvik.com/team.php?team=San+Francisco&amp;year=2016" TargetMode="External"/><Relationship Id="rId28" Type="http://schemas.openxmlformats.org/officeDocument/2006/relationships/hyperlink" Target="https://barttorvik.com/team.php?team=Connecticut&amp;year=2016" TargetMode="External"/><Relationship Id="rId49" Type="http://schemas.openxmlformats.org/officeDocument/2006/relationships/hyperlink" Target="https://barttorvik.com/team.php?team=Iowa+St.&amp;year=2016" TargetMode="External"/><Relationship Id="rId114" Type="http://schemas.openxmlformats.org/officeDocument/2006/relationships/hyperlink" Target="https://barttorvik.com/team.php?team=Buffalo&amp;year=2016" TargetMode="External"/><Relationship Id="rId275" Type="http://schemas.openxmlformats.org/officeDocument/2006/relationships/hyperlink" Target="https://barttorvik.com/team.php?team=Bucknell&amp;year=2016" TargetMode="External"/><Relationship Id="rId296" Type="http://schemas.openxmlformats.org/officeDocument/2006/relationships/hyperlink" Target="https://barttorvik.com/team.php?team=LIU+Brooklyn&amp;year=2016" TargetMode="External"/><Relationship Id="rId300" Type="http://schemas.openxmlformats.org/officeDocument/2006/relationships/hyperlink" Target="https://barttorvik.com/trank.php?&amp;begin=20160131&amp;end=20160314&amp;conlimit=All&amp;year=2016&amp;top=0&amp;venue=A-N&amp;type=All&amp;mingames=0&amp;quad=5&amp;rpi=" TargetMode="External"/><Relationship Id="rId60" Type="http://schemas.openxmlformats.org/officeDocument/2006/relationships/hyperlink" Target="https://barttorvik.com/team.php?team=California&amp;year=2016" TargetMode="External"/><Relationship Id="rId81" Type="http://schemas.openxmlformats.org/officeDocument/2006/relationships/hyperlink" Target="https://barttorvik.com/team.php?team=Syracuse&amp;year=2016" TargetMode="External"/><Relationship Id="rId135" Type="http://schemas.openxmlformats.org/officeDocument/2006/relationships/hyperlink" Target="https://barttorvik.com/team.php?team=UNC+Wilmington&amp;year=2016" TargetMode="External"/><Relationship Id="rId156" Type="http://schemas.openxmlformats.org/officeDocument/2006/relationships/hyperlink" Target="https://barttorvik.com/team.php?team=Colorado&amp;year=2016" TargetMode="External"/><Relationship Id="rId177" Type="http://schemas.openxmlformats.org/officeDocument/2006/relationships/hyperlink" Target="https://barttorvik.com/team.php?team=South+Dakota+St.&amp;year=2016" TargetMode="External"/><Relationship Id="rId198" Type="http://schemas.openxmlformats.org/officeDocument/2006/relationships/hyperlink" Target="https://barttorvik.com/team.php?team=Davidson&amp;year=2016" TargetMode="External"/><Relationship Id="rId321" Type="http://schemas.openxmlformats.org/officeDocument/2006/relationships/hyperlink" Target="https://barttorvik.com/team.php?team=Binghamton&amp;year=2016" TargetMode="External"/><Relationship Id="rId342" Type="http://schemas.openxmlformats.org/officeDocument/2006/relationships/hyperlink" Target="https://barttorvik.com/team.php?team=Nebraska+Omaha&amp;year=2016" TargetMode="External"/><Relationship Id="rId363" Type="http://schemas.openxmlformats.org/officeDocument/2006/relationships/hyperlink" Target="https://barttorvik.com/team.php?team=Eastern+Illinois&amp;year=2016" TargetMode="External"/><Relationship Id="rId384" Type="http://schemas.openxmlformats.org/officeDocument/2006/relationships/hyperlink" Target="https://barttorvik.com/team.php?team=Northern+Kentucky&amp;year=2016" TargetMode="External"/><Relationship Id="rId419" Type="http://schemas.openxmlformats.org/officeDocument/2006/relationships/hyperlink" Target="https://barttorvik.com/team.php?team=UT+Rio+Grande+Valley&amp;year=2016" TargetMode="External"/><Relationship Id="rId202" Type="http://schemas.openxmlformats.org/officeDocument/2006/relationships/hyperlink" Target="https://barttorvik.com/team.php?team=Illinois+St.&amp;year=2016" TargetMode="External"/><Relationship Id="rId223" Type="http://schemas.openxmlformats.org/officeDocument/2006/relationships/hyperlink" Target="https://barttorvik.com/team.php?team=Coastal+Carolina&amp;year=2016" TargetMode="External"/><Relationship Id="rId244" Type="http://schemas.openxmlformats.org/officeDocument/2006/relationships/hyperlink" Target="https://barttorvik.com/trank.php?&amp;begin=20160131&amp;end=20160314&amp;conlimit=All&amp;year=2016&amp;top=0&amp;venue=A-N&amp;type=All&amp;mingames=0&amp;quad=5&amp;rpi=" TargetMode="External"/><Relationship Id="rId430" Type="http://schemas.openxmlformats.org/officeDocument/2006/relationships/hyperlink" Target="https://barttorvik.com/team.php?team=Marist&amp;year=2016" TargetMode="External"/><Relationship Id="rId18" Type="http://schemas.openxmlformats.org/officeDocument/2006/relationships/hyperlink" Target="https://barttorvik.com/team.php?team=North+Carolina&amp;year=2016" TargetMode="External"/><Relationship Id="rId39" Type="http://schemas.openxmlformats.org/officeDocument/2006/relationships/hyperlink" Target="https://barttorvik.com/team.php?team=Texas+A%26M&amp;year=2016" TargetMode="External"/><Relationship Id="rId265" Type="http://schemas.openxmlformats.org/officeDocument/2006/relationships/hyperlink" Target="https://barttorvik.com/team.php?team=UNLV&amp;year=2016" TargetMode="External"/><Relationship Id="rId286" Type="http://schemas.openxmlformats.org/officeDocument/2006/relationships/hyperlink" Target="https://barttorvik.com/team.php?team=Wofford&amp;year=2016" TargetMode="External"/><Relationship Id="rId50" Type="http://schemas.openxmlformats.org/officeDocument/2006/relationships/hyperlink" Target="https://barttorvik.com/trank.php?&amp;begin=20160131&amp;end=20160314&amp;conlimit=All&amp;year=2016&amp;top=0&amp;venue=A-N&amp;type=All&amp;mingames=0&amp;quad=5&amp;rpi=" TargetMode="External"/><Relationship Id="rId104" Type="http://schemas.openxmlformats.org/officeDocument/2006/relationships/hyperlink" Target="https://barttorvik.com/team.php?team=Florida&amp;year=2016" TargetMode="External"/><Relationship Id="rId125" Type="http://schemas.openxmlformats.org/officeDocument/2006/relationships/hyperlink" Target="https://barttorvik.com/trank.php?&amp;begin=20160131&amp;end=20160314&amp;conlimit=All&amp;year=2016&amp;top=0&amp;venue=A-N&amp;type=All&amp;mingames=0&amp;quad=5&amp;rpi=" TargetMode="External"/><Relationship Id="rId146" Type="http://schemas.openxmlformats.org/officeDocument/2006/relationships/hyperlink" Target="https://barttorvik.com/team.php?team=Long+Beach+St.&amp;year=2016" TargetMode="External"/><Relationship Id="rId167" Type="http://schemas.openxmlformats.org/officeDocument/2006/relationships/hyperlink" Target="https://barttorvik.com/team.php?team=USC&amp;year=2016" TargetMode="External"/><Relationship Id="rId188" Type="http://schemas.openxmlformats.org/officeDocument/2006/relationships/hyperlink" Target="https://barttorvik.com/team.php?team=UCLA&amp;year=2016" TargetMode="External"/><Relationship Id="rId311" Type="http://schemas.openxmlformats.org/officeDocument/2006/relationships/hyperlink" Target="https://barttorvik.com/team.php?team=North+Florida&amp;year=2016" TargetMode="External"/><Relationship Id="rId332" Type="http://schemas.openxmlformats.org/officeDocument/2006/relationships/hyperlink" Target="https://barttorvik.com/team.php?team=Georgia+Southern&amp;year=2016" TargetMode="External"/><Relationship Id="rId353" Type="http://schemas.openxmlformats.org/officeDocument/2006/relationships/hyperlink" Target="https://barttorvik.com/team.php?team=Miami+OH&amp;year=2016" TargetMode="External"/><Relationship Id="rId374" Type="http://schemas.openxmlformats.org/officeDocument/2006/relationships/hyperlink" Target="https://barttorvik.com/team.php?team=UMBC&amp;year=2016" TargetMode="External"/><Relationship Id="rId395" Type="http://schemas.openxmlformats.org/officeDocument/2006/relationships/hyperlink" Target="https://barttorvik.com/team.php?team=Lafayette&amp;year=2016" TargetMode="External"/><Relationship Id="rId409" Type="http://schemas.openxmlformats.org/officeDocument/2006/relationships/hyperlink" Target="https://barttorvik.com/team.php?team=UTSA&amp;year=2016" TargetMode="External"/><Relationship Id="rId71" Type="http://schemas.openxmlformats.org/officeDocument/2006/relationships/hyperlink" Target="https://barttorvik.com/team.php?team=UC+Santa+Barbara&amp;year=2016" TargetMode="External"/><Relationship Id="rId92" Type="http://schemas.openxmlformats.org/officeDocument/2006/relationships/hyperlink" Target="https://barttorvik.com/trank.php?&amp;begin=20160131&amp;end=20160314&amp;conlimit=All&amp;year=2016&amp;top=0&amp;venue=A-N&amp;type=All&amp;mingames=0&amp;quad=5&amp;rpi=" TargetMode="External"/><Relationship Id="rId213" Type="http://schemas.openxmlformats.org/officeDocument/2006/relationships/hyperlink" Target="https://barttorvik.com/team.php?team=Siena&amp;year=2016" TargetMode="External"/><Relationship Id="rId234" Type="http://schemas.openxmlformats.org/officeDocument/2006/relationships/hyperlink" Target="https://barttorvik.com/team.php?team=Tulane&amp;year=2016" TargetMode="External"/><Relationship Id="rId420" Type="http://schemas.openxmlformats.org/officeDocument/2006/relationships/hyperlink" Target="https://barttorvik.com/team.php?team=North+Carolina+A%26T&amp;year=2016" TargetMode="External"/><Relationship Id="rId2" Type="http://schemas.openxmlformats.org/officeDocument/2006/relationships/hyperlink" Target="https://barttorvik.com/team.php?team=Kansas&amp;year=2016" TargetMode="External"/><Relationship Id="rId29" Type="http://schemas.openxmlformats.org/officeDocument/2006/relationships/hyperlink" Target="https://barttorvik.com/team.php?team=Saint+Joseph%27s&amp;year=2016" TargetMode="External"/><Relationship Id="rId255" Type="http://schemas.openxmlformats.org/officeDocument/2006/relationships/hyperlink" Target="https://barttorvik.com/team.php?team=St.+John%27s&amp;year=2016" TargetMode="External"/><Relationship Id="rId276" Type="http://schemas.openxmlformats.org/officeDocument/2006/relationships/hyperlink" Target="https://barttorvik.com/team.php?team=Western+Carolina&amp;year=2016" TargetMode="External"/><Relationship Id="rId297" Type="http://schemas.openxmlformats.org/officeDocument/2006/relationships/hyperlink" Target="https://barttorvik.com/team.php?team=Tennessee+St.&amp;year=2016" TargetMode="External"/><Relationship Id="rId40" Type="http://schemas.openxmlformats.org/officeDocument/2006/relationships/hyperlink" Target="https://barttorvik.com/team.php?team=Texas+A%26M&amp;year=2016" TargetMode="External"/><Relationship Id="rId115" Type="http://schemas.openxmlformats.org/officeDocument/2006/relationships/hyperlink" Target="https://barttorvik.com/team.php?team=Buffalo&amp;year=2016" TargetMode="External"/><Relationship Id="rId136" Type="http://schemas.openxmlformats.org/officeDocument/2006/relationships/hyperlink" Target="https://barttorvik.com/team.php?team=UNC+Wilmington&amp;year=2016" TargetMode="External"/><Relationship Id="rId157" Type="http://schemas.openxmlformats.org/officeDocument/2006/relationships/hyperlink" Target="https://barttorvik.com/team.php?team=Colorado&amp;year=2016" TargetMode="External"/><Relationship Id="rId178" Type="http://schemas.openxmlformats.org/officeDocument/2006/relationships/hyperlink" Target="https://barttorvik.com/team.php?team=East+Carolina&amp;year=2016" TargetMode="External"/><Relationship Id="rId301" Type="http://schemas.openxmlformats.org/officeDocument/2006/relationships/hyperlink" Target="https://barttorvik.com/team.php?team=Western+Michigan&amp;year=2016" TargetMode="External"/><Relationship Id="rId322" Type="http://schemas.openxmlformats.org/officeDocument/2006/relationships/hyperlink" Target="https://barttorvik.com/team.php?team=Portland+St.&amp;year=2016" TargetMode="External"/><Relationship Id="rId343" Type="http://schemas.openxmlformats.org/officeDocument/2006/relationships/hyperlink" Target="https://barttorvik.com/team.php?team=Brown&amp;year=2016" TargetMode="External"/><Relationship Id="rId364" Type="http://schemas.openxmlformats.org/officeDocument/2006/relationships/hyperlink" Target="https://barttorvik.com/team.php?team=IUPUI&amp;year=2016" TargetMode="External"/><Relationship Id="rId61" Type="http://schemas.openxmlformats.org/officeDocument/2006/relationships/hyperlink" Target="https://barttorvik.com/team.php?team=California&amp;year=2016" TargetMode="External"/><Relationship Id="rId82" Type="http://schemas.openxmlformats.org/officeDocument/2006/relationships/hyperlink" Target="https://barttorvik.com/team.php?team=Hawaii&amp;year=2016" TargetMode="External"/><Relationship Id="rId199" Type="http://schemas.openxmlformats.org/officeDocument/2006/relationships/hyperlink" Target="https://barttorvik.com/team.php?team=Austin+Peay&amp;year=2016" TargetMode="External"/><Relationship Id="rId203" Type="http://schemas.openxmlformats.org/officeDocument/2006/relationships/hyperlink" Target="https://barttorvik.com/team.php?team=Belmont&amp;year=2016" TargetMode="External"/><Relationship Id="rId385" Type="http://schemas.openxmlformats.org/officeDocument/2006/relationships/hyperlink" Target="https://barttorvik.com/team.php?team=Abilene+Christian&amp;year=2016" TargetMode="External"/><Relationship Id="rId19" Type="http://schemas.openxmlformats.org/officeDocument/2006/relationships/hyperlink" Target="https://barttorvik.com/team.php?team=Seton+Hall&amp;year=2016" TargetMode="External"/><Relationship Id="rId224" Type="http://schemas.openxmlformats.org/officeDocument/2006/relationships/hyperlink" Target="https://barttorvik.com/team.php?team=Saint+Louis&amp;year=2016" TargetMode="External"/><Relationship Id="rId245" Type="http://schemas.openxmlformats.org/officeDocument/2006/relationships/hyperlink" Target="https://barttorvik.com/team.php?team=Idaho&amp;year=2016" TargetMode="External"/><Relationship Id="rId266" Type="http://schemas.openxmlformats.org/officeDocument/2006/relationships/hyperlink" Target="https://barttorvik.com/team.php?team=Penn+St.&amp;year=2016" TargetMode="External"/><Relationship Id="rId287" Type="http://schemas.openxmlformats.org/officeDocument/2006/relationships/hyperlink" Target="https://barttorvik.com/team.php?team=NJIT&amp;year=2016" TargetMode="External"/><Relationship Id="rId410" Type="http://schemas.openxmlformats.org/officeDocument/2006/relationships/hyperlink" Target="https://barttorvik.com/team.php?team=Southeast+Missouri+St.&amp;year=2016" TargetMode="External"/><Relationship Id="rId431" Type="http://schemas.openxmlformats.org/officeDocument/2006/relationships/hyperlink" Target="https://barttorvik.com/team.php?team=Howard&amp;year=2016" TargetMode="External"/><Relationship Id="rId30" Type="http://schemas.openxmlformats.org/officeDocument/2006/relationships/hyperlink" Target="https://barttorvik.com/team.php?team=Saint+Joseph%27s&amp;year=2016" TargetMode="External"/><Relationship Id="rId105" Type="http://schemas.openxmlformats.org/officeDocument/2006/relationships/hyperlink" Target="https://barttorvik.com/team.php?team=Vermont&amp;year=2016" TargetMode="External"/><Relationship Id="rId126" Type="http://schemas.openxmlformats.org/officeDocument/2006/relationships/hyperlink" Target="https://barttorvik.com/team.php?team=Notre+Dame&amp;year=2016" TargetMode="External"/><Relationship Id="rId147" Type="http://schemas.openxmlformats.org/officeDocument/2006/relationships/hyperlink" Target="https://barttorvik.com/team.php?team=Wake+Forest&amp;year=2016" TargetMode="External"/><Relationship Id="rId168" Type="http://schemas.openxmlformats.org/officeDocument/2006/relationships/hyperlink" Target="https://barttorvik.com/team.php?team=Old+Dominion&amp;year=2016" TargetMode="External"/><Relationship Id="rId312" Type="http://schemas.openxmlformats.org/officeDocument/2006/relationships/hyperlink" Target="https://barttorvik.com/team.php?team=UNC+Greensboro&amp;year=2016" TargetMode="External"/><Relationship Id="rId333" Type="http://schemas.openxmlformats.org/officeDocument/2006/relationships/hyperlink" Target="https://barttorvik.com/team.php?team=Penn&amp;year=2016" TargetMode="External"/><Relationship Id="rId354" Type="http://schemas.openxmlformats.org/officeDocument/2006/relationships/hyperlink" Target="https://barttorvik.com/trank.php?&amp;begin=20160131&amp;end=20160314&amp;conlimit=All&amp;year=2016&amp;top=0&amp;venue=A-N&amp;type=All&amp;mingames=0&amp;quad=5&amp;rpi=" TargetMode="External"/><Relationship Id="rId51" Type="http://schemas.openxmlformats.org/officeDocument/2006/relationships/hyperlink" Target="https://barttorvik.com/team.php?team=Iona&amp;year=2016" TargetMode="External"/><Relationship Id="rId72" Type="http://schemas.openxmlformats.org/officeDocument/2006/relationships/hyperlink" Target="https://barttorvik.com/team.php?team=Washington&amp;year=2016" TargetMode="External"/><Relationship Id="rId93" Type="http://schemas.openxmlformats.org/officeDocument/2006/relationships/hyperlink" Target="https://barttorvik.com/team.php?team=Iowa&amp;year=2016" TargetMode="External"/><Relationship Id="rId189" Type="http://schemas.openxmlformats.org/officeDocument/2006/relationships/hyperlink" Target="https://barttorvik.com/team.php?team=James+Madison&amp;year=2016" TargetMode="External"/><Relationship Id="rId375" Type="http://schemas.openxmlformats.org/officeDocument/2006/relationships/hyperlink" Target="https://barttorvik.com/team.php?team=UMass+Lowell&amp;year=2016" TargetMode="External"/><Relationship Id="rId396" Type="http://schemas.openxmlformats.org/officeDocument/2006/relationships/hyperlink" Target="https://barttorvik.com/team.php?team=Niagara&amp;year=2016" TargetMode="External"/><Relationship Id="rId3" Type="http://schemas.openxmlformats.org/officeDocument/2006/relationships/hyperlink" Target="https://barttorvik.com/team.php?team=Michigan+St.&amp;year=2016" TargetMode="External"/><Relationship Id="rId214" Type="http://schemas.openxmlformats.org/officeDocument/2006/relationships/hyperlink" Target="https://barttorvik.com/team.php?team=High+Point&amp;year=2016" TargetMode="External"/><Relationship Id="rId235" Type="http://schemas.openxmlformats.org/officeDocument/2006/relationships/hyperlink" Target="https://barttorvik.com/team.php?team=Texas+St.&amp;year=2016" TargetMode="External"/><Relationship Id="rId256" Type="http://schemas.openxmlformats.org/officeDocument/2006/relationships/hyperlink" Target="https://barttorvik.com/team.php?team=Air+Force&amp;year=2016" TargetMode="External"/><Relationship Id="rId277" Type="http://schemas.openxmlformats.org/officeDocument/2006/relationships/hyperlink" Target="https://barttorvik.com/team.php?team=North+Dakota+St.&amp;year=2016" TargetMode="External"/><Relationship Id="rId298" Type="http://schemas.openxmlformats.org/officeDocument/2006/relationships/hyperlink" Target="https://barttorvik.com/team.php?team=Eastern+Michigan&amp;year=2016" TargetMode="External"/><Relationship Id="rId400" Type="http://schemas.openxmlformats.org/officeDocument/2006/relationships/hyperlink" Target="https://barttorvik.com/team.php?team=Mississippi+Valley+St.&amp;year=2016" TargetMode="External"/><Relationship Id="rId421" Type="http://schemas.openxmlformats.org/officeDocument/2006/relationships/hyperlink" Target="https://barttorvik.com/team.php?team=Delaware+St.&amp;year=2016" TargetMode="External"/><Relationship Id="rId116" Type="http://schemas.openxmlformats.org/officeDocument/2006/relationships/hyperlink" Target="https://barttorvik.com/team.php?team=George+Washington&amp;year=2016" TargetMode="External"/><Relationship Id="rId137" Type="http://schemas.openxmlformats.org/officeDocument/2006/relationships/hyperlink" Target="https://barttorvik.com/team.php?team=Lehigh&amp;year=2016" TargetMode="External"/><Relationship Id="rId158" Type="http://schemas.openxmlformats.org/officeDocument/2006/relationships/hyperlink" Target="https://barttorvik.com/team.php?team=Loyola+Chicago&amp;year=2016" TargetMode="External"/><Relationship Id="rId302" Type="http://schemas.openxmlformats.org/officeDocument/2006/relationships/hyperlink" Target="https://barttorvik.com/team.php?team=George+Mason&amp;year=2016" TargetMode="External"/><Relationship Id="rId323" Type="http://schemas.openxmlformats.org/officeDocument/2006/relationships/hyperlink" Target="https://barttorvik.com/team.php?team=FIU&amp;year=2016" TargetMode="External"/><Relationship Id="rId344" Type="http://schemas.openxmlformats.org/officeDocument/2006/relationships/hyperlink" Target="https://barttorvik.com/team.php?team=La+Salle&amp;year=2016" TargetMode="External"/><Relationship Id="rId20" Type="http://schemas.openxmlformats.org/officeDocument/2006/relationships/hyperlink" Target="https://barttorvik.com/team.php?team=Seton+Hall&amp;year=2016" TargetMode="External"/><Relationship Id="rId41" Type="http://schemas.openxmlformats.org/officeDocument/2006/relationships/hyperlink" Target="https://barttorvik.com/team.php?team=SMU&amp;year=2016" TargetMode="External"/><Relationship Id="rId62" Type="http://schemas.openxmlformats.org/officeDocument/2006/relationships/hyperlink" Target="https://barttorvik.com/team.php?team=Pittsburgh&amp;year=2016" TargetMode="External"/><Relationship Id="rId83" Type="http://schemas.openxmlformats.org/officeDocument/2006/relationships/hyperlink" Target="https://barttorvik.com/team.php?team=Hawaii&amp;year=2016" TargetMode="External"/><Relationship Id="rId179" Type="http://schemas.openxmlformats.org/officeDocument/2006/relationships/hyperlink" Target="https://barttorvik.com/team.php?team=Tennessee&amp;year=2016" TargetMode="External"/><Relationship Id="rId365" Type="http://schemas.openxmlformats.org/officeDocument/2006/relationships/hyperlink" Target="https://barttorvik.com/team.php?team=Seattle&amp;year=2016" TargetMode="External"/><Relationship Id="rId386" Type="http://schemas.openxmlformats.org/officeDocument/2006/relationships/hyperlink" Target="https://barttorvik.com/team.php?team=North+Carolina+Central&amp;year=2016" TargetMode="External"/><Relationship Id="rId190" Type="http://schemas.openxmlformats.org/officeDocument/2006/relationships/hyperlink" Target="https://barttorvik.com/trank.php?&amp;begin=20160131&amp;end=20160314&amp;conlimit=All&amp;year=2016&amp;top=0&amp;venue=A-N&amp;type=All&amp;mingames=0&amp;quad=5&amp;rpi=" TargetMode="External"/><Relationship Id="rId204" Type="http://schemas.openxmlformats.org/officeDocument/2006/relationships/hyperlink" Target="https://barttorvik.com/team.php?team=Navy&amp;year=2016" TargetMode="External"/><Relationship Id="rId225" Type="http://schemas.openxmlformats.org/officeDocument/2006/relationships/hyperlink" Target="https://barttorvik.com/team.php?team=Milwaukee&amp;year=2016" TargetMode="External"/><Relationship Id="rId246" Type="http://schemas.openxmlformats.org/officeDocument/2006/relationships/hyperlink" Target="https://barttorvik.com/team.php?team=Nevada&amp;year=2016" TargetMode="External"/><Relationship Id="rId267" Type="http://schemas.openxmlformats.org/officeDocument/2006/relationships/hyperlink" Target="https://barttorvik.com/team.php?team=Kennesaw+St.&amp;year=2016" TargetMode="External"/><Relationship Id="rId288" Type="http://schemas.openxmlformats.org/officeDocument/2006/relationships/hyperlink" Target="https://barttorvik.com/team.php?team=Fairleigh+Dickinson&amp;year=2016" TargetMode="External"/><Relationship Id="rId411" Type="http://schemas.openxmlformats.org/officeDocument/2006/relationships/hyperlink" Target="https://barttorvik.com/team.php?team=Northwestern+St.&amp;year=2016" TargetMode="External"/><Relationship Id="rId432" Type="http://schemas.openxmlformats.org/officeDocument/2006/relationships/hyperlink" Target="https://barttorvik.com/team.php?team=Northern+Arizona&amp;year=2016" TargetMode="External"/><Relationship Id="rId106" Type="http://schemas.openxmlformats.org/officeDocument/2006/relationships/hyperlink" Target="https://barttorvik.com/team.php?team=Alabama&amp;year=2016" TargetMode="External"/><Relationship Id="rId127" Type="http://schemas.openxmlformats.org/officeDocument/2006/relationships/hyperlink" Target="https://barttorvik.com/team.php?team=Notre+Dame&amp;year=2016" TargetMode="External"/><Relationship Id="rId313" Type="http://schemas.openxmlformats.org/officeDocument/2006/relationships/hyperlink" Target="https://barttorvik.com/team.php?team=Northern+Illinois&amp;year=2016" TargetMode="External"/><Relationship Id="rId10" Type="http://schemas.openxmlformats.org/officeDocument/2006/relationships/hyperlink" Target="https://barttorvik.com/team.php?team=Baylor&amp;year=2016" TargetMode="External"/><Relationship Id="rId31" Type="http://schemas.openxmlformats.org/officeDocument/2006/relationships/hyperlink" Target="https://barttorvik.com/team.php?team=Xavier&amp;year=2016" TargetMode="External"/><Relationship Id="rId52" Type="http://schemas.openxmlformats.org/officeDocument/2006/relationships/hyperlink" Target="https://barttorvik.com/team.php?team=Iona&amp;year=2016" TargetMode="External"/><Relationship Id="rId73" Type="http://schemas.openxmlformats.org/officeDocument/2006/relationships/hyperlink" Target="https://barttorvik.com/team.php?team=Duke&amp;year=2016" TargetMode="External"/><Relationship Id="rId94" Type="http://schemas.openxmlformats.org/officeDocument/2006/relationships/hyperlink" Target="https://barttorvik.com/team.php?team=Iowa&amp;year=2016" TargetMode="External"/><Relationship Id="rId148" Type="http://schemas.openxmlformats.org/officeDocument/2006/relationships/hyperlink" Target="https://barttorvik.com/team.php?team=Mississippi+St.&amp;year=2016" TargetMode="External"/><Relationship Id="rId169" Type="http://schemas.openxmlformats.org/officeDocument/2006/relationships/hyperlink" Target="https://barttorvik.com/team.php?team=Ohio&amp;year=2016" TargetMode="External"/><Relationship Id="rId334" Type="http://schemas.openxmlformats.org/officeDocument/2006/relationships/hyperlink" Target="https://barttorvik.com/team.php?team=Washington+St.&amp;year=2016" TargetMode="External"/><Relationship Id="rId355" Type="http://schemas.openxmlformats.org/officeDocument/2006/relationships/hyperlink" Target="https://barttorvik.com/team.php?team=Mount+St.+Mary%27s&amp;year=2016" TargetMode="External"/><Relationship Id="rId376" Type="http://schemas.openxmlformats.org/officeDocument/2006/relationships/hyperlink" Target="https://barttorvik.com/team.php?team=Presbyterian&amp;year=2016" TargetMode="External"/><Relationship Id="rId397" Type="http://schemas.openxmlformats.org/officeDocument/2006/relationships/hyperlink" Target="https://barttorvik.com/team.php?team=Cornell&amp;year=2016" TargetMode="External"/><Relationship Id="rId4" Type="http://schemas.openxmlformats.org/officeDocument/2006/relationships/hyperlink" Target="https://barttorvik.com/team.php?team=Michigan+St.&amp;year=2016" TargetMode="External"/><Relationship Id="rId180" Type="http://schemas.openxmlformats.org/officeDocument/2006/relationships/hyperlink" Target="https://barttorvik.com/team.php?team=New+Mexico+St.&amp;year=2016" TargetMode="External"/><Relationship Id="rId215" Type="http://schemas.openxmlformats.org/officeDocument/2006/relationships/hyperlink" Target="https://barttorvik.com/team.php?team=Louisiana+Lafayette&amp;year=2016" TargetMode="External"/><Relationship Id="rId236" Type="http://schemas.openxmlformats.org/officeDocument/2006/relationships/hyperlink" Target="https://barttorvik.com/team.php?team=Portland&amp;year=2016" TargetMode="External"/><Relationship Id="rId257" Type="http://schemas.openxmlformats.org/officeDocument/2006/relationships/hyperlink" Target="https://barttorvik.com/team.php?team=Georgia+St.&amp;year=2016" TargetMode="External"/><Relationship Id="rId278" Type="http://schemas.openxmlformats.org/officeDocument/2006/relationships/hyperlink" Target="https://barttorvik.com/team.php?team=Samford&amp;year=2016" TargetMode="External"/><Relationship Id="rId401" Type="http://schemas.openxmlformats.org/officeDocument/2006/relationships/hyperlink" Target="https://barttorvik.com/team.php?team=American&amp;year=2016" TargetMode="External"/><Relationship Id="rId422" Type="http://schemas.openxmlformats.org/officeDocument/2006/relationships/hyperlink" Target="https://barttorvik.com/team.php?team=San+Diego&amp;year=2016" TargetMode="External"/><Relationship Id="rId303" Type="http://schemas.openxmlformats.org/officeDocument/2006/relationships/hyperlink" Target="https://barttorvik.com/team.php?team=Southern&amp;year=2016" TargetMode="External"/><Relationship Id="rId42" Type="http://schemas.openxmlformats.org/officeDocument/2006/relationships/hyperlink" Target="https://barttorvik.com/team.php?team=Oklahoma&amp;year=2016" TargetMode="External"/><Relationship Id="rId84" Type="http://schemas.openxmlformats.org/officeDocument/2006/relationships/hyperlink" Target="https://barttorvik.com/team.php?team=VCU&amp;year=2016" TargetMode="External"/><Relationship Id="rId138" Type="http://schemas.openxmlformats.org/officeDocument/2006/relationships/hyperlink" Target="https://barttorvik.com/team.php?team=Fresno+St.&amp;year=2016" TargetMode="External"/><Relationship Id="rId345" Type="http://schemas.openxmlformats.org/officeDocument/2006/relationships/hyperlink" Target="https://barttorvik.com/team.php?team=Bowling+Green&amp;year=2016" TargetMode="External"/><Relationship Id="rId387" Type="http://schemas.openxmlformats.org/officeDocument/2006/relationships/hyperlink" Target="https://barttorvik.com/team.php?team=Indiana+St.&amp;year=2016" TargetMode="External"/><Relationship Id="rId191" Type="http://schemas.openxmlformats.org/officeDocument/2006/relationships/hyperlink" Target="https://barttorvik.com/team.php?team=Nebraska&amp;year=2016" TargetMode="External"/><Relationship Id="rId205" Type="http://schemas.openxmlformats.org/officeDocument/2006/relationships/hyperlink" Target="https://barttorvik.com/team.php?team=New+Mexico&amp;year=2016" TargetMode="External"/><Relationship Id="rId247" Type="http://schemas.openxmlformats.org/officeDocument/2006/relationships/hyperlink" Target="https://barttorvik.com/team.php?team=Dartmouth&amp;year=2016" TargetMode="External"/><Relationship Id="rId412" Type="http://schemas.openxmlformats.org/officeDocument/2006/relationships/hyperlink" Target="https://barttorvik.com/team.php?team=Southeastern+Louisiana&amp;year=2016" TargetMode="External"/><Relationship Id="rId107" Type="http://schemas.openxmlformats.org/officeDocument/2006/relationships/hyperlink" Target="https://barttorvik.com/team.php?team=Marquette&amp;year=2016" TargetMode="External"/><Relationship Id="rId289" Type="http://schemas.openxmlformats.org/officeDocument/2006/relationships/hyperlink" Target="https://barttorvik.com/team.php?team=Fairleigh+Dickinson&amp;year=2016" TargetMode="External"/><Relationship Id="rId11" Type="http://schemas.openxmlformats.org/officeDocument/2006/relationships/hyperlink" Target="https://barttorvik.com/team.php?team=Wichita+St.&amp;year=2016" TargetMode="External"/><Relationship Id="rId53" Type="http://schemas.openxmlformats.org/officeDocument/2006/relationships/hyperlink" Target="https://barttorvik.com/team.php?team=Wisconsin&amp;year=2016" TargetMode="External"/><Relationship Id="rId149" Type="http://schemas.openxmlformats.org/officeDocument/2006/relationships/hyperlink" Target="https://barttorvik.com/team.php?team=Tulsa&amp;year=2016" TargetMode="External"/><Relationship Id="rId314" Type="http://schemas.openxmlformats.org/officeDocument/2006/relationships/hyperlink" Target="https://barttorvik.com/team.php?team=San+Jose+St.&amp;year=2016" TargetMode="External"/><Relationship Id="rId356" Type="http://schemas.openxmlformats.org/officeDocument/2006/relationships/hyperlink" Target="https://barttorvik.com/team.php?team=Troy&amp;year=2016" TargetMode="External"/><Relationship Id="rId398" Type="http://schemas.openxmlformats.org/officeDocument/2006/relationships/hyperlink" Target="https://barttorvik.com/team.php?team=Prairie+View+A%26M&amp;year=2016" TargetMode="External"/><Relationship Id="rId95" Type="http://schemas.openxmlformats.org/officeDocument/2006/relationships/hyperlink" Target="https://barttorvik.com/team.php?team=Virginia+Tech&amp;year=2016" TargetMode="External"/><Relationship Id="rId160" Type="http://schemas.openxmlformats.org/officeDocument/2006/relationships/hyperlink" Target="https://barttorvik.com/team.php?team=UNC+Asheville&amp;year=2016" TargetMode="External"/><Relationship Id="rId216" Type="http://schemas.openxmlformats.org/officeDocument/2006/relationships/hyperlink" Target="https://barttorvik.com/team.php?team=Chattanooga&amp;year=2016" TargetMode="External"/><Relationship Id="rId423" Type="http://schemas.openxmlformats.org/officeDocument/2006/relationships/hyperlink" Target="https://barttorvik.com/team.php?team=Florida+A%26M&amp;year=2016" TargetMode="External"/><Relationship Id="rId258" Type="http://schemas.openxmlformats.org/officeDocument/2006/relationships/hyperlink" Target="https://barttorvik.com/team.php?team=Manhattan&amp;year=2016" TargetMode="External"/><Relationship Id="rId22" Type="http://schemas.openxmlformats.org/officeDocument/2006/relationships/hyperlink" Target="https://barttorvik.com/team.php?team=Gonzaga&amp;year=2016" TargetMode="External"/><Relationship Id="rId64" Type="http://schemas.openxmlformats.org/officeDocument/2006/relationships/hyperlink" Target="https://barttorvik.com/team.php?team=Yale&amp;year=2016" TargetMode="External"/><Relationship Id="rId118" Type="http://schemas.openxmlformats.org/officeDocument/2006/relationships/hyperlink" Target="https://barttorvik.com/team.php?team=Georgetown&amp;year=2016" TargetMode="External"/><Relationship Id="rId325" Type="http://schemas.openxmlformats.org/officeDocument/2006/relationships/hyperlink" Target="https://barttorvik.com/team.php?team=UMKC&amp;year=2016" TargetMode="External"/><Relationship Id="rId367" Type="http://schemas.openxmlformats.org/officeDocument/2006/relationships/hyperlink" Target="https://barttorvik.com/team.php?team=Quinnipiac&amp;year=2016" TargetMode="External"/><Relationship Id="rId171" Type="http://schemas.openxmlformats.org/officeDocument/2006/relationships/hyperlink" Target="https://barttorvik.com/team.php?team=Richmond&amp;year=2016" TargetMode="External"/><Relationship Id="rId227" Type="http://schemas.openxmlformats.org/officeDocument/2006/relationships/hyperlink" Target="https://barttorvik.com/team.php?team=Lipscomb&amp;year=2016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Houston&amp;year=2016" TargetMode="External"/><Relationship Id="rId671" Type="http://schemas.openxmlformats.org/officeDocument/2006/relationships/hyperlink" Target="https://barttorvik.com/team.php?team=Wright+St.&amp;year=2016" TargetMode="External"/><Relationship Id="rId769" Type="http://schemas.openxmlformats.org/officeDocument/2006/relationships/hyperlink" Target="https://barttorvik.com/team.php?team=South+Alabama&amp;year=2016" TargetMode="External"/><Relationship Id="rId21" Type="http://schemas.openxmlformats.org/officeDocument/2006/relationships/hyperlink" Target="https://barttorvik.com/team.php?team=California&amp;year=2016" TargetMode="External"/><Relationship Id="rId324" Type="http://schemas.openxmlformats.org/officeDocument/2006/relationships/hyperlink" Target="https://barttorvik.com/team.php?team=Colgate&amp;year=2016" TargetMode="External"/><Relationship Id="rId531" Type="http://schemas.openxmlformats.org/officeDocument/2006/relationships/hyperlink" Target="https://barttorvik.com/team.php?team=Stony+Brook&amp;year=2016" TargetMode="External"/><Relationship Id="rId629" Type="http://schemas.openxmlformats.org/officeDocument/2006/relationships/hyperlink" Target="https://barttorvik.com/team.php?team=UNC+Asheville&amp;year=2016" TargetMode="External"/><Relationship Id="rId170" Type="http://schemas.openxmlformats.org/officeDocument/2006/relationships/hyperlink" Target="https://barttorvik.com/team.php?team=Eastern+Michigan&amp;year=2016" TargetMode="External"/><Relationship Id="rId836" Type="http://schemas.openxmlformats.org/officeDocument/2006/relationships/hyperlink" Target="https://barttorvik.com/team.php?team=Bethune+Cookman&amp;year=2016" TargetMode="External"/><Relationship Id="rId268" Type="http://schemas.openxmlformats.org/officeDocument/2006/relationships/hyperlink" Target="https://barttorvik.com/team.php?team=Western+Carolina&amp;year=2016" TargetMode="External"/><Relationship Id="rId475" Type="http://schemas.openxmlformats.org/officeDocument/2006/relationships/hyperlink" Target="https://barttorvik.com/team.php?team=Providence&amp;year=2016" TargetMode="External"/><Relationship Id="rId682" Type="http://schemas.openxmlformats.org/officeDocument/2006/relationships/hyperlink" Target="https://barttorvik.com/team.php?team=Idaho&amp;year=2016" TargetMode="External"/><Relationship Id="rId32" Type="http://schemas.openxmlformats.org/officeDocument/2006/relationships/hyperlink" Target="https://barttorvik.com/team.php?team=Purdue&amp;year=2016" TargetMode="External"/><Relationship Id="rId128" Type="http://schemas.openxmlformats.org/officeDocument/2006/relationships/hyperlink" Target="https://barttorvik.com/team.php?team=Akron&amp;year=2016" TargetMode="External"/><Relationship Id="rId335" Type="http://schemas.openxmlformats.org/officeDocument/2006/relationships/hyperlink" Target="https://barttorvik.com/team.php?team=Quinnipiac&amp;year=2016" TargetMode="External"/><Relationship Id="rId542" Type="http://schemas.openxmlformats.org/officeDocument/2006/relationships/hyperlink" Target="https://barttorvik.com/team.php?team=Yale&amp;year=2016" TargetMode="External"/><Relationship Id="rId181" Type="http://schemas.openxmlformats.org/officeDocument/2006/relationships/hyperlink" Target="https://barttorvik.com/team.php?team=North+Dakota+St.&amp;year=2016" TargetMode="External"/><Relationship Id="rId402" Type="http://schemas.openxmlformats.org/officeDocument/2006/relationships/hyperlink" Target="https://barttorvik.com/team.php?team=Jacksonville+St.&amp;year=2016" TargetMode="External"/><Relationship Id="rId847" Type="http://schemas.openxmlformats.org/officeDocument/2006/relationships/hyperlink" Target="https://barttorvik.com/team.php?team=Nicholls+St.&amp;year=2016" TargetMode="External"/><Relationship Id="rId279" Type="http://schemas.openxmlformats.org/officeDocument/2006/relationships/hyperlink" Target="https://barttorvik.com/team.php?team=Dartmouth&amp;year=2016" TargetMode="External"/><Relationship Id="rId486" Type="http://schemas.openxmlformats.org/officeDocument/2006/relationships/hyperlink" Target="https://barttorvik.com/team.php?team=Saint+Mary%27s&amp;year=2016" TargetMode="External"/><Relationship Id="rId693" Type="http://schemas.openxmlformats.org/officeDocument/2006/relationships/hyperlink" Target="https://barttorvik.com/team.php?team=Santa+Clara&amp;year=2016" TargetMode="External"/><Relationship Id="rId707" Type="http://schemas.openxmlformats.org/officeDocument/2006/relationships/hyperlink" Target="https://barttorvik.com/team.php?team=Boston+University&amp;year=2016" TargetMode="External"/><Relationship Id="rId43" Type="http://schemas.openxmlformats.org/officeDocument/2006/relationships/hyperlink" Target="https://barttorvik.com/team.php?team=Utah&amp;year=2016" TargetMode="External"/><Relationship Id="rId139" Type="http://schemas.openxmlformats.org/officeDocument/2006/relationships/hyperlink" Target="https://barttorvik.com/team.php?team=Evansville&amp;year=2016" TargetMode="External"/><Relationship Id="rId346" Type="http://schemas.openxmlformats.org/officeDocument/2006/relationships/hyperlink" Target="https://barttorvik.com/team.php?team=Drake&amp;year=2016" TargetMode="External"/><Relationship Id="rId553" Type="http://schemas.openxmlformats.org/officeDocument/2006/relationships/hyperlink" Target="https://barttorvik.com/team.php?team=Oregon+St.&amp;year=2016" TargetMode="External"/><Relationship Id="rId760" Type="http://schemas.openxmlformats.org/officeDocument/2006/relationships/hyperlink" Target="https://barttorvik.com/team.php?team=Drake&amp;year=2016" TargetMode="External"/><Relationship Id="rId192" Type="http://schemas.openxmlformats.org/officeDocument/2006/relationships/hyperlink" Target="https://barttorvik.com/team.php?team=Indiana+St.&amp;year=2016" TargetMode="External"/><Relationship Id="rId206" Type="http://schemas.openxmlformats.org/officeDocument/2006/relationships/hyperlink" Target="https://barttorvik.com/team.php?team=Penn+St.&amp;year=2016" TargetMode="External"/><Relationship Id="rId413" Type="http://schemas.openxmlformats.org/officeDocument/2006/relationships/hyperlink" Target="https://barttorvik.com/team.php?team=Lamar&amp;year=2016" TargetMode="External"/><Relationship Id="rId858" Type="http://schemas.openxmlformats.org/officeDocument/2006/relationships/hyperlink" Target="https://barttorvik.com/team.php?team=Prairie+View+A%26M&amp;year=2016" TargetMode="External"/><Relationship Id="rId497" Type="http://schemas.openxmlformats.org/officeDocument/2006/relationships/hyperlink" Target="https://barttorvik.com/team.php?team=Arizona&amp;year=2016" TargetMode="External"/><Relationship Id="rId620" Type="http://schemas.openxmlformats.org/officeDocument/2006/relationships/hyperlink" Target="https://barttorvik.com/team.php?team=North+Florida&amp;year=2016" TargetMode="External"/><Relationship Id="rId718" Type="http://schemas.openxmlformats.org/officeDocument/2006/relationships/hyperlink" Target="https://barttorvik.com/team.php?team=Mercer&amp;year=2016" TargetMode="External"/><Relationship Id="rId357" Type="http://schemas.openxmlformats.org/officeDocument/2006/relationships/hyperlink" Target="https://barttorvik.com/team.php?team=Jackson+St.&amp;year=2016" TargetMode="External"/><Relationship Id="rId54" Type="http://schemas.openxmlformats.org/officeDocument/2006/relationships/hyperlink" Target="https://barttorvik.com/team.php?team=Gonzaga&amp;year=2016" TargetMode="External"/><Relationship Id="rId217" Type="http://schemas.openxmlformats.org/officeDocument/2006/relationships/hyperlink" Target="https://barttorvik.com/team.php?team=Florida+Gulf+Coast&amp;year=2016" TargetMode="External"/><Relationship Id="rId564" Type="http://schemas.openxmlformats.org/officeDocument/2006/relationships/hyperlink" Target="https://barttorvik.com/team.php?team=Temple&amp;year=2016" TargetMode="External"/><Relationship Id="rId771" Type="http://schemas.openxmlformats.org/officeDocument/2006/relationships/hyperlink" Target="https://barttorvik.com/team.php?team=Miami+OH&amp;year=2016" TargetMode="External"/><Relationship Id="rId424" Type="http://schemas.openxmlformats.org/officeDocument/2006/relationships/hyperlink" Target="https://barttorvik.com/team.php?team=Southern+Utah&amp;year=2016" TargetMode="External"/><Relationship Id="rId631" Type="http://schemas.openxmlformats.org/officeDocument/2006/relationships/hyperlink" Target="https://barttorvik.com/team.php?team=Green+Bay&amp;year=2016" TargetMode="External"/><Relationship Id="rId729" Type="http://schemas.openxmlformats.org/officeDocument/2006/relationships/hyperlink" Target="https://barttorvik.com/team.php?team=Gardner+Webb&amp;year=2016" TargetMode="External"/><Relationship Id="rId270" Type="http://schemas.openxmlformats.org/officeDocument/2006/relationships/hyperlink" Target="https://barttorvik.com/team.php?team=Cal+Poly&amp;year=2016" TargetMode="External"/><Relationship Id="rId65" Type="http://schemas.openxmlformats.org/officeDocument/2006/relationships/hyperlink" Target="https://barttorvik.com/team.php?team=Syracuse&amp;year=2016" TargetMode="External"/><Relationship Id="rId130" Type="http://schemas.openxmlformats.org/officeDocument/2006/relationships/hyperlink" Target="https://barttorvik.com/team.php?team=Hawaii&amp;year=2016" TargetMode="External"/><Relationship Id="rId368" Type="http://schemas.openxmlformats.org/officeDocument/2006/relationships/hyperlink" Target="https://barttorvik.com/team.php?team=Morgan+St.&amp;year=2016" TargetMode="External"/><Relationship Id="rId575" Type="http://schemas.openxmlformats.org/officeDocument/2006/relationships/hyperlink" Target="https://barttorvik.com/team.php?team=Colorado&amp;year=2016" TargetMode="External"/><Relationship Id="rId782" Type="http://schemas.openxmlformats.org/officeDocument/2006/relationships/hyperlink" Target="https://barttorvik.com/team.php?team=Cornell&amp;year=2016" TargetMode="External"/><Relationship Id="rId228" Type="http://schemas.openxmlformats.org/officeDocument/2006/relationships/hyperlink" Target="https://barttorvik.com/team.php?team=Middle+Tennessee&amp;year=2016" TargetMode="External"/><Relationship Id="rId435" Type="http://schemas.openxmlformats.org/officeDocument/2006/relationships/hyperlink" Target="https://barttorvik.com/trank.php?&amp;begin=20151101&amp;end=20160314&amp;conlimit=All&amp;year=2016&amp;top=0&amp;venue=A-N&amp;type=All&amp;mingames=0&amp;quad=5&amp;rpi=&amp;rev=0" TargetMode="External"/><Relationship Id="rId642" Type="http://schemas.openxmlformats.org/officeDocument/2006/relationships/hyperlink" Target="https://barttorvik.com/team.php?team=Stanford&amp;year=2016" TargetMode="External"/><Relationship Id="rId281" Type="http://schemas.openxmlformats.org/officeDocument/2006/relationships/hyperlink" Target="https://barttorvik.com/team.php?team=Appalachian+St.&amp;year=2016" TargetMode="External"/><Relationship Id="rId502" Type="http://schemas.openxmlformats.org/officeDocument/2006/relationships/hyperlink" Target="https://barttorvik.com/team.php?team=Georgetown&amp;year=2016" TargetMode="External"/><Relationship Id="rId34" Type="http://schemas.openxmlformats.org/officeDocument/2006/relationships/hyperlink" Target="https://barttorvik.com/team.php?team=Miami+FL&amp;year=2016" TargetMode="External"/><Relationship Id="rId76" Type="http://schemas.openxmlformats.org/officeDocument/2006/relationships/hyperlink" Target="https://barttorvik.com/team.php?team=George+Washington&amp;year=2016" TargetMode="External"/><Relationship Id="rId141" Type="http://schemas.openxmlformats.org/officeDocument/2006/relationships/hyperlink" Target="https://barttorvik.com/team.php?team=Mississippi&amp;year=2016" TargetMode="External"/><Relationship Id="rId379" Type="http://schemas.openxmlformats.org/officeDocument/2006/relationships/hyperlink" Target="https://barttorvik.com/team.php?team=New+Orleans&amp;year=2016" TargetMode="External"/><Relationship Id="rId544" Type="http://schemas.openxmlformats.org/officeDocument/2006/relationships/hyperlink" Target="https://barttorvik.com/team.php?team=Little+Rock&amp;year=2016" TargetMode="External"/><Relationship Id="rId586" Type="http://schemas.openxmlformats.org/officeDocument/2006/relationships/hyperlink" Target="https://barttorvik.com/team.php?team=Hofstra&amp;year=2016" TargetMode="External"/><Relationship Id="rId751" Type="http://schemas.openxmlformats.org/officeDocument/2006/relationships/hyperlink" Target="https://barttorvik.com/team.php?team=Missouri&amp;year=2016" TargetMode="External"/><Relationship Id="rId793" Type="http://schemas.openxmlformats.org/officeDocument/2006/relationships/hyperlink" Target="https://barttorvik.com/team.php?team=Georgia+Southern&amp;year=2016" TargetMode="External"/><Relationship Id="rId807" Type="http://schemas.openxmlformats.org/officeDocument/2006/relationships/hyperlink" Target="https://barttorvik.com/team.php?team=UMass+Lowell&amp;year=2016" TargetMode="External"/><Relationship Id="rId849" Type="http://schemas.openxmlformats.org/officeDocument/2006/relationships/hyperlink" Target="https://barttorvik.com/team.php?team=Maine&amp;year=2016" TargetMode="External"/><Relationship Id="rId7" Type="http://schemas.openxmlformats.org/officeDocument/2006/relationships/hyperlink" Target="https://barttorvik.com/team.php?team=Indiana&amp;year=2016" TargetMode="External"/><Relationship Id="rId183" Type="http://schemas.openxmlformats.org/officeDocument/2006/relationships/hyperlink" Target="https://barttorvik.com/team.php?team=Montana&amp;year=2016" TargetMode="External"/><Relationship Id="rId239" Type="http://schemas.openxmlformats.org/officeDocument/2006/relationships/hyperlink" Target="https://barttorvik.com/team.php?team=Oral+Roberts&amp;year=2016" TargetMode="External"/><Relationship Id="rId390" Type="http://schemas.openxmlformats.org/officeDocument/2006/relationships/hyperlink" Target="https://barttorvik.com/team.php?team=LIU+Brooklyn&amp;year=2016" TargetMode="External"/><Relationship Id="rId404" Type="http://schemas.openxmlformats.org/officeDocument/2006/relationships/hyperlink" Target="https://barttorvik.com/trank.php?&amp;begin=20151101&amp;end=20160501&amp;conlimit=All&amp;year=2016&amp;top=0&amp;venue=H&amp;type=All&amp;mingames=0&amp;quad=5&amp;rpi=" TargetMode="External"/><Relationship Id="rId446" Type="http://schemas.openxmlformats.org/officeDocument/2006/relationships/hyperlink" Target="https://barttorvik.com/team.php?team=Purdue&amp;year=2016" TargetMode="External"/><Relationship Id="rId611" Type="http://schemas.openxmlformats.org/officeDocument/2006/relationships/hyperlink" Target="https://barttorvik.com/team.php?team=Chattanooga&amp;year=2016" TargetMode="External"/><Relationship Id="rId653" Type="http://schemas.openxmlformats.org/officeDocument/2006/relationships/hyperlink" Target="https://barttorvik.com/trank.php?&amp;begin=20151101&amp;end=20160314&amp;conlimit=All&amp;year=2016&amp;top=0&amp;venue=A-N&amp;type=All&amp;mingames=0&amp;quad=5&amp;rpi=" TargetMode="External"/><Relationship Id="rId250" Type="http://schemas.openxmlformats.org/officeDocument/2006/relationships/hyperlink" Target="https://barttorvik.com/team.php?team=Oakland&amp;year=2016" TargetMode="External"/><Relationship Id="rId292" Type="http://schemas.openxmlformats.org/officeDocument/2006/relationships/hyperlink" Target="https://barttorvik.com/team.php?team=Sam+Houston+St.&amp;year=2016" TargetMode="External"/><Relationship Id="rId306" Type="http://schemas.openxmlformats.org/officeDocument/2006/relationships/hyperlink" Target="https://barttorvik.com/team.php?team=Fairfield&amp;year=2016" TargetMode="External"/><Relationship Id="rId488" Type="http://schemas.openxmlformats.org/officeDocument/2006/relationships/hyperlink" Target="https://barttorvik.com/team.php?team=Dayton&amp;year=2016" TargetMode="External"/><Relationship Id="rId695" Type="http://schemas.openxmlformats.org/officeDocument/2006/relationships/hyperlink" Target="https://barttorvik.com/team.php?team=UTEP&amp;year=2016" TargetMode="External"/><Relationship Id="rId709" Type="http://schemas.openxmlformats.org/officeDocument/2006/relationships/hyperlink" Target="https://barttorvik.com/team.php?team=Saint+Louis&amp;year=2016" TargetMode="External"/><Relationship Id="rId860" Type="http://schemas.openxmlformats.org/officeDocument/2006/relationships/hyperlink" Target="https://barttorvik.com/team.php?team=Northern+Arizona&amp;year=2016" TargetMode="External"/><Relationship Id="rId45" Type="http://schemas.openxmlformats.org/officeDocument/2006/relationships/hyperlink" Target="https://barttorvik.com/team.php?team=Iowa+St.&amp;year=2016" TargetMode="External"/><Relationship Id="rId87" Type="http://schemas.openxmlformats.org/officeDocument/2006/relationships/hyperlink" Target="https://barttorvik.com/trank.php?&amp;begin=20151101&amp;end=20160501&amp;conlimit=All&amp;year=2016&amp;top=0&amp;venue=H&amp;type=All&amp;mingames=0&amp;quad=5&amp;rpi=" TargetMode="External"/><Relationship Id="rId110" Type="http://schemas.openxmlformats.org/officeDocument/2006/relationships/hyperlink" Target="https://barttorvik.com/team.php?team=Dayton&amp;year=2016" TargetMode="External"/><Relationship Id="rId348" Type="http://schemas.openxmlformats.org/officeDocument/2006/relationships/hyperlink" Target="https://barttorvik.com/team.php?team=South+Alabama&amp;year=2016" TargetMode="External"/><Relationship Id="rId513" Type="http://schemas.openxmlformats.org/officeDocument/2006/relationships/hyperlink" Target="https://barttorvik.com/team.php?team=VCU&amp;year=2016" TargetMode="External"/><Relationship Id="rId555" Type="http://schemas.openxmlformats.org/officeDocument/2006/relationships/hyperlink" Target="https://barttorvik.com/team.php?team=Texas+Tech&amp;year=2016" TargetMode="External"/><Relationship Id="rId597" Type="http://schemas.openxmlformats.org/officeDocument/2006/relationships/hyperlink" Target="https://barttorvik.com/team.php?team=UNLV&amp;year=2016" TargetMode="External"/><Relationship Id="rId720" Type="http://schemas.openxmlformats.org/officeDocument/2006/relationships/hyperlink" Target="https://barttorvik.com/team.php?team=Austin+Peay&amp;year=2016" TargetMode="External"/><Relationship Id="rId762" Type="http://schemas.openxmlformats.org/officeDocument/2006/relationships/hyperlink" Target="https://barttorvik.com/trank.php?&amp;begin=20151101&amp;end=20160314&amp;conlimit=All&amp;year=2016&amp;top=0&amp;venue=A-N&amp;type=All&amp;mingames=0&amp;quad=5&amp;rpi=" TargetMode="External"/><Relationship Id="rId818" Type="http://schemas.openxmlformats.org/officeDocument/2006/relationships/hyperlink" Target="https://barttorvik.com/team.php?team=Niagara&amp;year=2016" TargetMode="External"/><Relationship Id="rId152" Type="http://schemas.openxmlformats.org/officeDocument/2006/relationships/hyperlink" Target="https://barttorvik.com/team.php?team=Chattanooga&amp;year=2016" TargetMode="External"/><Relationship Id="rId194" Type="http://schemas.openxmlformats.org/officeDocument/2006/relationships/hyperlink" Target="https://barttorvik.com/team.php?team=Mercer&amp;year=2016" TargetMode="External"/><Relationship Id="rId208" Type="http://schemas.openxmlformats.org/officeDocument/2006/relationships/hyperlink" Target="https://barttorvik.com/team.php?team=Ohio&amp;year=2016" TargetMode="External"/><Relationship Id="rId415" Type="http://schemas.openxmlformats.org/officeDocument/2006/relationships/hyperlink" Target="https://barttorvik.com/team.php?team=Presbyterian&amp;year=2016" TargetMode="External"/><Relationship Id="rId457" Type="http://schemas.openxmlformats.org/officeDocument/2006/relationships/hyperlink" Target="https://barttorvik.com/team.php?team=Seton+Hall&amp;year=2016" TargetMode="External"/><Relationship Id="rId622" Type="http://schemas.openxmlformats.org/officeDocument/2006/relationships/hyperlink" Target="https://barttorvik.com/team.php?team=New+Mexico&amp;year=2016" TargetMode="External"/><Relationship Id="rId261" Type="http://schemas.openxmlformats.org/officeDocument/2006/relationships/hyperlink" Target="https://barttorvik.com/team.php?team=Winthrop&amp;year=2016" TargetMode="External"/><Relationship Id="rId499" Type="http://schemas.openxmlformats.org/officeDocument/2006/relationships/hyperlink" Target="https://barttorvik.com/team.php?team=Texas&amp;year=2016" TargetMode="External"/><Relationship Id="rId664" Type="http://schemas.openxmlformats.org/officeDocument/2006/relationships/hyperlink" Target="https://barttorvik.com/team.php?team=East+Carolina&amp;year=2016" TargetMode="External"/><Relationship Id="rId14" Type="http://schemas.openxmlformats.org/officeDocument/2006/relationships/hyperlink" Target="https://barttorvik.com/team.php?team=Duke&amp;year=2016" TargetMode="External"/><Relationship Id="rId56" Type="http://schemas.openxmlformats.org/officeDocument/2006/relationships/hyperlink" Target="https://barttorvik.com/team.php?team=USC&amp;year=2016" TargetMode="External"/><Relationship Id="rId317" Type="http://schemas.openxmlformats.org/officeDocument/2006/relationships/hyperlink" Target="https://barttorvik.com/team.php?team=NJIT&amp;year=2016" TargetMode="External"/><Relationship Id="rId359" Type="http://schemas.openxmlformats.org/officeDocument/2006/relationships/hyperlink" Target="https://barttorvik.com/team.php?team=South+Florida&amp;year=2016" TargetMode="External"/><Relationship Id="rId524" Type="http://schemas.openxmlformats.org/officeDocument/2006/relationships/hyperlink" Target="https://barttorvik.com/team.php?team=Hawaii&amp;year=2016" TargetMode="External"/><Relationship Id="rId566" Type="http://schemas.openxmlformats.org/officeDocument/2006/relationships/hyperlink" Target="https://barttorvik.com/team.php?team=William+%26+Mary&amp;year=2016" TargetMode="External"/><Relationship Id="rId731" Type="http://schemas.openxmlformats.org/officeDocument/2006/relationships/hyperlink" Target="https://barttorvik.com/team.php?team=Missouri+St.&amp;year=2016" TargetMode="External"/><Relationship Id="rId773" Type="http://schemas.openxmlformats.org/officeDocument/2006/relationships/hyperlink" Target="https://barttorvik.com/team.php?team=Youngstown+St.&amp;year=2016" TargetMode="External"/><Relationship Id="rId98" Type="http://schemas.openxmlformats.org/officeDocument/2006/relationships/hyperlink" Target="https://barttorvik.com/team.php?team=Michigan&amp;year=2016" TargetMode="External"/><Relationship Id="rId121" Type="http://schemas.openxmlformats.org/officeDocument/2006/relationships/hyperlink" Target="https://barttorvik.com/team.php?team=Alabama&amp;year=2016" TargetMode="External"/><Relationship Id="rId163" Type="http://schemas.openxmlformats.org/officeDocument/2006/relationships/hyperlink" Target="https://barttorvik.com/team.php?team=Temple&amp;year=2016" TargetMode="External"/><Relationship Id="rId219" Type="http://schemas.openxmlformats.org/officeDocument/2006/relationships/hyperlink" Target="https://barttorvik.com/team.php?team=Green+Bay&amp;year=2016" TargetMode="External"/><Relationship Id="rId370" Type="http://schemas.openxmlformats.org/officeDocument/2006/relationships/hyperlink" Target="https://barttorvik.com/team.php?team=St.+Francis+NY&amp;year=2016" TargetMode="External"/><Relationship Id="rId426" Type="http://schemas.openxmlformats.org/officeDocument/2006/relationships/hyperlink" Target="https://barttorvik.com/team.php?team=Mississippi+Valley+St.&amp;year=2016" TargetMode="External"/><Relationship Id="rId633" Type="http://schemas.openxmlformats.org/officeDocument/2006/relationships/hyperlink" Target="https://barttorvik.com/team.php?team=Toledo&amp;year=2016" TargetMode="External"/><Relationship Id="rId829" Type="http://schemas.openxmlformats.org/officeDocument/2006/relationships/hyperlink" Target="https://barttorvik.com/team.php?team=Houston+Christian&amp;year=2016" TargetMode="External"/><Relationship Id="rId230" Type="http://schemas.openxmlformats.org/officeDocument/2006/relationships/hyperlink" Target="https://barttorvik.com/team.php?team=Tennessee+Tech&amp;year=2016" TargetMode="External"/><Relationship Id="rId468" Type="http://schemas.openxmlformats.org/officeDocument/2006/relationships/hyperlink" Target="https://barttorvik.com/team.php?team=Wichita+St.&amp;year=2016" TargetMode="External"/><Relationship Id="rId675" Type="http://schemas.openxmlformats.org/officeDocument/2006/relationships/hyperlink" Target="https://barttorvik.com/team.php?team=DePaul&amp;year=2016" TargetMode="External"/><Relationship Id="rId840" Type="http://schemas.openxmlformats.org/officeDocument/2006/relationships/hyperlink" Target="https://barttorvik.com/team.php?team=Chicago+St.&amp;year=2016" TargetMode="External"/><Relationship Id="rId25" Type="http://schemas.openxmlformats.org/officeDocument/2006/relationships/hyperlink" Target="https://barttorvik.com/team.php?team=Vanderbilt&amp;year=2016" TargetMode="External"/><Relationship Id="rId67" Type="http://schemas.openxmlformats.org/officeDocument/2006/relationships/hyperlink" Target="https://barttorvik.com/team.php?team=Maryland&amp;year=2016" TargetMode="External"/><Relationship Id="rId272" Type="http://schemas.openxmlformats.org/officeDocument/2006/relationships/hyperlink" Target="https://barttorvik.com/team.php?team=La+Salle&amp;year=2016" TargetMode="External"/><Relationship Id="rId328" Type="http://schemas.openxmlformats.org/officeDocument/2006/relationships/hyperlink" Target="https://barttorvik.com/team.php?team=Idaho+St.&amp;year=2016" TargetMode="External"/><Relationship Id="rId535" Type="http://schemas.openxmlformats.org/officeDocument/2006/relationships/hyperlink" Target="https://barttorvik.com/team.php?team=USC&amp;year=2016" TargetMode="External"/><Relationship Id="rId577" Type="http://schemas.openxmlformats.org/officeDocument/2006/relationships/hyperlink" Target="https://barttorvik.com/team.php?team=Iona&amp;year=2016" TargetMode="External"/><Relationship Id="rId700" Type="http://schemas.openxmlformats.org/officeDocument/2006/relationships/hyperlink" Target="https://barttorvik.com/team.php?team=Kent+St.&amp;year=2016" TargetMode="External"/><Relationship Id="rId742" Type="http://schemas.openxmlformats.org/officeDocument/2006/relationships/hyperlink" Target="https://barttorvik.com/team.php?team=Radford&amp;year=2016" TargetMode="External"/><Relationship Id="rId132" Type="http://schemas.openxmlformats.org/officeDocument/2006/relationships/hyperlink" Target="https://barttorvik.com/team.php?team=Cal+St.+Bakersfield&amp;year=2016" TargetMode="External"/><Relationship Id="rId174" Type="http://schemas.openxmlformats.org/officeDocument/2006/relationships/hyperlink" Target="https://barttorvik.com/team.php?team=St.+Bonaventure&amp;year=2016" TargetMode="External"/><Relationship Id="rId381" Type="http://schemas.openxmlformats.org/officeDocument/2006/relationships/hyperlink" Target="https://barttorvik.com/team.php?team=North+Carolina+A%26T&amp;year=2016" TargetMode="External"/><Relationship Id="rId602" Type="http://schemas.openxmlformats.org/officeDocument/2006/relationships/hyperlink" Target="https://barttorvik.com/team.php?team=Middle+Tennessee&amp;year=2016" TargetMode="External"/><Relationship Id="rId784" Type="http://schemas.openxmlformats.org/officeDocument/2006/relationships/hyperlink" Target="https://barttorvik.com/team.php?team=Utah+Valley&amp;year=2016" TargetMode="External"/><Relationship Id="rId241" Type="http://schemas.openxmlformats.org/officeDocument/2006/relationships/hyperlink" Target="https://barttorvik.com/trank.php?&amp;begin=20151101&amp;end=20160501&amp;conlimit=All&amp;year=2016&amp;top=0&amp;venue=H&amp;type=All&amp;mingames=0&amp;quad=5&amp;rpi=" TargetMode="External"/><Relationship Id="rId437" Type="http://schemas.openxmlformats.org/officeDocument/2006/relationships/hyperlink" Target="https://barttorvik.com/team.php?team=Kansas&amp;year=2016" TargetMode="External"/><Relationship Id="rId479" Type="http://schemas.openxmlformats.org/officeDocument/2006/relationships/hyperlink" Target="https://barttorvik.com/team.php?team=Connecticut&amp;year=2016" TargetMode="External"/><Relationship Id="rId644" Type="http://schemas.openxmlformats.org/officeDocument/2006/relationships/hyperlink" Target="https://barttorvik.com/team.php?team=Weber+St.&amp;year=2016" TargetMode="External"/><Relationship Id="rId686" Type="http://schemas.openxmlformats.org/officeDocument/2006/relationships/hyperlink" Target="https://barttorvik.com/team.php?team=FIU&amp;year=2016" TargetMode="External"/><Relationship Id="rId851" Type="http://schemas.openxmlformats.org/officeDocument/2006/relationships/hyperlink" Target="https://barttorvik.com/team.php?team=UTSA&amp;year=2016" TargetMode="External"/><Relationship Id="rId36" Type="http://schemas.openxmlformats.org/officeDocument/2006/relationships/hyperlink" Target="https://barttorvik.com/team.php?team=VCU&amp;year=2016" TargetMode="External"/><Relationship Id="rId283" Type="http://schemas.openxmlformats.org/officeDocument/2006/relationships/hyperlink" Target="https://barttorvik.com/team.php?team=San+Jose+St.&amp;year=2016" TargetMode="External"/><Relationship Id="rId339" Type="http://schemas.openxmlformats.org/officeDocument/2006/relationships/hyperlink" Target="https://barttorvik.com/team.php?team=Incarnate+Word&amp;year=2016" TargetMode="External"/><Relationship Id="rId490" Type="http://schemas.openxmlformats.org/officeDocument/2006/relationships/hyperlink" Target="https://barttorvik.com/team.php?team=Butler&amp;year=2016" TargetMode="External"/><Relationship Id="rId504" Type="http://schemas.openxmlformats.org/officeDocument/2006/relationships/hyperlink" Target="https://barttorvik.com/team.php?team=Wisconsin&amp;year=2016" TargetMode="External"/><Relationship Id="rId546" Type="http://schemas.openxmlformats.org/officeDocument/2006/relationships/hyperlink" Target="https://barttorvik.com/team.php?team=Washington&amp;year=2016" TargetMode="External"/><Relationship Id="rId711" Type="http://schemas.openxmlformats.org/officeDocument/2006/relationships/hyperlink" Target="https://barttorvik.com/team.php?team=Rider&amp;year=2016" TargetMode="External"/><Relationship Id="rId753" Type="http://schemas.openxmlformats.org/officeDocument/2006/relationships/hyperlink" Target="https://barttorvik.com/team.php?team=Texas+Southern&amp;year=2016" TargetMode="External"/><Relationship Id="rId78" Type="http://schemas.openxmlformats.org/officeDocument/2006/relationships/hyperlink" Target="https://barttorvik.com/team.php?team=Connecticut&amp;year=2016" TargetMode="External"/><Relationship Id="rId101" Type="http://schemas.openxmlformats.org/officeDocument/2006/relationships/hyperlink" Target="https://barttorvik.com/team.php?team=South+Dakota+St.&amp;year=2016" TargetMode="External"/><Relationship Id="rId143" Type="http://schemas.openxmlformats.org/officeDocument/2006/relationships/hyperlink" Target="https://barttorvik.com/team.php?team=Davidson&amp;year=2016" TargetMode="External"/><Relationship Id="rId185" Type="http://schemas.openxmlformats.org/officeDocument/2006/relationships/hyperlink" Target="https://barttorvik.com/team.php?team=Wake+Forest&amp;year=2016" TargetMode="External"/><Relationship Id="rId350" Type="http://schemas.openxmlformats.org/officeDocument/2006/relationships/hyperlink" Target="https://barttorvik.com/team.php?team=Alabama+St.&amp;year=2016" TargetMode="External"/><Relationship Id="rId406" Type="http://schemas.openxmlformats.org/officeDocument/2006/relationships/hyperlink" Target="https://barttorvik.com/team.php?team=Northern+Arizona&amp;year=2016" TargetMode="External"/><Relationship Id="rId588" Type="http://schemas.openxmlformats.org/officeDocument/2006/relationships/hyperlink" Target="https://barttorvik.com/team.php?team=UC+Irvine&amp;year=2016" TargetMode="External"/><Relationship Id="rId795" Type="http://schemas.openxmlformats.org/officeDocument/2006/relationships/hyperlink" Target="https://barttorvik.com/team.php?team=San+Diego&amp;year=2016" TargetMode="External"/><Relationship Id="rId809" Type="http://schemas.openxmlformats.org/officeDocument/2006/relationships/hyperlink" Target="https://barttorvik.com/team.php?team=Liberty&amp;year=2016" TargetMode="External"/><Relationship Id="rId9" Type="http://schemas.openxmlformats.org/officeDocument/2006/relationships/hyperlink" Target="https://barttorvik.com/team.php?team=Louisville&amp;year=2016" TargetMode="External"/><Relationship Id="rId210" Type="http://schemas.openxmlformats.org/officeDocument/2006/relationships/hyperlink" Target="https://barttorvik.com/trank.php?&amp;begin=20151101&amp;end=20160501&amp;conlimit=All&amp;year=2016&amp;top=0&amp;venue=H&amp;type=All&amp;mingames=0&amp;quad=5&amp;rpi=" TargetMode="External"/><Relationship Id="rId392" Type="http://schemas.openxmlformats.org/officeDocument/2006/relationships/hyperlink" Target="https://barttorvik.com/team.php?team=Howard&amp;year=2016" TargetMode="External"/><Relationship Id="rId448" Type="http://schemas.openxmlformats.org/officeDocument/2006/relationships/hyperlink" Target="https://barttorvik.com/team.php?team=Xavier&amp;year=2016" TargetMode="External"/><Relationship Id="rId613" Type="http://schemas.openxmlformats.org/officeDocument/2006/relationships/hyperlink" Target="https://barttorvik.com/team.php?team=Ohio&amp;year=2016" TargetMode="External"/><Relationship Id="rId655" Type="http://schemas.openxmlformats.org/officeDocument/2006/relationships/hyperlink" Target="https://barttorvik.com/team.php?team=Central+Michigan&amp;year=2016" TargetMode="External"/><Relationship Id="rId697" Type="http://schemas.openxmlformats.org/officeDocument/2006/relationships/hyperlink" Target="https://barttorvik.com/team.php?team=Eastern+Michigan&amp;year=2016" TargetMode="External"/><Relationship Id="rId820" Type="http://schemas.openxmlformats.org/officeDocument/2006/relationships/hyperlink" Target="https://barttorvik.com/team.php?team=Bryant&amp;year=2016" TargetMode="External"/><Relationship Id="rId862" Type="http://schemas.openxmlformats.org/officeDocument/2006/relationships/hyperlink" Target="https://barttorvik.com/team.php?team=Arkansas+Pine+Bluff&amp;year=2016" TargetMode="External"/><Relationship Id="rId252" Type="http://schemas.openxmlformats.org/officeDocument/2006/relationships/hyperlink" Target="https://barttorvik.com/team.php?team=East+Tennessee+St.&amp;year=2016" TargetMode="External"/><Relationship Id="rId294" Type="http://schemas.openxmlformats.org/officeDocument/2006/relationships/hyperlink" Target="https://barttorvik.com/team.php?team=Charlotte&amp;year=2016" TargetMode="External"/><Relationship Id="rId308" Type="http://schemas.openxmlformats.org/officeDocument/2006/relationships/hyperlink" Target="https://barttorvik.com/team.php?team=Rider&amp;year=2016" TargetMode="External"/><Relationship Id="rId515" Type="http://schemas.openxmlformats.org/officeDocument/2006/relationships/hyperlink" Target="https://barttorvik.com/team.php?team=Kansas+St.&amp;year=2016" TargetMode="External"/><Relationship Id="rId722" Type="http://schemas.openxmlformats.org/officeDocument/2006/relationships/hyperlink" Target="https://barttorvik.com/team.php?team=Cal+St.+Northridge&amp;year=2016" TargetMode="External"/><Relationship Id="rId47" Type="http://schemas.openxmlformats.org/officeDocument/2006/relationships/hyperlink" Target="https://barttorvik.com/trank.php?&amp;begin=20151101&amp;end=20160501&amp;conlimit=All&amp;year=2016&amp;top=0&amp;venue=H&amp;type=All&amp;mingames=0&amp;quad=5&amp;rpi=" TargetMode="External"/><Relationship Id="rId89" Type="http://schemas.openxmlformats.org/officeDocument/2006/relationships/hyperlink" Target="https://barttorvik.com/team.php?team=Pittsburgh&amp;year=2016" TargetMode="External"/><Relationship Id="rId112" Type="http://schemas.openxmlformats.org/officeDocument/2006/relationships/hyperlink" Target="https://barttorvik.com/team.php?team=Princeton&amp;year=2016" TargetMode="External"/><Relationship Id="rId154" Type="http://schemas.openxmlformats.org/officeDocument/2006/relationships/hyperlink" Target="https://barttorvik.com/trank.php?&amp;begin=20151101&amp;end=20160501&amp;conlimit=All&amp;year=2016&amp;top=0&amp;venue=H&amp;type=All&amp;mingames=0&amp;quad=5&amp;rpi=" TargetMode="External"/><Relationship Id="rId361" Type="http://schemas.openxmlformats.org/officeDocument/2006/relationships/hyperlink" Target="https://barttorvik.com/team.php?team=Savannah+St.&amp;year=2016" TargetMode="External"/><Relationship Id="rId557" Type="http://schemas.openxmlformats.org/officeDocument/2006/relationships/hyperlink" Target="https://barttorvik.com/team.php?team=Northern+Iowa&amp;year=2016" TargetMode="External"/><Relationship Id="rId599" Type="http://schemas.openxmlformats.org/officeDocument/2006/relationships/hyperlink" Target="https://barttorvik.com/team.php?team=Tulsa&amp;year=2016" TargetMode="External"/><Relationship Id="rId764" Type="http://schemas.openxmlformats.org/officeDocument/2006/relationships/hyperlink" Target="https://barttorvik.com/team.php?team=Tennessee+Martin&amp;year=2016" TargetMode="External"/><Relationship Id="rId196" Type="http://schemas.openxmlformats.org/officeDocument/2006/relationships/hyperlink" Target="https://barttorvik.com/team.php?team=Eastern+Washington&amp;year=2016" TargetMode="External"/><Relationship Id="rId417" Type="http://schemas.openxmlformats.org/officeDocument/2006/relationships/hyperlink" Target="https://barttorvik.com/team.php?team=UMass+Lowell&amp;year=2016" TargetMode="External"/><Relationship Id="rId459" Type="http://schemas.openxmlformats.org/officeDocument/2006/relationships/hyperlink" Target="https://barttorvik.com/team.php?team=Gonzaga&amp;year=2016" TargetMode="External"/><Relationship Id="rId624" Type="http://schemas.openxmlformats.org/officeDocument/2006/relationships/hyperlink" Target="https://barttorvik.com/team.php?team=Belmont&amp;year=2016" TargetMode="External"/><Relationship Id="rId666" Type="http://schemas.openxmlformats.org/officeDocument/2006/relationships/hyperlink" Target="https://barttorvik.com/team.php?team=Bucknell&amp;year=2016" TargetMode="External"/><Relationship Id="rId831" Type="http://schemas.openxmlformats.org/officeDocument/2006/relationships/hyperlink" Target="https://barttorvik.com/team.php?team=Binghamton&amp;year=2016" TargetMode="External"/><Relationship Id="rId16" Type="http://schemas.openxmlformats.org/officeDocument/2006/relationships/hyperlink" Target="https://barttorvik.com/team.php?team=North+Carolina&amp;year=2016" TargetMode="External"/><Relationship Id="rId221" Type="http://schemas.openxmlformats.org/officeDocument/2006/relationships/hyperlink" Target="https://barttorvik.com/team.php?team=Harvard&amp;year=2016" TargetMode="External"/><Relationship Id="rId263" Type="http://schemas.openxmlformats.org/officeDocument/2006/relationships/hyperlink" Target="https://barttorvik.com/team.php?team=North+Dakota&amp;year=2016" TargetMode="External"/><Relationship Id="rId319" Type="http://schemas.openxmlformats.org/officeDocument/2006/relationships/hyperlink" Target="https://barttorvik.com/team.php?team=Jacksonville&amp;year=2016" TargetMode="External"/><Relationship Id="rId470" Type="http://schemas.openxmlformats.org/officeDocument/2006/relationships/hyperlink" Target="https://barttorvik.com/team.php?team=SMU&amp;year=2016" TargetMode="External"/><Relationship Id="rId526" Type="http://schemas.openxmlformats.org/officeDocument/2006/relationships/hyperlink" Target="https://barttorvik.com/trank.php?&amp;begin=20151101&amp;end=20160314&amp;conlimit=All&amp;year=2016&amp;top=0&amp;venue=A-N&amp;type=All&amp;mingames=0&amp;quad=5&amp;rpi=" TargetMode="External"/><Relationship Id="rId58" Type="http://schemas.openxmlformats.org/officeDocument/2006/relationships/hyperlink" Target="https://barttorvik.com/team.php?team=Colorado&amp;year=2016" TargetMode="External"/><Relationship Id="rId123" Type="http://schemas.openxmlformats.org/officeDocument/2006/relationships/hyperlink" Target="https://barttorvik.com/team.php?team=Stephen+F.+Austin&amp;year=2016" TargetMode="External"/><Relationship Id="rId330" Type="http://schemas.openxmlformats.org/officeDocument/2006/relationships/hyperlink" Target="https://barttorvik.com/team.php?team=Southern&amp;year=2016" TargetMode="External"/><Relationship Id="rId568" Type="http://schemas.openxmlformats.org/officeDocument/2006/relationships/hyperlink" Target="https://barttorvik.com/team.php?team=Virginia+Tech&amp;year=2016" TargetMode="External"/><Relationship Id="rId733" Type="http://schemas.openxmlformats.org/officeDocument/2006/relationships/hyperlink" Target="https://barttorvik.com/team.php?team=Northern+Illinois&amp;year=2016" TargetMode="External"/><Relationship Id="rId775" Type="http://schemas.openxmlformats.org/officeDocument/2006/relationships/hyperlink" Target="https://barttorvik.com/team.php?team=Holy+Cross&amp;year=2016" TargetMode="External"/><Relationship Id="rId165" Type="http://schemas.openxmlformats.org/officeDocument/2006/relationships/hyperlink" Target="https://barttorvik.com/team.php?team=Belmont&amp;year=2016" TargetMode="External"/><Relationship Id="rId372" Type="http://schemas.openxmlformats.org/officeDocument/2006/relationships/hyperlink" Target="https://barttorvik.com/team.php?team=Holy+Cross&amp;year=2016" TargetMode="External"/><Relationship Id="rId428" Type="http://schemas.openxmlformats.org/officeDocument/2006/relationships/hyperlink" Target="https://barttorvik.com/team.php?team=Central+Connecticut&amp;year=2016" TargetMode="External"/><Relationship Id="rId635" Type="http://schemas.openxmlformats.org/officeDocument/2006/relationships/hyperlink" Target="https://barttorvik.com/team.php?team=Utah+St.&amp;year=2016" TargetMode="External"/><Relationship Id="rId677" Type="http://schemas.openxmlformats.org/officeDocument/2006/relationships/hyperlink" Target="https://barttorvik.com/team.php?team=Tulane&amp;year=2016" TargetMode="External"/><Relationship Id="rId800" Type="http://schemas.openxmlformats.org/officeDocument/2006/relationships/hyperlink" Target="https://barttorvik.com/team.php?team=Charleston+Southern&amp;year=2016" TargetMode="External"/><Relationship Id="rId842" Type="http://schemas.openxmlformats.org/officeDocument/2006/relationships/hyperlink" Target="https://barttorvik.com/team.php?team=Southern+Utah&amp;year=2016" TargetMode="External"/><Relationship Id="rId232" Type="http://schemas.openxmlformats.org/officeDocument/2006/relationships/hyperlink" Target="https://barttorvik.com/team.php?team=Wofford&amp;year=2016" TargetMode="External"/><Relationship Id="rId274" Type="http://schemas.openxmlformats.org/officeDocument/2006/relationships/hyperlink" Target="https://barttorvik.com/team.php?team=Loyola+Chicago&amp;year=2016" TargetMode="External"/><Relationship Id="rId481" Type="http://schemas.openxmlformats.org/officeDocument/2006/relationships/hyperlink" Target="https://barttorvik.com/team.php?team=Baylor&amp;year=2016" TargetMode="External"/><Relationship Id="rId702" Type="http://schemas.openxmlformats.org/officeDocument/2006/relationships/hyperlink" Target="https://barttorvik.com/team.php?team=Eastern+Washington&amp;year=2016" TargetMode="External"/><Relationship Id="rId27" Type="http://schemas.openxmlformats.org/officeDocument/2006/relationships/hyperlink" Target="https://barttorvik.com/team.php?team=Texas+A%26M&amp;year=2016" TargetMode="External"/><Relationship Id="rId69" Type="http://schemas.openxmlformats.org/officeDocument/2006/relationships/hyperlink" Target="https://barttorvik.com/team.php?team=Seton+Hall&amp;year=2016" TargetMode="External"/><Relationship Id="rId134" Type="http://schemas.openxmlformats.org/officeDocument/2006/relationships/hyperlink" Target="https://barttorvik.com/team.php?team=Richmond&amp;year=2016" TargetMode="External"/><Relationship Id="rId537" Type="http://schemas.openxmlformats.org/officeDocument/2006/relationships/hyperlink" Target="https://barttorvik.com/team.php?team=Memphis&amp;year=2016" TargetMode="External"/><Relationship Id="rId579" Type="http://schemas.openxmlformats.org/officeDocument/2006/relationships/hyperlink" Target="https://barttorvik.com/team.php?team=Boise+St.&amp;year=2016" TargetMode="External"/><Relationship Id="rId744" Type="http://schemas.openxmlformats.org/officeDocument/2006/relationships/hyperlink" Target="https://barttorvik.com/team.php?team=Dartmouth&amp;year=2016" TargetMode="External"/><Relationship Id="rId786" Type="http://schemas.openxmlformats.org/officeDocument/2006/relationships/hyperlink" Target="https://barttorvik.com/team.php?team=Boston+College&amp;year=2016" TargetMode="External"/><Relationship Id="rId80" Type="http://schemas.openxmlformats.org/officeDocument/2006/relationships/hyperlink" Target="https://barttorvik.com/team.php?team=Yale&amp;year=2016" TargetMode="External"/><Relationship Id="rId176" Type="http://schemas.openxmlformats.org/officeDocument/2006/relationships/hyperlink" Target="https://barttorvik.com/team.php?team=Missouri&amp;year=2016" TargetMode="External"/><Relationship Id="rId341" Type="http://schemas.openxmlformats.org/officeDocument/2006/relationships/hyperlink" Target="https://barttorvik.com/team.php?team=Western+Illinois&amp;year=2016" TargetMode="External"/><Relationship Id="rId383" Type="http://schemas.openxmlformats.org/officeDocument/2006/relationships/hyperlink" Target="https://barttorvik.com/team.php?team=Central+Arkansas&amp;year=2016" TargetMode="External"/><Relationship Id="rId439" Type="http://schemas.openxmlformats.org/officeDocument/2006/relationships/hyperlink" Target="https://barttorvik.com/team.php?team=Villanova&amp;year=2016" TargetMode="External"/><Relationship Id="rId590" Type="http://schemas.openxmlformats.org/officeDocument/2006/relationships/hyperlink" Target="https://barttorvik.com/team.php?team=Southern+Illinois&amp;year=2016" TargetMode="External"/><Relationship Id="rId604" Type="http://schemas.openxmlformats.org/officeDocument/2006/relationships/hyperlink" Target="https://barttorvik.com/team.php?team=LSU&amp;year=2016" TargetMode="External"/><Relationship Id="rId646" Type="http://schemas.openxmlformats.org/officeDocument/2006/relationships/hyperlink" Target="https://barttorvik.com/team.php?team=Louisiana+Lafayette&amp;year=2016" TargetMode="External"/><Relationship Id="rId811" Type="http://schemas.openxmlformats.org/officeDocument/2006/relationships/hyperlink" Target="https://barttorvik.com/team.php?team=UMBC&amp;year=2016" TargetMode="External"/><Relationship Id="rId201" Type="http://schemas.openxmlformats.org/officeDocument/2006/relationships/hyperlink" Target="https://barttorvik.com/team.php?team=Auburn&amp;year=2016" TargetMode="External"/><Relationship Id="rId243" Type="http://schemas.openxmlformats.org/officeDocument/2006/relationships/hyperlink" Target="https://barttorvik.com/team.php?team=UNC+Asheville&amp;year=2016" TargetMode="External"/><Relationship Id="rId285" Type="http://schemas.openxmlformats.org/officeDocument/2006/relationships/hyperlink" Target="https://barttorvik.com/team.php?team=Tulane&amp;year=2016" TargetMode="External"/><Relationship Id="rId450" Type="http://schemas.openxmlformats.org/officeDocument/2006/relationships/hyperlink" Target="https://barttorvik.com/team.php?team=Oklahoma&amp;year=2016" TargetMode="External"/><Relationship Id="rId506" Type="http://schemas.openxmlformats.org/officeDocument/2006/relationships/hyperlink" Target="https://barttorvik.com/team.php?team=Michigan&amp;year=2016" TargetMode="External"/><Relationship Id="rId688" Type="http://schemas.openxmlformats.org/officeDocument/2006/relationships/hyperlink" Target="https://barttorvik.com/team.php?team=Towson&amp;year=2016" TargetMode="External"/><Relationship Id="rId853" Type="http://schemas.openxmlformats.org/officeDocument/2006/relationships/hyperlink" Target="https://barttorvik.com/team.php?team=Mississippi+Valley+St.&amp;year=2016" TargetMode="External"/><Relationship Id="rId38" Type="http://schemas.openxmlformats.org/officeDocument/2006/relationships/hyperlink" Target="https://barttorvik.com/team.php?team=Iowa&amp;year=2016" TargetMode="External"/><Relationship Id="rId103" Type="http://schemas.openxmlformats.org/officeDocument/2006/relationships/hyperlink" Target="https://barttorvik.com/team.php?team=Arkansas&amp;year=2016" TargetMode="External"/><Relationship Id="rId310" Type="http://schemas.openxmlformats.org/officeDocument/2006/relationships/hyperlink" Target="https://barttorvik.com/team.php?team=Northern+Kentucky&amp;year=2016" TargetMode="External"/><Relationship Id="rId492" Type="http://schemas.openxmlformats.org/officeDocument/2006/relationships/hyperlink" Target="https://barttorvik.com/team.php?team=Duke&amp;year=2016" TargetMode="External"/><Relationship Id="rId548" Type="http://schemas.openxmlformats.org/officeDocument/2006/relationships/hyperlink" Target="https://barttorvik.com/team.php?team=BYU&amp;year=2016" TargetMode="External"/><Relationship Id="rId713" Type="http://schemas.openxmlformats.org/officeDocument/2006/relationships/hyperlink" Target="https://barttorvik.com/team.php?team=UC+Riverside&amp;year=2016" TargetMode="External"/><Relationship Id="rId755" Type="http://schemas.openxmlformats.org/officeDocument/2006/relationships/hyperlink" Target="https://barttorvik.com/team.php?team=Hampton&amp;year=2016" TargetMode="External"/><Relationship Id="rId797" Type="http://schemas.openxmlformats.org/officeDocument/2006/relationships/hyperlink" Target="https://barttorvik.com/team.php?team=Idaho+St.&amp;year=2016" TargetMode="External"/><Relationship Id="rId91" Type="http://schemas.openxmlformats.org/officeDocument/2006/relationships/hyperlink" Target="https://barttorvik.com/team.php?team=Georgia+Tech&amp;year=2016" TargetMode="External"/><Relationship Id="rId145" Type="http://schemas.openxmlformats.org/officeDocument/2006/relationships/hyperlink" Target="https://barttorvik.com/team.php?team=Providence&amp;year=2016" TargetMode="External"/><Relationship Id="rId187" Type="http://schemas.openxmlformats.org/officeDocument/2006/relationships/hyperlink" Target="https://barttorvik.com/team.php?team=Murray+St.&amp;year=2016" TargetMode="External"/><Relationship Id="rId352" Type="http://schemas.openxmlformats.org/officeDocument/2006/relationships/hyperlink" Target="https://barttorvik.com/team.php?team=Southern+Miss&amp;year=2016" TargetMode="External"/><Relationship Id="rId394" Type="http://schemas.openxmlformats.org/officeDocument/2006/relationships/hyperlink" Target="https://barttorvik.com/team.php?team=Stetson&amp;year=2016" TargetMode="External"/><Relationship Id="rId408" Type="http://schemas.openxmlformats.org/officeDocument/2006/relationships/hyperlink" Target="https://barttorvik.com/team.php?team=Maine&amp;year=2016" TargetMode="External"/><Relationship Id="rId615" Type="http://schemas.openxmlformats.org/officeDocument/2006/relationships/hyperlink" Target="https://barttorvik.com/team.php?team=Vermont&amp;year=2016" TargetMode="External"/><Relationship Id="rId822" Type="http://schemas.openxmlformats.org/officeDocument/2006/relationships/hyperlink" Target="https://barttorvik.com/team.php?team=North+Carolina+Central&amp;year=2016" TargetMode="External"/><Relationship Id="rId212" Type="http://schemas.openxmlformats.org/officeDocument/2006/relationships/hyperlink" Target="https://barttorvik.com/team.php?team=Iona&amp;year=2016" TargetMode="External"/><Relationship Id="rId254" Type="http://schemas.openxmlformats.org/officeDocument/2006/relationships/hyperlink" Target="https://barttorvik.com/team.php?team=Boston+College&amp;year=2016" TargetMode="External"/><Relationship Id="rId657" Type="http://schemas.openxmlformats.org/officeDocument/2006/relationships/hyperlink" Target="https://barttorvik.com/team.php?team=Marshall&amp;year=2016" TargetMode="External"/><Relationship Id="rId699" Type="http://schemas.openxmlformats.org/officeDocument/2006/relationships/hyperlink" Target="https://barttorvik.com/team.php?team=North+Dakota+St.&amp;year=2016" TargetMode="External"/><Relationship Id="rId864" Type="http://schemas.openxmlformats.org/officeDocument/2006/relationships/hyperlink" Target="https://barttorvik.com/team.php?team=Central+Connecticut&amp;year=2016" TargetMode="External"/><Relationship Id="rId49" Type="http://schemas.openxmlformats.org/officeDocument/2006/relationships/hyperlink" Target="https://barttorvik.com/team.php?team=Creighton&amp;year=2016" TargetMode="External"/><Relationship Id="rId114" Type="http://schemas.openxmlformats.org/officeDocument/2006/relationships/hyperlink" Target="https://barttorvik.com/team.php?team=Saint+Joseph%27s&amp;year=2016" TargetMode="External"/><Relationship Id="rId296" Type="http://schemas.openxmlformats.org/officeDocument/2006/relationships/hyperlink" Target="https://barttorvik.com/team.php?team=San+Francisco&amp;year=2016" TargetMode="External"/><Relationship Id="rId461" Type="http://schemas.openxmlformats.org/officeDocument/2006/relationships/hyperlink" Target="https://barttorvik.com/team.php?team=Iowa+St.&amp;year=2016" TargetMode="External"/><Relationship Id="rId517" Type="http://schemas.openxmlformats.org/officeDocument/2006/relationships/hyperlink" Target="https://barttorvik.com/team.php?team=California&amp;year=2016" TargetMode="External"/><Relationship Id="rId559" Type="http://schemas.openxmlformats.org/officeDocument/2006/relationships/hyperlink" Target="https://barttorvik.com/team.php?team=Georgia&amp;year=2016" TargetMode="External"/><Relationship Id="rId724" Type="http://schemas.openxmlformats.org/officeDocument/2006/relationships/hyperlink" Target="https://barttorvik.com/team.php?team=Saint+Peter%27s&amp;year=2016" TargetMode="External"/><Relationship Id="rId766" Type="http://schemas.openxmlformats.org/officeDocument/2006/relationships/hyperlink" Target="https://barttorvik.com/team.php?team=UNC+Greensboro&amp;year=2016" TargetMode="External"/><Relationship Id="rId60" Type="http://schemas.openxmlformats.org/officeDocument/2006/relationships/hyperlink" Target="https://barttorvik.com/team.php?team=Butler&amp;year=2016" TargetMode="External"/><Relationship Id="rId156" Type="http://schemas.openxmlformats.org/officeDocument/2006/relationships/hyperlink" Target="https://barttorvik.com/team.php?team=Memphis&amp;year=2016" TargetMode="External"/><Relationship Id="rId198" Type="http://schemas.openxmlformats.org/officeDocument/2006/relationships/hyperlink" Target="https://barttorvik.com/team.php?team=Utah+St.&amp;year=2016" TargetMode="External"/><Relationship Id="rId321" Type="http://schemas.openxmlformats.org/officeDocument/2006/relationships/hyperlink" Target="https://barttorvik.com/trank.php?&amp;begin=20151101&amp;end=20160501&amp;conlimit=All&amp;year=2016&amp;top=0&amp;venue=H&amp;type=All&amp;mingames=0&amp;quad=5&amp;rpi=" TargetMode="External"/><Relationship Id="rId363" Type="http://schemas.openxmlformats.org/officeDocument/2006/relationships/hyperlink" Target="https://barttorvik.com/team.php?team=Cal+St.+Northridge&amp;year=2016" TargetMode="External"/><Relationship Id="rId419" Type="http://schemas.openxmlformats.org/officeDocument/2006/relationships/hyperlink" Target="https://barttorvik.com/team.php?team=Robert+Morris&amp;year=2016" TargetMode="External"/><Relationship Id="rId570" Type="http://schemas.openxmlformats.org/officeDocument/2006/relationships/hyperlink" Target="https://barttorvik.com/team.php?team=UNC+Wilmington&amp;year=2016" TargetMode="External"/><Relationship Id="rId626" Type="http://schemas.openxmlformats.org/officeDocument/2006/relationships/hyperlink" Target="https://barttorvik.com/team.php?team=Buffalo&amp;year=2016" TargetMode="External"/><Relationship Id="rId223" Type="http://schemas.openxmlformats.org/officeDocument/2006/relationships/hyperlink" Target="https://barttorvik.com/team.php?team=Northeastern&amp;year=2016" TargetMode="External"/><Relationship Id="rId430" Type="http://schemas.openxmlformats.org/officeDocument/2006/relationships/hyperlink" Target="https://barttorvik.com/team.php?team=Chicago+St.&amp;year=2016" TargetMode="External"/><Relationship Id="rId668" Type="http://schemas.openxmlformats.org/officeDocument/2006/relationships/hyperlink" Target="https://barttorvik.com/team.php?team=NJIT&amp;year=2016" TargetMode="External"/><Relationship Id="rId833" Type="http://schemas.openxmlformats.org/officeDocument/2006/relationships/hyperlink" Target="https://barttorvik.com/team.php?team=American&amp;year=2016" TargetMode="External"/><Relationship Id="rId18" Type="http://schemas.openxmlformats.org/officeDocument/2006/relationships/hyperlink" Target="https://barttorvik.com/team.php?team=Michigan+St.&amp;year=2016" TargetMode="External"/><Relationship Id="rId265" Type="http://schemas.openxmlformats.org/officeDocument/2006/relationships/hyperlink" Target="https://barttorvik.com/team.php?team=Norfolk+St.&amp;year=2016" TargetMode="External"/><Relationship Id="rId472" Type="http://schemas.openxmlformats.org/officeDocument/2006/relationships/hyperlink" Target="https://barttorvik.com/team.php?team=Saint+Joseph%27s&amp;year=2016" TargetMode="External"/><Relationship Id="rId528" Type="http://schemas.openxmlformats.org/officeDocument/2006/relationships/hyperlink" Target="https://barttorvik.com/team.php?team=Notre+Dame&amp;year=2016" TargetMode="External"/><Relationship Id="rId735" Type="http://schemas.openxmlformats.org/officeDocument/2006/relationships/hyperlink" Target="https://barttorvik.com/team.php?team=Southern&amp;year=2016" TargetMode="External"/><Relationship Id="rId125" Type="http://schemas.openxmlformats.org/officeDocument/2006/relationships/hyperlink" Target="https://barttorvik.com/team.php?team=Louisiana+Monroe&amp;year=2016" TargetMode="External"/><Relationship Id="rId167" Type="http://schemas.openxmlformats.org/officeDocument/2006/relationships/hyperlink" Target="https://barttorvik.com/team.php?team=Nebraska&amp;year=2016" TargetMode="External"/><Relationship Id="rId332" Type="http://schemas.openxmlformats.org/officeDocument/2006/relationships/hyperlink" Target="https://barttorvik.com/team.php?team=Rutgers&amp;year=2016" TargetMode="External"/><Relationship Id="rId374" Type="http://schemas.openxmlformats.org/officeDocument/2006/relationships/hyperlink" Target="https://barttorvik.com/team.php?team=Charleston+Southern&amp;year=2016" TargetMode="External"/><Relationship Id="rId581" Type="http://schemas.openxmlformats.org/officeDocument/2006/relationships/hyperlink" Target="https://barttorvik.com/team.php?team=South+Dakota+St.&amp;year=2016" TargetMode="External"/><Relationship Id="rId777" Type="http://schemas.openxmlformats.org/officeDocument/2006/relationships/hyperlink" Target="https://barttorvik.com/team.php?team=Kennesaw+St.&amp;year=2016" TargetMode="External"/><Relationship Id="rId71" Type="http://schemas.openxmlformats.org/officeDocument/2006/relationships/hyperlink" Target="https://barttorvik.com/team.php?team=Texas&amp;year=2016" TargetMode="External"/><Relationship Id="rId234" Type="http://schemas.openxmlformats.org/officeDocument/2006/relationships/hyperlink" Target="https://barttorvik.com/team.php?team=Wyoming&amp;year=2016" TargetMode="External"/><Relationship Id="rId637" Type="http://schemas.openxmlformats.org/officeDocument/2006/relationships/hyperlink" Target="https://barttorvik.com/team.php?team=Albany&amp;year=2016" TargetMode="External"/><Relationship Id="rId679" Type="http://schemas.openxmlformats.org/officeDocument/2006/relationships/hyperlink" Target="https://barttorvik.com/trank.php?&amp;begin=20151101&amp;end=20160314&amp;conlimit=All&amp;year=2016&amp;top=0&amp;venue=A-N&amp;type=All&amp;mingames=0&amp;quad=5&amp;rpi=" TargetMode="External"/><Relationship Id="rId802" Type="http://schemas.openxmlformats.org/officeDocument/2006/relationships/hyperlink" Target="https://barttorvik.com/team.php?team=Delaware&amp;year=2016" TargetMode="External"/><Relationship Id="rId844" Type="http://schemas.openxmlformats.org/officeDocument/2006/relationships/hyperlink" Target="https://barttorvik.com/team.php?team=McNeese+St.&amp;year=2016" TargetMode="External"/><Relationship Id="rId2" Type="http://schemas.openxmlformats.org/officeDocument/2006/relationships/hyperlink" Target="https://barttorvik.com/team.php?team=Villanova&amp;year=2016" TargetMode="External"/><Relationship Id="rId29" Type="http://schemas.openxmlformats.org/officeDocument/2006/relationships/hyperlink" Target="https://barttorvik.com/team.php?team=Oregon&amp;year=2016" TargetMode="External"/><Relationship Id="rId276" Type="http://schemas.openxmlformats.org/officeDocument/2006/relationships/hyperlink" Target="https://barttorvik.com/team.php?team=Penn&amp;year=2016" TargetMode="External"/><Relationship Id="rId441" Type="http://schemas.openxmlformats.org/officeDocument/2006/relationships/hyperlink" Target="https://barttorvik.com/team.php?team=Michigan+St.&amp;year=2016" TargetMode="External"/><Relationship Id="rId483" Type="http://schemas.openxmlformats.org/officeDocument/2006/relationships/hyperlink" Target="https://barttorvik.com/team.php?team=Pittsburgh&amp;year=2016" TargetMode="External"/><Relationship Id="rId539" Type="http://schemas.openxmlformats.org/officeDocument/2006/relationships/hyperlink" Target="https://barttorvik.com/team.php?team=James+Madison&amp;year=2016" TargetMode="External"/><Relationship Id="rId690" Type="http://schemas.openxmlformats.org/officeDocument/2006/relationships/hyperlink" Target="https://barttorvik.com/team.php?team=Eastern+Kentucky&amp;year=2016" TargetMode="External"/><Relationship Id="rId704" Type="http://schemas.openxmlformats.org/officeDocument/2006/relationships/hyperlink" Target="https://barttorvik.com/team.php?team=Florida+Gulf+Coast&amp;year=2016" TargetMode="External"/><Relationship Id="rId746" Type="http://schemas.openxmlformats.org/officeDocument/2006/relationships/hyperlink" Target="https://barttorvik.com/team.php?team=Pacific&amp;year=2016" TargetMode="External"/><Relationship Id="rId40" Type="http://schemas.openxmlformats.org/officeDocument/2006/relationships/hyperlink" Target="https://barttorvik.com/team.php?team=Xavier&amp;year=2016" TargetMode="External"/><Relationship Id="rId136" Type="http://schemas.openxmlformats.org/officeDocument/2006/relationships/hyperlink" Target="https://barttorvik.com/team.php?team=Mississippi+St.&amp;year=2016" TargetMode="External"/><Relationship Id="rId178" Type="http://schemas.openxmlformats.org/officeDocument/2006/relationships/hyperlink" Target="https://barttorvik.com/team.php?team=Pepperdine&amp;year=2016" TargetMode="External"/><Relationship Id="rId301" Type="http://schemas.openxmlformats.org/officeDocument/2006/relationships/hyperlink" Target="https://barttorvik.com/team.php?team=Delaware&amp;year=2016" TargetMode="External"/><Relationship Id="rId343" Type="http://schemas.openxmlformats.org/officeDocument/2006/relationships/hyperlink" Target="https://barttorvik.com/team.php?team=Austin+Peay&amp;year=2016" TargetMode="External"/><Relationship Id="rId550" Type="http://schemas.openxmlformats.org/officeDocument/2006/relationships/hyperlink" Target="https://barttorvik.com/team.php?team=Stephen+F.+Austin&amp;year=2016" TargetMode="External"/><Relationship Id="rId788" Type="http://schemas.openxmlformats.org/officeDocument/2006/relationships/hyperlink" Target="https://barttorvik.com/team.php?team=Eastern+Illinois&amp;year=2016" TargetMode="External"/><Relationship Id="rId82" Type="http://schemas.openxmlformats.org/officeDocument/2006/relationships/hyperlink" Target="https://barttorvik.com/team.php?team=Florida+St.&amp;year=2016" TargetMode="External"/><Relationship Id="rId203" Type="http://schemas.openxmlformats.org/officeDocument/2006/relationships/hyperlink" Target="https://barttorvik.com/team.php?team=Columbia&amp;year=2016" TargetMode="External"/><Relationship Id="rId385" Type="http://schemas.openxmlformats.org/officeDocument/2006/relationships/hyperlink" Target="https://barttorvik.com/team.php?team=Illinois+Chicago&amp;year=2016" TargetMode="External"/><Relationship Id="rId592" Type="http://schemas.openxmlformats.org/officeDocument/2006/relationships/hyperlink" Target="https://barttorvik.com/team.php?team=Cal+St.+Bakersfield&amp;year=2016" TargetMode="External"/><Relationship Id="rId606" Type="http://schemas.openxmlformats.org/officeDocument/2006/relationships/hyperlink" Target="https://barttorvik.com/team.php?team=Fresno+St.&amp;year=2016" TargetMode="External"/><Relationship Id="rId648" Type="http://schemas.openxmlformats.org/officeDocument/2006/relationships/hyperlink" Target="https://barttorvik.com/team.php?team=Georgia+St.&amp;year=2016" TargetMode="External"/><Relationship Id="rId813" Type="http://schemas.openxmlformats.org/officeDocument/2006/relationships/hyperlink" Target="https://barttorvik.com/team.php?team=Quinnipiac&amp;year=2016" TargetMode="External"/><Relationship Id="rId855" Type="http://schemas.openxmlformats.org/officeDocument/2006/relationships/hyperlink" Target="https://barttorvik.com/team.php?team=Southern+Miss&amp;year=2016" TargetMode="External"/><Relationship Id="rId245" Type="http://schemas.openxmlformats.org/officeDocument/2006/relationships/hyperlink" Target="https://barttorvik.com/team.php?team=Buffalo&amp;year=2016" TargetMode="External"/><Relationship Id="rId287" Type="http://schemas.openxmlformats.org/officeDocument/2006/relationships/hyperlink" Target="https://barttorvik.com/team.php?team=Lehigh&amp;year=2016" TargetMode="External"/><Relationship Id="rId410" Type="http://schemas.openxmlformats.org/officeDocument/2006/relationships/hyperlink" Target="https://barttorvik.com/team.php?team=Southeast+Missouri+St.&amp;year=2016" TargetMode="External"/><Relationship Id="rId452" Type="http://schemas.openxmlformats.org/officeDocument/2006/relationships/hyperlink" Target="https://barttorvik.com/team.php?team=Miami+FL&amp;year=2016" TargetMode="External"/><Relationship Id="rId494" Type="http://schemas.openxmlformats.org/officeDocument/2006/relationships/hyperlink" Target="https://barttorvik.com/team.php?team=Oregon&amp;year=2016" TargetMode="External"/><Relationship Id="rId508" Type="http://schemas.openxmlformats.org/officeDocument/2006/relationships/hyperlink" Target="https://barttorvik.com/team.php?team=Utah&amp;year=2016" TargetMode="External"/><Relationship Id="rId715" Type="http://schemas.openxmlformats.org/officeDocument/2006/relationships/hyperlink" Target="https://barttorvik.com/team.php?team=Portland&amp;year=2016" TargetMode="External"/><Relationship Id="rId105" Type="http://schemas.openxmlformats.org/officeDocument/2006/relationships/hyperlink" Target="https://barttorvik.com/team.php?team=Oregon+St.&amp;year=2016" TargetMode="External"/><Relationship Id="rId147" Type="http://schemas.openxmlformats.org/officeDocument/2006/relationships/hyperlink" Target="https://barttorvik.com/team.php?team=Wright+St.&amp;year=2016" TargetMode="External"/><Relationship Id="rId312" Type="http://schemas.openxmlformats.org/officeDocument/2006/relationships/hyperlink" Target="https://barttorvik.com/team.php?team=Miami+OH&amp;year=2016" TargetMode="External"/><Relationship Id="rId354" Type="http://schemas.openxmlformats.org/officeDocument/2006/relationships/hyperlink" Target="https://barttorvik.com/team.php?team=Cornell&amp;year=2016" TargetMode="External"/><Relationship Id="rId757" Type="http://schemas.openxmlformats.org/officeDocument/2006/relationships/hyperlink" Target="https://barttorvik.com/team.php?team=IUPUI&amp;year=2016" TargetMode="External"/><Relationship Id="rId799" Type="http://schemas.openxmlformats.org/officeDocument/2006/relationships/hyperlink" Target="https://barttorvik.com/team.php?team=South+Carolina+St.&amp;year=2016" TargetMode="External"/><Relationship Id="rId51" Type="http://schemas.openxmlformats.org/officeDocument/2006/relationships/hyperlink" Target="https://barttorvik.com/team.php?team=Cincinnati&amp;year=2016" TargetMode="External"/><Relationship Id="rId93" Type="http://schemas.openxmlformats.org/officeDocument/2006/relationships/hyperlink" Target="https://barttorvik.com/team.php?team=Tulsa&amp;year=2016" TargetMode="External"/><Relationship Id="rId189" Type="http://schemas.openxmlformats.org/officeDocument/2006/relationships/hyperlink" Target="https://barttorvik.com/team.php?team=Northern+Illinois&amp;year=2016" TargetMode="External"/><Relationship Id="rId396" Type="http://schemas.openxmlformats.org/officeDocument/2006/relationships/hyperlink" Target="https://barttorvik.com/team.php?team=Sacred+Heart&amp;year=2016" TargetMode="External"/><Relationship Id="rId561" Type="http://schemas.openxmlformats.org/officeDocument/2006/relationships/hyperlink" Target="https://barttorvik.com/trank.php?&amp;begin=20151101&amp;end=20160314&amp;conlimit=All&amp;year=2016&amp;top=0&amp;venue=A-N&amp;type=All&amp;mingames=0&amp;quad=5&amp;rpi=" TargetMode="External"/><Relationship Id="rId617" Type="http://schemas.openxmlformats.org/officeDocument/2006/relationships/hyperlink" Target="https://barttorvik.com/team.php?team=Old+Dominion&amp;year=2016" TargetMode="External"/><Relationship Id="rId659" Type="http://schemas.openxmlformats.org/officeDocument/2006/relationships/hyperlink" Target="https://barttorvik.com/team.php?team=Fairfield&amp;year=2016" TargetMode="External"/><Relationship Id="rId824" Type="http://schemas.openxmlformats.org/officeDocument/2006/relationships/hyperlink" Target="https://barttorvik.com/team.php?team=St.+Francis+PA&amp;year=2016" TargetMode="External"/><Relationship Id="rId866" Type="http://schemas.openxmlformats.org/officeDocument/2006/relationships/hyperlink" Target="https://barttorvik.com/team.php?team=Delaware+St.&amp;year=2016" TargetMode="External"/><Relationship Id="rId214" Type="http://schemas.openxmlformats.org/officeDocument/2006/relationships/hyperlink" Target="https://barttorvik.com/team.php?team=Portland&amp;year=2016" TargetMode="External"/><Relationship Id="rId256" Type="http://schemas.openxmlformats.org/officeDocument/2006/relationships/hyperlink" Target="https://barttorvik.com/team.php?team=Massachusetts&amp;year=2016" TargetMode="External"/><Relationship Id="rId298" Type="http://schemas.openxmlformats.org/officeDocument/2006/relationships/hyperlink" Target="https://barttorvik.com/team.php?team=Saint+Louis&amp;year=2016" TargetMode="External"/><Relationship Id="rId421" Type="http://schemas.openxmlformats.org/officeDocument/2006/relationships/hyperlink" Target="https://barttorvik.com/team.php?team=Arkansas+Pine+Bluff&amp;year=2016" TargetMode="External"/><Relationship Id="rId463" Type="http://schemas.openxmlformats.org/officeDocument/2006/relationships/hyperlink" Target="https://barttorvik.com/team.php?team=Iowa&amp;year=2016" TargetMode="External"/><Relationship Id="rId519" Type="http://schemas.openxmlformats.org/officeDocument/2006/relationships/hyperlink" Target="https://barttorvik.com/team.php?team=Georgia+Tech&amp;year=2016" TargetMode="External"/><Relationship Id="rId670" Type="http://schemas.openxmlformats.org/officeDocument/2006/relationships/hyperlink" Target="https://barttorvik.com/team.php?team=Denver&amp;year=2016" TargetMode="External"/><Relationship Id="rId116" Type="http://schemas.openxmlformats.org/officeDocument/2006/relationships/hyperlink" Target="https://barttorvik.com/team.php?team=Little+Rock&amp;year=2016" TargetMode="External"/><Relationship Id="rId158" Type="http://schemas.openxmlformats.org/officeDocument/2006/relationships/hyperlink" Target="https://barttorvik.com/team.php?team=Weber+St.&amp;year=2016" TargetMode="External"/><Relationship Id="rId323" Type="http://schemas.openxmlformats.org/officeDocument/2006/relationships/hyperlink" Target="https://barttorvik.com/team.php?team=Eastern+Illinois&amp;year=2016" TargetMode="External"/><Relationship Id="rId530" Type="http://schemas.openxmlformats.org/officeDocument/2006/relationships/hyperlink" Target="https://barttorvik.com/team.php?team=Stony+Brook&amp;year=2016" TargetMode="External"/><Relationship Id="rId726" Type="http://schemas.openxmlformats.org/officeDocument/2006/relationships/hyperlink" Target="https://barttorvik.com/team.php?team=Seattle&amp;year=2016" TargetMode="External"/><Relationship Id="rId768" Type="http://schemas.openxmlformats.org/officeDocument/2006/relationships/hyperlink" Target="https://barttorvik.com/team.php?team=Manhattan&amp;year=2016" TargetMode="External"/><Relationship Id="rId20" Type="http://schemas.openxmlformats.org/officeDocument/2006/relationships/hyperlink" Target="https://barttorvik.com/team.php?team=California&amp;year=2016" TargetMode="External"/><Relationship Id="rId62" Type="http://schemas.openxmlformats.org/officeDocument/2006/relationships/hyperlink" Target="https://barttorvik.com/team.php?team=Baylor&amp;year=2016" TargetMode="External"/><Relationship Id="rId365" Type="http://schemas.openxmlformats.org/officeDocument/2006/relationships/hyperlink" Target="https://barttorvik.com/team.php?team=Hampton&amp;year=2016" TargetMode="External"/><Relationship Id="rId572" Type="http://schemas.openxmlformats.org/officeDocument/2006/relationships/hyperlink" Target="https://barttorvik.com/team.php?team=Alabama&amp;year=2016" TargetMode="External"/><Relationship Id="rId628" Type="http://schemas.openxmlformats.org/officeDocument/2006/relationships/hyperlink" Target="https://barttorvik.com/team.php?team=New+Mexico+St.&amp;year=2016" TargetMode="External"/><Relationship Id="rId835" Type="http://schemas.openxmlformats.org/officeDocument/2006/relationships/hyperlink" Target="https://barttorvik.com/team.php?team=Lamar&amp;year=2016" TargetMode="External"/><Relationship Id="rId225" Type="http://schemas.openxmlformats.org/officeDocument/2006/relationships/hyperlink" Target="https://barttorvik.com/team.php?team=Kent+St.&amp;year=2016" TargetMode="External"/><Relationship Id="rId267" Type="http://schemas.openxmlformats.org/officeDocument/2006/relationships/hyperlink" Target="https://barttorvik.com/team.php?team=South+Dakota&amp;year=2016" TargetMode="External"/><Relationship Id="rId432" Type="http://schemas.openxmlformats.org/officeDocument/2006/relationships/hyperlink" Target="https://barttorvik.com/team.php?team=West+Virginia&amp;year=2016" TargetMode="External"/><Relationship Id="rId474" Type="http://schemas.openxmlformats.org/officeDocument/2006/relationships/hyperlink" Target="https://barttorvik.com/team.php?team=Vanderbilt&amp;year=2016" TargetMode="External"/><Relationship Id="rId127" Type="http://schemas.openxmlformats.org/officeDocument/2006/relationships/hyperlink" Target="https://barttorvik.com/team.php?team=Ohio+St.&amp;year=2016" TargetMode="External"/><Relationship Id="rId681" Type="http://schemas.openxmlformats.org/officeDocument/2006/relationships/hyperlink" Target="https://barttorvik.com/team.php?team=East+Tennessee+St.&amp;year=2016" TargetMode="External"/><Relationship Id="rId737" Type="http://schemas.openxmlformats.org/officeDocument/2006/relationships/hyperlink" Target="https://barttorvik.com/team.php?team=Samford&amp;year=2016" TargetMode="External"/><Relationship Id="rId779" Type="http://schemas.openxmlformats.org/officeDocument/2006/relationships/hyperlink" Target="https://barttorvik.com/team.php?team=Norfolk+St.&amp;year=2016" TargetMode="External"/><Relationship Id="rId31" Type="http://schemas.openxmlformats.org/officeDocument/2006/relationships/hyperlink" Target="https://barttorvik.com/team.php?team=Arizona&amp;year=2016" TargetMode="External"/><Relationship Id="rId73" Type="http://schemas.openxmlformats.org/officeDocument/2006/relationships/hyperlink" Target="https://barttorvik.com/team.php?team=Texas+Tech&amp;year=2016" TargetMode="External"/><Relationship Id="rId169" Type="http://schemas.openxmlformats.org/officeDocument/2006/relationships/hyperlink" Target="https://barttorvik.com/team.php?team=Towson&amp;year=2016" TargetMode="External"/><Relationship Id="rId334" Type="http://schemas.openxmlformats.org/officeDocument/2006/relationships/hyperlink" Target="https://barttorvik.com/team.php?team=Portland+St.&amp;year=2016" TargetMode="External"/><Relationship Id="rId376" Type="http://schemas.openxmlformats.org/officeDocument/2006/relationships/hyperlink" Target="https://barttorvik.com/team.php?team=The+Citadel&amp;year=2016" TargetMode="External"/><Relationship Id="rId541" Type="http://schemas.openxmlformats.org/officeDocument/2006/relationships/hyperlink" Target="https://barttorvik.com/team.php?team=Yale&amp;year=2016" TargetMode="External"/><Relationship Id="rId583" Type="http://schemas.openxmlformats.org/officeDocument/2006/relationships/hyperlink" Target="https://barttorvik.com/team.php?team=Akron&amp;year=2016" TargetMode="External"/><Relationship Id="rId639" Type="http://schemas.openxmlformats.org/officeDocument/2006/relationships/hyperlink" Target="https://barttorvik.com/team.php?team=IPFW&amp;year=2016" TargetMode="External"/><Relationship Id="rId790" Type="http://schemas.openxmlformats.org/officeDocument/2006/relationships/hyperlink" Target="https://barttorvik.com/team.php?team=Mount+St.+Mary%27s&amp;year=2016" TargetMode="External"/><Relationship Id="rId804" Type="http://schemas.openxmlformats.org/officeDocument/2006/relationships/hyperlink" Target="https://barttorvik.com/team.php?team=USC+Upstate&amp;year=2016" TargetMode="External"/><Relationship Id="rId4" Type="http://schemas.openxmlformats.org/officeDocument/2006/relationships/hyperlink" Target="https://barttorvik.com/team.php?team=Kentucky&amp;year=2016" TargetMode="External"/><Relationship Id="rId180" Type="http://schemas.openxmlformats.org/officeDocument/2006/relationships/hyperlink" Target="https://barttorvik.com/team.php?team=Siena&amp;year=2016" TargetMode="External"/><Relationship Id="rId236" Type="http://schemas.openxmlformats.org/officeDocument/2006/relationships/hyperlink" Target="https://barttorvik.com/team.php?team=Illinois&amp;year=2016" TargetMode="External"/><Relationship Id="rId278" Type="http://schemas.openxmlformats.org/officeDocument/2006/relationships/hyperlink" Target="https://barttorvik.com/team.php?team=Nebraska+Omaha&amp;year=2016" TargetMode="External"/><Relationship Id="rId401" Type="http://schemas.openxmlformats.org/officeDocument/2006/relationships/hyperlink" Target="https://barttorvik.com/team.php?team=SIU+Edwardsville&amp;year=2016" TargetMode="External"/><Relationship Id="rId443" Type="http://schemas.openxmlformats.org/officeDocument/2006/relationships/hyperlink" Target="https://barttorvik.com/team.php?team=Virginia&amp;year=2016" TargetMode="External"/><Relationship Id="rId650" Type="http://schemas.openxmlformats.org/officeDocument/2006/relationships/hyperlink" Target="https://barttorvik.com/team.php?team=Lehigh&amp;year=2016" TargetMode="External"/><Relationship Id="rId846" Type="http://schemas.openxmlformats.org/officeDocument/2006/relationships/hyperlink" Target="https://barttorvik.com/team.php?team=Coppin+St.&amp;year=2016" TargetMode="External"/><Relationship Id="rId303" Type="http://schemas.openxmlformats.org/officeDocument/2006/relationships/hyperlink" Target="https://barttorvik.com/team.php?team=San+Diego&amp;year=2016" TargetMode="External"/><Relationship Id="rId485" Type="http://schemas.openxmlformats.org/officeDocument/2006/relationships/hyperlink" Target="https://barttorvik.com/trank.php?&amp;begin=20151101&amp;end=20160314&amp;conlimit=All&amp;year=2016&amp;top=0&amp;venue=A-N&amp;type=All&amp;mingames=0&amp;quad=5&amp;rpi=" TargetMode="External"/><Relationship Id="rId692" Type="http://schemas.openxmlformats.org/officeDocument/2006/relationships/hyperlink" Target="https://barttorvik.com/team.php?team=George+Mason&amp;year=2016" TargetMode="External"/><Relationship Id="rId706" Type="http://schemas.openxmlformats.org/officeDocument/2006/relationships/hyperlink" Target="https://barttorvik.com/trank.php?&amp;begin=20151101&amp;end=20160314&amp;conlimit=All&amp;year=2016&amp;top=0&amp;venue=A-N&amp;type=All&amp;mingames=0&amp;quad=5&amp;rpi=" TargetMode="External"/><Relationship Id="rId748" Type="http://schemas.openxmlformats.org/officeDocument/2006/relationships/hyperlink" Target="https://barttorvik.com/team.php?team=Portland+St.&amp;year=2016" TargetMode="External"/><Relationship Id="rId42" Type="http://schemas.openxmlformats.org/officeDocument/2006/relationships/hyperlink" Target="https://barttorvik.com/team.php?team=Utah&amp;year=2016" TargetMode="External"/><Relationship Id="rId84" Type="http://schemas.openxmlformats.org/officeDocument/2006/relationships/hyperlink" Target="https://barttorvik.com/team.php?team=BYU&amp;year=2016" TargetMode="External"/><Relationship Id="rId138" Type="http://schemas.openxmlformats.org/officeDocument/2006/relationships/hyperlink" Target="https://barttorvik.com/team.php?team=Boise+St.&amp;year=2016" TargetMode="External"/><Relationship Id="rId345" Type="http://schemas.openxmlformats.org/officeDocument/2006/relationships/hyperlink" Target="https://barttorvik.com/team.php?team=South+Carolina+St.&amp;year=2016" TargetMode="External"/><Relationship Id="rId387" Type="http://schemas.openxmlformats.org/officeDocument/2006/relationships/hyperlink" Target="https://barttorvik.com/team.php?team=Florida+Atlantic&amp;year=2016" TargetMode="External"/><Relationship Id="rId510" Type="http://schemas.openxmlformats.org/officeDocument/2006/relationships/hyperlink" Target="https://barttorvik.com/team.php?team=North+Carolina+St.&amp;year=2016" TargetMode="External"/><Relationship Id="rId552" Type="http://schemas.openxmlformats.org/officeDocument/2006/relationships/hyperlink" Target="https://barttorvik.com/team.php?team=Oregon+St.&amp;year=2016" TargetMode="External"/><Relationship Id="rId594" Type="http://schemas.openxmlformats.org/officeDocument/2006/relationships/hyperlink" Target="https://barttorvik.com/team.php?team=Ohio+St.&amp;year=2016" TargetMode="External"/><Relationship Id="rId608" Type="http://schemas.openxmlformats.org/officeDocument/2006/relationships/hyperlink" Target="https://barttorvik.com/team.php?team=UAB&amp;year=2016" TargetMode="External"/><Relationship Id="rId815" Type="http://schemas.openxmlformats.org/officeDocument/2006/relationships/hyperlink" Target="https://barttorvik.com/trank.php?&amp;begin=20151101&amp;end=20160314&amp;conlimit=All&amp;year=2016&amp;top=0&amp;venue=A-N&amp;type=All&amp;mingames=0&amp;quad=5&amp;rpi=" TargetMode="External"/><Relationship Id="rId191" Type="http://schemas.openxmlformats.org/officeDocument/2006/relationships/hyperlink" Target="https://barttorvik.com/team.php?team=Hofstra&amp;year=2016" TargetMode="External"/><Relationship Id="rId205" Type="http://schemas.openxmlformats.org/officeDocument/2006/relationships/hyperlink" Target="https://barttorvik.com/team.php?team=Georgia+Southern&amp;year=2016" TargetMode="External"/><Relationship Id="rId247" Type="http://schemas.openxmlformats.org/officeDocument/2006/relationships/hyperlink" Target="https://barttorvik.com/team.php?team=Southern+Illinois&amp;year=2016" TargetMode="External"/><Relationship Id="rId412" Type="http://schemas.openxmlformats.org/officeDocument/2006/relationships/hyperlink" Target="https://barttorvik.com/team.php?team=UT+Rio+Grande+Valley&amp;year=2016" TargetMode="External"/><Relationship Id="rId857" Type="http://schemas.openxmlformats.org/officeDocument/2006/relationships/hyperlink" Target="https://barttorvik.com/team.php?team=North+Carolina+A%26T&amp;year=2016" TargetMode="External"/><Relationship Id="rId107" Type="http://schemas.openxmlformats.org/officeDocument/2006/relationships/hyperlink" Target="https://barttorvik.com/team.php?team=Northern+Iowa&amp;year=2016" TargetMode="External"/><Relationship Id="rId289" Type="http://schemas.openxmlformats.org/officeDocument/2006/relationships/hyperlink" Target="https://barttorvik.com/team.php?team=Bethune+Cookman&amp;year=2016" TargetMode="External"/><Relationship Id="rId454" Type="http://schemas.openxmlformats.org/officeDocument/2006/relationships/hyperlink" Target="https://barttorvik.com/team.php?team=West+Virginia&amp;year=2016" TargetMode="External"/><Relationship Id="rId496" Type="http://schemas.openxmlformats.org/officeDocument/2006/relationships/hyperlink" Target="https://barttorvik.com/team.php?team=Arizona&amp;year=2016" TargetMode="External"/><Relationship Id="rId661" Type="http://schemas.openxmlformats.org/officeDocument/2006/relationships/hyperlink" Target="https://barttorvik.com/team.php?team=Wyoming&amp;year=2016" TargetMode="External"/><Relationship Id="rId717" Type="http://schemas.openxmlformats.org/officeDocument/2006/relationships/hyperlink" Target="https://barttorvik.com/team.php?team=Western+Illinois&amp;year=2016" TargetMode="External"/><Relationship Id="rId759" Type="http://schemas.openxmlformats.org/officeDocument/2006/relationships/hyperlink" Target="https://barttorvik.com/team.php?team=UC+Davis&amp;year=2016" TargetMode="External"/><Relationship Id="rId11" Type="http://schemas.openxmlformats.org/officeDocument/2006/relationships/hyperlink" Target="https://barttorvik.com/team.php?team=Kansas&amp;year=2016" TargetMode="External"/><Relationship Id="rId53" Type="http://schemas.openxmlformats.org/officeDocument/2006/relationships/hyperlink" Target="https://barttorvik.com/team.php?team=Gonzaga&amp;year=2016" TargetMode="External"/><Relationship Id="rId149" Type="http://schemas.openxmlformats.org/officeDocument/2006/relationships/hyperlink" Target="https://barttorvik.com/team.php?team=Illinois+St.&amp;year=2016" TargetMode="External"/><Relationship Id="rId314" Type="http://schemas.openxmlformats.org/officeDocument/2006/relationships/hyperlink" Target="https://barttorvik.com/team.php?team=Boston+University&amp;year=2016" TargetMode="External"/><Relationship Id="rId356" Type="http://schemas.openxmlformats.org/officeDocument/2006/relationships/hyperlink" Target="https://barttorvik.com/team.php?team=Navy&amp;year=2016" TargetMode="External"/><Relationship Id="rId398" Type="http://schemas.openxmlformats.org/officeDocument/2006/relationships/hyperlink" Target="https://barttorvik.com/team.php?team=Northern+Colorado&amp;year=2016" TargetMode="External"/><Relationship Id="rId521" Type="http://schemas.openxmlformats.org/officeDocument/2006/relationships/hyperlink" Target="https://barttorvik.com/team.php?team=Indiana&amp;year=2016" TargetMode="External"/><Relationship Id="rId563" Type="http://schemas.openxmlformats.org/officeDocument/2006/relationships/hyperlink" Target="https://barttorvik.com/team.php?team=Temple&amp;year=2016" TargetMode="External"/><Relationship Id="rId619" Type="http://schemas.openxmlformats.org/officeDocument/2006/relationships/hyperlink" Target="https://barttorvik.com/team.php?team=Navy&amp;year=2016" TargetMode="External"/><Relationship Id="rId770" Type="http://schemas.openxmlformats.org/officeDocument/2006/relationships/hyperlink" Target="https://barttorvik.com/team.php?team=Drexel&amp;year=2016" TargetMode="External"/><Relationship Id="rId95" Type="http://schemas.openxmlformats.org/officeDocument/2006/relationships/hyperlink" Target="https://barttorvik.com/team.php?team=South+Carolina&amp;year=2016" TargetMode="External"/><Relationship Id="rId160" Type="http://schemas.openxmlformats.org/officeDocument/2006/relationships/hyperlink" Target="https://barttorvik.com/team.php?team=Monmouth&amp;year=2016" TargetMode="External"/><Relationship Id="rId216" Type="http://schemas.openxmlformats.org/officeDocument/2006/relationships/hyperlink" Target="https://barttorvik.com/team.php?team=Stony+Brook&amp;year=2016" TargetMode="External"/><Relationship Id="rId423" Type="http://schemas.openxmlformats.org/officeDocument/2006/relationships/hyperlink" Target="https://barttorvik.com/team.php?team=Hartford&amp;year=2016" TargetMode="External"/><Relationship Id="rId826" Type="http://schemas.openxmlformats.org/officeDocument/2006/relationships/hyperlink" Target="https://barttorvik.com/team.php?team=Penn&amp;year=2016" TargetMode="External"/><Relationship Id="rId868" Type="http://schemas.openxmlformats.org/officeDocument/2006/relationships/hyperlink" Target="https://barttorvik.com/trank.php?&amp;begin=20151101&amp;end=20160314&amp;conlimit=All&amp;year=2016&amp;top=0&amp;venue=A-N&amp;type=All&amp;mingames=0&amp;quad=5&amp;rpi=" TargetMode="External"/><Relationship Id="rId258" Type="http://schemas.openxmlformats.org/officeDocument/2006/relationships/hyperlink" Target="https://barttorvik.com/team.php?team=Western+Kentucky&amp;year=2016" TargetMode="External"/><Relationship Id="rId465" Type="http://schemas.openxmlformats.org/officeDocument/2006/relationships/hyperlink" Target="https://barttorvik.com/team.php?team=Kentucky&amp;year=2016" TargetMode="External"/><Relationship Id="rId630" Type="http://schemas.openxmlformats.org/officeDocument/2006/relationships/hyperlink" Target="https://barttorvik.com/team.php?team=UNC+Asheville&amp;year=2016" TargetMode="External"/><Relationship Id="rId672" Type="http://schemas.openxmlformats.org/officeDocument/2006/relationships/hyperlink" Target="https://barttorvik.com/team.php?team=Army&amp;year=2016" TargetMode="External"/><Relationship Id="rId728" Type="http://schemas.openxmlformats.org/officeDocument/2006/relationships/hyperlink" Target="https://barttorvik.com/team.php?team=Fairleigh+Dickinson&amp;year=2016" TargetMode="External"/><Relationship Id="rId22" Type="http://schemas.openxmlformats.org/officeDocument/2006/relationships/hyperlink" Target="https://barttorvik.com/team.php?team=Wichita+St.&amp;year=2016" TargetMode="External"/><Relationship Id="rId64" Type="http://schemas.openxmlformats.org/officeDocument/2006/relationships/hyperlink" Target="https://barttorvik.com/team.php?team=Syracuse&amp;year=2016" TargetMode="External"/><Relationship Id="rId118" Type="http://schemas.openxmlformats.org/officeDocument/2006/relationships/hyperlink" Target="https://barttorvik.com/team.php?team=New+Mexico&amp;year=2016" TargetMode="External"/><Relationship Id="rId325" Type="http://schemas.openxmlformats.org/officeDocument/2006/relationships/hyperlink" Target="https://barttorvik.com/team.php?team=Saint+Peter%27s&amp;year=2016" TargetMode="External"/><Relationship Id="rId367" Type="http://schemas.openxmlformats.org/officeDocument/2006/relationships/hyperlink" Target="https://barttorvik.com/team.php?team=Cleveland+St.&amp;year=2016" TargetMode="External"/><Relationship Id="rId532" Type="http://schemas.openxmlformats.org/officeDocument/2006/relationships/hyperlink" Target="https://barttorvik.com/team.php?team=Creighton&amp;year=2016" TargetMode="External"/><Relationship Id="rId574" Type="http://schemas.openxmlformats.org/officeDocument/2006/relationships/hyperlink" Target="https://barttorvik.com/team.php?team=Colorado&amp;year=2016" TargetMode="External"/><Relationship Id="rId171" Type="http://schemas.openxmlformats.org/officeDocument/2006/relationships/hyperlink" Target="https://barttorvik.com/team.php?team=Fresno+St.&amp;year=2016" TargetMode="External"/><Relationship Id="rId227" Type="http://schemas.openxmlformats.org/officeDocument/2006/relationships/hyperlink" Target="https://barttorvik.com/team.php?team=Furman&amp;year=2016" TargetMode="External"/><Relationship Id="rId781" Type="http://schemas.openxmlformats.org/officeDocument/2006/relationships/hyperlink" Target="https://barttorvik.com/team.php?team=Colgate&amp;year=2016" TargetMode="External"/><Relationship Id="rId837" Type="http://schemas.openxmlformats.org/officeDocument/2006/relationships/hyperlink" Target="https://barttorvik.com/team.php?team=New+Orleans&amp;year=2016" TargetMode="External"/><Relationship Id="rId269" Type="http://schemas.openxmlformats.org/officeDocument/2006/relationships/hyperlink" Target="https://barttorvik.com/trank.php?&amp;begin=20151101&amp;end=20160501&amp;conlimit=All&amp;year=2016&amp;top=0&amp;venue=H&amp;type=All&amp;mingames=0&amp;quad=5&amp;rpi=" TargetMode="External"/><Relationship Id="rId434" Type="http://schemas.openxmlformats.org/officeDocument/2006/relationships/hyperlink" Target="https://barttorvik.com/trank.php?sort=0&amp;begin=20151101&amp;end=20160314&amp;conlimit=All&amp;year=2016&amp;top=0&amp;venue=A-N&amp;type=All&amp;mingames=0&amp;quad=5&amp;rpi=" TargetMode="External"/><Relationship Id="rId476" Type="http://schemas.openxmlformats.org/officeDocument/2006/relationships/hyperlink" Target="https://barttorvik.com/team.php?team=Providence&amp;year=2016" TargetMode="External"/><Relationship Id="rId641" Type="http://schemas.openxmlformats.org/officeDocument/2006/relationships/hyperlink" Target="https://barttorvik.com/team.php?team=College+of+Charleston&amp;year=2016" TargetMode="External"/><Relationship Id="rId683" Type="http://schemas.openxmlformats.org/officeDocument/2006/relationships/hyperlink" Target="https://barttorvik.com/team.php?team=UCF&amp;year=2016" TargetMode="External"/><Relationship Id="rId739" Type="http://schemas.openxmlformats.org/officeDocument/2006/relationships/hyperlink" Target="https://barttorvik.com/team.php?team=Sam+Houston+St.&amp;year=2016" TargetMode="External"/><Relationship Id="rId33" Type="http://schemas.openxmlformats.org/officeDocument/2006/relationships/hyperlink" Target="https://barttorvik.com/team.php?team=Purdue&amp;year=2016" TargetMode="External"/><Relationship Id="rId129" Type="http://schemas.openxmlformats.org/officeDocument/2006/relationships/hyperlink" Target="https://barttorvik.com/team.php?team=Hawaii&amp;year=2016" TargetMode="External"/><Relationship Id="rId280" Type="http://schemas.openxmlformats.org/officeDocument/2006/relationships/hyperlink" Target="https://barttorvik.com/team.php?team=UTEP&amp;year=2016" TargetMode="External"/><Relationship Id="rId336" Type="http://schemas.openxmlformats.org/officeDocument/2006/relationships/hyperlink" Target="https://barttorvik.com/team.php?team=Cal+St.+Fullerton&amp;year=2016" TargetMode="External"/><Relationship Id="rId501" Type="http://schemas.openxmlformats.org/officeDocument/2006/relationships/hyperlink" Target="https://barttorvik.com/team.php?team=Syracuse&amp;year=2016" TargetMode="External"/><Relationship Id="rId543" Type="http://schemas.openxmlformats.org/officeDocument/2006/relationships/hyperlink" Target="https://barttorvik.com/team.php?team=Little+Rock&amp;year=2016" TargetMode="External"/><Relationship Id="rId75" Type="http://schemas.openxmlformats.org/officeDocument/2006/relationships/hyperlink" Target="https://barttorvik.com/team.php?team=San+Diego+St.&amp;year=2016" TargetMode="External"/><Relationship Id="rId140" Type="http://schemas.openxmlformats.org/officeDocument/2006/relationships/hyperlink" Target="https://barttorvik.com/team.php?team=UT+Arlington&amp;year=2016" TargetMode="External"/><Relationship Id="rId182" Type="http://schemas.openxmlformats.org/officeDocument/2006/relationships/hyperlink" Target="https://barttorvik.com/team.php?team=Fordham&amp;year=2016" TargetMode="External"/><Relationship Id="rId378" Type="http://schemas.openxmlformats.org/officeDocument/2006/relationships/hyperlink" Target="https://barttorvik.com/team.php?team=Binghamton&amp;year=2016" TargetMode="External"/><Relationship Id="rId403" Type="http://schemas.openxmlformats.org/officeDocument/2006/relationships/hyperlink" Target="https://barttorvik.com/team.php?team=Longwood&amp;year=2016" TargetMode="External"/><Relationship Id="rId585" Type="http://schemas.openxmlformats.org/officeDocument/2006/relationships/hyperlink" Target="https://barttorvik.com/team.php?team=Long+Beach+St.&amp;year=2016" TargetMode="External"/><Relationship Id="rId750" Type="http://schemas.openxmlformats.org/officeDocument/2006/relationships/hyperlink" Target="https://barttorvik.com/team.php?team=Texas+St.&amp;year=2016" TargetMode="External"/><Relationship Id="rId792" Type="http://schemas.openxmlformats.org/officeDocument/2006/relationships/hyperlink" Target="https://barttorvik.com/team.php?team=UMKC&amp;year=2016" TargetMode="External"/><Relationship Id="rId806" Type="http://schemas.openxmlformats.org/officeDocument/2006/relationships/hyperlink" Target="https://barttorvik.com/team.php?team=Florida+Atlantic&amp;year=2016" TargetMode="External"/><Relationship Id="rId848" Type="http://schemas.openxmlformats.org/officeDocument/2006/relationships/hyperlink" Target="https://barttorvik.com/team.php?team=Central+Arkansas&amp;year=2016" TargetMode="External"/><Relationship Id="rId6" Type="http://schemas.openxmlformats.org/officeDocument/2006/relationships/hyperlink" Target="https://barttorvik.com/team.php?team=Virginia&amp;year=2016" TargetMode="External"/><Relationship Id="rId238" Type="http://schemas.openxmlformats.org/officeDocument/2006/relationships/hyperlink" Target="https://barttorvik.com/team.php?team=Texas+A%26M+Corpus+Chris&amp;year=2016" TargetMode="External"/><Relationship Id="rId445" Type="http://schemas.openxmlformats.org/officeDocument/2006/relationships/hyperlink" Target="https://barttorvik.com/team.php?team=North+Carolina&amp;year=2016" TargetMode="External"/><Relationship Id="rId487" Type="http://schemas.openxmlformats.org/officeDocument/2006/relationships/hyperlink" Target="https://barttorvik.com/team.php?team=Dayton&amp;year=2016" TargetMode="External"/><Relationship Id="rId610" Type="http://schemas.openxmlformats.org/officeDocument/2006/relationships/hyperlink" Target="https://barttorvik.com/team.php?team=Duquesne&amp;year=2016" TargetMode="External"/><Relationship Id="rId652" Type="http://schemas.openxmlformats.org/officeDocument/2006/relationships/hyperlink" Target="https://barttorvik.com/team.php?team=Elon&amp;year=2016" TargetMode="External"/><Relationship Id="rId694" Type="http://schemas.openxmlformats.org/officeDocument/2006/relationships/hyperlink" Target="https://barttorvik.com/team.php?team=Lipscomb&amp;year=2016" TargetMode="External"/><Relationship Id="rId708" Type="http://schemas.openxmlformats.org/officeDocument/2006/relationships/hyperlink" Target="https://barttorvik.com/team.php?team=Indiana+St.&amp;year=2016" TargetMode="External"/><Relationship Id="rId291" Type="http://schemas.openxmlformats.org/officeDocument/2006/relationships/hyperlink" Target="https://barttorvik.com/team.php?team=St.+John%27s&amp;year=2016" TargetMode="External"/><Relationship Id="rId305" Type="http://schemas.openxmlformats.org/officeDocument/2006/relationships/hyperlink" Target="https://barttorvik.com/team.php?team=Mount+St.+Mary%27s&amp;year=2016" TargetMode="External"/><Relationship Id="rId347" Type="http://schemas.openxmlformats.org/officeDocument/2006/relationships/hyperlink" Target="https://barttorvik.com/team.php?team=Santa+Clara&amp;year=2016" TargetMode="External"/><Relationship Id="rId512" Type="http://schemas.openxmlformats.org/officeDocument/2006/relationships/hyperlink" Target="https://barttorvik.com/team.php?team=Cincinnati&amp;year=2016" TargetMode="External"/><Relationship Id="rId44" Type="http://schemas.openxmlformats.org/officeDocument/2006/relationships/hyperlink" Target="https://barttorvik.com/team.php?team=Saint+Mary%27s&amp;year=2016" TargetMode="External"/><Relationship Id="rId86" Type="http://schemas.openxmlformats.org/officeDocument/2006/relationships/hyperlink" Target="https://barttorvik.com/team.php?team=Notre+Dame&amp;year=2016" TargetMode="External"/><Relationship Id="rId151" Type="http://schemas.openxmlformats.org/officeDocument/2006/relationships/hyperlink" Target="https://barttorvik.com/team.php?team=Chattanooga&amp;year=2016" TargetMode="External"/><Relationship Id="rId389" Type="http://schemas.openxmlformats.org/officeDocument/2006/relationships/hyperlink" Target="https://barttorvik.com/team.php?team=Niagara&amp;year=2016" TargetMode="External"/><Relationship Id="rId554" Type="http://schemas.openxmlformats.org/officeDocument/2006/relationships/hyperlink" Target="https://barttorvik.com/team.php?team=Texas+Tech&amp;year=2016" TargetMode="External"/><Relationship Id="rId596" Type="http://schemas.openxmlformats.org/officeDocument/2006/relationships/hyperlink" Target="https://barttorvik.com/team.php?team=Tennessee&amp;year=2016" TargetMode="External"/><Relationship Id="rId761" Type="http://schemas.openxmlformats.org/officeDocument/2006/relationships/hyperlink" Target="https://barttorvik.com/team.php?team=LIU+Brooklyn&amp;year=2016" TargetMode="External"/><Relationship Id="rId817" Type="http://schemas.openxmlformats.org/officeDocument/2006/relationships/hyperlink" Target="https://barttorvik.com/team.php?team=North+Texas&amp;year=2016" TargetMode="External"/><Relationship Id="rId859" Type="http://schemas.openxmlformats.org/officeDocument/2006/relationships/hyperlink" Target="https://barttorvik.com/team.php?team=Savannah+St.&amp;year=2016" TargetMode="External"/><Relationship Id="rId193" Type="http://schemas.openxmlformats.org/officeDocument/2006/relationships/hyperlink" Target="https://barttorvik.com/team.php?team=Louisiana+Tech&amp;year=2016" TargetMode="External"/><Relationship Id="rId207" Type="http://schemas.openxmlformats.org/officeDocument/2006/relationships/hyperlink" Target="https://barttorvik.com/team.php?team=Morehead+St.&amp;year=2016" TargetMode="External"/><Relationship Id="rId249" Type="http://schemas.openxmlformats.org/officeDocument/2006/relationships/hyperlink" Target="https://barttorvik.com/team.php?team=High+Point&amp;year=2016" TargetMode="External"/><Relationship Id="rId414" Type="http://schemas.openxmlformats.org/officeDocument/2006/relationships/hyperlink" Target="https://barttorvik.com/team.php?team=UTSA&amp;year=2016" TargetMode="External"/><Relationship Id="rId456" Type="http://schemas.openxmlformats.org/officeDocument/2006/relationships/hyperlink" Target="https://barttorvik.com/team.php?team=Seton+Hall&amp;year=2016" TargetMode="External"/><Relationship Id="rId498" Type="http://schemas.openxmlformats.org/officeDocument/2006/relationships/hyperlink" Target="https://barttorvik.com/team.php?team=Texas&amp;year=2016" TargetMode="External"/><Relationship Id="rId621" Type="http://schemas.openxmlformats.org/officeDocument/2006/relationships/hyperlink" Target="https://barttorvik.com/team.php?team=Rhode+Island&amp;year=2016" TargetMode="External"/><Relationship Id="rId663" Type="http://schemas.openxmlformats.org/officeDocument/2006/relationships/hyperlink" Target="https://barttorvik.com/team.php?team=Harvard&amp;year=2016" TargetMode="External"/><Relationship Id="rId13" Type="http://schemas.openxmlformats.org/officeDocument/2006/relationships/hyperlink" Target="https://barttorvik.com/team.php?team=Oklahoma&amp;year=2016" TargetMode="External"/><Relationship Id="rId109" Type="http://schemas.openxmlformats.org/officeDocument/2006/relationships/hyperlink" Target="https://barttorvik.com/team.php?team=Washington&amp;year=2016" TargetMode="External"/><Relationship Id="rId260" Type="http://schemas.openxmlformats.org/officeDocument/2006/relationships/hyperlink" Target="https://barttorvik.com/team.php?team=Coastal+Carolina&amp;year=2016" TargetMode="External"/><Relationship Id="rId316" Type="http://schemas.openxmlformats.org/officeDocument/2006/relationships/hyperlink" Target="https://barttorvik.com/team.php?team=Kennesaw+St.&amp;year=2016" TargetMode="External"/><Relationship Id="rId523" Type="http://schemas.openxmlformats.org/officeDocument/2006/relationships/hyperlink" Target="https://barttorvik.com/team.php?team=Hawaii&amp;year=2016" TargetMode="External"/><Relationship Id="rId719" Type="http://schemas.openxmlformats.org/officeDocument/2006/relationships/hyperlink" Target="https://barttorvik.com/team.php?team=Jackson+St.&amp;year=2016" TargetMode="External"/><Relationship Id="rId55" Type="http://schemas.openxmlformats.org/officeDocument/2006/relationships/hyperlink" Target="https://barttorvik.com/team.php?team=USC&amp;year=2016" TargetMode="External"/><Relationship Id="rId97" Type="http://schemas.openxmlformats.org/officeDocument/2006/relationships/hyperlink" Target="https://barttorvik.com/team.php?team=Wisconsin&amp;year=2016" TargetMode="External"/><Relationship Id="rId120" Type="http://schemas.openxmlformats.org/officeDocument/2006/relationships/hyperlink" Target="https://barttorvik.com/team.php?team=UC+Irvine&amp;year=2016" TargetMode="External"/><Relationship Id="rId358" Type="http://schemas.openxmlformats.org/officeDocument/2006/relationships/hyperlink" Target="https://barttorvik.com/team.php?team=Troy&amp;year=2016" TargetMode="External"/><Relationship Id="rId565" Type="http://schemas.openxmlformats.org/officeDocument/2006/relationships/hyperlink" Target="https://barttorvik.com/team.php?team=Mississippi&amp;year=2016" TargetMode="External"/><Relationship Id="rId730" Type="http://schemas.openxmlformats.org/officeDocument/2006/relationships/hyperlink" Target="https://barttorvik.com/team.php?team=Charlotte&amp;year=2016" TargetMode="External"/><Relationship Id="rId772" Type="http://schemas.openxmlformats.org/officeDocument/2006/relationships/hyperlink" Target="https://barttorvik.com/team.php?team=Northern+Kentucky&amp;year=2016" TargetMode="External"/><Relationship Id="rId828" Type="http://schemas.openxmlformats.org/officeDocument/2006/relationships/hyperlink" Target="https://barttorvik.com/team.php?team=Northern+Colorado&amp;year=2016" TargetMode="External"/><Relationship Id="rId162" Type="http://schemas.openxmlformats.org/officeDocument/2006/relationships/hyperlink" Target="https://barttorvik.com/team.php?team=UNC+Wilmington&amp;year=2016" TargetMode="External"/><Relationship Id="rId218" Type="http://schemas.openxmlformats.org/officeDocument/2006/relationships/hyperlink" Target="https://barttorvik.com/team.php?team=Florida+Gulf+Coast&amp;year=2016" TargetMode="External"/><Relationship Id="rId425" Type="http://schemas.openxmlformats.org/officeDocument/2006/relationships/hyperlink" Target="https://barttorvik.com/team.php?team=Florida+A%26M&amp;year=2016" TargetMode="External"/><Relationship Id="rId467" Type="http://schemas.openxmlformats.org/officeDocument/2006/relationships/hyperlink" Target="https://barttorvik.com/team.php?team=Maryland&amp;year=2016" TargetMode="External"/><Relationship Id="rId632" Type="http://schemas.openxmlformats.org/officeDocument/2006/relationships/hyperlink" Target="https://barttorvik.com/team.php?team=Green+Bay&amp;year=2016" TargetMode="External"/><Relationship Id="rId271" Type="http://schemas.openxmlformats.org/officeDocument/2006/relationships/hyperlink" Target="https://barttorvik.com/team.php?team=UNC+Greensboro&amp;year=2016" TargetMode="External"/><Relationship Id="rId674" Type="http://schemas.openxmlformats.org/officeDocument/2006/relationships/hyperlink" Target="https://barttorvik.com/team.php?team=Louisiana+Monroe&amp;year=2016" TargetMode="External"/><Relationship Id="rId24" Type="http://schemas.openxmlformats.org/officeDocument/2006/relationships/hyperlink" Target="https://barttorvik.com/team.php?team=Vanderbilt&amp;year=2016" TargetMode="External"/><Relationship Id="rId66" Type="http://schemas.openxmlformats.org/officeDocument/2006/relationships/hyperlink" Target="https://barttorvik.com/team.php?team=Maryland&amp;year=2016" TargetMode="External"/><Relationship Id="rId131" Type="http://schemas.openxmlformats.org/officeDocument/2006/relationships/hyperlink" Target="https://barttorvik.com/team.php?team=Virginia+Tech&amp;year=2016" TargetMode="External"/><Relationship Id="rId327" Type="http://schemas.openxmlformats.org/officeDocument/2006/relationships/hyperlink" Target="https://barttorvik.com/team.php?team=Southeastern+Louisiana&amp;year=2016" TargetMode="External"/><Relationship Id="rId369" Type="http://schemas.openxmlformats.org/officeDocument/2006/relationships/hyperlink" Target="https://barttorvik.com/team.php?team=Lafayette&amp;year=2016" TargetMode="External"/><Relationship Id="rId534" Type="http://schemas.openxmlformats.org/officeDocument/2006/relationships/hyperlink" Target="https://barttorvik.com/team.php?team=USC&amp;year=2016" TargetMode="External"/><Relationship Id="rId576" Type="http://schemas.openxmlformats.org/officeDocument/2006/relationships/hyperlink" Target="https://barttorvik.com/team.php?team=Iona&amp;year=2016" TargetMode="External"/><Relationship Id="rId741" Type="http://schemas.openxmlformats.org/officeDocument/2006/relationships/hyperlink" Target="https://barttorvik.com/team.php?team=Furman&amp;year=2016" TargetMode="External"/><Relationship Id="rId783" Type="http://schemas.openxmlformats.org/officeDocument/2006/relationships/hyperlink" Target="https://barttorvik.com/team.php?team=Brown&amp;year=2016" TargetMode="External"/><Relationship Id="rId839" Type="http://schemas.openxmlformats.org/officeDocument/2006/relationships/hyperlink" Target="https://barttorvik.com/team.php?team=Bradley&amp;year=2016" TargetMode="External"/><Relationship Id="rId173" Type="http://schemas.openxmlformats.org/officeDocument/2006/relationships/hyperlink" Target="https://barttorvik.com/team.php?team=TCU&amp;year=2016" TargetMode="External"/><Relationship Id="rId229" Type="http://schemas.openxmlformats.org/officeDocument/2006/relationships/hyperlink" Target="https://barttorvik.com/team.php?team=Middle+Tennessee&amp;year=2016" TargetMode="External"/><Relationship Id="rId380" Type="http://schemas.openxmlformats.org/officeDocument/2006/relationships/hyperlink" Target="https://barttorvik.com/team.php?team=Alabama+A%26M&amp;year=2016" TargetMode="External"/><Relationship Id="rId436" Type="http://schemas.openxmlformats.org/officeDocument/2006/relationships/hyperlink" Target="https://barttorvik.com/team.php?team=Kansas&amp;year=2016" TargetMode="External"/><Relationship Id="rId601" Type="http://schemas.openxmlformats.org/officeDocument/2006/relationships/hyperlink" Target="https://barttorvik.com/team.php?team=Middle+Tennessee&amp;year=2016" TargetMode="External"/><Relationship Id="rId643" Type="http://schemas.openxmlformats.org/officeDocument/2006/relationships/hyperlink" Target="https://barttorvik.com/team.php?team=High+Point&amp;year=2016" TargetMode="External"/><Relationship Id="rId240" Type="http://schemas.openxmlformats.org/officeDocument/2006/relationships/hyperlink" Target="https://barttorvik.com/team.php?team=Tennessee+St.&amp;year=2016" TargetMode="External"/><Relationship Id="rId478" Type="http://schemas.openxmlformats.org/officeDocument/2006/relationships/hyperlink" Target="https://barttorvik.com/team.php?team=Texas+A%26M&amp;year=2016" TargetMode="External"/><Relationship Id="rId685" Type="http://schemas.openxmlformats.org/officeDocument/2006/relationships/hyperlink" Target="https://barttorvik.com/team.php?team=Winthrop&amp;year=2016" TargetMode="External"/><Relationship Id="rId850" Type="http://schemas.openxmlformats.org/officeDocument/2006/relationships/hyperlink" Target="https://barttorvik.com/team.php?team=Southeast+Missouri+St.&amp;year=2016" TargetMode="External"/><Relationship Id="rId35" Type="http://schemas.openxmlformats.org/officeDocument/2006/relationships/hyperlink" Target="https://barttorvik.com/team.php?team=Miami+FL&amp;year=2016" TargetMode="External"/><Relationship Id="rId77" Type="http://schemas.openxmlformats.org/officeDocument/2006/relationships/hyperlink" Target="https://barttorvik.com/team.php?team=Connecticut&amp;year=2016" TargetMode="External"/><Relationship Id="rId100" Type="http://schemas.openxmlformats.org/officeDocument/2006/relationships/hyperlink" Target="https://barttorvik.com/team.php?team=Arizona+St.&amp;year=2016" TargetMode="External"/><Relationship Id="rId282" Type="http://schemas.openxmlformats.org/officeDocument/2006/relationships/hyperlink" Target="https://barttorvik.com/team.php?team=Missouri+St.&amp;year=2016" TargetMode="External"/><Relationship Id="rId338" Type="http://schemas.openxmlformats.org/officeDocument/2006/relationships/hyperlink" Target="https://barttorvik.com/team.php?team=Rice&amp;year=2016" TargetMode="External"/><Relationship Id="rId503" Type="http://schemas.openxmlformats.org/officeDocument/2006/relationships/hyperlink" Target="https://barttorvik.com/team.php?team=Wisconsin&amp;year=2016" TargetMode="External"/><Relationship Id="rId545" Type="http://schemas.openxmlformats.org/officeDocument/2006/relationships/hyperlink" Target="https://barttorvik.com/team.php?team=UC+Santa+Barbara&amp;year=2016" TargetMode="External"/><Relationship Id="rId587" Type="http://schemas.openxmlformats.org/officeDocument/2006/relationships/hyperlink" Target="https://barttorvik.com/team.php?team=Arkansas&amp;year=2016" TargetMode="External"/><Relationship Id="rId710" Type="http://schemas.openxmlformats.org/officeDocument/2006/relationships/hyperlink" Target="https://barttorvik.com/team.php?team=Western+Michigan&amp;year=2016" TargetMode="External"/><Relationship Id="rId752" Type="http://schemas.openxmlformats.org/officeDocument/2006/relationships/hyperlink" Target="https://barttorvik.com/team.php?team=Campbell&amp;year=2016" TargetMode="External"/><Relationship Id="rId808" Type="http://schemas.openxmlformats.org/officeDocument/2006/relationships/hyperlink" Target="https://barttorvik.com/team.php?team=Longwood&amp;year=2016" TargetMode="External"/><Relationship Id="rId8" Type="http://schemas.openxmlformats.org/officeDocument/2006/relationships/hyperlink" Target="https://barttorvik.com/team.php?team=Indiana&amp;year=2016" TargetMode="External"/><Relationship Id="rId142" Type="http://schemas.openxmlformats.org/officeDocument/2006/relationships/hyperlink" Target="https://barttorvik.com/team.php?team=Long+Beach+St.&amp;year=2016" TargetMode="External"/><Relationship Id="rId184" Type="http://schemas.openxmlformats.org/officeDocument/2006/relationships/hyperlink" Target="https://barttorvik.com/trank.php?&amp;begin=20151101&amp;end=20160501&amp;conlimit=All&amp;year=2016&amp;top=0&amp;venue=H&amp;type=All&amp;mingames=0&amp;quad=5&amp;rpi=" TargetMode="External"/><Relationship Id="rId391" Type="http://schemas.openxmlformats.org/officeDocument/2006/relationships/hyperlink" Target="https://barttorvik.com/team.php?team=Nicholls+St.&amp;year=2016" TargetMode="External"/><Relationship Id="rId405" Type="http://schemas.openxmlformats.org/officeDocument/2006/relationships/hyperlink" Target="https://barttorvik.com/team.php?team=Seattle&amp;year=2016" TargetMode="External"/><Relationship Id="rId447" Type="http://schemas.openxmlformats.org/officeDocument/2006/relationships/hyperlink" Target="https://barttorvik.com/team.php?team=Purdue&amp;year=2016" TargetMode="External"/><Relationship Id="rId612" Type="http://schemas.openxmlformats.org/officeDocument/2006/relationships/hyperlink" Target="https://barttorvik.com/team.php?team=Chattanooga&amp;year=2016" TargetMode="External"/><Relationship Id="rId794" Type="http://schemas.openxmlformats.org/officeDocument/2006/relationships/hyperlink" Target="https://barttorvik.com/team.php?team=La+Salle&amp;year=2016" TargetMode="External"/><Relationship Id="rId251" Type="http://schemas.openxmlformats.org/officeDocument/2006/relationships/hyperlink" Target="https://barttorvik.com/team.php?team=Minnesota&amp;year=2016" TargetMode="External"/><Relationship Id="rId489" Type="http://schemas.openxmlformats.org/officeDocument/2006/relationships/hyperlink" Target="https://barttorvik.com/team.php?team=Louisville&amp;year=2016" TargetMode="External"/><Relationship Id="rId654" Type="http://schemas.openxmlformats.org/officeDocument/2006/relationships/hyperlink" Target="https://barttorvik.com/team.php?team=Morehead+St.&amp;year=2016" TargetMode="External"/><Relationship Id="rId696" Type="http://schemas.openxmlformats.org/officeDocument/2006/relationships/hyperlink" Target="https://barttorvik.com/team.php?team=North+Dakota&amp;year=2016" TargetMode="External"/><Relationship Id="rId861" Type="http://schemas.openxmlformats.org/officeDocument/2006/relationships/hyperlink" Target="https://barttorvik.com/team.php?team=Illinois+Chicago&amp;year=2016" TargetMode="External"/><Relationship Id="rId46" Type="http://schemas.openxmlformats.org/officeDocument/2006/relationships/hyperlink" Target="https://barttorvik.com/team.php?team=Iowa+St.&amp;year=2016" TargetMode="External"/><Relationship Id="rId293" Type="http://schemas.openxmlformats.org/officeDocument/2006/relationships/hyperlink" Target="https://barttorvik.com/team.php?team=Drexel&amp;year=2016" TargetMode="External"/><Relationship Id="rId307" Type="http://schemas.openxmlformats.org/officeDocument/2006/relationships/hyperlink" Target="https://barttorvik.com/team.php?team=Radford&amp;year=2016" TargetMode="External"/><Relationship Id="rId349" Type="http://schemas.openxmlformats.org/officeDocument/2006/relationships/hyperlink" Target="https://barttorvik.com/trank.php?&amp;begin=20151101&amp;end=20160501&amp;conlimit=All&amp;year=2016&amp;top=0&amp;venue=H&amp;type=All&amp;mingames=0&amp;quad=5&amp;rpi=" TargetMode="External"/><Relationship Id="rId514" Type="http://schemas.openxmlformats.org/officeDocument/2006/relationships/hyperlink" Target="https://barttorvik.com/team.php?team=VCU&amp;year=2016" TargetMode="External"/><Relationship Id="rId556" Type="http://schemas.openxmlformats.org/officeDocument/2006/relationships/hyperlink" Target="https://barttorvik.com/team.php?team=Northern+Iowa&amp;year=2016" TargetMode="External"/><Relationship Id="rId721" Type="http://schemas.openxmlformats.org/officeDocument/2006/relationships/hyperlink" Target="https://barttorvik.com/team.php?team=Austin+Peay&amp;year=2016" TargetMode="External"/><Relationship Id="rId763" Type="http://schemas.openxmlformats.org/officeDocument/2006/relationships/hyperlink" Target="https://barttorvik.com/team.php?team=Troy&amp;year=2016" TargetMode="External"/><Relationship Id="rId88" Type="http://schemas.openxmlformats.org/officeDocument/2006/relationships/hyperlink" Target="https://barttorvik.com/team.php?team=Pittsburgh&amp;year=2016" TargetMode="External"/><Relationship Id="rId111" Type="http://schemas.openxmlformats.org/officeDocument/2006/relationships/hyperlink" Target="https://barttorvik.com/team.php?team=Dayton&amp;year=2016" TargetMode="External"/><Relationship Id="rId153" Type="http://schemas.openxmlformats.org/officeDocument/2006/relationships/hyperlink" Target="https://barttorvik.com/team.php?team=New+Mexico+St.&amp;year=2016" TargetMode="External"/><Relationship Id="rId195" Type="http://schemas.openxmlformats.org/officeDocument/2006/relationships/hyperlink" Target="https://barttorvik.com/team.php?team=James+Madison&amp;year=2016" TargetMode="External"/><Relationship Id="rId209" Type="http://schemas.openxmlformats.org/officeDocument/2006/relationships/hyperlink" Target="https://barttorvik.com/team.php?team=Milwaukee&amp;year=2016" TargetMode="External"/><Relationship Id="rId360" Type="http://schemas.openxmlformats.org/officeDocument/2006/relationships/hyperlink" Target="https://barttorvik.com/team.php?team=Sacramento+St.&amp;year=2016" TargetMode="External"/><Relationship Id="rId416" Type="http://schemas.openxmlformats.org/officeDocument/2006/relationships/hyperlink" Target="https://barttorvik.com/team.php?team=American&amp;year=2016" TargetMode="External"/><Relationship Id="rId598" Type="http://schemas.openxmlformats.org/officeDocument/2006/relationships/hyperlink" Target="https://barttorvik.com/team.php?team=Tulsa&amp;year=2016" TargetMode="External"/><Relationship Id="rId819" Type="http://schemas.openxmlformats.org/officeDocument/2006/relationships/hyperlink" Target="https://barttorvik.com/team.php?team=St.+Francis+NY&amp;year=2016" TargetMode="External"/><Relationship Id="rId220" Type="http://schemas.openxmlformats.org/officeDocument/2006/relationships/hyperlink" Target="https://barttorvik.com/team.php?team=Green+Bay&amp;year=2016" TargetMode="External"/><Relationship Id="rId458" Type="http://schemas.openxmlformats.org/officeDocument/2006/relationships/hyperlink" Target="https://barttorvik.com/team.php?team=Gonzaga&amp;year=2016" TargetMode="External"/><Relationship Id="rId623" Type="http://schemas.openxmlformats.org/officeDocument/2006/relationships/hyperlink" Target="https://barttorvik.com/trank.php?&amp;begin=20151101&amp;end=20160314&amp;conlimit=All&amp;year=2016&amp;top=0&amp;venue=A-N&amp;type=All&amp;mingames=0&amp;quad=5&amp;rpi=" TargetMode="External"/><Relationship Id="rId665" Type="http://schemas.openxmlformats.org/officeDocument/2006/relationships/hyperlink" Target="https://barttorvik.com/team.php?team=Loyola+Chicago&amp;year=2016" TargetMode="External"/><Relationship Id="rId830" Type="http://schemas.openxmlformats.org/officeDocument/2006/relationships/hyperlink" Target="https://barttorvik.com/team.php?team=The+Citadel&amp;year=2016" TargetMode="External"/><Relationship Id="rId15" Type="http://schemas.openxmlformats.org/officeDocument/2006/relationships/hyperlink" Target="https://barttorvik.com/team.php?team=Duke&amp;year=2016" TargetMode="External"/><Relationship Id="rId57" Type="http://schemas.openxmlformats.org/officeDocument/2006/relationships/hyperlink" Target="https://barttorvik.com/team.php?team=Colorado&amp;year=2016" TargetMode="External"/><Relationship Id="rId262" Type="http://schemas.openxmlformats.org/officeDocument/2006/relationships/hyperlink" Target="https://barttorvik.com/team.php?team=UCF&amp;year=2016" TargetMode="External"/><Relationship Id="rId318" Type="http://schemas.openxmlformats.org/officeDocument/2006/relationships/hyperlink" Target="https://barttorvik.com/team.php?team=Houston+Christian&amp;year=2016" TargetMode="External"/><Relationship Id="rId525" Type="http://schemas.openxmlformats.org/officeDocument/2006/relationships/hyperlink" Target="https://barttorvik.com/team.php?team=Marquette&amp;year=2016" TargetMode="External"/><Relationship Id="rId567" Type="http://schemas.openxmlformats.org/officeDocument/2006/relationships/hyperlink" Target="https://barttorvik.com/team.php?team=George+Washington&amp;year=2016" TargetMode="External"/><Relationship Id="rId732" Type="http://schemas.openxmlformats.org/officeDocument/2006/relationships/hyperlink" Target="https://barttorvik.com/team.php?team=Cal+St.+Fullerton&amp;year=2016" TargetMode="External"/><Relationship Id="rId99" Type="http://schemas.openxmlformats.org/officeDocument/2006/relationships/hyperlink" Target="https://barttorvik.com/team.php?team=Michigan&amp;year=2016" TargetMode="External"/><Relationship Id="rId122" Type="http://schemas.openxmlformats.org/officeDocument/2006/relationships/hyperlink" Target="https://barttorvik.com/team.php?team=Stephen+F.+Austin&amp;year=2016" TargetMode="External"/><Relationship Id="rId164" Type="http://schemas.openxmlformats.org/officeDocument/2006/relationships/hyperlink" Target="https://barttorvik.com/team.php?team=Temple&amp;year=2016" TargetMode="External"/><Relationship Id="rId371" Type="http://schemas.openxmlformats.org/officeDocument/2006/relationships/hyperlink" Target="https://barttorvik.com/team.php?team=Abilene+Christian&amp;year=2016" TargetMode="External"/><Relationship Id="rId774" Type="http://schemas.openxmlformats.org/officeDocument/2006/relationships/hyperlink" Target="https://barttorvik.com/team.php?team=Holy+Cross&amp;year=2016" TargetMode="External"/><Relationship Id="rId427" Type="http://schemas.openxmlformats.org/officeDocument/2006/relationships/hyperlink" Target="https://barttorvik.com/team.php?team=Grambling+St.&amp;year=2016" TargetMode="External"/><Relationship Id="rId469" Type="http://schemas.openxmlformats.org/officeDocument/2006/relationships/hyperlink" Target="https://barttorvik.com/team.php?team=Wichita+St.&amp;year=2016" TargetMode="External"/><Relationship Id="rId634" Type="http://schemas.openxmlformats.org/officeDocument/2006/relationships/hyperlink" Target="https://barttorvik.com/team.php?team=Massachusetts&amp;year=2016" TargetMode="External"/><Relationship Id="rId676" Type="http://schemas.openxmlformats.org/officeDocument/2006/relationships/hyperlink" Target="https://barttorvik.com/team.php?team=Murray+St.&amp;year=2016" TargetMode="External"/><Relationship Id="rId841" Type="http://schemas.openxmlformats.org/officeDocument/2006/relationships/hyperlink" Target="https://barttorvik.com/trank.php?&amp;begin=20151101&amp;end=20160314&amp;conlimit=All&amp;year=2016&amp;top=0&amp;venue=A-N&amp;type=All&amp;mingames=0&amp;quad=5&amp;rpi=" TargetMode="External"/><Relationship Id="rId26" Type="http://schemas.openxmlformats.org/officeDocument/2006/relationships/hyperlink" Target="https://barttorvik.com/team.php?team=Texas+A%26M&amp;year=2016" TargetMode="External"/><Relationship Id="rId231" Type="http://schemas.openxmlformats.org/officeDocument/2006/relationships/hyperlink" Target="https://barttorvik.com/team.php?team=Colorado+St.&amp;year=2016" TargetMode="External"/><Relationship Id="rId273" Type="http://schemas.openxmlformats.org/officeDocument/2006/relationships/hyperlink" Target="https://barttorvik.com/team.php?team=Vermont&amp;year=2016" TargetMode="External"/><Relationship Id="rId329" Type="http://schemas.openxmlformats.org/officeDocument/2006/relationships/hyperlink" Target="https://barttorvik.com/team.php?team=North+Texas&amp;year=2016" TargetMode="External"/><Relationship Id="rId480" Type="http://schemas.openxmlformats.org/officeDocument/2006/relationships/hyperlink" Target="https://barttorvik.com/team.php?team=Connecticut&amp;year=2016" TargetMode="External"/><Relationship Id="rId536" Type="http://schemas.openxmlformats.org/officeDocument/2006/relationships/hyperlink" Target="https://barttorvik.com/team.php?team=Oakland&amp;year=2016" TargetMode="External"/><Relationship Id="rId701" Type="http://schemas.openxmlformats.org/officeDocument/2006/relationships/hyperlink" Target="https://barttorvik.com/team.php?team=San+Francisco&amp;year=2016" TargetMode="External"/><Relationship Id="rId68" Type="http://schemas.openxmlformats.org/officeDocument/2006/relationships/hyperlink" Target="https://barttorvik.com/team.php?team=Seton+Hall&amp;year=2016" TargetMode="External"/><Relationship Id="rId133" Type="http://schemas.openxmlformats.org/officeDocument/2006/relationships/hyperlink" Target="https://barttorvik.com/team.php?team=Cal+St.+Bakersfield&amp;year=2016" TargetMode="External"/><Relationship Id="rId175" Type="http://schemas.openxmlformats.org/officeDocument/2006/relationships/hyperlink" Target="https://barttorvik.com/team.php?team=North+Carolina+St.&amp;year=2016" TargetMode="External"/><Relationship Id="rId340" Type="http://schemas.openxmlformats.org/officeDocument/2006/relationships/hyperlink" Target="https://barttorvik.com/team.php?team=New+Hampshire&amp;year=2016" TargetMode="External"/><Relationship Id="rId578" Type="http://schemas.openxmlformats.org/officeDocument/2006/relationships/hyperlink" Target="https://barttorvik.com/team.php?team=UCLA&amp;year=2016" TargetMode="External"/><Relationship Id="rId743" Type="http://schemas.openxmlformats.org/officeDocument/2006/relationships/hyperlink" Target="https://barttorvik.com/team.php?team=New+Hampshire&amp;year=2016" TargetMode="External"/><Relationship Id="rId785" Type="http://schemas.openxmlformats.org/officeDocument/2006/relationships/hyperlink" Target="https://barttorvik.com/team.php?team=Sacramento+St.&amp;year=2016" TargetMode="External"/><Relationship Id="rId200" Type="http://schemas.openxmlformats.org/officeDocument/2006/relationships/hyperlink" Target="https://barttorvik.com/team.php?team=IPFW&amp;year=2016" TargetMode="External"/><Relationship Id="rId382" Type="http://schemas.openxmlformats.org/officeDocument/2006/relationships/hyperlink" Target="https://barttorvik.com/team.php?team=Marist&amp;year=2016" TargetMode="External"/><Relationship Id="rId438" Type="http://schemas.openxmlformats.org/officeDocument/2006/relationships/hyperlink" Target="https://barttorvik.com/team.php?team=Villanova&amp;year=2016" TargetMode="External"/><Relationship Id="rId603" Type="http://schemas.openxmlformats.org/officeDocument/2006/relationships/hyperlink" Target="https://barttorvik.com/team.php?team=Northeastern&amp;year=2016" TargetMode="External"/><Relationship Id="rId645" Type="http://schemas.openxmlformats.org/officeDocument/2006/relationships/hyperlink" Target="https://barttorvik.com/team.php?team=Weber+St.&amp;year=2016" TargetMode="External"/><Relationship Id="rId687" Type="http://schemas.openxmlformats.org/officeDocument/2006/relationships/hyperlink" Target="https://barttorvik.com/team.php?team=Montana&amp;year=2016" TargetMode="External"/><Relationship Id="rId810" Type="http://schemas.openxmlformats.org/officeDocument/2006/relationships/hyperlink" Target="https://barttorvik.com/team.php?team=Appalachian+St.&amp;year=2016" TargetMode="External"/><Relationship Id="rId852" Type="http://schemas.openxmlformats.org/officeDocument/2006/relationships/hyperlink" Target="https://barttorvik.com/team.php?team=Alcorn+St.&amp;year=2016" TargetMode="External"/><Relationship Id="rId242" Type="http://schemas.openxmlformats.org/officeDocument/2006/relationships/hyperlink" Target="https://barttorvik.com/team.php?team=UNC+Asheville&amp;year=2016" TargetMode="External"/><Relationship Id="rId284" Type="http://schemas.openxmlformats.org/officeDocument/2006/relationships/hyperlink" Target="https://barttorvik.com/team.php?team=Canisius&amp;year=2016" TargetMode="External"/><Relationship Id="rId491" Type="http://schemas.openxmlformats.org/officeDocument/2006/relationships/hyperlink" Target="https://barttorvik.com/team.php?team=Butler&amp;year=2016" TargetMode="External"/><Relationship Id="rId505" Type="http://schemas.openxmlformats.org/officeDocument/2006/relationships/hyperlink" Target="https://barttorvik.com/team.php?team=Michigan&amp;year=2016" TargetMode="External"/><Relationship Id="rId712" Type="http://schemas.openxmlformats.org/officeDocument/2006/relationships/hyperlink" Target="https://barttorvik.com/team.php?team=Loyola+MD&amp;year=2016" TargetMode="External"/><Relationship Id="rId37" Type="http://schemas.openxmlformats.org/officeDocument/2006/relationships/hyperlink" Target="https://barttorvik.com/team.php?team=VCU&amp;year=2016" TargetMode="External"/><Relationship Id="rId79" Type="http://schemas.openxmlformats.org/officeDocument/2006/relationships/hyperlink" Target="https://barttorvik.com/team.php?team=Yale&amp;year=2016" TargetMode="External"/><Relationship Id="rId102" Type="http://schemas.openxmlformats.org/officeDocument/2006/relationships/hyperlink" Target="https://barttorvik.com/team.php?team=South+Dakota+St.&amp;year=2016" TargetMode="External"/><Relationship Id="rId144" Type="http://schemas.openxmlformats.org/officeDocument/2006/relationships/hyperlink" Target="https://barttorvik.com/team.php?team=Providence&amp;year=2016" TargetMode="External"/><Relationship Id="rId547" Type="http://schemas.openxmlformats.org/officeDocument/2006/relationships/hyperlink" Target="https://barttorvik.com/team.php?team=Florida+St.&amp;year=2016" TargetMode="External"/><Relationship Id="rId589" Type="http://schemas.openxmlformats.org/officeDocument/2006/relationships/hyperlink" Target="https://barttorvik.com/team.php?team=Mississippi+St.&amp;year=2016" TargetMode="External"/><Relationship Id="rId754" Type="http://schemas.openxmlformats.org/officeDocument/2006/relationships/hyperlink" Target="https://barttorvik.com/team.php?team=Jacksonville+St.&amp;year=2016" TargetMode="External"/><Relationship Id="rId796" Type="http://schemas.openxmlformats.org/officeDocument/2006/relationships/hyperlink" Target="https://barttorvik.com/team.php?team=Incarnate+Word&amp;year=2016" TargetMode="External"/><Relationship Id="rId90" Type="http://schemas.openxmlformats.org/officeDocument/2006/relationships/hyperlink" Target="https://barttorvik.com/team.php?team=Kansas+St.&amp;year=2016" TargetMode="External"/><Relationship Id="rId186" Type="http://schemas.openxmlformats.org/officeDocument/2006/relationships/hyperlink" Target="https://barttorvik.com/team.php?team=UAB&amp;year=2016" TargetMode="External"/><Relationship Id="rId351" Type="http://schemas.openxmlformats.org/officeDocument/2006/relationships/hyperlink" Target="https://barttorvik.com/team.php?team=Army&amp;year=2016" TargetMode="External"/><Relationship Id="rId393" Type="http://schemas.openxmlformats.org/officeDocument/2006/relationships/hyperlink" Target="https://barttorvik.com/team.php?team=Loyola+MD&amp;year=2016" TargetMode="External"/><Relationship Id="rId407" Type="http://schemas.openxmlformats.org/officeDocument/2006/relationships/hyperlink" Target="https://barttorvik.com/team.php?team=Northwestern+St.&amp;year=2016" TargetMode="External"/><Relationship Id="rId449" Type="http://schemas.openxmlformats.org/officeDocument/2006/relationships/hyperlink" Target="https://barttorvik.com/team.php?team=Xavier&amp;year=2016" TargetMode="External"/><Relationship Id="rId614" Type="http://schemas.openxmlformats.org/officeDocument/2006/relationships/hyperlink" Target="https://barttorvik.com/team.php?team=Nebraska+Omaha&amp;year=2016" TargetMode="External"/><Relationship Id="rId656" Type="http://schemas.openxmlformats.org/officeDocument/2006/relationships/hyperlink" Target="https://barttorvik.com/team.php?team=Coastal+Carolina&amp;year=2016" TargetMode="External"/><Relationship Id="rId821" Type="http://schemas.openxmlformats.org/officeDocument/2006/relationships/hyperlink" Target="https://barttorvik.com/team.php?team=Marist&amp;year=2016" TargetMode="External"/><Relationship Id="rId863" Type="http://schemas.openxmlformats.org/officeDocument/2006/relationships/hyperlink" Target="https://barttorvik.com/team.php?team=UT+Rio+Grande+Valley&amp;year=2016" TargetMode="External"/><Relationship Id="rId211" Type="http://schemas.openxmlformats.org/officeDocument/2006/relationships/hyperlink" Target="https://barttorvik.com/team.php?team=Iona&amp;year=2016" TargetMode="External"/><Relationship Id="rId253" Type="http://schemas.openxmlformats.org/officeDocument/2006/relationships/hyperlink" Target="https://barttorvik.com/team.php?team=Bucknell&amp;year=2016" TargetMode="External"/><Relationship Id="rId295" Type="http://schemas.openxmlformats.org/officeDocument/2006/relationships/hyperlink" Target="https://barttorvik.com/trank.php?&amp;begin=20151101&amp;end=20160501&amp;conlimit=All&amp;year=2016&amp;top=0&amp;venue=H&amp;type=All&amp;mingames=0&amp;quad=5&amp;rpi=" TargetMode="External"/><Relationship Id="rId309" Type="http://schemas.openxmlformats.org/officeDocument/2006/relationships/hyperlink" Target="https://barttorvik.com/team.php?team=Manhattan&amp;year=2016" TargetMode="External"/><Relationship Id="rId460" Type="http://schemas.openxmlformats.org/officeDocument/2006/relationships/hyperlink" Target="https://barttorvik.com/team.php?team=Iowa+St.&amp;year=2016" TargetMode="External"/><Relationship Id="rId516" Type="http://schemas.openxmlformats.org/officeDocument/2006/relationships/hyperlink" Target="https://barttorvik.com/team.php?team=California&amp;year=2016" TargetMode="External"/><Relationship Id="rId698" Type="http://schemas.openxmlformats.org/officeDocument/2006/relationships/hyperlink" Target="https://barttorvik.com/team.php?team=Texas+A%26M+Corpus+Chris&amp;year=2016" TargetMode="External"/><Relationship Id="rId48" Type="http://schemas.openxmlformats.org/officeDocument/2006/relationships/hyperlink" Target="https://barttorvik.com/team.php?team=SMU&amp;year=2016" TargetMode="External"/><Relationship Id="rId113" Type="http://schemas.openxmlformats.org/officeDocument/2006/relationships/hyperlink" Target="https://barttorvik.com/team.php?team=Saint+Joseph%27s&amp;year=2016" TargetMode="External"/><Relationship Id="rId320" Type="http://schemas.openxmlformats.org/officeDocument/2006/relationships/hyperlink" Target="https://barttorvik.com/team.php?team=Idaho&amp;year=2016" TargetMode="External"/><Relationship Id="rId558" Type="http://schemas.openxmlformats.org/officeDocument/2006/relationships/hyperlink" Target="https://barttorvik.com/team.php?team=Houston&amp;year=2016" TargetMode="External"/><Relationship Id="rId723" Type="http://schemas.openxmlformats.org/officeDocument/2006/relationships/hyperlink" Target="https://barttorvik.com/team.php?team=St.+John%27s&amp;year=2016" TargetMode="External"/><Relationship Id="rId765" Type="http://schemas.openxmlformats.org/officeDocument/2006/relationships/hyperlink" Target="https://barttorvik.com/team.php?team=Hartford&amp;year=2016" TargetMode="External"/><Relationship Id="rId155" Type="http://schemas.openxmlformats.org/officeDocument/2006/relationships/hyperlink" Target="https://barttorvik.com/team.php?team=Toledo&amp;year=2016" TargetMode="External"/><Relationship Id="rId197" Type="http://schemas.openxmlformats.org/officeDocument/2006/relationships/hyperlink" Target="https://barttorvik.com/team.php?team=Nevada&amp;year=2016" TargetMode="External"/><Relationship Id="rId362" Type="http://schemas.openxmlformats.org/officeDocument/2006/relationships/hyperlink" Target="https://barttorvik.com/team.php?team=North+Carolina+Central&amp;year=2016" TargetMode="External"/><Relationship Id="rId418" Type="http://schemas.openxmlformats.org/officeDocument/2006/relationships/hyperlink" Target="https://barttorvik.com/team.php?team=Campbell&amp;year=2016" TargetMode="External"/><Relationship Id="rId625" Type="http://schemas.openxmlformats.org/officeDocument/2006/relationships/hyperlink" Target="https://barttorvik.com/team.php?team=Buffalo&amp;year=2016" TargetMode="External"/><Relationship Id="rId832" Type="http://schemas.openxmlformats.org/officeDocument/2006/relationships/hyperlink" Target="https://barttorvik.com/team.php?team=Howard&amp;year=2016" TargetMode="External"/><Relationship Id="rId222" Type="http://schemas.openxmlformats.org/officeDocument/2006/relationships/hyperlink" Target="https://barttorvik.com/team.php?team=DePaul&amp;year=2016" TargetMode="External"/><Relationship Id="rId264" Type="http://schemas.openxmlformats.org/officeDocument/2006/relationships/hyperlink" Target="https://barttorvik.com/team.php?team=Texas+St.&amp;year=2016" TargetMode="External"/><Relationship Id="rId471" Type="http://schemas.openxmlformats.org/officeDocument/2006/relationships/hyperlink" Target="https://barttorvik.com/team.php?team=Saint+Joseph%27s&amp;year=2016" TargetMode="External"/><Relationship Id="rId667" Type="http://schemas.openxmlformats.org/officeDocument/2006/relationships/hyperlink" Target="https://barttorvik.com/team.php?team=Penn+St.&amp;year=2016" TargetMode="External"/><Relationship Id="rId17" Type="http://schemas.openxmlformats.org/officeDocument/2006/relationships/hyperlink" Target="https://barttorvik.com/team.php?team=North+Carolina&amp;year=2016" TargetMode="External"/><Relationship Id="rId59" Type="http://schemas.openxmlformats.org/officeDocument/2006/relationships/hyperlink" Target="https://barttorvik.com/team.php?team=Butler&amp;year=2016" TargetMode="External"/><Relationship Id="rId124" Type="http://schemas.openxmlformats.org/officeDocument/2006/relationships/hyperlink" Target="https://barttorvik.com/trank.php?&amp;begin=20151101&amp;end=20160501&amp;conlimit=All&amp;year=2016&amp;top=0&amp;venue=H&amp;type=All&amp;mingames=0&amp;quad=5&amp;rpi=" TargetMode="External"/><Relationship Id="rId527" Type="http://schemas.openxmlformats.org/officeDocument/2006/relationships/hyperlink" Target="https://barttorvik.com/team.php?team=Notre+Dame&amp;year=2016" TargetMode="External"/><Relationship Id="rId569" Type="http://schemas.openxmlformats.org/officeDocument/2006/relationships/hyperlink" Target="https://barttorvik.com/team.php?team=Monmouth&amp;year=2016" TargetMode="External"/><Relationship Id="rId734" Type="http://schemas.openxmlformats.org/officeDocument/2006/relationships/hyperlink" Target="https://barttorvik.com/trank.php?&amp;begin=20151101&amp;end=20160314&amp;conlimit=All&amp;year=2016&amp;top=0&amp;venue=A-N&amp;type=All&amp;mingames=0&amp;quad=5&amp;rpi=" TargetMode="External"/><Relationship Id="rId776" Type="http://schemas.openxmlformats.org/officeDocument/2006/relationships/hyperlink" Target="https://barttorvik.com/team.php?team=Stetson&amp;year=2016" TargetMode="External"/><Relationship Id="rId70" Type="http://schemas.openxmlformats.org/officeDocument/2006/relationships/hyperlink" Target="https://barttorvik.com/team.php?team=Texas&amp;year=2016" TargetMode="External"/><Relationship Id="rId166" Type="http://schemas.openxmlformats.org/officeDocument/2006/relationships/hyperlink" Target="https://barttorvik.com/team.php?team=Marquette&amp;year=2016" TargetMode="External"/><Relationship Id="rId331" Type="http://schemas.openxmlformats.org/officeDocument/2006/relationships/hyperlink" Target="https://barttorvik.com/team.php?team=Southern&amp;year=2016" TargetMode="External"/><Relationship Id="rId373" Type="http://schemas.openxmlformats.org/officeDocument/2006/relationships/hyperlink" Target="https://barttorvik.com/team.php?team=Holy+Cross&amp;year=2016" TargetMode="External"/><Relationship Id="rId429" Type="http://schemas.openxmlformats.org/officeDocument/2006/relationships/hyperlink" Target="https://barttorvik.com/team.php?team=Bryant&amp;year=2016" TargetMode="External"/><Relationship Id="rId580" Type="http://schemas.openxmlformats.org/officeDocument/2006/relationships/hyperlink" Target="https://barttorvik.com/team.php?team=Columbia&amp;year=2016" TargetMode="External"/><Relationship Id="rId636" Type="http://schemas.openxmlformats.org/officeDocument/2006/relationships/hyperlink" Target="https://barttorvik.com/team.php?team=Pepperdine&amp;year=2016" TargetMode="External"/><Relationship Id="rId801" Type="http://schemas.openxmlformats.org/officeDocument/2006/relationships/hyperlink" Target="https://barttorvik.com/team.php?team=Cleveland+St.&amp;year=2016" TargetMode="External"/><Relationship Id="rId1" Type="http://schemas.openxmlformats.org/officeDocument/2006/relationships/hyperlink" Target="https://barttorvik.com/team.php?team=Villanova&amp;year=2016" TargetMode="External"/><Relationship Id="rId233" Type="http://schemas.openxmlformats.org/officeDocument/2006/relationships/hyperlink" Target="https://barttorvik.com/team.php?team=Montana+St.&amp;year=2016" TargetMode="External"/><Relationship Id="rId440" Type="http://schemas.openxmlformats.org/officeDocument/2006/relationships/hyperlink" Target="https://barttorvik.com/team.php?team=Michigan+St.&amp;year=2016" TargetMode="External"/><Relationship Id="rId678" Type="http://schemas.openxmlformats.org/officeDocument/2006/relationships/hyperlink" Target="https://barttorvik.com/team.php?team=Oral+Roberts&amp;year=2016" TargetMode="External"/><Relationship Id="rId843" Type="http://schemas.openxmlformats.org/officeDocument/2006/relationships/hyperlink" Target="https://barttorvik.com/team.php?team=Lafayette&amp;year=2016" TargetMode="External"/><Relationship Id="rId28" Type="http://schemas.openxmlformats.org/officeDocument/2006/relationships/hyperlink" Target="https://barttorvik.com/team.php?team=Oregon&amp;year=2016" TargetMode="External"/><Relationship Id="rId275" Type="http://schemas.openxmlformats.org/officeDocument/2006/relationships/hyperlink" Target="https://barttorvik.com/team.php?team=Denver&amp;year=2016" TargetMode="External"/><Relationship Id="rId300" Type="http://schemas.openxmlformats.org/officeDocument/2006/relationships/hyperlink" Target="https://barttorvik.com/team.php?team=UC+Riverside&amp;year=2016" TargetMode="External"/><Relationship Id="rId482" Type="http://schemas.openxmlformats.org/officeDocument/2006/relationships/hyperlink" Target="https://barttorvik.com/team.php?team=Baylor&amp;year=2016" TargetMode="External"/><Relationship Id="rId538" Type="http://schemas.openxmlformats.org/officeDocument/2006/relationships/hyperlink" Target="https://barttorvik.com/team.php?team=St.+Bonaventure&amp;year=2016" TargetMode="External"/><Relationship Id="rId703" Type="http://schemas.openxmlformats.org/officeDocument/2006/relationships/hyperlink" Target="https://barttorvik.com/team.php?team=Washington+St.&amp;year=2016" TargetMode="External"/><Relationship Id="rId745" Type="http://schemas.openxmlformats.org/officeDocument/2006/relationships/hyperlink" Target="https://barttorvik.com/team.php?team=Tennessee+Tech&amp;year=2016" TargetMode="External"/><Relationship Id="rId81" Type="http://schemas.openxmlformats.org/officeDocument/2006/relationships/hyperlink" Target="https://barttorvik.com/team.php?team=LSU&amp;year=2016" TargetMode="External"/><Relationship Id="rId135" Type="http://schemas.openxmlformats.org/officeDocument/2006/relationships/hyperlink" Target="https://barttorvik.com/team.php?team=Tennessee&amp;year=2016" TargetMode="External"/><Relationship Id="rId177" Type="http://schemas.openxmlformats.org/officeDocument/2006/relationships/hyperlink" Target="https://barttorvik.com/team.php?team=College+of+Charleston&amp;year=2016" TargetMode="External"/><Relationship Id="rId342" Type="http://schemas.openxmlformats.org/officeDocument/2006/relationships/hyperlink" Target="https://barttorvik.com/team.php?team=Gardner+Webb&amp;year=2016" TargetMode="External"/><Relationship Id="rId384" Type="http://schemas.openxmlformats.org/officeDocument/2006/relationships/hyperlink" Target="https://barttorvik.com/team.php?team=Maryland+Eastern+Shore&amp;year=2016" TargetMode="External"/><Relationship Id="rId591" Type="http://schemas.openxmlformats.org/officeDocument/2006/relationships/hyperlink" Target="https://barttorvik.com/team.php?team=Cal+St.+Bakersfield&amp;year=2016" TargetMode="External"/><Relationship Id="rId605" Type="http://schemas.openxmlformats.org/officeDocument/2006/relationships/hyperlink" Target="https://barttorvik.com/team.php?team=Illinois&amp;year=2016" TargetMode="External"/><Relationship Id="rId787" Type="http://schemas.openxmlformats.org/officeDocument/2006/relationships/hyperlink" Target="https://barttorvik.com/team.php?team=Montana+St.&amp;year=2016" TargetMode="External"/><Relationship Id="rId812" Type="http://schemas.openxmlformats.org/officeDocument/2006/relationships/hyperlink" Target="https://barttorvik.com/team.php?team=Rice&amp;year=2016" TargetMode="External"/><Relationship Id="rId202" Type="http://schemas.openxmlformats.org/officeDocument/2006/relationships/hyperlink" Target="https://barttorvik.com/team.php?team=UC+Santa+Barbara&amp;year=2016" TargetMode="External"/><Relationship Id="rId244" Type="http://schemas.openxmlformats.org/officeDocument/2006/relationships/hyperlink" Target="https://barttorvik.com/team.php?team=Buffalo&amp;year=2016" TargetMode="External"/><Relationship Id="rId647" Type="http://schemas.openxmlformats.org/officeDocument/2006/relationships/hyperlink" Target="https://barttorvik.com/team.php?team=Wagner&amp;year=2016" TargetMode="External"/><Relationship Id="rId689" Type="http://schemas.openxmlformats.org/officeDocument/2006/relationships/hyperlink" Target="https://barttorvik.com/team.php?team=Detroit&amp;year=2016" TargetMode="External"/><Relationship Id="rId854" Type="http://schemas.openxmlformats.org/officeDocument/2006/relationships/hyperlink" Target="https://barttorvik.com/team.php?team=Southeastern+Louisiana&amp;year=2016" TargetMode="External"/><Relationship Id="rId39" Type="http://schemas.openxmlformats.org/officeDocument/2006/relationships/hyperlink" Target="https://barttorvik.com/team.php?team=Iowa&amp;year=2016" TargetMode="External"/><Relationship Id="rId286" Type="http://schemas.openxmlformats.org/officeDocument/2006/relationships/hyperlink" Target="https://barttorvik.com/team.php?team=Eastern+Kentucky&amp;year=2016" TargetMode="External"/><Relationship Id="rId451" Type="http://schemas.openxmlformats.org/officeDocument/2006/relationships/hyperlink" Target="https://barttorvik.com/team.php?team=Oklahoma&amp;year=2016" TargetMode="External"/><Relationship Id="rId493" Type="http://schemas.openxmlformats.org/officeDocument/2006/relationships/hyperlink" Target="https://barttorvik.com/team.php?team=Duke&amp;year=2016" TargetMode="External"/><Relationship Id="rId507" Type="http://schemas.openxmlformats.org/officeDocument/2006/relationships/hyperlink" Target="https://barttorvik.com/team.php?team=Valparaiso&amp;year=2016" TargetMode="External"/><Relationship Id="rId549" Type="http://schemas.openxmlformats.org/officeDocument/2006/relationships/hyperlink" Target="https://barttorvik.com/team.php?team=Stephen+F.+Austin&amp;year=2016" TargetMode="External"/><Relationship Id="rId714" Type="http://schemas.openxmlformats.org/officeDocument/2006/relationships/hyperlink" Target="https://barttorvik.com/team.php?team=Fordham&amp;year=2016" TargetMode="External"/><Relationship Id="rId756" Type="http://schemas.openxmlformats.org/officeDocument/2006/relationships/hyperlink" Target="https://barttorvik.com/team.php?team=Hampton&amp;year=2016" TargetMode="External"/><Relationship Id="rId50" Type="http://schemas.openxmlformats.org/officeDocument/2006/relationships/hyperlink" Target="https://barttorvik.com/team.php?team=Cincinnati&amp;year=2016" TargetMode="External"/><Relationship Id="rId104" Type="http://schemas.openxmlformats.org/officeDocument/2006/relationships/hyperlink" Target="https://barttorvik.com/team.php?team=Georgia&amp;year=2016" TargetMode="External"/><Relationship Id="rId146" Type="http://schemas.openxmlformats.org/officeDocument/2006/relationships/hyperlink" Target="https://barttorvik.com/team.php?team=Georgetown&amp;year=2016" TargetMode="External"/><Relationship Id="rId188" Type="http://schemas.openxmlformats.org/officeDocument/2006/relationships/hyperlink" Target="https://barttorvik.com/team.php?team=Marshall&amp;year=2016" TargetMode="External"/><Relationship Id="rId311" Type="http://schemas.openxmlformats.org/officeDocument/2006/relationships/hyperlink" Target="https://barttorvik.com/team.php?team=Samford&amp;year=2016" TargetMode="External"/><Relationship Id="rId353" Type="http://schemas.openxmlformats.org/officeDocument/2006/relationships/hyperlink" Target="https://barttorvik.com/team.php?team=St.+Francis+PA&amp;year=2016" TargetMode="External"/><Relationship Id="rId395" Type="http://schemas.openxmlformats.org/officeDocument/2006/relationships/hyperlink" Target="https://barttorvik.com/team.php?team=McNeese+St.&amp;year=2016" TargetMode="External"/><Relationship Id="rId409" Type="http://schemas.openxmlformats.org/officeDocument/2006/relationships/hyperlink" Target="https://barttorvik.com/team.php?team=Prairie+View+A%26M&amp;year=2016" TargetMode="External"/><Relationship Id="rId560" Type="http://schemas.openxmlformats.org/officeDocument/2006/relationships/hyperlink" Target="https://barttorvik.com/team.php?team=Clemson&amp;year=2016" TargetMode="External"/><Relationship Id="rId798" Type="http://schemas.openxmlformats.org/officeDocument/2006/relationships/hyperlink" Target="https://barttorvik.com/team.php?team=SIU+Edwardsville&amp;year=2016" TargetMode="External"/><Relationship Id="rId92" Type="http://schemas.openxmlformats.org/officeDocument/2006/relationships/hyperlink" Target="https://barttorvik.com/team.php?team=UCLA&amp;year=2016" TargetMode="External"/><Relationship Id="rId213" Type="http://schemas.openxmlformats.org/officeDocument/2006/relationships/hyperlink" Target="https://barttorvik.com/team.php?team=Duquesne&amp;year=2016" TargetMode="External"/><Relationship Id="rId420" Type="http://schemas.openxmlformats.org/officeDocument/2006/relationships/hyperlink" Target="https://barttorvik.com/team.php?team=Delaware+St.&amp;year=2016" TargetMode="External"/><Relationship Id="rId616" Type="http://schemas.openxmlformats.org/officeDocument/2006/relationships/hyperlink" Target="https://barttorvik.com/team.php?team=Arizona+St.&amp;year=2016" TargetMode="External"/><Relationship Id="rId658" Type="http://schemas.openxmlformats.org/officeDocument/2006/relationships/hyperlink" Target="https://barttorvik.com/team.php?team=Western+Kentucky&amp;year=2016" TargetMode="External"/><Relationship Id="rId823" Type="http://schemas.openxmlformats.org/officeDocument/2006/relationships/hyperlink" Target="https://barttorvik.com/team.php?team=Alabama+St.&amp;year=2016" TargetMode="External"/><Relationship Id="rId865" Type="http://schemas.openxmlformats.org/officeDocument/2006/relationships/hyperlink" Target="https://barttorvik.com/team.php?team=Grambling+St.&amp;year=2016" TargetMode="External"/><Relationship Id="rId255" Type="http://schemas.openxmlformats.org/officeDocument/2006/relationships/hyperlink" Target="https://barttorvik.com/team.php?team=North+Florida&amp;year=2016" TargetMode="External"/><Relationship Id="rId297" Type="http://schemas.openxmlformats.org/officeDocument/2006/relationships/hyperlink" Target="https://barttorvik.com/team.php?team=UC+Davis&amp;year=2016" TargetMode="External"/><Relationship Id="rId462" Type="http://schemas.openxmlformats.org/officeDocument/2006/relationships/hyperlink" Target="https://barttorvik.com/team.php?team=Iowa&amp;year=2016" TargetMode="External"/><Relationship Id="rId518" Type="http://schemas.openxmlformats.org/officeDocument/2006/relationships/hyperlink" Target="https://barttorvik.com/team.php?team=San+Diego+St.&amp;year=2016" TargetMode="External"/><Relationship Id="rId725" Type="http://schemas.openxmlformats.org/officeDocument/2006/relationships/hyperlink" Target="https://barttorvik.com/team.php?team=Wofford&amp;year=2016" TargetMode="External"/><Relationship Id="rId115" Type="http://schemas.openxmlformats.org/officeDocument/2006/relationships/hyperlink" Target="https://barttorvik.com/team.php?team=Little+Rock&amp;year=2016" TargetMode="External"/><Relationship Id="rId157" Type="http://schemas.openxmlformats.org/officeDocument/2006/relationships/hyperlink" Target="https://barttorvik.com/team.php?team=UNLV&amp;year=2016" TargetMode="External"/><Relationship Id="rId322" Type="http://schemas.openxmlformats.org/officeDocument/2006/relationships/hyperlink" Target="https://barttorvik.com/team.php?team=Alcorn+St.&amp;year=2016" TargetMode="External"/><Relationship Id="rId364" Type="http://schemas.openxmlformats.org/officeDocument/2006/relationships/hyperlink" Target="https://barttorvik.com/team.php?team=Hampton&amp;year=2016" TargetMode="External"/><Relationship Id="rId767" Type="http://schemas.openxmlformats.org/officeDocument/2006/relationships/hyperlink" Target="https://barttorvik.com/team.php?team=Jacksonville&amp;year=2016" TargetMode="External"/><Relationship Id="rId61" Type="http://schemas.openxmlformats.org/officeDocument/2006/relationships/hyperlink" Target="https://barttorvik.com/team.php?team=Valparaiso&amp;year=2016" TargetMode="External"/><Relationship Id="rId199" Type="http://schemas.openxmlformats.org/officeDocument/2006/relationships/hyperlink" Target="https://barttorvik.com/team.php?team=Albany&amp;year=2016" TargetMode="External"/><Relationship Id="rId571" Type="http://schemas.openxmlformats.org/officeDocument/2006/relationships/hyperlink" Target="https://barttorvik.com/team.php?team=UNC+Wilmington&amp;year=2016" TargetMode="External"/><Relationship Id="rId627" Type="http://schemas.openxmlformats.org/officeDocument/2006/relationships/hyperlink" Target="https://barttorvik.com/team.php?team=Colorado+St.&amp;year=2016" TargetMode="External"/><Relationship Id="rId669" Type="http://schemas.openxmlformats.org/officeDocument/2006/relationships/hyperlink" Target="https://barttorvik.com/team.php?team=Tennessee+St.&amp;year=2016" TargetMode="External"/><Relationship Id="rId834" Type="http://schemas.openxmlformats.org/officeDocument/2006/relationships/hyperlink" Target="https://barttorvik.com/team.php?team=Presbyterian&amp;year=2016" TargetMode="External"/><Relationship Id="rId19" Type="http://schemas.openxmlformats.org/officeDocument/2006/relationships/hyperlink" Target="https://barttorvik.com/team.php?team=Michigan+St.&amp;year=2016" TargetMode="External"/><Relationship Id="rId224" Type="http://schemas.openxmlformats.org/officeDocument/2006/relationships/hyperlink" Target="https://barttorvik.com/team.php?team=IUPUI&amp;year=2016" TargetMode="External"/><Relationship Id="rId266" Type="http://schemas.openxmlformats.org/officeDocument/2006/relationships/hyperlink" Target="https://barttorvik.com/team.php?team=Pacific&amp;year=2016" TargetMode="External"/><Relationship Id="rId431" Type="http://schemas.openxmlformats.org/officeDocument/2006/relationships/hyperlink" Target="https://barttorvik.com/trank.php?&amp;begin=20151101&amp;end=20160501&amp;conlimit=All&amp;year=2016&amp;top=0&amp;venue=H&amp;type=All&amp;mingames=0&amp;quad=5&amp;rpi=" TargetMode="External"/><Relationship Id="rId473" Type="http://schemas.openxmlformats.org/officeDocument/2006/relationships/hyperlink" Target="https://barttorvik.com/team.php?team=Vanderbilt&amp;year=2016" TargetMode="External"/><Relationship Id="rId529" Type="http://schemas.openxmlformats.org/officeDocument/2006/relationships/hyperlink" Target="https://barttorvik.com/team.php?team=South+Carolina&amp;year=2016" TargetMode="External"/><Relationship Id="rId680" Type="http://schemas.openxmlformats.org/officeDocument/2006/relationships/hyperlink" Target="https://barttorvik.com/team.php?team=Cal+Poly&amp;year=2016" TargetMode="External"/><Relationship Id="rId736" Type="http://schemas.openxmlformats.org/officeDocument/2006/relationships/hyperlink" Target="https://barttorvik.com/team.php?team=Southern&amp;year=2016" TargetMode="External"/><Relationship Id="rId30" Type="http://schemas.openxmlformats.org/officeDocument/2006/relationships/hyperlink" Target="https://barttorvik.com/team.php?team=Arizona&amp;year=2016" TargetMode="External"/><Relationship Id="rId126" Type="http://schemas.openxmlformats.org/officeDocument/2006/relationships/hyperlink" Target="https://barttorvik.com/team.php?team=Oklahoma+St.&amp;year=2016" TargetMode="External"/><Relationship Id="rId168" Type="http://schemas.openxmlformats.org/officeDocument/2006/relationships/hyperlink" Target="https://barttorvik.com/team.php?team=Texas+Southern&amp;year=2016" TargetMode="External"/><Relationship Id="rId333" Type="http://schemas.openxmlformats.org/officeDocument/2006/relationships/hyperlink" Target="https://barttorvik.com/team.php?team=Brown&amp;year=2016" TargetMode="External"/><Relationship Id="rId540" Type="http://schemas.openxmlformats.org/officeDocument/2006/relationships/hyperlink" Target="https://barttorvik.com/team.php?team=Princeton&amp;year=2016" TargetMode="External"/><Relationship Id="rId778" Type="http://schemas.openxmlformats.org/officeDocument/2006/relationships/hyperlink" Target="https://barttorvik.com/team.php?team=Arkansas+St.&amp;year=2016" TargetMode="External"/><Relationship Id="rId72" Type="http://schemas.openxmlformats.org/officeDocument/2006/relationships/hyperlink" Target="https://barttorvik.com/team.php?team=Texas+Tech&amp;year=2016" TargetMode="External"/><Relationship Id="rId375" Type="http://schemas.openxmlformats.org/officeDocument/2006/relationships/hyperlink" Target="https://barttorvik.com/team.php?team=Liberty&amp;year=2016" TargetMode="External"/><Relationship Id="rId582" Type="http://schemas.openxmlformats.org/officeDocument/2006/relationships/hyperlink" Target="https://barttorvik.com/team.php?team=South+Dakota+St.&amp;year=2016" TargetMode="External"/><Relationship Id="rId638" Type="http://schemas.openxmlformats.org/officeDocument/2006/relationships/hyperlink" Target="https://barttorvik.com/team.php?team=Grand+Canyon&amp;year=2016" TargetMode="External"/><Relationship Id="rId803" Type="http://schemas.openxmlformats.org/officeDocument/2006/relationships/hyperlink" Target="https://barttorvik.com/team.php?team=Rutgers&amp;year=2016" TargetMode="External"/><Relationship Id="rId845" Type="http://schemas.openxmlformats.org/officeDocument/2006/relationships/hyperlink" Target="https://barttorvik.com/team.php?team=Abilene+Christian&amp;year=2016" TargetMode="External"/><Relationship Id="rId3" Type="http://schemas.openxmlformats.org/officeDocument/2006/relationships/hyperlink" Target="https://barttorvik.com/team.php?team=Kentucky&amp;year=2016" TargetMode="External"/><Relationship Id="rId235" Type="http://schemas.openxmlformats.org/officeDocument/2006/relationships/hyperlink" Target="https://barttorvik.com/team.php?team=Detroit&amp;year=2016" TargetMode="External"/><Relationship Id="rId277" Type="http://schemas.openxmlformats.org/officeDocument/2006/relationships/hyperlink" Target="https://barttorvik.com/team.php?team=East+Carolina&amp;year=2016" TargetMode="External"/><Relationship Id="rId400" Type="http://schemas.openxmlformats.org/officeDocument/2006/relationships/hyperlink" Target="https://barttorvik.com/team.php?team=Fairleigh+Dickinson&amp;year=2016" TargetMode="External"/><Relationship Id="rId442" Type="http://schemas.openxmlformats.org/officeDocument/2006/relationships/hyperlink" Target="https://barttorvik.com/team.php?team=Virginia&amp;year=2016" TargetMode="External"/><Relationship Id="rId484" Type="http://schemas.openxmlformats.org/officeDocument/2006/relationships/hyperlink" Target="https://barttorvik.com/team.php?team=Pittsburgh&amp;year=2016" TargetMode="External"/><Relationship Id="rId705" Type="http://schemas.openxmlformats.org/officeDocument/2006/relationships/hyperlink" Target="https://barttorvik.com/team.php?team=Florida+Gulf+Coast&amp;year=2016" TargetMode="External"/><Relationship Id="rId137" Type="http://schemas.openxmlformats.org/officeDocument/2006/relationships/hyperlink" Target="https://barttorvik.com/team.php?team=Old+Dominion&amp;year=2016" TargetMode="External"/><Relationship Id="rId302" Type="http://schemas.openxmlformats.org/officeDocument/2006/relationships/hyperlink" Target="https://barttorvik.com/team.php?team=Air+Force&amp;year=2016" TargetMode="External"/><Relationship Id="rId344" Type="http://schemas.openxmlformats.org/officeDocument/2006/relationships/hyperlink" Target="https://barttorvik.com/team.php?team=Austin+Peay&amp;year=2016" TargetMode="External"/><Relationship Id="rId691" Type="http://schemas.openxmlformats.org/officeDocument/2006/relationships/hyperlink" Target="https://barttorvik.com/team.php?team=Louisiana+Tech&amp;year=2016" TargetMode="External"/><Relationship Id="rId747" Type="http://schemas.openxmlformats.org/officeDocument/2006/relationships/hyperlink" Target="https://barttorvik.com/team.php?team=Canisius&amp;year=2016" TargetMode="External"/><Relationship Id="rId789" Type="http://schemas.openxmlformats.org/officeDocument/2006/relationships/hyperlink" Target="https://barttorvik.com/trank.php?&amp;begin=20151101&amp;end=20160314&amp;conlimit=All&amp;year=2016&amp;top=0&amp;venue=A-N&amp;type=All&amp;mingames=0&amp;quad=5&amp;rpi=" TargetMode="External"/><Relationship Id="rId41" Type="http://schemas.openxmlformats.org/officeDocument/2006/relationships/hyperlink" Target="https://barttorvik.com/team.php?team=Xavier&amp;year=2016" TargetMode="External"/><Relationship Id="rId83" Type="http://schemas.openxmlformats.org/officeDocument/2006/relationships/hyperlink" Target="https://barttorvik.com/team.php?team=Rhode+Island&amp;year=2016" TargetMode="External"/><Relationship Id="rId179" Type="http://schemas.openxmlformats.org/officeDocument/2006/relationships/hyperlink" Target="https://barttorvik.com/team.php?team=Louisiana+Lafayette&amp;year=2016" TargetMode="External"/><Relationship Id="rId386" Type="http://schemas.openxmlformats.org/officeDocument/2006/relationships/hyperlink" Target="https://barttorvik.com/team.php?team=Youngstown+St.&amp;year=2016" TargetMode="External"/><Relationship Id="rId551" Type="http://schemas.openxmlformats.org/officeDocument/2006/relationships/hyperlink" Target="https://barttorvik.com/team.php?team=Nebraska&amp;year=2016" TargetMode="External"/><Relationship Id="rId593" Type="http://schemas.openxmlformats.org/officeDocument/2006/relationships/hyperlink" Target="https://barttorvik.com/trank.php?&amp;begin=20151101&amp;end=20160314&amp;conlimit=All&amp;year=2016&amp;top=0&amp;venue=A-N&amp;type=All&amp;mingames=0&amp;quad=5&amp;rpi=" TargetMode="External"/><Relationship Id="rId607" Type="http://schemas.openxmlformats.org/officeDocument/2006/relationships/hyperlink" Target="https://barttorvik.com/team.php?team=Fresno+St.&amp;year=2016" TargetMode="External"/><Relationship Id="rId649" Type="http://schemas.openxmlformats.org/officeDocument/2006/relationships/hyperlink" Target="https://barttorvik.com/team.php?team=Siena&amp;year=2016" TargetMode="External"/><Relationship Id="rId814" Type="http://schemas.openxmlformats.org/officeDocument/2006/relationships/hyperlink" Target="https://barttorvik.com/team.php?team=Sacred+Heart&amp;year=2016" TargetMode="External"/><Relationship Id="rId856" Type="http://schemas.openxmlformats.org/officeDocument/2006/relationships/hyperlink" Target="https://barttorvik.com/team.php?team=VMI&amp;year=2016" TargetMode="External"/><Relationship Id="rId190" Type="http://schemas.openxmlformats.org/officeDocument/2006/relationships/hyperlink" Target="https://barttorvik.com/team.php?team=Grand+Canyon&amp;year=2016" TargetMode="External"/><Relationship Id="rId204" Type="http://schemas.openxmlformats.org/officeDocument/2006/relationships/hyperlink" Target="https://barttorvik.com/team.php?team=Central+Michigan&amp;year=2016" TargetMode="External"/><Relationship Id="rId246" Type="http://schemas.openxmlformats.org/officeDocument/2006/relationships/hyperlink" Target="https://barttorvik.com/team.php?team=Washington+St.&amp;year=2016" TargetMode="External"/><Relationship Id="rId288" Type="http://schemas.openxmlformats.org/officeDocument/2006/relationships/hyperlink" Target="https://barttorvik.com/team.php?team=Tennessee+Martin&amp;year=2016" TargetMode="External"/><Relationship Id="rId411" Type="http://schemas.openxmlformats.org/officeDocument/2006/relationships/hyperlink" Target="https://barttorvik.com/team.php?team=Bradley&amp;year=2016" TargetMode="External"/><Relationship Id="rId453" Type="http://schemas.openxmlformats.org/officeDocument/2006/relationships/hyperlink" Target="https://barttorvik.com/team.php?team=Miami+FL&amp;year=2016" TargetMode="External"/><Relationship Id="rId509" Type="http://schemas.openxmlformats.org/officeDocument/2006/relationships/hyperlink" Target="https://barttorvik.com/team.php?team=Utah&amp;year=2016" TargetMode="External"/><Relationship Id="rId660" Type="http://schemas.openxmlformats.org/officeDocument/2006/relationships/hyperlink" Target="https://barttorvik.com/team.php?team=Ball+St.&amp;year=2016" TargetMode="External"/><Relationship Id="rId106" Type="http://schemas.openxmlformats.org/officeDocument/2006/relationships/hyperlink" Target="https://barttorvik.com/team.php?team=Oregon+St.&amp;year=2016" TargetMode="External"/><Relationship Id="rId313" Type="http://schemas.openxmlformats.org/officeDocument/2006/relationships/hyperlink" Target="https://barttorvik.com/team.php?team=Wagner&amp;year=2016" TargetMode="External"/><Relationship Id="rId495" Type="http://schemas.openxmlformats.org/officeDocument/2006/relationships/hyperlink" Target="https://barttorvik.com/team.php?team=Oregon&amp;year=2016" TargetMode="External"/><Relationship Id="rId716" Type="http://schemas.openxmlformats.org/officeDocument/2006/relationships/hyperlink" Target="https://barttorvik.com/team.php?team=Bowling+Green&amp;year=2016" TargetMode="External"/><Relationship Id="rId758" Type="http://schemas.openxmlformats.org/officeDocument/2006/relationships/hyperlink" Target="https://barttorvik.com/team.php?team=Western+Carolina&amp;year=2016" TargetMode="External"/><Relationship Id="rId10" Type="http://schemas.openxmlformats.org/officeDocument/2006/relationships/hyperlink" Target="https://barttorvik.com/team.php?team=Kansas&amp;year=2016" TargetMode="External"/><Relationship Id="rId52" Type="http://schemas.openxmlformats.org/officeDocument/2006/relationships/hyperlink" Target="https://barttorvik.com/team.php?team=Florida&amp;year=2016" TargetMode="External"/><Relationship Id="rId94" Type="http://schemas.openxmlformats.org/officeDocument/2006/relationships/hyperlink" Target="https://barttorvik.com/team.php?team=Tulsa&amp;year=2016" TargetMode="External"/><Relationship Id="rId148" Type="http://schemas.openxmlformats.org/officeDocument/2006/relationships/hyperlink" Target="https://barttorvik.com/team.php?team=William+%26+Mary&amp;year=2016" TargetMode="External"/><Relationship Id="rId355" Type="http://schemas.openxmlformats.org/officeDocument/2006/relationships/hyperlink" Target="https://barttorvik.com/team.php?team=Utah+Valley&amp;year=2016" TargetMode="External"/><Relationship Id="rId397" Type="http://schemas.openxmlformats.org/officeDocument/2006/relationships/hyperlink" Target="https://barttorvik.com/team.php?team=USC+Upstate&amp;year=2016" TargetMode="External"/><Relationship Id="rId520" Type="http://schemas.openxmlformats.org/officeDocument/2006/relationships/hyperlink" Target="https://barttorvik.com/team.php?team=Florida&amp;year=2016" TargetMode="External"/><Relationship Id="rId562" Type="http://schemas.openxmlformats.org/officeDocument/2006/relationships/hyperlink" Target="https://barttorvik.com/team.php?team=Evansville&amp;year=2016" TargetMode="External"/><Relationship Id="rId618" Type="http://schemas.openxmlformats.org/officeDocument/2006/relationships/hyperlink" Target="https://barttorvik.com/team.php?team=Davidson&amp;year=2016" TargetMode="External"/><Relationship Id="rId825" Type="http://schemas.openxmlformats.org/officeDocument/2006/relationships/hyperlink" Target="https://barttorvik.com/team.php?team=Morgan+St.&amp;year=2016" TargetMode="External"/><Relationship Id="rId215" Type="http://schemas.openxmlformats.org/officeDocument/2006/relationships/hyperlink" Target="https://barttorvik.com/team.php?team=Stony+Brook&amp;year=2016" TargetMode="External"/><Relationship Id="rId257" Type="http://schemas.openxmlformats.org/officeDocument/2006/relationships/hyperlink" Target="https://barttorvik.com/team.php?team=Ball+St.&amp;year=2016" TargetMode="External"/><Relationship Id="rId422" Type="http://schemas.openxmlformats.org/officeDocument/2006/relationships/hyperlink" Target="https://barttorvik.com/team.php?team=UMBC&amp;year=2016" TargetMode="External"/><Relationship Id="rId464" Type="http://schemas.openxmlformats.org/officeDocument/2006/relationships/hyperlink" Target="https://barttorvik.com/team.php?team=Kentucky&amp;year=2016" TargetMode="External"/><Relationship Id="rId867" Type="http://schemas.openxmlformats.org/officeDocument/2006/relationships/hyperlink" Target="https://barttorvik.com/team.php?team=Florida+A%26M&amp;year=2016" TargetMode="External"/><Relationship Id="rId299" Type="http://schemas.openxmlformats.org/officeDocument/2006/relationships/hyperlink" Target="https://barttorvik.com/team.php?team=FIU&amp;year=2016" TargetMode="External"/><Relationship Id="rId727" Type="http://schemas.openxmlformats.org/officeDocument/2006/relationships/hyperlink" Target="https://barttorvik.com/team.php?team=Fairleigh+Dickinson&amp;year=2016" TargetMode="External"/><Relationship Id="rId63" Type="http://schemas.openxmlformats.org/officeDocument/2006/relationships/hyperlink" Target="https://barttorvik.com/team.php?team=Baylor&amp;year=2016" TargetMode="External"/><Relationship Id="rId159" Type="http://schemas.openxmlformats.org/officeDocument/2006/relationships/hyperlink" Target="https://barttorvik.com/team.php?team=Weber+St.&amp;year=2016" TargetMode="External"/><Relationship Id="rId366" Type="http://schemas.openxmlformats.org/officeDocument/2006/relationships/hyperlink" Target="https://barttorvik.com/team.php?team=Lipscomb&amp;year=2016" TargetMode="External"/><Relationship Id="rId573" Type="http://schemas.openxmlformats.org/officeDocument/2006/relationships/hyperlink" Target="https://barttorvik.com/team.php?team=Wake+Forest&amp;year=2016" TargetMode="External"/><Relationship Id="rId780" Type="http://schemas.openxmlformats.org/officeDocument/2006/relationships/hyperlink" Target="https://barttorvik.com/team.php?team=San+Jose+St.&amp;year=2016" TargetMode="External"/><Relationship Id="rId226" Type="http://schemas.openxmlformats.org/officeDocument/2006/relationships/hyperlink" Target="https://barttorvik.com/team.php?team=Georgia+St.&amp;year=2016" TargetMode="External"/><Relationship Id="rId433" Type="http://schemas.openxmlformats.org/officeDocument/2006/relationships/hyperlink" Target="https://barttorvik.com/team.php?team=West+Virginia&amp;year=2016" TargetMode="External"/><Relationship Id="rId640" Type="http://schemas.openxmlformats.org/officeDocument/2006/relationships/hyperlink" Target="https://barttorvik.com/team.php?team=Nevada&amp;year=2016" TargetMode="External"/><Relationship Id="rId738" Type="http://schemas.openxmlformats.org/officeDocument/2006/relationships/hyperlink" Target="https://barttorvik.com/team.php?team=South+Dakota&amp;year=2016" TargetMode="External"/><Relationship Id="rId74" Type="http://schemas.openxmlformats.org/officeDocument/2006/relationships/hyperlink" Target="https://barttorvik.com/team.php?team=Clemson&amp;year=2016" TargetMode="External"/><Relationship Id="rId377" Type="http://schemas.openxmlformats.org/officeDocument/2006/relationships/hyperlink" Target="https://barttorvik.com/trank.php?&amp;begin=20151101&amp;end=20160501&amp;conlimit=All&amp;year=2016&amp;top=0&amp;venue=H&amp;type=All&amp;mingames=0&amp;quad=5&amp;rpi=" TargetMode="External"/><Relationship Id="rId500" Type="http://schemas.openxmlformats.org/officeDocument/2006/relationships/hyperlink" Target="https://barttorvik.com/team.php?team=Syracuse&amp;year=2016" TargetMode="External"/><Relationship Id="rId584" Type="http://schemas.openxmlformats.org/officeDocument/2006/relationships/hyperlink" Target="https://barttorvik.com/team.php?team=Richmond&amp;year=2016" TargetMode="External"/><Relationship Id="rId805" Type="http://schemas.openxmlformats.org/officeDocument/2006/relationships/hyperlink" Target="https://barttorvik.com/team.php?team=Robert+Morris&amp;year=2016" TargetMode="External"/><Relationship Id="rId5" Type="http://schemas.openxmlformats.org/officeDocument/2006/relationships/hyperlink" Target="https://barttorvik.com/team.php?team=Virginia&amp;year=2016" TargetMode="External"/><Relationship Id="rId237" Type="http://schemas.openxmlformats.org/officeDocument/2006/relationships/hyperlink" Target="https://barttorvik.com/team.php?team=Western+Michigan&amp;year=2016" TargetMode="External"/><Relationship Id="rId791" Type="http://schemas.openxmlformats.org/officeDocument/2006/relationships/hyperlink" Target="https://barttorvik.com/team.php?team=Air+Force&amp;year=2016" TargetMode="External"/><Relationship Id="rId444" Type="http://schemas.openxmlformats.org/officeDocument/2006/relationships/hyperlink" Target="https://barttorvik.com/team.php?team=North+Carolina&amp;year=2016" TargetMode="External"/><Relationship Id="rId651" Type="http://schemas.openxmlformats.org/officeDocument/2006/relationships/hyperlink" Target="https://barttorvik.com/team.php?team=Illinois+St.&amp;year=2016" TargetMode="External"/><Relationship Id="rId749" Type="http://schemas.openxmlformats.org/officeDocument/2006/relationships/hyperlink" Target="https://barttorvik.com/team.php?team=Auburn&amp;year=2016" TargetMode="External"/><Relationship Id="rId290" Type="http://schemas.openxmlformats.org/officeDocument/2006/relationships/hyperlink" Target="https://barttorvik.com/team.php?team=UMKC&amp;year=2016" TargetMode="External"/><Relationship Id="rId304" Type="http://schemas.openxmlformats.org/officeDocument/2006/relationships/hyperlink" Target="https://barttorvik.com/team.php?team=Loyola+Marymount&amp;year=2016" TargetMode="External"/><Relationship Id="rId388" Type="http://schemas.openxmlformats.org/officeDocument/2006/relationships/hyperlink" Target="https://barttorvik.com/team.php?team=Coppin+St.&amp;year=2016" TargetMode="External"/><Relationship Id="rId511" Type="http://schemas.openxmlformats.org/officeDocument/2006/relationships/hyperlink" Target="https://barttorvik.com/team.php?team=Cincinnati&amp;year=2016" TargetMode="External"/><Relationship Id="rId609" Type="http://schemas.openxmlformats.org/officeDocument/2006/relationships/hyperlink" Target="https://barttorvik.com/team.php?team=Milwaukee&amp;year=2016" TargetMode="External"/><Relationship Id="rId85" Type="http://schemas.openxmlformats.org/officeDocument/2006/relationships/hyperlink" Target="https://barttorvik.com/team.php?team=Notre+Dame&amp;year=2016" TargetMode="External"/><Relationship Id="rId150" Type="http://schemas.openxmlformats.org/officeDocument/2006/relationships/hyperlink" Target="https://barttorvik.com/team.php?team=Northwestern&amp;year=2016" TargetMode="External"/><Relationship Id="rId595" Type="http://schemas.openxmlformats.org/officeDocument/2006/relationships/hyperlink" Target="https://barttorvik.com/team.php?team=Oklahoma+St.&amp;year=2016" TargetMode="External"/><Relationship Id="rId816" Type="http://schemas.openxmlformats.org/officeDocument/2006/relationships/hyperlink" Target="https://barttorvik.com/team.php?team=Alabama+A%26M&amp;year=2016" TargetMode="External"/><Relationship Id="rId248" Type="http://schemas.openxmlformats.org/officeDocument/2006/relationships/hyperlink" Target="https://barttorvik.com/team.php?team=George+Mason&amp;year=2016" TargetMode="External"/><Relationship Id="rId455" Type="http://schemas.openxmlformats.org/officeDocument/2006/relationships/hyperlink" Target="https://barttorvik.com/team.php?team=West+Virginia&amp;year=2016" TargetMode="External"/><Relationship Id="rId662" Type="http://schemas.openxmlformats.org/officeDocument/2006/relationships/hyperlink" Target="https://barttorvik.com/team.php?team=TCU&amp;year=2016" TargetMode="External"/><Relationship Id="rId12" Type="http://schemas.openxmlformats.org/officeDocument/2006/relationships/hyperlink" Target="https://barttorvik.com/team.php?team=Oklahoma&amp;year=2016" TargetMode="External"/><Relationship Id="rId108" Type="http://schemas.openxmlformats.org/officeDocument/2006/relationships/hyperlink" Target="https://barttorvik.com/team.php?team=Northern+Iowa&amp;year=2016" TargetMode="External"/><Relationship Id="rId315" Type="http://schemas.openxmlformats.org/officeDocument/2006/relationships/hyperlink" Target="https://barttorvik.com/team.php?team=Arkansas+St.&amp;year=2016" TargetMode="External"/><Relationship Id="rId522" Type="http://schemas.openxmlformats.org/officeDocument/2006/relationships/hyperlink" Target="https://barttorvik.com/team.php?team=Indiana&amp;year=2016" TargetMode="External"/><Relationship Id="rId96" Type="http://schemas.openxmlformats.org/officeDocument/2006/relationships/hyperlink" Target="https://barttorvik.com/team.php?team=Wisconsin&amp;year=2016" TargetMode="External"/><Relationship Id="rId161" Type="http://schemas.openxmlformats.org/officeDocument/2006/relationships/hyperlink" Target="https://barttorvik.com/team.php?team=UNC+Wilmington&amp;year=2016" TargetMode="External"/><Relationship Id="rId399" Type="http://schemas.openxmlformats.org/officeDocument/2006/relationships/hyperlink" Target="https://barttorvik.com/team.php?team=Fairleigh+Dickinson&amp;year=2016" TargetMode="External"/><Relationship Id="rId827" Type="http://schemas.openxmlformats.org/officeDocument/2006/relationships/hyperlink" Target="https://barttorvik.com/team.php?team=Maryland+Eastern+Shore&amp;year=2016" TargetMode="External"/><Relationship Id="rId259" Type="http://schemas.openxmlformats.org/officeDocument/2006/relationships/hyperlink" Target="https://barttorvik.com/team.php?team=Elon&amp;year=2016" TargetMode="External"/><Relationship Id="rId466" Type="http://schemas.openxmlformats.org/officeDocument/2006/relationships/hyperlink" Target="https://barttorvik.com/team.php?team=Maryland&amp;year=2016" TargetMode="External"/><Relationship Id="rId673" Type="http://schemas.openxmlformats.org/officeDocument/2006/relationships/hyperlink" Target="https://barttorvik.com/team.php?team=Loyola+Marymount&amp;year=2016" TargetMode="External"/><Relationship Id="rId23" Type="http://schemas.openxmlformats.org/officeDocument/2006/relationships/hyperlink" Target="https://barttorvik.com/team.php?team=Wichita+St.&amp;year=2016" TargetMode="External"/><Relationship Id="rId119" Type="http://schemas.openxmlformats.org/officeDocument/2006/relationships/hyperlink" Target="https://barttorvik.com/team.php?team=Stanford&amp;year=2016" TargetMode="External"/><Relationship Id="rId326" Type="http://schemas.openxmlformats.org/officeDocument/2006/relationships/hyperlink" Target="https://barttorvik.com/team.php?team=Bowling+Green&amp;year=2016" TargetMode="External"/><Relationship Id="rId533" Type="http://schemas.openxmlformats.org/officeDocument/2006/relationships/hyperlink" Target="https://barttorvik.com/team.php?team=Northwestern&amp;year=2016" TargetMode="External"/><Relationship Id="rId740" Type="http://schemas.openxmlformats.org/officeDocument/2006/relationships/hyperlink" Target="https://barttorvik.com/team.php?team=Minnesota&amp;year=2016" TargetMode="External"/><Relationship Id="rId838" Type="http://schemas.openxmlformats.org/officeDocument/2006/relationships/hyperlink" Target="https://barttorvik.com/team.php?team=Northwestern+St.&amp;year=2016" TargetMode="External"/><Relationship Id="rId172" Type="http://schemas.openxmlformats.org/officeDocument/2006/relationships/hyperlink" Target="https://barttorvik.com/team.php?team=Fresno+St.&amp;year=2016" TargetMode="External"/><Relationship Id="rId477" Type="http://schemas.openxmlformats.org/officeDocument/2006/relationships/hyperlink" Target="https://barttorvik.com/team.php?team=Texas+A%26M&amp;year=2016" TargetMode="External"/><Relationship Id="rId600" Type="http://schemas.openxmlformats.org/officeDocument/2006/relationships/hyperlink" Target="https://barttorvik.com/team.php?team=UT+Arlington&amp;year=2016" TargetMode="External"/><Relationship Id="rId684" Type="http://schemas.openxmlformats.org/officeDocument/2006/relationships/hyperlink" Target="https://barttorvik.com/team.php?team=South+Florida&amp;year=2016" TargetMode="External"/><Relationship Id="rId337" Type="http://schemas.openxmlformats.org/officeDocument/2006/relationships/hyperlink" Target="https://barttorvik.com/team.php?team=VMI&amp;year=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2527-61C8-4976-B79A-11F0B87E9EF4}">
  <dimension ref="A1:BD352"/>
  <sheetViews>
    <sheetView tabSelected="1" zoomScaleNormal="100" workbookViewId="0">
      <selection activeCell="W10" sqref="W10"/>
    </sheetView>
  </sheetViews>
  <sheetFormatPr defaultRowHeight="15" x14ac:dyDescent="0.25"/>
  <cols>
    <col min="33" max="33" width="11.5703125" bestFit="1" customWidth="1"/>
    <col min="45" max="45" width="22.7109375" bestFit="1" customWidth="1"/>
    <col min="47" max="47" width="19.28515625" bestFit="1" customWidth="1"/>
    <col min="48" max="50" width="19.28515625" customWidth="1"/>
    <col min="51" max="52" width="9.5703125" customWidth="1"/>
  </cols>
  <sheetData>
    <row r="1" spans="1:56" ht="15.75" thickBot="1" x14ac:dyDescent="0.3">
      <c r="A1" s="4" t="s">
        <v>28</v>
      </c>
      <c r="B1" s="4" t="s">
        <v>25</v>
      </c>
      <c r="C1" s="4" t="s">
        <v>26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449</v>
      </c>
      <c r="T1" s="427" t="s">
        <v>450</v>
      </c>
      <c r="U1" s="4" t="s">
        <v>451</v>
      </c>
      <c r="V1" s="427" t="s">
        <v>452</v>
      </c>
      <c r="W1" s="427" t="s">
        <v>453</v>
      </c>
      <c r="X1" s="427" t="s">
        <v>454</v>
      </c>
      <c r="Y1" s="427" t="s">
        <v>455</v>
      </c>
      <c r="Z1" s="3" t="s">
        <v>15</v>
      </c>
      <c r="AA1" s="3" t="s">
        <v>448</v>
      </c>
      <c r="AB1" s="3" t="s">
        <v>16</v>
      </c>
      <c r="AC1" s="1" t="s">
        <v>17</v>
      </c>
      <c r="AD1" s="2" t="s">
        <v>18</v>
      </c>
      <c r="AE1" s="2" t="s">
        <v>441</v>
      </c>
      <c r="AF1" s="2" t="s">
        <v>442</v>
      </c>
      <c r="AG1" s="2" t="s">
        <v>446</v>
      </c>
      <c r="AH1" s="2" t="s">
        <v>443</v>
      </c>
      <c r="AI1" s="1" t="s">
        <v>19</v>
      </c>
      <c r="AJ1" s="1" t="s">
        <v>20</v>
      </c>
      <c r="AK1" s="2" t="s">
        <v>440</v>
      </c>
      <c r="AL1" s="1" t="s">
        <v>21</v>
      </c>
      <c r="AM1" s="2" t="s">
        <v>445</v>
      </c>
      <c r="AN1" s="1" t="s">
        <v>22</v>
      </c>
      <c r="AO1" s="2" t="s">
        <v>23</v>
      </c>
      <c r="AP1" s="1" t="s">
        <v>24</v>
      </c>
      <c r="AQ1" s="1" t="s">
        <v>29</v>
      </c>
      <c r="AR1" s="1" t="s">
        <v>30</v>
      </c>
      <c r="AS1" s="2" t="s">
        <v>23</v>
      </c>
      <c r="AT1" s="3" t="s">
        <v>438</v>
      </c>
      <c r="AU1" s="12" t="s">
        <v>31</v>
      </c>
      <c r="AV1" s="2" t="s">
        <v>439</v>
      </c>
      <c r="AW1" s="1" t="s">
        <v>34</v>
      </c>
      <c r="AX1" s="5" t="s">
        <v>456</v>
      </c>
      <c r="AY1" s="5" t="s">
        <v>447</v>
      </c>
      <c r="AZ1" s="5" t="s">
        <v>457</v>
      </c>
      <c r="BA1" s="5"/>
      <c r="BB1" s="6"/>
      <c r="BC1" s="7" t="s">
        <v>27</v>
      </c>
      <c r="BD1" s="8" t="s">
        <v>32</v>
      </c>
    </row>
    <row r="2" spans="1:56" ht="15.75" thickBot="1" x14ac:dyDescent="0.3">
      <c r="A2">
        <v>1</v>
      </c>
      <c r="B2">
        <v>1</v>
      </c>
      <c r="C2">
        <v>1</v>
      </c>
      <c r="D2" t="s">
        <v>167</v>
      </c>
      <c r="E2">
        <v>69.247299999999996</v>
      </c>
      <c r="F2">
        <v>157</v>
      </c>
      <c r="G2">
        <v>68.811000000000007</v>
      </c>
      <c r="H2">
        <v>130</v>
      </c>
      <c r="I2">
        <v>114.369</v>
      </c>
      <c r="J2">
        <v>15</v>
      </c>
      <c r="K2">
        <v>120.379</v>
      </c>
      <c r="L2">
        <v>7</v>
      </c>
      <c r="M2">
        <v>96.136600000000001</v>
      </c>
      <c r="N2">
        <v>29</v>
      </c>
      <c r="O2">
        <v>90.575000000000003</v>
      </c>
      <c r="P2">
        <v>4</v>
      </c>
      <c r="Q2">
        <v>29.803999999999998</v>
      </c>
      <c r="R2">
        <v>1</v>
      </c>
      <c r="S2">
        <f t="shared" ref="S2:S65" si="0">(K2-O2)/E2</f>
        <v>0.43039945239742206</v>
      </c>
      <c r="T2">
        <f t="shared" ref="T2:T65" si="1">RANK(S2,S:S,0)</f>
        <v>3</v>
      </c>
      <c r="U2">
        <f t="shared" ref="U2:U65" si="2">(K2^2)*E2</f>
        <v>1003469.8011594194</v>
      </c>
      <c r="V2">
        <f t="shared" ref="V2:V65" si="3">RANK(U2,U:U,0)</f>
        <v>8</v>
      </c>
      <c r="W2">
        <f t="shared" ref="W2:W65" si="4">O2^1.6/E2</f>
        <v>19.534869022271039</v>
      </c>
      <c r="X2">
        <f t="shared" ref="X2:X65" si="5">RANK(W2,W:W,1)</f>
        <v>2</v>
      </c>
      <c r="Y2">
        <f t="shared" ref="Y2:Y65" si="6">AVERAGE(X2,T2)</f>
        <v>2.5</v>
      </c>
      <c r="Z2">
        <v>0.96460000000000001</v>
      </c>
      <c r="AA2">
        <f t="shared" ref="AA2:AA65" si="7">RANK(Z2,Z:Z,0)</f>
        <v>1</v>
      </c>
      <c r="AB2">
        <v>0.9556</v>
      </c>
      <c r="AC2">
        <f t="shared" ref="AC2:AC65" si="8">(Z2+AB2)/2</f>
        <v>0.96009999999999995</v>
      </c>
      <c r="AD2">
        <f t="shared" ref="AD2:AD65" si="9">RANK(AC2,AC:AC,0)</f>
        <v>1</v>
      </c>
      <c r="AE2">
        <v>0.98450000000000004</v>
      </c>
      <c r="AF2">
        <f t="shared" ref="AF2:AF65" si="10">RANK(AE2,AE:AE,0)</f>
        <v>1</v>
      </c>
      <c r="AG2">
        <v>0.9647</v>
      </c>
      <c r="AH2">
        <f t="shared" ref="AH2:AH65" si="11">RANK(AG2,AG:AG,0)</f>
        <v>2</v>
      </c>
      <c r="AI2">
        <f t="shared" ref="AI2:AI65" si="12">(T2+V2+(AD2)+AF2+AH2+Y2)/6</f>
        <v>2.9166666666666665</v>
      </c>
      <c r="AJ2">
        <f>IF(C2=1,(AI2/Z2),REF)</f>
        <v>3.0237058538945329</v>
      </c>
      <c r="AK2">
        <f t="shared" ref="AK2:AK65" si="13">RANK(AJ2,AJ:AJ,1)</f>
        <v>1</v>
      </c>
      <c r="AL2">
        <f>IF(B2=1,(AI2/AC2),REF)</f>
        <v>3.0378779988195674</v>
      </c>
      <c r="AM2">
        <f t="shared" ref="AM2:AM65" si="14">RANK(AL2,AL:AL,1)</f>
        <v>1</v>
      </c>
      <c r="AN2">
        <f t="shared" ref="AN2:AN65" si="15">MIN(AK2,AM2,AD2)</f>
        <v>1</v>
      </c>
      <c r="AO2" t="str">
        <f t="shared" ref="AO2:AO65" si="16">D2</f>
        <v>Kansas</v>
      </c>
      <c r="AP2">
        <f t="shared" ref="AP2:AP65" si="17">(Z2*(($BD$2)/((AJ2)))^(1/10))</f>
        <v>0.96460000000000001</v>
      </c>
      <c r="AQ2">
        <f t="shared" ref="AQ2:AQ65" si="18">(AC2*(($BC$2)/((AL2)))^(1/8))</f>
        <v>0.96009999999999995</v>
      </c>
      <c r="AR2" s="428">
        <f t="shared" ref="AR2:AR65" si="19">((AP2+AQ2)/2)^(1/2.5)</f>
        <v>0.98476639571459834</v>
      </c>
      <c r="AS2" t="str">
        <f t="shared" ref="AS2:AS65" si="20">AO2</f>
        <v>Kansas</v>
      </c>
      <c r="AT2">
        <f t="shared" ref="AT2:AT65" si="21">RANK(AR2,AR:AR)</f>
        <v>1</v>
      </c>
      <c r="AU2" s="422">
        <f t="shared" ref="AU2:AU65" si="22">(AT2+AN2+AD2)/3</f>
        <v>1</v>
      </c>
      <c r="AV2">
        <v>1</v>
      </c>
      <c r="AW2" s="422" t="str">
        <f t="shared" ref="AW2:AW65" si="23">AS2</f>
        <v>Kansas</v>
      </c>
      <c r="AX2" t="str">
        <f t="shared" ref="AX2:AX65" si="24">IF(OR(((RANK(Z2,Z:Z,0))&lt;17),(RANK(AB2,AB:AB,0)&lt;17)),"y","")</f>
        <v>y</v>
      </c>
      <c r="AY2">
        <v>1</v>
      </c>
      <c r="AZ2">
        <v>3</v>
      </c>
      <c r="BB2" s="9" t="s">
        <v>33</v>
      </c>
      <c r="BC2" s="10">
        <f>MIN(AL:AL)</f>
        <v>3.0378779988195674</v>
      </c>
      <c r="BD2" s="11">
        <f>MIN(AJ:AJ)</f>
        <v>3.0237058538945329</v>
      </c>
    </row>
    <row r="3" spans="1:56" x14ac:dyDescent="0.25">
      <c r="A3">
        <v>1</v>
      </c>
      <c r="B3">
        <v>1</v>
      </c>
      <c r="C3">
        <v>1</v>
      </c>
      <c r="D3" s="418" t="s">
        <v>362</v>
      </c>
      <c r="E3" s="418">
        <v>67.699399999999997</v>
      </c>
      <c r="F3" s="418">
        <v>243</v>
      </c>
      <c r="G3" s="418">
        <v>66.5578</v>
      </c>
      <c r="H3" s="418">
        <v>248</v>
      </c>
      <c r="I3" s="418">
        <v>113.604</v>
      </c>
      <c r="J3" s="418">
        <v>21</v>
      </c>
      <c r="K3" s="418">
        <v>118.29900000000001</v>
      </c>
      <c r="L3" s="418">
        <v>15</v>
      </c>
      <c r="M3" s="418">
        <v>93.852999999999994</v>
      </c>
      <c r="N3" s="418">
        <v>11</v>
      </c>
      <c r="O3" s="418">
        <v>91.552000000000007</v>
      </c>
      <c r="P3" s="418">
        <v>7</v>
      </c>
      <c r="Q3" s="418">
        <v>26.7471</v>
      </c>
      <c r="R3" s="418">
        <v>5</v>
      </c>
      <c r="S3">
        <f t="shared" si="0"/>
        <v>0.39508474225768619</v>
      </c>
      <c r="T3">
        <f t="shared" si="1"/>
        <v>5</v>
      </c>
      <c r="U3">
        <f t="shared" si="2"/>
        <v>947429.6384556595</v>
      </c>
      <c r="V3">
        <f t="shared" si="3"/>
        <v>16</v>
      </c>
      <c r="W3">
        <f t="shared" si="4"/>
        <v>20.327488223037722</v>
      </c>
      <c r="X3">
        <f t="shared" si="5"/>
        <v>11</v>
      </c>
      <c r="Y3">
        <f t="shared" si="6"/>
        <v>8</v>
      </c>
      <c r="Z3" s="418">
        <v>0.95079999999999998</v>
      </c>
      <c r="AA3">
        <f t="shared" si="7"/>
        <v>2</v>
      </c>
      <c r="AB3" s="418">
        <v>0.96789999999999998</v>
      </c>
      <c r="AC3" s="418">
        <f t="shared" si="8"/>
        <v>0.95934999999999993</v>
      </c>
      <c r="AD3">
        <f t="shared" si="9"/>
        <v>2</v>
      </c>
      <c r="AE3">
        <v>0.94850000000000001</v>
      </c>
      <c r="AF3">
        <f t="shared" si="10"/>
        <v>4</v>
      </c>
      <c r="AG3">
        <v>0.96389999999999998</v>
      </c>
      <c r="AH3">
        <f t="shared" si="11"/>
        <v>3</v>
      </c>
      <c r="AI3">
        <f t="shared" si="12"/>
        <v>6.333333333333333</v>
      </c>
      <c r="AJ3">
        <f>IF(C3=1,(AI3/Z3),REF)</f>
        <v>6.6610573552096479</v>
      </c>
      <c r="AK3">
        <f t="shared" si="13"/>
        <v>2</v>
      </c>
      <c r="AL3" s="418">
        <f>IF(B3=1,(AI3/AC3),REF)</f>
        <v>6.6016921179270689</v>
      </c>
      <c r="AM3">
        <f t="shared" si="14"/>
        <v>2</v>
      </c>
      <c r="AN3" s="418">
        <f t="shared" si="15"/>
        <v>2</v>
      </c>
      <c r="AO3" s="418" t="str">
        <f t="shared" si="16"/>
        <v>Villanova</v>
      </c>
      <c r="AP3" s="418">
        <f t="shared" si="17"/>
        <v>0.87859516670271509</v>
      </c>
      <c r="AQ3" s="418">
        <f t="shared" si="18"/>
        <v>0.87064570647992223</v>
      </c>
      <c r="AR3" s="429">
        <f t="shared" si="19"/>
        <v>0.94782432090994029</v>
      </c>
      <c r="AS3" s="419" t="str">
        <f t="shared" si="20"/>
        <v>Villanova</v>
      </c>
      <c r="AT3">
        <f t="shared" si="21"/>
        <v>2</v>
      </c>
      <c r="AU3" s="418">
        <f t="shared" si="22"/>
        <v>2</v>
      </c>
      <c r="AV3">
        <v>2</v>
      </c>
      <c r="AW3" s="419" t="str">
        <f t="shared" si="23"/>
        <v>Villanova</v>
      </c>
      <c r="AX3" t="str">
        <f t="shared" si="24"/>
        <v>y</v>
      </c>
      <c r="AY3">
        <v>2</v>
      </c>
      <c r="AZ3">
        <v>6</v>
      </c>
    </row>
    <row r="4" spans="1:56" x14ac:dyDescent="0.25">
      <c r="A4">
        <v>1</v>
      </c>
      <c r="B4">
        <v>1</v>
      </c>
      <c r="C4">
        <v>1</v>
      </c>
      <c r="D4" s="417" t="s">
        <v>203</v>
      </c>
      <c r="E4" s="417">
        <v>66.904399999999995</v>
      </c>
      <c r="F4" s="417">
        <v>282</v>
      </c>
      <c r="G4" s="417">
        <v>66.320099999999996</v>
      </c>
      <c r="H4" s="417">
        <v>256</v>
      </c>
      <c r="I4" s="417">
        <v>118.21</v>
      </c>
      <c r="J4" s="417">
        <v>3</v>
      </c>
      <c r="K4" s="417">
        <v>123.02200000000001</v>
      </c>
      <c r="L4" s="417">
        <v>1</v>
      </c>
      <c r="M4" s="417">
        <v>93.888300000000001</v>
      </c>
      <c r="N4" s="417">
        <v>12</v>
      </c>
      <c r="O4" s="417">
        <v>93.340800000000002</v>
      </c>
      <c r="P4" s="417">
        <v>16</v>
      </c>
      <c r="Q4" s="417">
        <v>29.680700000000002</v>
      </c>
      <c r="R4" s="417">
        <v>2</v>
      </c>
      <c r="S4">
        <f t="shared" si="0"/>
        <v>0.44363599404523479</v>
      </c>
      <c r="T4">
        <f t="shared" si="1"/>
        <v>2</v>
      </c>
      <c r="U4">
        <f t="shared" si="2"/>
        <v>1012558.7865945296</v>
      </c>
      <c r="V4">
        <f t="shared" si="3"/>
        <v>5</v>
      </c>
      <c r="W4">
        <f t="shared" si="4"/>
        <v>21.215816467574925</v>
      </c>
      <c r="X4">
        <f t="shared" si="5"/>
        <v>32</v>
      </c>
      <c r="Y4">
        <f t="shared" si="6"/>
        <v>17</v>
      </c>
      <c r="Z4" s="417">
        <v>0.94550000000000001</v>
      </c>
      <c r="AA4">
        <f t="shared" si="7"/>
        <v>3</v>
      </c>
      <c r="AB4" s="417">
        <v>0.94369999999999998</v>
      </c>
      <c r="AC4" s="417">
        <f t="shared" si="8"/>
        <v>0.9446</v>
      </c>
      <c r="AD4">
        <f t="shared" si="9"/>
        <v>4</v>
      </c>
      <c r="AE4">
        <v>0.96779999999999999</v>
      </c>
      <c r="AF4">
        <f t="shared" si="10"/>
        <v>2</v>
      </c>
      <c r="AG4">
        <v>0.94059999999999999</v>
      </c>
      <c r="AH4">
        <f t="shared" si="11"/>
        <v>11</v>
      </c>
      <c r="AI4">
        <f t="shared" si="12"/>
        <v>6.833333333333333</v>
      </c>
      <c r="AJ4">
        <f>IF(C4=1,(AI4/Z4),REF)</f>
        <v>7.2272166402256302</v>
      </c>
      <c r="AK4">
        <f t="shared" si="13"/>
        <v>4</v>
      </c>
      <c r="AL4" s="417">
        <f>IF(B4=1,(AI4/AC4),REF)</f>
        <v>7.2341026183922645</v>
      </c>
      <c r="AM4">
        <f t="shared" si="14"/>
        <v>4</v>
      </c>
      <c r="AN4" s="417">
        <f t="shared" si="15"/>
        <v>4</v>
      </c>
      <c r="AO4" s="417" t="str">
        <f t="shared" si="16"/>
        <v>Michigan St.</v>
      </c>
      <c r="AP4" s="417">
        <f t="shared" si="17"/>
        <v>0.8665993918737015</v>
      </c>
      <c r="AQ4" s="417">
        <f t="shared" si="18"/>
        <v>0.84751257187041373</v>
      </c>
      <c r="AR4" s="430">
        <f t="shared" si="19"/>
        <v>0.94016412698997132</v>
      </c>
      <c r="AS4" s="417" t="str">
        <f t="shared" si="20"/>
        <v>Michigan St.</v>
      </c>
      <c r="AT4">
        <f t="shared" si="21"/>
        <v>3</v>
      </c>
      <c r="AU4" s="417">
        <f t="shared" si="22"/>
        <v>3.6666666666666665</v>
      </c>
      <c r="AV4">
        <v>4</v>
      </c>
      <c r="AW4" s="416" t="str">
        <f t="shared" si="23"/>
        <v>Michigan St.</v>
      </c>
      <c r="AX4" t="str">
        <f t="shared" si="24"/>
        <v>y</v>
      </c>
      <c r="AY4">
        <v>3</v>
      </c>
    </row>
    <row r="5" spans="1:56" ht="15.75" thickBot="1" x14ac:dyDescent="0.3">
      <c r="A5">
        <v>1</v>
      </c>
      <c r="B5">
        <v>1</v>
      </c>
      <c r="C5">
        <v>1</v>
      </c>
      <c r="D5" s="418" t="s">
        <v>231</v>
      </c>
      <c r="E5" s="418">
        <v>70.715800000000002</v>
      </c>
      <c r="F5" s="418">
        <v>92</v>
      </c>
      <c r="G5" s="418">
        <v>71.074700000000007</v>
      </c>
      <c r="H5" s="418">
        <v>51</v>
      </c>
      <c r="I5" s="418">
        <v>116.28400000000001</v>
      </c>
      <c r="J5" s="418">
        <v>6</v>
      </c>
      <c r="K5" s="418">
        <v>121.139</v>
      </c>
      <c r="L5" s="418">
        <v>4</v>
      </c>
      <c r="M5" s="418">
        <v>98.680700000000002</v>
      </c>
      <c r="N5" s="418">
        <v>59</v>
      </c>
      <c r="O5" s="418">
        <v>93.100899999999996</v>
      </c>
      <c r="P5" s="418">
        <v>14</v>
      </c>
      <c r="Q5" s="418">
        <v>28.0379</v>
      </c>
      <c r="R5" s="418">
        <v>4</v>
      </c>
      <c r="S5">
        <f t="shared" si="0"/>
        <v>0.39648989334773843</v>
      </c>
      <c r="T5">
        <f t="shared" si="1"/>
        <v>4</v>
      </c>
      <c r="U5">
        <f t="shared" si="2"/>
        <v>1037730.1321803718</v>
      </c>
      <c r="V5">
        <f t="shared" si="3"/>
        <v>2</v>
      </c>
      <c r="W5">
        <f t="shared" si="4"/>
        <v>19.989859792226518</v>
      </c>
      <c r="X5">
        <f t="shared" si="5"/>
        <v>6</v>
      </c>
      <c r="Y5">
        <f t="shared" si="6"/>
        <v>5</v>
      </c>
      <c r="Z5" s="418">
        <v>0.9365</v>
      </c>
      <c r="AA5">
        <f t="shared" si="7"/>
        <v>5</v>
      </c>
      <c r="AB5" s="418">
        <v>0.94830000000000003</v>
      </c>
      <c r="AC5" s="418">
        <f t="shared" si="8"/>
        <v>0.94240000000000002</v>
      </c>
      <c r="AD5">
        <f t="shared" si="9"/>
        <v>6</v>
      </c>
      <c r="AE5">
        <v>0.93869999999999998</v>
      </c>
      <c r="AF5">
        <f t="shared" si="10"/>
        <v>9</v>
      </c>
      <c r="AG5">
        <v>0.93</v>
      </c>
      <c r="AH5">
        <f t="shared" si="11"/>
        <v>14</v>
      </c>
      <c r="AI5">
        <f t="shared" si="12"/>
        <v>6.666666666666667</v>
      </c>
      <c r="AJ5">
        <f>IF(C5=1,(AI5/Z5),REF)</f>
        <v>7.1187043957999645</v>
      </c>
      <c r="AK5">
        <f t="shared" si="13"/>
        <v>3</v>
      </c>
      <c r="AL5" s="418">
        <f>IF(B5=1,(AI5/AC5),REF)</f>
        <v>7.074136955291455</v>
      </c>
      <c r="AM5">
        <f t="shared" si="14"/>
        <v>3</v>
      </c>
      <c r="AN5" s="418">
        <f t="shared" si="15"/>
        <v>3</v>
      </c>
      <c r="AO5" s="418" t="str">
        <f t="shared" si="16"/>
        <v>North Carolina</v>
      </c>
      <c r="AP5" s="418">
        <f t="shared" si="17"/>
        <v>0.859649945261588</v>
      </c>
      <c r="AQ5" s="418">
        <f t="shared" si="18"/>
        <v>0.84790536963078744</v>
      </c>
      <c r="AR5" s="431">
        <f t="shared" si="19"/>
        <v>0.93872398436470772</v>
      </c>
      <c r="AS5" s="418" t="str">
        <f t="shared" si="20"/>
        <v>North Carolina</v>
      </c>
      <c r="AT5">
        <f t="shared" si="21"/>
        <v>4</v>
      </c>
      <c r="AU5" s="418">
        <f t="shared" si="22"/>
        <v>4.333333333333333</v>
      </c>
      <c r="AV5">
        <v>5</v>
      </c>
      <c r="AW5" s="418" t="str">
        <f t="shared" si="23"/>
        <v>North Carolina</v>
      </c>
      <c r="AX5" t="str">
        <f t="shared" si="24"/>
        <v>y</v>
      </c>
      <c r="AY5">
        <v>4</v>
      </c>
      <c r="AZ5">
        <v>5</v>
      </c>
      <c r="BC5" t="s">
        <v>432</v>
      </c>
      <c r="BD5">
        <v>11</v>
      </c>
    </row>
    <row r="6" spans="1:56" x14ac:dyDescent="0.25">
      <c r="A6">
        <v>1</v>
      </c>
      <c r="B6">
        <v>1</v>
      </c>
      <c r="C6">
        <v>1</v>
      </c>
      <c r="D6" s="417" t="s">
        <v>371</v>
      </c>
      <c r="E6" s="417">
        <v>70.767899999999997</v>
      </c>
      <c r="F6" s="417">
        <v>88</v>
      </c>
      <c r="G6" s="417">
        <v>69.369699999999995</v>
      </c>
      <c r="H6" s="417">
        <v>101</v>
      </c>
      <c r="I6" s="417">
        <v>110.82899999999999</v>
      </c>
      <c r="J6" s="417">
        <v>44</v>
      </c>
      <c r="K6" s="417">
        <v>116.39</v>
      </c>
      <c r="L6" s="417">
        <v>23</v>
      </c>
      <c r="M6" s="417">
        <v>93.972300000000004</v>
      </c>
      <c r="N6" s="417">
        <v>14</v>
      </c>
      <c r="O6" s="417">
        <v>90.475399999999993</v>
      </c>
      <c r="P6" s="417">
        <v>3</v>
      </c>
      <c r="Q6" s="417">
        <v>25.9146</v>
      </c>
      <c r="R6" s="417">
        <v>6</v>
      </c>
      <c r="S6">
        <f t="shared" si="0"/>
        <v>0.36619145120881091</v>
      </c>
      <c r="T6">
        <f t="shared" si="1"/>
        <v>7</v>
      </c>
      <c r="U6">
        <f t="shared" si="2"/>
        <v>958666.70578959002</v>
      </c>
      <c r="V6">
        <f t="shared" si="3"/>
        <v>14</v>
      </c>
      <c r="W6">
        <f t="shared" si="4"/>
        <v>19.081499953101144</v>
      </c>
      <c r="X6">
        <f t="shared" si="5"/>
        <v>1</v>
      </c>
      <c r="Y6">
        <f t="shared" si="6"/>
        <v>4</v>
      </c>
      <c r="Z6" s="417">
        <v>0.9204</v>
      </c>
      <c r="AA6">
        <f t="shared" si="7"/>
        <v>10</v>
      </c>
      <c r="AB6" s="417">
        <v>0.96879999999999999</v>
      </c>
      <c r="AC6" s="417">
        <f t="shared" si="8"/>
        <v>0.9446</v>
      </c>
      <c r="AD6">
        <f t="shared" si="9"/>
        <v>4</v>
      </c>
      <c r="AE6">
        <v>0.92910000000000004</v>
      </c>
      <c r="AF6">
        <f t="shared" si="10"/>
        <v>12</v>
      </c>
      <c r="AG6">
        <v>0.95720000000000005</v>
      </c>
      <c r="AH6">
        <f t="shared" si="11"/>
        <v>4</v>
      </c>
      <c r="AI6">
        <f t="shared" si="12"/>
        <v>7.5</v>
      </c>
      <c r="AJ6">
        <f>IF(C6=1,(AI6/Z6),REF)</f>
        <v>8.1486310299869622</v>
      </c>
      <c r="AK6">
        <f t="shared" si="13"/>
        <v>5</v>
      </c>
      <c r="AL6" s="417">
        <f>IF(B6=1,(AI6/AC6),REF)</f>
        <v>7.939868727503705</v>
      </c>
      <c r="AM6">
        <f t="shared" si="14"/>
        <v>5</v>
      </c>
      <c r="AN6" s="417">
        <f t="shared" si="15"/>
        <v>4</v>
      </c>
      <c r="AO6" s="417" t="str">
        <f t="shared" si="16"/>
        <v>West Virginia</v>
      </c>
      <c r="AP6" s="417">
        <f t="shared" si="17"/>
        <v>0.83353165704694798</v>
      </c>
      <c r="AQ6" s="417">
        <f t="shared" si="18"/>
        <v>0.83770781507960912</v>
      </c>
      <c r="AR6">
        <f t="shared" si="19"/>
        <v>0.93068663112276562</v>
      </c>
      <c r="AS6" s="417" t="str">
        <f t="shared" si="20"/>
        <v>West Virginia</v>
      </c>
      <c r="AT6">
        <f t="shared" si="21"/>
        <v>5</v>
      </c>
      <c r="AU6" s="417">
        <f t="shared" si="22"/>
        <v>4.333333333333333</v>
      </c>
      <c r="AV6">
        <v>6</v>
      </c>
      <c r="AW6" s="416" t="str">
        <f t="shared" si="23"/>
        <v>West Virginia</v>
      </c>
      <c r="AX6" t="str">
        <f t="shared" si="24"/>
        <v>y</v>
      </c>
      <c r="AY6">
        <v>5</v>
      </c>
      <c r="BC6" t="s">
        <v>433</v>
      </c>
      <c r="BD6">
        <v>3</v>
      </c>
    </row>
    <row r="7" spans="1:56" x14ac:dyDescent="0.25">
      <c r="A7">
        <v>1</v>
      </c>
      <c r="B7">
        <v>1</v>
      </c>
      <c r="C7">
        <v>1</v>
      </c>
      <c r="D7" s="421" t="s">
        <v>251</v>
      </c>
      <c r="E7" s="421">
        <v>71.2898</v>
      </c>
      <c r="F7" s="421">
        <v>72</v>
      </c>
      <c r="G7" s="421">
        <v>69.868099999999998</v>
      </c>
      <c r="H7" s="421">
        <v>84</v>
      </c>
      <c r="I7" s="421">
        <v>111.285</v>
      </c>
      <c r="J7" s="421">
        <v>39</v>
      </c>
      <c r="K7" s="421">
        <v>117.285</v>
      </c>
      <c r="L7" s="421">
        <v>18</v>
      </c>
      <c r="M7" s="421">
        <v>97.689099999999996</v>
      </c>
      <c r="N7" s="421">
        <v>43</v>
      </c>
      <c r="O7" s="421">
        <v>92.435699999999997</v>
      </c>
      <c r="P7" s="421">
        <v>11</v>
      </c>
      <c r="Q7" s="421">
        <v>24.849</v>
      </c>
      <c r="R7" s="421">
        <v>8</v>
      </c>
      <c r="S7">
        <f t="shared" si="0"/>
        <v>0.34856739673838333</v>
      </c>
      <c r="T7">
        <f t="shared" si="1"/>
        <v>10</v>
      </c>
      <c r="U7">
        <f t="shared" si="2"/>
        <v>980646.17947600491</v>
      </c>
      <c r="V7">
        <f t="shared" si="3"/>
        <v>11</v>
      </c>
      <c r="W7">
        <f t="shared" si="4"/>
        <v>19.602712873675106</v>
      </c>
      <c r="X7">
        <f t="shared" si="5"/>
        <v>4</v>
      </c>
      <c r="Y7">
        <f t="shared" si="6"/>
        <v>7</v>
      </c>
      <c r="Z7" s="421">
        <v>0.92559999999999998</v>
      </c>
      <c r="AA7">
        <f t="shared" si="7"/>
        <v>8</v>
      </c>
      <c r="AB7" s="421">
        <v>0.95230000000000004</v>
      </c>
      <c r="AC7" s="421">
        <f t="shared" si="8"/>
        <v>0.93894999999999995</v>
      </c>
      <c r="AD7">
        <f t="shared" si="9"/>
        <v>7</v>
      </c>
      <c r="AE7">
        <v>0.89400000000000002</v>
      </c>
      <c r="AF7">
        <f t="shared" si="10"/>
        <v>22</v>
      </c>
      <c r="AG7">
        <v>0.94820000000000004</v>
      </c>
      <c r="AH7">
        <f t="shared" si="11"/>
        <v>9</v>
      </c>
      <c r="AI7">
        <f t="shared" si="12"/>
        <v>11</v>
      </c>
      <c r="AJ7">
        <f>IF(C7=1,(AI7/Z7),REF)</f>
        <v>11.88418323249784</v>
      </c>
      <c r="AK7">
        <f t="shared" si="13"/>
        <v>6</v>
      </c>
      <c r="AL7" s="421">
        <f>IF(B7=1,(AI7/AC7),REF)</f>
        <v>11.715213802651899</v>
      </c>
      <c r="AM7">
        <f t="shared" si="14"/>
        <v>6</v>
      </c>
      <c r="AN7" s="421">
        <f t="shared" si="15"/>
        <v>6</v>
      </c>
      <c r="AO7" s="421" t="str">
        <f t="shared" si="16"/>
        <v>Oklahoma</v>
      </c>
      <c r="AP7" s="421">
        <f t="shared" si="17"/>
        <v>0.80719853699558575</v>
      </c>
      <c r="AQ7" s="421">
        <f t="shared" si="18"/>
        <v>0.79317675828385537</v>
      </c>
      <c r="AR7" s="421">
        <f t="shared" si="19"/>
        <v>0.91469591003061212</v>
      </c>
      <c r="AS7" s="421" t="str">
        <f t="shared" si="20"/>
        <v>Oklahoma</v>
      </c>
      <c r="AT7">
        <f t="shared" si="21"/>
        <v>6</v>
      </c>
      <c r="AU7" s="421">
        <f t="shared" si="22"/>
        <v>6.333333333333333</v>
      </c>
      <c r="AV7">
        <v>8</v>
      </c>
      <c r="AW7" s="421" t="str">
        <f t="shared" si="23"/>
        <v>Oklahoma</v>
      </c>
      <c r="AX7" t="str">
        <f t="shared" si="24"/>
        <v>y</v>
      </c>
      <c r="AY7">
        <v>6</v>
      </c>
      <c r="AZ7">
        <v>4</v>
      </c>
    </row>
    <row r="8" spans="1:56" x14ac:dyDescent="0.25">
      <c r="A8">
        <v>1</v>
      </c>
      <c r="B8">
        <v>1</v>
      </c>
      <c r="C8">
        <v>1</v>
      </c>
      <c r="D8" s="417" t="s">
        <v>268</v>
      </c>
      <c r="E8" s="417">
        <v>67.893900000000002</v>
      </c>
      <c r="F8" s="417">
        <v>231</v>
      </c>
      <c r="G8" s="417">
        <v>67.599500000000006</v>
      </c>
      <c r="H8" s="417">
        <v>195</v>
      </c>
      <c r="I8" s="417">
        <v>114.086</v>
      </c>
      <c r="J8" s="417">
        <v>16</v>
      </c>
      <c r="K8" s="417">
        <v>117</v>
      </c>
      <c r="L8" s="417">
        <v>20</v>
      </c>
      <c r="M8" s="417">
        <v>94.912099999999995</v>
      </c>
      <c r="N8" s="417">
        <v>20</v>
      </c>
      <c r="O8" s="417">
        <v>92.406099999999995</v>
      </c>
      <c r="P8" s="417">
        <v>10</v>
      </c>
      <c r="Q8" s="417">
        <v>24.593900000000001</v>
      </c>
      <c r="R8" s="417">
        <v>9</v>
      </c>
      <c r="S8">
        <f t="shared" si="0"/>
        <v>0.36224020125519385</v>
      </c>
      <c r="T8">
        <f t="shared" si="1"/>
        <v>9</v>
      </c>
      <c r="U8">
        <f t="shared" si="2"/>
        <v>929399.59710000001</v>
      </c>
      <c r="V8">
        <f t="shared" si="3"/>
        <v>27</v>
      </c>
      <c r="W8">
        <f t="shared" si="4"/>
        <v>20.572651517549613</v>
      </c>
      <c r="X8">
        <f t="shared" si="5"/>
        <v>17</v>
      </c>
      <c r="Y8">
        <f t="shared" si="6"/>
        <v>13</v>
      </c>
      <c r="Z8" s="417">
        <v>0.93359999999999999</v>
      </c>
      <c r="AA8">
        <f t="shared" si="7"/>
        <v>6</v>
      </c>
      <c r="AB8" s="417">
        <v>0.93140000000000001</v>
      </c>
      <c r="AC8" s="417">
        <f t="shared" si="8"/>
        <v>0.9325</v>
      </c>
      <c r="AD8">
        <f t="shared" si="9"/>
        <v>9</v>
      </c>
      <c r="AE8">
        <v>0.94199999999999995</v>
      </c>
      <c r="AF8">
        <f t="shared" si="10"/>
        <v>8</v>
      </c>
      <c r="AG8">
        <v>0.95420000000000005</v>
      </c>
      <c r="AH8">
        <f t="shared" si="11"/>
        <v>7</v>
      </c>
      <c r="AI8">
        <f t="shared" si="12"/>
        <v>12.166666666666666</v>
      </c>
      <c r="AJ8">
        <f>IF(C8=1,(AI8/Z8),REF)</f>
        <v>13.031990859754355</v>
      </c>
      <c r="AK8">
        <f t="shared" si="13"/>
        <v>7</v>
      </c>
      <c r="AL8" s="417">
        <f>IF(B8=1,(AI8/AC8),REF)</f>
        <v>13.047363717605004</v>
      </c>
      <c r="AM8">
        <f t="shared" si="14"/>
        <v>7</v>
      </c>
      <c r="AN8" s="417">
        <f t="shared" si="15"/>
        <v>7</v>
      </c>
      <c r="AO8" s="417" t="str">
        <f t="shared" si="16"/>
        <v>Purdue</v>
      </c>
      <c r="AP8" s="417">
        <f t="shared" si="17"/>
        <v>0.8067030899422224</v>
      </c>
      <c r="AQ8" s="417">
        <f t="shared" si="18"/>
        <v>0.77719461962943703</v>
      </c>
      <c r="AR8">
        <f t="shared" si="19"/>
        <v>0.91091709831272827</v>
      </c>
      <c r="AS8" s="417" t="str">
        <f t="shared" si="20"/>
        <v>Purdue</v>
      </c>
      <c r="AT8">
        <f t="shared" si="21"/>
        <v>7</v>
      </c>
      <c r="AU8" s="417">
        <f t="shared" si="22"/>
        <v>7.666666666666667</v>
      </c>
      <c r="AV8">
        <v>7</v>
      </c>
      <c r="AW8" s="416" t="str">
        <f t="shared" si="23"/>
        <v>Purdue</v>
      </c>
      <c r="AX8" t="str">
        <f t="shared" si="24"/>
        <v>y</v>
      </c>
      <c r="AY8">
        <v>7</v>
      </c>
    </row>
    <row r="9" spans="1:56" x14ac:dyDescent="0.25">
      <c r="A9">
        <v>1</v>
      </c>
      <c r="B9">
        <v>1</v>
      </c>
      <c r="C9">
        <v>1</v>
      </c>
      <c r="D9" t="s">
        <v>363</v>
      </c>
      <c r="E9">
        <v>61.165599999999998</v>
      </c>
      <c r="F9">
        <v>351</v>
      </c>
      <c r="G9">
        <v>60.694699999999997</v>
      </c>
      <c r="H9">
        <v>351</v>
      </c>
      <c r="I9">
        <v>114.8</v>
      </c>
      <c r="J9">
        <v>12</v>
      </c>
      <c r="K9">
        <v>120.224</v>
      </c>
      <c r="L9">
        <v>8</v>
      </c>
      <c r="M9">
        <v>97.254499999999993</v>
      </c>
      <c r="N9">
        <v>37</v>
      </c>
      <c r="O9">
        <v>91.128799999999998</v>
      </c>
      <c r="P9">
        <v>6</v>
      </c>
      <c r="Q9">
        <v>29.095199999999998</v>
      </c>
      <c r="R9">
        <v>3</v>
      </c>
      <c r="S9">
        <f t="shared" si="0"/>
        <v>0.47567913990870697</v>
      </c>
      <c r="T9">
        <f t="shared" si="1"/>
        <v>1</v>
      </c>
      <c r="U9">
        <f t="shared" si="2"/>
        <v>884075.97170114564</v>
      </c>
      <c r="V9">
        <f t="shared" si="3"/>
        <v>47</v>
      </c>
      <c r="W9">
        <f t="shared" si="4"/>
        <v>22.332729313411388</v>
      </c>
      <c r="X9">
        <f t="shared" si="5"/>
        <v>59</v>
      </c>
      <c r="Y9">
        <f t="shared" si="6"/>
        <v>30</v>
      </c>
      <c r="Z9">
        <v>0.94269999999999998</v>
      </c>
      <c r="AA9">
        <f t="shared" si="7"/>
        <v>4</v>
      </c>
      <c r="AB9">
        <v>0.96379999999999999</v>
      </c>
      <c r="AC9">
        <f t="shared" si="8"/>
        <v>0.95324999999999993</v>
      </c>
      <c r="AD9">
        <f t="shared" si="9"/>
        <v>3</v>
      </c>
      <c r="AE9">
        <v>0.96440000000000003</v>
      </c>
      <c r="AF9">
        <f t="shared" si="10"/>
        <v>3</v>
      </c>
      <c r="AG9">
        <v>0.9486</v>
      </c>
      <c r="AH9">
        <f t="shared" si="11"/>
        <v>8</v>
      </c>
      <c r="AI9">
        <f t="shared" si="12"/>
        <v>15.333333333333334</v>
      </c>
      <c r="AJ9">
        <f>IF(C9=1,(AI9/Z9),REF)</f>
        <v>16.265337152151623</v>
      </c>
      <c r="AK9">
        <f t="shared" si="13"/>
        <v>10</v>
      </c>
      <c r="AL9">
        <f>IF(B9=1,(AI9/AC9),REF)</f>
        <v>16.085322143544019</v>
      </c>
      <c r="AM9">
        <f t="shared" si="14"/>
        <v>10</v>
      </c>
      <c r="AN9">
        <f t="shared" si="15"/>
        <v>3</v>
      </c>
      <c r="AO9" t="str">
        <f t="shared" si="16"/>
        <v>Virginia</v>
      </c>
      <c r="AP9">
        <f t="shared" si="17"/>
        <v>0.79671162511736815</v>
      </c>
      <c r="AQ9">
        <f t="shared" si="18"/>
        <v>0.77397045873475545</v>
      </c>
      <c r="AR9">
        <f t="shared" si="19"/>
        <v>0.90786927329068823</v>
      </c>
      <c r="AS9" t="str">
        <f t="shared" si="20"/>
        <v>Virginia</v>
      </c>
      <c r="AT9">
        <f t="shared" si="21"/>
        <v>8</v>
      </c>
      <c r="AU9" s="422">
        <f t="shared" si="22"/>
        <v>4.666666666666667</v>
      </c>
      <c r="AV9">
        <v>3</v>
      </c>
      <c r="AW9" s="422" t="str">
        <f t="shared" si="23"/>
        <v>Virginia</v>
      </c>
      <c r="AX9" t="str">
        <f t="shared" si="24"/>
        <v>y</v>
      </c>
      <c r="AY9">
        <v>8</v>
      </c>
      <c r="AZ9">
        <v>3</v>
      </c>
    </row>
    <row r="10" spans="1:56" x14ac:dyDescent="0.25">
      <c r="A10">
        <v>1</v>
      </c>
      <c r="B10">
        <v>1</v>
      </c>
      <c r="C10">
        <v>1</v>
      </c>
      <c r="D10" t="s">
        <v>383</v>
      </c>
      <c r="E10">
        <v>72.8035</v>
      </c>
      <c r="F10">
        <v>32</v>
      </c>
      <c r="G10">
        <v>71.921400000000006</v>
      </c>
      <c r="H10">
        <v>31</v>
      </c>
      <c r="I10">
        <v>111.904</v>
      </c>
      <c r="J10">
        <v>35</v>
      </c>
      <c r="K10">
        <v>117.096</v>
      </c>
      <c r="L10">
        <v>19</v>
      </c>
      <c r="M10">
        <v>97.552300000000002</v>
      </c>
      <c r="N10">
        <v>41</v>
      </c>
      <c r="O10">
        <v>95.385800000000003</v>
      </c>
      <c r="P10">
        <v>27</v>
      </c>
      <c r="Q10">
        <v>21.71</v>
      </c>
      <c r="R10">
        <v>18</v>
      </c>
      <c r="S10">
        <f t="shared" si="0"/>
        <v>0.29820269629894169</v>
      </c>
      <c r="T10">
        <f t="shared" si="1"/>
        <v>21</v>
      </c>
      <c r="U10">
        <f t="shared" si="2"/>
        <v>998243.24028105603</v>
      </c>
      <c r="V10">
        <f t="shared" si="3"/>
        <v>9</v>
      </c>
      <c r="W10">
        <f t="shared" si="4"/>
        <v>20.184672347415614</v>
      </c>
      <c r="X10">
        <f t="shared" si="5"/>
        <v>7</v>
      </c>
      <c r="Y10">
        <f t="shared" si="6"/>
        <v>14</v>
      </c>
      <c r="Z10">
        <v>0.92949999999999999</v>
      </c>
      <c r="AA10">
        <f t="shared" si="7"/>
        <v>7</v>
      </c>
      <c r="AB10">
        <v>0.9133</v>
      </c>
      <c r="AC10">
        <f t="shared" si="8"/>
        <v>0.9214</v>
      </c>
      <c r="AD10">
        <f t="shared" si="9"/>
        <v>11</v>
      </c>
      <c r="AE10">
        <v>0.90980000000000005</v>
      </c>
      <c r="AF10">
        <f t="shared" si="10"/>
        <v>16</v>
      </c>
      <c r="AG10">
        <v>0.95440000000000003</v>
      </c>
      <c r="AH10">
        <f t="shared" si="11"/>
        <v>6</v>
      </c>
      <c r="AI10">
        <f t="shared" si="12"/>
        <v>12.833333333333334</v>
      </c>
      <c r="AJ10">
        <f>IF(C10=1,(AI10/Z10),REF)</f>
        <v>13.806706114398423</v>
      </c>
      <c r="AK10">
        <f t="shared" si="13"/>
        <v>8</v>
      </c>
      <c r="AL10">
        <f>IF(B10=1,(AI10/AC10),REF)</f>
        <v>13.928080457275161</v>
      </c>
      <c r="AM10">
        <f t="shared" si="14"/>
        <v>8</v>
      </c>
      <c r="AN10">
        <f t="shared" si="15"/>
        <v>8</v>
      </c>
      <c r="AO10" t="str">
        <f t="shared" si="16"/>
        <v>Xavier</v>
      </c>
      <c r="AP10">
        <f t="shared" si="17"/>
        <v>0.79853570601858614</v>
      </c>
      <c r="AQ10">
        <f t="shared" si="18"/>
        <v>0.76169848296728671</v>
      </c>
      <c r="AR10">
        <f t="shared" si="19"/>
        <v>0.9054488424068925</v>
      </c>
      <c r="AS10" t="str">
        <f t="shared" si="20"/>
        <v>Xavier</v>
      </c>
      <c r="AT10">
        <f t="shared" si="21"/>
        <v>9</v>
      </c>
      <c r="AU10">
        <f t="shared" si="22"/>
        <v>9.3333333333333339</v>
      </c>
      <c r="AV10">
        <v>11</v>
      </c>
      <c r="AW10" t="str">
        <f t="shared" si="23"/>
        <v>Xavier</v>
      </c>
      <c r="AX10" t="str">
        <f t="shared" si="24"/>
        <v>y</v>
      </c>
      <c r="AY10">
        <v>9</v>
      </c>
    </row>
    <row r="11" spans="1:56" x14ac:dyDescent="0.25">
      <c r="A11">
        <v>1</v>
      </c>
      <c r="B11">
        <v>1</v>
      </c>
      <c r="C11">
        <v>1</v>
      </c>
      <c r="D11" s="424" t="s">
        <v>171</v>
      </c>
      <c r="E11" s="424">
        <v>68.145099999999999</v>
      </c>
      <c r="F11" s="424">
        <v>222</v>
      </c>
      <c r="G11" s="424">
        <v>66.995500000000007</v>
      </c>
      <c r="H11" s="424">
        <v>232</v>
      </c>
      <c r="I11" s="424">
        <v>116.122</v>
      </c>
      <c r="J11" s="424">
        <v>8</v>
      </c>
      <c r="K11" s="424">
        <v>122.508</v>
      </c>
      <c r="L11" s="424">
        <v>2</v>
      </c>
      <c r="M11" s="424">
        <v>99.113100000000003</v>
      </c>
      <c r="N11" s="424">
        <v>70</v>
      </c>
      <c r="O11" s="424">
        <v>97.308199999999999</v>
      </c>
      <c r="P11" s="424">
        <v>48</v>
      </c>
      <c r="Q11" s="424">
        <v>25.1996</v>
      </c>
      <c r="R11" s="424">
        <v>7</v>
      </c>
      <c r="S11">
        <f t="shared" si="0"/>
        <v>0.3697962142545832</v>
      </c>
      <c r="T11">
        <f t="shared" si="1"/>
        <v>6</v>
      </c>
      <c r="U11">
        <f t="shared" si="2"/>
        <v>1022735.9756322863</v>
      </c>
      <c r="V11">
        <f t="shared" si="3"/>
        <v>3</v>
      </c>
      <c r="W11">
        <f t="shared" si="4"/>
        <v>22.264065415365174</v>
      </c>
      <c r="X11">
        <f t="shared" si="5"/>
        <v>57</v>
      </c>
      <c r="Y11">
        <f t="shared" si="6"/>
        <v>31.5</v>
      </c>
      <c r="Z11" s="424">
        <v>0.90759999999999996</v>
      </c>
      <c r="AA11">
        <f t="shared" si="7"/>
        <v>15</v>
      </c>
      <c r="AB11" s="424">
        <v>0.96730000000000005</v>
      </c>
      <c r="AC11" s="424">
        <f t="shared" si="8"/>
        <v>0.93745000000000001</v>
      </c>
      <c r="AD11">
        <f t="shared" si="9"/>
        <v>8</v>
      </c>
      <c r="AE11">
        <v>0.94289999999999996</v>
      </c>
      <c r="AF11">
        <f t="shared" si="10"/>
        <v>7</v>
      </c>
      <c r="AG11">
        <v>0.89129999999999998</v>
      </c>
      <c r="AH11">
        <f t="shared" si="11"/>
        <v>24</v>
      </c>
      <c r="AI11">
        <f t="shared" si="12"/>
        <v>13.25</v>
      </c>
      <c r="AJ11">
        <f>IF(C11=1,(AI11/Z11),REF)</f>
        <v>14.598942265315117</v>
      </c>
      <c r="AK11">
        <f t="shared" si="13"/>
        <v>9</v>
      </c>
      <c r="AL11" s="424">
        <f>IF(B11=1,(AI11/AC11),REF)</f>
        <v>14.134087151314736</v>
      </c>
      <c r="AM11">
        <f t="shared" si="14"/>
        <v>9</v>
      </c>
      <c r="AN11" s="424">
        <f t="shared" si="15"/>
        <v>8</v>
      </c>
      <c r="AO11" s="424" t="str">
        <f t="shared" si="16"/>
        <v>Kentucky</v>
      </c>
      <c r="AP11" s="424">
        <f t="shared" si="17"/>
        <v>0.77538304848576045</v>
      </c>
      <c r="AQ11" s="424">
        <f t="shared" si="18"/>
        <v>0.77354562443121144</v>
      </c>
      <c r="AR11">
        <f t="shared" si="19"/>
        <v>0.90281874872558565</v>
      </c>
      <c r="AS11" s="424" t="str">
        <f t="shared" si="20"/>
        <v>Kentucky</v>
      </c>
      <c r="AT11">
        <f t="shared" si="21"/>
        <v>10</v>
      </c>
      <c r="AU11" s="424">
        <f t="shared" si="22"/>
        <v>8.6666666666666661</v>
      </c>
      <c r="AV11">
        <v>10</v>
      </c>
      <c r="AW11" s="423" t="str">
        <f t="shared" si="23"/>
        <v>Kentucky</v>
      </c>
      <c r="AX11" t="str">
        <f t="shared" si="24"/>
        <v>y</v>
      </c>
      <c r="AY11">
        <v>10</v>
      </c>
    </row>
    <row r="12" spans="1:56" x14ac:dyDescent="0.25">
      <c r="A12">
        <v>1</v>
      </c>
      <c r="B12">
        <v>1</v>
      </c>
      <c r="C12">
        <v>1</v>
      </c>
      <c r="D12" t="s">
        <v>200</v>
      </c>
      <c r="E12">
        <v>66.195400000000006</v>
      </c>
      <c r="F12">
        <v>304</v>
      </c>
      <c r="G12">
        <v>65.897000000000006</v>
      </c>
      <c r="H12">
        <v>278</v>
      </c>
      <c r="I12">
        <v>113.767</v>
      </c>
      <c r="J12">
        <v>19</v>
      </c>
      <c r="K12">
        <v>118.848</v>
      </c>
      <c r="L12">
        <v>12</v>
      </c>
      <c r="M12">
        <v>101.002</v>
      </c>
      <c r="N12">
        <v>110</v>
      </c>
      <c r="O12">
        <v>95.999499999999998</v>
      </c>
      <c r="P12">
        <v>36</v>
      </c>
      <c r="Q12">
        <v>22.847999999999999</v>
      </c>
      <c r="R12">
        <v>11</v>
      </c>
      <c r="S12">
        <f t="shared" si="0"/>
        <v>0.34516748897959676</v>
      </c>
      <c r="T12">
        <f t="shared" si="1"/>
        <v>11</v>
      </c>
      <c r="U12">
        <f t="shared" si="2"/>
        <v>934999.90398812166</v>
      </c>
      <c r="V12">
        <f t="shared" si="3"/>
        <v>23</v>
      </c>
      <c r="W12">
        <f t="shared" si="4"/>
        <v>22.428619483556822</v>
      </c>
      <c r="X12">
        <f t="shared" si="5"/>
        <v>62</v>
      </c>
      <c r="Y12">
        <f t="shared" si="6"/>
        <v>36.5</v>
      </c>
      <c r="Z12">
        <v>0.92269999999999996</v>
      </c>
      <c r="AA12">
        <f t="shared" si="7"/>
        <v>9</v>
      </c>
      <c r="AB12">
        <v>0.92859999999999998</v>
      </c>
      <c r="AC12">
        <f t="shared" si="8"/>
        <v>0.92564999999999997</v>
      </c>
      <c r="AD12">
        <f t="shared" si="9"/>
        <v>10</v>
      </c>
      <c r="AE12">
        <v>0.87919999999999998</v>
      </c>
      <c r="AF12">
        <f t="shared" si="10"/>
        <v>30</v>
      </c>
      <c r="AG12">
        <v>0.95650000000000002</v>
      </c>
      <c r="AH12">
        <f t="shared" si="11"/>
        <v>5</v>
      </c>
      <c r="AI12">
        <f t="shared" si="12"/>
        <v>19.25</v>
      </c>
      <c r="AJ12">
        <f>IF(C12=1,(AI12/Z12),REF)</f>
        <v>20.862685596618618</v>
      </c>
      <c r="AK12">
        <f t="shared" si="13"/>
        <v>11</v>
      </c>
      <c r="AL12">
        <f>IF(B12=1,(AI12/AC12),REF)</f>
        <v>20.796197266785502</v>
      </c>
      <c r="AM12">
        <f t="shared" si="14"/>
        <v>11</v>
      </c>
      <c r="AN12">
        <f t="shared" si="15"/>
        <v>10</v>
      </c>
      <c r="AO12" t="str">
        <f t="shared" si="16"/>
        <v>Miami FL</v>
      </c>
      <c r="AP12">
        <f t="shared" si="17"/>
        <v>0.76063701084615343</v>
      </c>
      <c r="AQ12">
        <f t="shared" si="18"/>
        <v>0.72781349760885883</v>
      </c>
      <c r="AR12">
        <f t="shared" si="19"/>
        <v>0.88854977500607291</v>
      </c>
      <c r="AS12" t="str">
        <f t="shared" si="20"/>
        <v>Miami FL</v>
      </c>
      <c r="AT12">
        <f t="shared" si="21"/>
        <v>11</v>
      </c>
      <c r="AU12" s="420">
        <f t="shared" si="22"/>
        <v>10.333333333333334</v>
      </c>
      <c r="AV12">
        <v>9</v>
      </c>
      <c r="AW12" s="420" t="str">
        <f t="shared" si="23"/>
        <v>Miami FL</v>
      </c>
      <c r="AX12" t="str">
        <f t="shared" si="24"/>
        <v>y</v>
      </c>
      <c r="AY12">
        <v>11</v>
      </c>
      <c r="AZ12">
        <v>2</v>
      </c>
    </row>
    <row r="13" spans="1:56" x14ac:dyDescent="0.25">
      <c r="A13">
        <v>1</v>
      </c>
      <c r="B13">
        <v>1</v>
      </c>
      <c r="C13">
        <v>1</v>
      </c>
      <c r="D13" t="s">
        <v>160</v>
      </c>
      <c r="E13">
        <v>71.718800000000002</v>
      </c>
      <c r="F13">
        <v>59</v>
      </c>
      <c r="G13">
        <v>71.032200000000003</v>
      </c>
      <c r="H13">
        <v>54</v>
      </c>
      <c r="I13">
        <v>112.95099999999999</v>
      </c>
      <c r="J13">
        <v>22</v>
      </c>
      <c r="K13">
        <v>121.033</v>
      </c>
      <c r="L13">
        <v>5</v>
      </c>
      <c r="M13">
        <v>103.652</v>
      </c>
      <c r="N13">
        <v>168</v>
      </c>
      <c r="O13">
        <v>99.957599999999999</v>
      </c>
      <c r="P13">
        <v>88</v>
      </c>
      <c r="Q13">
        <v>21.075399999999998</v>
      </c>
      <c r="R13">
        <v>21</v>
      </c>
      <c r="S13">
        <f t="shared" si="0"/>
        <v>0.29386158162155529</v>
      </c>
      <c r="T13">
        <f t="shared" si="1"/>
        <v>23</v>
      </c>
      <c r="U13">
        <f t="shared" si="2"/>
        <v>1050607.7752385733</v>
      </c>
      <c r="V13">
        <f t="shared" si="3"/>
        <v>1</v>
      </c>
      <c r="W13">
        <f t="shared" si="4"/>
        <v>22.083723342992979</v>
      </c>
      <c r="X13">
        <f t="shared" si="5"/>
        <v>50</v>
      </c>
      <c r="Y13">
        <f t="shared" si="6"/>
        <v>36.5</v>
      </c>
      <c r="Z13">
        <v>0.90859999999999996</v>
      </c>
      <c r="AA13">
        <f t="shared" si="7"/>
        <v>13</v>
      </c>
      <c r="AB13">
        <v>0.90310000000000001</v>
      </c>
      <c r="AC13">
        <f t="shared" si="8"/>
        <v>0.90585000000000004</v>
      </c>
      <c r="AD13">
        <f t="shared" si="9"/>
        <v>18</v>
      </c>
      <c r="AE13">
        <v>0.88429999999999997</v>
      </c>
      <c r="AF13">
        <f t="shared" si="10"/>
        <v>25</v>
      </c>
      <c r="AG13">
        <v>0.88549999999999995</v>
      </c>
      <c r="AH13">
        <f t="shared" si="11"/>
        <v>26</v>
      </c>
      <c r="AI13">
        <f t="shared" si="12"/>
        <v>21.583333333333332</v>
      </c>
      <c r="AJ13">
        <f>IF(C13=1,(AI13/Z13),REF)</f>
        <v>23.754494093477145</v>
      </c>
      <c r="AK13">
        <f t="shared" si="13"/>
        <v>14</v>
      </c>
      <c r="AL13">
        <f>IF(B13=1,(AI13/AC13),REF)</f>
        <v>23.826608526062074</v>
      </c>
      <c r="AM13">
        <f t="shared" si="14"/>
        <v>15</v>
      </c>
      <c r="AN13">
        <f t="shared" si="15"/>
        <v>14</v>
      </c>
      <c r="AO13" t="str">
        <f t="shared" si="16"/>
        <v>Iowa St.</v>
      </c>
      <c r="AP13">
        <f t="shared" si="17"/>
        <v>0.73935345724848756</v>
      </c>
      <c r="AQ13">
        <f t="shared" si="18"/>
        <v>0.70023659084530754</v>
      </c>
      <c r="AR13">
        <f t="shared" si="19"/>
        <v>0.87676566891706409</v>
      </c>
      <c r="AS13" t="str">
        <f t="shared" si="20"/>
        <v>Iowa St.</v>
      </c>
      <c r="AT13">
        <f t="shared" si="21"/>
        <v>12</v>
      </c>
      <c r="AU13" s="420">
        <f t="shared" si="22"/>
        <v>14.666666666666666</v>
      </c>
      <c r="AV13">
        <v>20</v>
      </c>
      <c r="AW13" s="420" t="str">
        <f t="shared" si="23"/>
        <v>Iowa St.</v>
      </c>
      <c r="AX13" t="str">
        <f t="shared" si="24"/>
        <v>y</v>
      </c>
      <c r="AY13">
        <v>12</v>
      </c>
      <c r="AZ13">
        <v>2</v>
      </c>
    </row>
    <row r="14" spans="1:56" x14ac:dyDescent="0.25">
      <c r="A14">
        <v>1</v>
      </c>
      <c r="B14">
        <v>1</v>
      </c>
      <c r="C14">
        <v>1</v>
      </c>
      <c r="D14" t="s">
        <v>324</v>
      </c>
      <c r="E14">
        <v>68.381500000000003</v>
      </c>
      <c r="F14">
        <v>208</v>
      </c>
      <c r="G14">
        <v>66.5488</v>
      </c>
      <c r="H14">
        <v>249</v>
      </c>
      <c r="I14">
        <v>110.081</v>
      </c>
      <c r="J14">
        <v>54</v>
      </c>
      <c r="K14">
        <v>114.15900000000001</v>
      </c>
      <c r="L14">
        <v>32</v>
      </c>
      <c r="M14">
        <v>95.4495</v>
      </c>
      <c r="N14">
        <v>24</v>
      </c>
      <c r="O14">
        <v>92.352800000000002</v>
      </c>
      <c r="P14">
        <v>8</v>
      </c>
      <c r="Q14">
        <v>21.805700000000002</v>
      </c>
      <c r="R14">
        <v>17</v>
      </c>
      <c r="S14">
        <f t="shared" si="0"/>
        <v>0.31889034314836617</v>
      </c>
      <c r="T14">
        <f t="shared" si="1"/>
        <v>17</v>
      </c>
      <c r="U14">
        <f t="shared" si="2"/>
        <v>891166.66889070161</v>
      </c>
      <c r="V14">
        <f t="shared" si="3"/>
        <v>43</v>
      </c>
      <c r="W14">
        <f t="shared" si="4"/>
        <v>20.40710900509595</v>
      </c>
      <c r="X14">
        <f t="shared" si="5"/>
        <v>14</v>
      </c>
      <c r="Y14">
        <f t="shared" si="6"/>
        <v>15.5</v>
      </c>
      <c r="Z14">
        <v>0.88629999999999998</v>
      </c>
      <c r="AA14">
        <f t="shared" si="7"/>
        <v>22</v>
      </c>
      <c r="AB14">
        <v>0.94059999999999999</v>
      </c>
      <c r="AC14">
        <f t="shared" si="8"/>
        <v>0.91344999999999998</v>
      </c>
      <c r="AD14">
        <f t="shared" si="9"/>
        <v>15</v>
      </c>
      <c r="AE14">
        <v>0.89690000000000003</v>
      </c>
      <c r="AF14">
        <f t="shared" si="10"/>
        <v>20</v>
      </c>
      <c r="AG14">
        <v>0.93059999999999998</v>
      </c>
      <c r="AH14">
        <f t="shared" si="11"/>
        <v>13</v>
      </c>
      <c r="AI14">
        <f t="shared" si="12"/>
        <v>20.583333333333332</v>
      </c>
      <c r="AJ14">
        <f>IF(C14=1,(AI14/Z14),REF)</f>
        <v>23.223889578397081</v>
      </c>
      <c r="AK14">
        <f t="shared" si="13"/>
        <v>12</v>
      </c>
      <c r="AL14">
        <f>IF(B14=1,(AI14/AC14),REF)</f>
        <v>22.53361796850767</v>
      </c>
      <c r="AM14">
        <f t="shared" si="14"/>
        <v>13</v>
      </c>
      <c r="AN14">
        <f t="shared" si="15"/>
        <v>12</v>
      </c>
      <c r="AO14" t="str">
        <f t="shared" si="16"/>
        <v>Texas A&amp;M</v>
      </c>
      <c r="AP14">
        <f t="shared" si="17"/>
        <v>0.72283838612523232</v>
      </c>
      <c r="AQ14">
        <f t="shared" si="18"/>
        <v>0.71105338021987141</v>
      </c>
      <c r="AR14">
        <f t="shared" si="19"/>
        <v>0.8753758279434839</v>
      </c>
      <c r="AS14" t="str">
        <f t="shared" si="20"/>
        <v>Texas A&amp;M</v>
      </c>
      <c r="AT14">
        <f t="shared" si="21"/>
        <v>13</v>
      </c>
      <c r="AU14" s="420">
        <f t="shared" si="22"/>
        <v>13.333333333333334</v>
      </c>
      <c r="AV14">
        <v>13</v>
      </c>
      <c r="AW14" s="420" t="str">
        <f t="shared" si="23"/>
        <v>Texas A&amp;M</v>
      </c>
      <c r="AX14" t="str">
        <f t="shared" si="24"/>
        <v>y</v>
      </c>
      <c r="AY14">
        <v>13</v>
      </c>
      <c r="AZ14">
        <v>2</v>
      </c>
    </row>
    <row r="15" spans="1:56" x14ac:dyDescent="0.25">
      <c r="A15">
        <v>1</v>
      </c>
      <c r="B15">
        <v>1</v>
      </c>
      <c r="C15">
        <v>1</v>
      </c>
      <c r="D15" t="s">
        <v>159</v>
      </c>
      <c r="E15">
        <v>69.298599999999993</v>
      </c>
      <c r="F15">
        <v>154</v>
      </c>
      <c r="G15">
        <v>68.811999999999998</v>
      </c>
      <c r="H15">
        <v>129</v>
      </c>
      <c r="I15">
        <v>112.194</v>
      </c>
      <c r="J15">
        <v>32</v>
      </c>
      <c r="K15">
        <v>116.298</v>
      </c>
      <c r="L15">
        <v>24</v>
      </c>
      <c r="M15">
        <v>99.144000000000005</v>
      </c>
      <c r="N15">
        <v>73</v>
      </c>
      <c r="O15">
        <v>94.942099999999996</v>
      </c>
      <c r="P15">
        <v>23</v>
      </c>
      <c r="Q15">
        <v>21.356300000000001</v>
      </c>
      <c r="R15">
        <v>19</v>
      </c>
      <c r="S15">
        <f t="shared" si="0"/>
        <v>0.30817217086636683</v>
      </c>
      <c r="T15">
        <f t="shared" si="1"/>
        <v>20</v>
      </c>
      <c r="U15">
        <f t="shared" si="2"/>
        <v>937279.14360247436</v>
      </c>
      <c r="V15">
        <f t="shared" si="3"/>
        <v>19</v>
      </c>
      <c r="W15">
        <f t="shared" si="4"/>
        <v>21.047943668664885</v>
      </c>
      <c r="X15">
        <f t="shared" si="5"/>
        <v>28</v>
      </c>
      <c r="Y15">
        <f t="shared" si="6"/>
        <v>24</v>
      </c>
      <c r="Z15">
        <v>0.9083</v>
      </c>
      <c r="AA15">
        <f t="shared" si="7"/>
        <v>14</v>
      </c>
      <c r="AB15">
        <v>0.91439999999999999</v>
      </c>
      <c r="AC15">
        <f t="shared" si="8"/>
        <v>0.91134999999999999</v>
      </c>
      <c r="AD15">
        <f t="shared" si="9"/>
        <v>16</v>
      </c>
      <c r="AE15">
        <v>0.80640000000000001</v>
      </c>
      <c r="AF15">
        <f t="shared" si="10"/>
        <v>51</v>
      </c>
      <c r="AG15">
        <v>0.9234</v>
      </c>
      <c r="AH15">
        <f t="shared" si="11"/>
        <v>17</v>
      </c>
      <c r="AI15">
        <f t="shared" si="12"/>
        <v>24.5</v>
      </c>
      <c r="AJ15">
        <f>IF(C15=1,(AI15/Z15),REF)</f>
        <v>26.973466916217109</v>
      </c>
      <c r="AK15">
        <f t="shared" si="13"/>
        <v>18</v>
      </c>
      <c r="AL15">
        <f>IF(B15=1,(AI15/AC15),REF)</f>
        <v>26.883195259779448</v>
      </c>
      <c r="AM15">
        <f t="shared" si="14"/>
        <v>19</v>
      </c>
      <c r="AN15">
        <f t="shared" si="15"/>
        <v>16</v>
      </c>
      <c r="AO15" t="str">
        <f t="shared" si="16"/>
        <v>Iowa</v>
      </c>
      <c r="AP15">
        <f t="shared" si="17"/>
        <v>0.72977602442639589</v>
      </c>
      <c r="AQ15">
        <f t="shared" si="18"/>
        <v>0.69393913144635722</v>
      </c>
      <c r="AR15">
        <f t="shared" si="19"/>
        <v>0.87288543125815543</v>
      </c>
      <c r="AS15" t="str">
        <f t="shared" si="20"/>
        <v>Iowa</v>
      </c>
      <c r="AT15">
        <f t="shared" si="21"/>
        <v>14</v>
      </c>
      <c r="AU15">
        <f t="shared" si="22"/>
        <v>15.333333333333334</v>
      </c>
      <c r="AV15">
        <v>17</v>
      </c>
      <c r="AW15" t="str">
        <f t="shared" si="23"/>
        <v>Iowa</v>
      </c>
      <c r="AX15" t="str">
        <f t="shared" si="24"/>
        <v>y</v>
      </c>
      <c r="AY15">
        <v>14</v>
      </c>
    </row>
    <row r="16" spans="1:56" x14ac:dyDescent="0.25">
      <c r="A16">
        <v>1</v>
      </c>
      <c r="B16">
        <v>1</v>
      </c>
      <c r="C16">
        <v>1</v>
      </c>
      <c r="D16" t="s">
        <v>136</v>
      </c>
      <c r="E16">
        <v>68.325000000000003</v>
      </c>
      <c r="F16">
        <v>212</v>
      </c>
      <c r="G16">
        <v>67.198800000000006</v>
      </c>
      <c r="H16">
        <v>215</v>
      </c>
      <c r="I16">
        <v>116.179</v>
      </c>
      <c r="J16">
        <v>7</v>
      </c>
      <c r="K16">
        <v>116.44</v>
      </c>
      <c r="L16">
        <v>22</v>
      </c>
      <c r="M16">
        <v>97.8566</v>
      </c>
      <c r="N16">
        <v>47</v>
      </c>
      <c r="O16">
        <v>97.164400000000001</v>
      </c>
      <c r="P16">
        <v>47</v>
      </c>
      <c r="Q16">
        <v>19.275600000000001</v>
      </c>
      <c r="R16">
        <v>26</v>
      </c>
      <c r="S16">
        <f t="shared" si="0"/>
        <v>0.28211635565312837</v>
      </c>
      <c r="T16">
        <f t="shared" si="1"/>
        <v>28</v>
      </c>
      <c r="U16">
        <f t="shared" si="2"/>
        <v>926369.04371999996</v>
      </c>
      <c r="V16">
        <f t="shared" si="3"/>
        <v>29</v>
      </c>
      <c r="W16">
        <f t="shared" si="4"/>
        <v>22.152963745773054</v>
      </c>
      <c r="X16">
        <f t="shared" si="5"/>
        <v>54</v>
      </c>
      <c r="Y16">
        <f t="shared" si="6"/>
        <v>41</v>
      </c>
      <c r="Z16">
        <v>0.90959999999999996</v>
      </c>
      <c r="AA16">
        <f t="shared" si="7"/>
        <v>12</v>
      </c>
      <c r="AB16">
        <v>0.89139999999999997</v>
      </c>
      <c r="AC16">
        <f t="shared" si="8"/>
        <v>0.90049999999999997</v>
      </c>
      <c r="AD16">
        <f t="shared" si="9"/>
        <v>19</v>
      </c>
      <c r="AE16">
        <v>0.93359999999999999</v>
      </c>
      <c r="AF16">
        <f t="shared" si="10"/>
        <v>11</v>
      </c>
      <c r="AG16">
        <v>0.89600000000000002</v>
      </c>
      <c r="AH16">
        <f t="shared" si="11"/>
        <v>22</v>
      </c>
      <c r="AI16">
        <f t="shared" si="12"/>
        <v>25</v>
      </c>
      <c r="AJ16">
        <f>IF(C16=1,(AI16/Z16),REF)</f>
        <v>27.484608619173265</v>
      </c>
      <c r="AK16">
        <f t="shared" si="13"/>
        <v>19</v>
      </c>
      <c r="AL16">
        <f>IF(B16=1,(AI16/AC16),REF)</f>
        <v>27.7623542476402</v>
      </c>
      <c r="AM16">
        <f t="shared" si="14"/>
        <v>21</v>
      </c>
      <c r="AN16">
        <f t="shared" si="15"/>
        <v>19</v>
      </c>
      <c r="AO16" t="str">
        <f t="shared" si="16"/>
        <v>Gonzaga</v>
      </c>
      <c r="AP16">
        <f t="shared" si="17"/>
        <v>0.72944986802929546</v>
      </c>
      <c r="AQ16">
        <f t="shared" si="18"/>
        <v>0.68292493782391517</v>
      </c>
      <c r="AR16">
        <f t="shared" si="19"/>
        <v>0.87009763160894571</v>
      </c>
      <c r="AS16" t="str">
        <f t="shared" si="20"/>
        <v>Gonzaga</v>
      </c>
      <c r="AT16">
        <f t="shared" si="21"/>
        <v>15</v>
      </c>
      <c r="AU16" s="420">
        <f t="shared" si="22"/>
        <v>17.666666666666668</v>
      </c>
      <c r="AV16">
        <v>15</v>
      </c>
      <c r="AW16" s="420" t="str">
        <f t="shared" si="23"/>
        <v>Gonzaga</v>
      </c>
      <c r="AX16" t="str">
        <f t="shared" si="24"/>
        <v>y</v>
      </c>
      <c r="AY16">
        <v>15</v>
      </c>
      <c r="AZ16">
        <v>2</v>
      </c>
    </row>
    <row r="17" spans="1:52" x14ac:dyDescent="0.25">
      <c r="A17">
        <v>1</v>
      </c>
      <c r="B17">
        <v>1</v>
      </c>
      <c r="C17">
        <v>1</v>
      </c>
      <c r="D17" t="s">
        <v>359</v>
      </c>
      <c r="E17">
        <v>69.19</v>
      </c>
      <c r="F17">
        <v>163</v>
      </c>
      <c r="G17">
        <v>67.721699999999998</v>
      </c>
      <c r="H17">
        <v>187</v>
      </c>
      <c r="I17">
        <v>110.017</v>
      </c>
      <c r="J17">
        <v>55</v>
      </c>
      <c r="K17">
        <v>114.458</v>
      </c>
      <c r="L17">
        <v>30</v>
      </c>
      <c r="M17">
        <v>96.810100000000006</v>
      </c>
      <c r="N17">
        <v>33</v>
      </c>
      <c r="O17">
        <v>94.5381</v>
      </c>
      <c r="P17">
        <v>21</v>
      </c>
      <c r="Q17">
        <v>19.919499999999999</v>
      </c>
      <c r="R17">
        <v>23</v>
      </c>
      <c r="S17">
        <f t="shared" si="0"/>
        <v>0.28790143084260728</v>
      </c>
      <c r="T17">
        <f t="shared" si="1"/>
        <v>25</v>
      </c>
      <c r="U17">
        <f t="shared" si="2"/>
        <v>906432.85013116</v>
      </c>
      <c r="V17">
        <f t="shared" si="3"/>
        <v>36</v>
      </c>
      <c r="W17">
        <f t="shared" si="4"/>
        <v>20.937636752968302</v>
      </c>
      <c r="X17">
        <f t="shared" si="5"/>
        <v>25</v>
      </c>
      <c r="Y17">
        <f t="shared" si="6"/>
        <v>25</v>
      </c>
      <c r="Z17">
        <v>0.89019999999999999</v>
      </c>
      <c r="AA17">
        <f t="shared" si="7"/>
        <v>20</v>
      </c>
      <c r="AB17">
        <v>0.94189999999999996</v>
      </c>
      <c r="AC17">
        <f t="shared" si="8"/>
        <v>0.91605000000000003</v>
      </c>
      <c r="AD17">
        <f t="shared" si="9"/>
        <v>13</v>
      </c>
      <c r="AE17">
        <v>0.86599999999999999</v>
      </c>
      <c r="AF17">
        <f t="shared" si="10"/>
        <v>37</v>
      </c>
      <c r="AG17">
        <v>0.93889999999999996</v>
      </c>
      <c r="AH17">
        <f t="shared" si="11"/>
        <v>12</v>
      </c>
      <c r="AI17">
        <f t="shared" si="12"/>
        <v>24.666666666666668</v>
      </c>
      <c r="AJ17">
        <f>IF(C17=1,(AI17/Z17),REF)</f>
        <v>27.709129034673857</v>
      </c>
      <c r="AK17">
        <f t="shared" si="13"/>
        <v>21</v>
      </c>
      <c r="AL17">
        <f>IF(B17=1,(AI17/AC17),REF)</f>
        <v>26.927205574659318</v>
      </c>
      <c r="AM17">
        <f t="shared" si="14"/>
        <v>20</v>
      </c>
      <c r="AN17">
        <f t="shared" si="15"/>
        <v>13</v>
      </c>
      <c r="AO17" t="str">
        <f t="shared" si="16"/>
        <v>Vanderbilt</v>
      </c>
      <c r="AP17">
        <f t="shared" si="17"/>
        <v>0.71331155049549677</v>
      </c>
      <c r="AQ17">
        <f t="shared" si="18"/>
        <v>0.69737529700959278</v>
      </c>
      <c r="AR17">
        <f t="shared" si="19"/>
        <v>0.86968153370949552</v>
      </c>
      <c r="AS17" t="str">
        <f t="shared" si="20"/>
        <v>Vanderbilt</v>
      </c>
      <c r="AT17">
        <f t="shared" si="21"/>
        <v>16</v>
      </c>
      <c r="AU17">
        <f t="shared" si="22"/>
        <v>14</v>
      </c>
      <c r="AV17">
        <v>14</v>
      </c>
      <c r="AW17" t="str">
        <f t="shared" si="23"/>
        <v>Vanderbilt</v>
      </c>
      <c r="AX17" t="str">
        <f t="shared" si="24"/>
        <v>y</v>
      </c>
      <c r="AY17">
        <v>16</v>
      </c>
    </row>
    <row r="18" spans="1:52" x14ac:dyDescent="0.25">
      <c r="A18">
        <v>1</v>
      </c>
      <c r="B18">
        <v>1</v>
      </c>
      <c r="C18">
        <v>1</v>
      </c>
      <c r="D18" t="s">
        <v>295</v>
      </c>
      <c r="E18">
        <v>66.067899999999995</v>
      </c>
      <c r="F18">
        <v>311</v>
      </c>
      <c r="G18">
        <v>65.746700000000004</v>
      </c>
      <c r="H18">
        <v>286</v>
      </c>
      <c r="I18">
        <v>117.137</v>
      </c>
      <c r="J18">
        <v>5</v>
      </c>
      <c r="K18">
        <v>119.059</v>
      </c>
      <c r="L18">
        <v>11</v>
      </c>
      <c r="M18">
        <v>96.165300000000002</v>
      </c>
      <c r="N18">
        <v>30</v>
      </c>
      <c r="O18">
        <v>97.018100000000004</v>
      </c>
      <c r="P18">
        <v>45</v>
      </c>
      <c r="Q18">
        <v>22.0412</v>
      </c>
      <c r="R18">
        <v>15</v>
      </c>
      <c r="S18">
        <f t="shared" si="0"/>
        <v>0.33360981656750094</v>
      </c>
      <c r="T18">
        <f t="shared" si="1"/>
        <v>12</v>
      </c>
      <c r="U18">
        <f t="shared" si="2"/>
        <v>936515.48733415978</v>
      </c>
      <c r="V18">
        <f t="shared" si="3"/>
        <v>21</v>
      </c>
      <c r="W18">
        <f t="shared" si="4"/>
        <v>22.854615618826646</v>
      </c>
      <c r="X18">
        <f t="shared" si="5"/>
        <v>80</v>
      </c>
      <c r="Y18">
        <f t="shared" si="6"/>
        <v>46</v>
      </c>
      <c r="Z18">
        <v>0.89349999999999996</v>
      </c>
      <c r="AA18">
        <f t="shared" si="7"/>
        <v>18</v>
      </c>
      <c r="AB18">
        <v>0.90210000000000001</v>
      </c>
      <c r="AC18">
        <f t="shared" si="8"/>
        <v>0.89779999999999993</v>
      </c>
      <c r="AD18">
        <f t="shared" si="9"/>
        <v>21</v>
      </c>
      <c r="AE18">
        <v>0.89439999999999997</v>
      </c>
      <c r="AF18">
        <f t="shared" si="10"/>
        <v>21</v>
      </c>
      <c r="AG18">
        <v>0.92390000000000005</v>
      </c>
      <c r="AH18">
        <f t="shared" si="11"/>
        <v>16</v>
      </c>
      <c r="AI18">
        <f t="shared" si="12"/>
        <v>22.833333333333332</v>
      </c>
      <c r="AJ18">
        <f>IF(C18=1,(AI18/Z18),REF)</f>
        <v>25.554933781011005</v>
      </c>
      <c r="AK18">
        <f t="shared" si="13"/>
        <v>15</v>
      </c>
      <c r="AL18">
        <f>IF(B18=1,(AI18/AC18),REF)</f>
        <v>25.432538798544591</v>
      </c>
      <c r="AM18">
        <f t="shared" si="14"/>
        <v>16</v>
      </c>
      <c r="AN18">
        <f t="shared" si="15"/>
        <v>15</v>
      </c>
      <c r="AO18" t="str">
        <f t="shared" si="16"/>
        <v>SMU</v>
      </c>
      <c r="AP18">
        <f t="shared" si="17"/>
        <v>0.72177366964745671</v>
      </c>
      <c r="AQ18">
        <f t="shared" si="18"/>
        <v>0.68837830987561421</v>
      </c>
      <c r="AR18">
        <f t="shared" si="19"/>
        <v>0.86954962130690117</v>
      </c>
      <c r="AS18" t="str">
        <f t="shared" si="20"/>
        <v>SMU</v>
      </c>
      <c r="AT18">
        <f t="shared" si="21"/>
        <v>17</v>
      </c>
      <c r="AU18">
        <f t="shared" si="22"/>
        <v>17.666666666666668</v>
      </c>
      <c r="AV18">
        <v>18</v>
      </c>
      <c r="AW18" t="str">
        <f t="shared" si="23"/>
        <v>SMU</v>
      </c>
      <c r="AX18" t="str">
        <f t="shared" si="24"/>
        <v/>
      </c>
      <c r="AY18">
        <v>25</v>
      </c>
    </row>
    <row r="19" spans="1:52" x14ac:dyDescent="0.25">
      <c r="A19">
        <v>1</v>
      </c>
      <c r="B19">
        <v>1</v>
      </c>
      <c r="C19">
        <v>1</v>
      </c>
      <c r="D19" t="s">
        <v>255</v>
      </c>
      <c r="E19">
        <v>69.479200000000006</v>
      </c>
      <c r="F19">
        <v>145</v>
      </c>
      <c r="G19">
        <v>68.053200000000004</v>
      </c>
      <c r="H19">
        <v>163</v>
      </c>
      <c r="I19">
        <v>112.70699999999999</v>
      </c>
      <c r="J19">
        <v>23</v>
      </c>
      <c r="K19">
        <v>119.63</v>
      </c>
      <c r="L19">
        <v>10</v>
      </c>
      <c r="M19">
        <v>99.622</v>
      </c>
      <c r="N19">
        <v>83</v>
      </c>
      <c r="O19">
        <v>96.845500000000001</v>
      </c>
      <c r="P19">
        <v>41</v>
      </c>
      <c r="Q19">
        <v>22.784700000000001</v>
      </c>
      <c r="R19">
        <v>13</v>
      </c>
      <c r="S19">
        <f t="shared" si="0"/>
        <v>0.3279326762541882</v>
      </c>
      <c r="T19">
        <f t="shared" si="1"/>
        <v>14</v>
      </c>
      <c r="U19">
        <f t="shared" si="2"/>
        <v>994340.23874247994</v>
      </c>
      <c r="V19">
        <f t="shared" si="3"/>
        <v>10</v>
      </c>
      <c r="W19">
        <f t="shared" si="4"/>
        <v>21.670668259404085</v>
      </c>
      <c r="X19">
        <f t="shared" si="5"/>
        <v>39</v>
      </c>
      <c r="Y19">
        <f t="shared" si="6"/>
        <v>26.5</v>
      </c>
      <c r="Z19">
        <v>0.86180000000000001</v>
      </c>
      <c r="AA19">
        <f t="shared" si="7"/>
        <v>31</v>
      </c>
      <c r="AB19">
        <v>0.93579999999999997</v>
      </c>
      <c r="AC19">
        <f t="shared" si="8"/>
        <v>0.89880000000000004</v>
      </c>
      <c r="AD19">
        <f t="shared" si="9"/>
        <v>20</v>
      </c>
      <c r="AE19">
        <v>0.90400000000000003</v>
      </c>
      <c r="AF19">
        <f t="shared" si="10"/>
        <v>18</v>
      </c>
      <c r="AG19">
        <v>0.86750000000000005</v>
      </c>
      <c r="AH19">
        <f t="shared" si="11"/>
        <v>33</v>
      </c>
      <c r="AI19">
        <f t="shared" si="12"/>
        <v>20.25</v>
      </c>
      <c r="AJ19">
        <f>IF(C19=1,(AI19/Z19),REF)</f>
        <v>23.497331167324205</v>
      </c>
      <c r="AK19">
        <f t="shared" si="13"/>
        <v>13</v>
      </c>
      <c r="AL19">
        <f>IF(B19=1,(AI19/AC19),REF)</f>
        <v>22.530040053404537</v>
      </c>
      <c r="AM19">
        <f t="shared" si="14"/>
        <v>12</v>
      </c>
      <c r="AN19">
        <f t="shared" si="15"/>
        <v>12</v>
      </c>
      <c r="AO19" t="str">
        <f t="shared" si="16"/>
        <v>Oregon</v>
      </c>
      <c r="AP19">
        <f t="shared" si="17"/>
        <v>0.70203471807578011</v>
      </c>
      <c r="AQ19">
        <f t="shared" si="18"/>
        <v>0.69966332454414371</v>
      </c>
      <c r="AR19">
        <f t="shared" si="19"/>
        <v>0.86746066032076552</v>
      </c>
      <c r="AS19" t="str">
        <f t="shared" si="20"/>
        <v>Oregon</v>
      </c>
      <c r="AT19">
        <f t="shared" si="21"/>
        <v>18</v>
      </c>
      <c r="AU19" s="422">
        <f t="shared" si="22"/>
        <v>16.666666666666668</v>
      </c>
      <c r="AV19">
        <v>21</v>
      </c>
      <c r="AW19" s="422" t="str">
        <f t="shared" si="23"/>
        <v>Oregon</v>
      </c>
      <c r="AX19" t="str">
        <f t="shared" si="24"/>
        <v>y</v>
      </c>
      <c r="AY19">
        <v>17</v>
      </c>
      <c r="AZ19">
        <v>3</v>
      </c>
    </row>
    <row r="20" spans="1:52" x14ac:dyDescent="0.25">
      <c r="A20">
        <v>1</v>
      </c>
      <c r="B20">
        <v>1</v>
      </c>
      <c r="C20">
        <v>1</v>
      </c>
      <c r="D20" t="s">
        <v>376</v>
      </c>
      <c r="E20">
        <v>66.171499999999995</v>
      </c>
      <c r="F20">
        <v>307</v>
      </c>
      <c r="G20">
        <v>65.849900000000005</v>
      </c>
      <c r="H20">
        <v>283</v>
      </c>
      <c r="I20">
        <v>109.501</v>
      </c>
      <c r="J20">
        <v>67</v>
      </c>
      <c r="K20">
        <v>111.74299999999999</v>
      </c>
      <c r="L20">
        <v>58</v>
      </c>
      <c r="M20">
        <v>89.050899999999999</v>
      </c>
      <c r="N20">
        <v>1</v>
      </c>
      <c r="O20">
        <v>90.591800000000006</v>
      </c>
      <c r="P20">
        <v>5</v>
      </c>
      <c r="Q20">
        <v>21.1508</v>
      </c>
      <c r="R20">
        <v>20</v>
      </c>
      <c r="S20">
        <f t="shared" si="0"/>
        <v>0.31964214200977747</v>
      </c>
      <c r="T20">
        <f t="shared" si="1"/>
        <v>16</v>
      </c>
      <c r="U20">
        <f t="shared" si="2"/>
        <v>826250.30564940325</v>
      </c>
      <c r="V20">
        <f t="shared" si="3"/>
        <v>98</v>
      </c>
      <c r="W20">
        <f t="shared" si="4"/>
        <v>20.448960815145536</v>
      </c>
      <c r="X20">
        <f t="shared" si="5"/>
        <v>15</v>
      </c>
      <c r="Y20">
        <f t="shared" si="6"/>
        <v>15.5</v>
      </c>
      <c r="Z20">
        <v>0.89649999999999996</v>
      </c>
      <c r="AA20">
        <f t="shared" si="7"/>
        <v>17</v>
      </c>
      <c r="AB20">
        <v>0.94240000000000002</v>
      </c>
      <c r="AC20">
        <f t="shared" si="8"/>
        <v>0.91944999999999999</v>
      </c>
      <c r="AD20">
        <f t="shared" si="9"/>
        <v>12</v>
      </c>
      <c r="AE20">
        <v>0.94310000000000005</v>
      </c>
      <c r="AF20">
        <f t="shared" si="10"/>
        <v>6</v>
      </c>
      <c r="AG20">
        <v>0.86960000000000004</v>
      </c>
      <c r="AH20">
        <f t="shared" si="11"/>
        <v>31</v>
      </c>
      <c r="AI20">
        <f t="shared" si="12"/>
        <v>29.75</v>
      </c>
      <c r="AJ20">
        <f>IF(C20=1,(AI20/Z20),REF)</f>
        <v>33.184606804238705</v>
      </c>
      <c r="AK20">
        <f t="shared" si="13"/>
        <v>24</v>
      </c>
      <c r="AL20">
        <f>IF(B20=1,(AI20/AC20),REF)</f>
        <v>32.356299961933765</v>
      </c>
      <c r="AM20">
        <f t="shared" si="14"/>
        <v>24</v>
      </c>
      <c r="AN20">
        <f t="shared" si="15"/>
        <v>12</v>
      </c>
      <c r="AO20" t="str">
        <f t="shared" si="16"/>
        <v>Wichita St.</v>
      </c>
      <c r="AP20">
        <f t="shared" si="17"/>
        <v>0.70552203188449025</v>
      </c>
      <c r="AQ20" s="3">
        <f t="shared" si="18"/>
        <v>0.68407631127155788</v>
      </c>
      <c r="AR20">
        <f t="shared" si="19"/>
        <v>0.86445763974732159</v>
      </c>
      <c r="AS20" s="3" t="str">
        <f t="shared" si="20"/>
        <v>Wichita St.</v>
      </c>
      <c r="AT20">
        <f t="shared" si="21"/>
        <v>19</v>
      </c>
      <c r="AU20" s="3">
        <f t="shared" si="22"/>
        <v>14.333333333333334</v>
      </c>
      <c r="AV20" s="3">
        <v>12</v>
      </c>
      <c r="AW20" s="3" t="str">
        <f t="shared" si="23"/>
        <v>Wichita St.</v>
      </c>
      <c r="AX20" t="str">
        <f t="shared" si="24"/>
        <v>y</v>
      </c>
      <c r="AY20">
        <v>18</v>
      </c>
    </row>
    <row r="21" spans="1:52" x14ac:dyDescent="0.25">
      <c r="A21">
        <v>1</v>
      </c>
      <c r="B21">
        <v>1</v>
      </c>
      <c r="C21">
        <v>1</v>
      </c>
      <c r="D21" t="s">
        <v>107</v>
      </c>
      <c r="E21">
        <v>68.4041</v>
      </c>
      <c r="F21">
        <v>206</v>
      </c>
      <c r="G21">
        <v>67.500799999999998</v>
      </c>
      <c r="H21">
        <v>202</v>
      </c>
      <c r="I21">
        <v>118.081</v>
      </c>
      <c r="J21">
        <v>4</v>
      </c>
      <c r="K21">
        <v>121.786</v>
      </c>
      <c r="L21">
        <v>3</v>
      </c>
      <c r="M21">
        <v>105.03700000000001</v>
      </c>
      <c r="N21">
        <v>201</v>
      </c>
      <c r="O21">
        <v>99.732799999999997</v>
      </c>
      <c r="P21">
        <v>85</v>
      </c>
      <c r="Q21">
        <v>22.0532</v>
      </c>
      <c r="R21">
        <v>14</v>
      </c>
      <c r="S21">
        <f t="shared" si="0"/>
        <v>0.32239587977913609</v>
      </c>
      <c r="T21">
        <f t="shared" si="1"/>
        <v>15</v>
      </c>
      <c r="U21">
        <f t="shared" si="2"/>
        <v>1014557.9685485635</v>
      </c>
      <c r="V21">
        <f t="shared" si="3"/>
        <v>4</v>
      </c>
      <c r="W21">
        <f t="shared" si="4"/>
        <v>23.070589196422915</v>
      </c>
      <c r="X21">
        <f t="shared" si="5"/>
        <v>91</v>
      </c>
      <c r="Y21">
        <f t="shared" si="6"/>
        <v>53</v>
      </c>
      <c r="Z21">
        <v>0.86240000000000006</v>
      </c>
      <c r="AA21">
        <f t="shared" si="7"/>
        <v>30</v>
      </c>
      <c r="AB21">
        <v>0.94989999999999997</v>
      </c>
      <c r="AC21">
        <f t="shared" si="8"/>
        <v>0.90615000000000001</v>
      </c>
      <c r="AD21">
        <f t="shared" si="9"/>
        <v>17</v>
      </c>
      <c r="AE21">
        <v>0.85089999999999999</v>
      </c>
      <c r="AF21">
        <f t="shared" si="10"/>
        <v>40</v>
      </c>
      <c r="AG21">
        <v>0.94699999999999995</v>
      </c>
      <c r="AH21">
        <f t="shared" si="11"/>
        <v>10</v>
      </c>
      <c r="AI21">
        <f t="shared" si="12"/>
        <v>23.166666666666668</v>
      </c>
      <c r="AJ21">
        <f>IF(C21=1,(AI21/Z21),REF)</f>
        <v>26.863017934446507</v>
      </c>
      <c r="AK21">
        <f t="shared" si="13"/>
        <v>17</v>
      </c>
      <c r="AL21">
        <f>IF(B21=1,(AI21/AC21),REF)</f>
        <v>25.566039471022091</v>
      </c>
      <c r="AM21">
        <f t="shared" si="14"/>
        <v>17</v>
      </c>
      <c r="AN21">
        <f t="shared" si="15"/>
        <v>17</v>
      </c>
      <c r="AO21" t="str">
        <f t="shared" si="16"/>
        <v>Duke</v>
      </c>
      <c r="AP21">
        <f t="shared" si="17"/>
        <v>0.69318191211444546</v>
      </c>
      <c r="AQ21">
        <f t="shared" si="18"/>
        <v>0.6943260410167198</v>
      </c>
      <c r="AR21">
        <f t="shared" si="19"/>
        <v>0.86393723907101183</v>
      </c>
      <c r="AS21" t="str">
        <f t="shared" si="20"/>
        <v>Duke</v>
      </c>
      <c r="AT21">
        <f t="shared" si="21"/>
        <v>20</v>
      </c>
      <c r="AU21" s="420">
        <f t="shared" si="22"/>
        <v>18</v>
      </c>
      <c r="AV21">
        <v>24</v>
      </c>
      <c r="AW21" s="420" t="str">
        <f t="shared" si="23"/>
        <v>Duke</v>
      </c>
      <c r="AX21" t="str">
        <f t="shared" si="24"/>
        <v>y</v>
      </c>
      <c r="AY21">
        <v>19</v>
      </c>
    </row>
    <row r="22" spans="1:52" x14ac:dyDescent="0.25">
      <c r="A22">
        <v>1</v>
      </c>
      <c r="B22">
        <v>1</v>
      </c>
      <c r="C22">
        <v>1</v>
      </c>
      <c r="D22" t="s">
        <v>184</v>
      </c>
      <c r="E22">
        <v>66.418499999999995</v>
      </c>
      <c r="F22">
        <v>297</v>
      </c>
      <c r="G22">
        <v>66.067899999999995</v>
      </c>
      <c r="H22">
        <v>269</v>
      </c>
      <c r="I22">
        <v>112.342</v>
      </c>
      <c r="J22">
        <v>30</v>
      </c>
      <c r="K22">
        <v>113.035</v>
      </c>
      <c r="L22">
        <v>42</v>
      </c>
      <c r="M22">
        <v>92.456400000000002</v>
      </c>
      <c r="N22">
        <v>5</v>
      </c>
      <c r="O22">
        <v>88.7196</v>
      </c>
      <c r="P22">
        <v>1</v>
      </c>
      <c r="Q22">
        <v>24.3155</v>
      </c>
      <c r="R22">
        <v>10</v>
      </c>
      <c r="S22">
        <f t="shared" si="0"/>
        <v>0.36609378411135451</v>
      </c>
      <c r="T22">
        <f t="shared" si="1"/>
        <v>8</v>
      </c>
      <c r="U22">
        <f t="shared" si="2"/>
        <v>848623.27819766244</v>
      </c>
      <c r="V22">
        <f t="shared" si="3"/>
        <v>77</v>
      </c>
      <c r="W22">
        <f t="shared" si="4"/>
        <v>19.70344912706009</v>
      </c>
      <c r="X22">
        <f t="shared" si="5"/>
        <v>5</v>
      </c>
      <c r="Y22">
        <f t="shared" si="6"/>
        <v>6.5</v>
      </c>
      <c r="Z22">
        <v>0.872</v>
      </c>
      <c r="AA22">
        <f t="shared" si="7"/>
        <v>28</v>
      </c>
      <c r="AB22">
        <v>0.95589999999999997</v>
      </c>
      <c r="AC22">
        <f t="shared" si="8"/>
        <v>0.91395000000000004</v>
      </c>
      <c r="AD22">
        <f t="shared" si="9"/>
        <v>14</v>
      </c>
      <c r="AE22">
        <v>0.81310000000000004</v>
      </c>
      <c r="AF22">
        <f t="shared" si="10"/>
        <v>48</v>
      </c>
      <c r="AG22">
        <v>0.96689999999999998</v>
      </c>
      <c r="AH22">
        <f t="shared" si="11"/>
        <v>1</v>
      </c>
      <c r="AI22">
        <f t="shared" si="12"/>
        <v>25.75</v>
      </c>
      <c r="AJ22">
        <f>IF(C22=1,(AI22/Z22),REF)</f>
        <v>29.529816513761467</v>
      </c>
      <c r="AK22">
        <f t="shared" si="13"/>
        <v>22</v>
      </c>
      <c r="AL22">
        <f>IF(B22=1,(AI22/AC22),REF)</f>
        <v>28.174407790360522</v>
      </c>
      <c r="AM22">
        <f t="shared" si="14"/>
        <v>22</v>
      </c>
      <c r="AN22">
        <f t="shared" si="15"/>
        <v>14</v>
      </c>
      <c r="AO22" t="str">
        <f t="shared" si="16"/>
        <v>Louisville</v>
      </c>
      <c r="AP22">
        <f t="shared" si="17"/>
        <v>0.69429552194352484</v>
      </c>
      <c r="AQ22">
        <f t="shared" si="18"/>
        <v>0.69184989399375318</v>
      </c>
      <c r="AR22">
        <f t="shared" si="19"/>
        <v>0.86359778340475402</v>
      </c>
      <c r="AS22" t="str">
        <f t="shared" si="20"/>
        <v>Louisville</v>
      </c>
      <c r="AT22">
        <f t="shared" si="21"/>
        <v>21</v>
      </c>
      <c r="AU22">
        <f t="shared" si="22"/>
        <v>16.333333333333332</v>
      </c>
      <c r="AV22">
        <v>16</v>
      </c>
      <c r="AW22" t="str">
        <f t="shared" si="23"/>
        <v>Louisville</v>
      </c>
      <c r="AX22" t="str">
        <f t="shared" si="24"/>
        <v>y</v>
      </c>
      <c r="AY22">
        <v>20</v>
      </c>
    </row>
    <row r="23" spans="1:52" x14ac:dyDescent="0.25">
      <c r="A23">
        <v>1</v>
      </c>
      <c r="B23">
        <v>1</v>
      </c>
      <c r="C23">
        <v>1</v>
      </c>
      <c r="D23" t="s">
        <v>45</v>
      </c>
      <c r="E23">
        <v>70.043599999999998</v>
      </c>
      <c r="F23">
        <v>117</v>
      </c>
      <c r="G23">
        <v>68.318899999999999</v>
      </c>
      <c r="H23">
        <v>151</v>
      </c>
      <c r="I23">
        <v>113.64400000000001</v>
      </c>
      <c r="J23">
        <v>20</v>
      </c>
      <c r="K23">
        <v>117.36799999999999</v>
      </c>
      <c r="L23">
        <v>16</v>
      </c>
      <c r="M23">
        <v>96.331500000000005</v>
      </c>
      <c r="N23">
        <v>31</v>
      </c>
      <c r="O23">
        <v>95.485100000000003</v>
      </c>
      <c r="P23">
        <v>29</v>
      </c>
      <c r="Q23">
        <v>21.883099999999999</v>
      </c>
      <c r="R23">
        <v>16</v>
      </c>
      <c r="S23">
        <f t="shared" si="0"/>
        <v>0.31241826519482141</v>
      </c>
      <c r="T23">
        <f t="shared" si="1"/>
        <v>18</v>
      </c>
      <c r="U23">
        <f t="shared" si="2"/>
        <v>964867.92046768637</v>
      </c>
      <c r="V23">
        <f t="shared" si="3"/>
        <v>13</v>
      </c>
      <c r="W23">
        <f t="shared" si="4"/>
        <v>21.014957323632327</v>
      </c>
      <c r="X23">
        <f t="shared" si="5"/>
        <v>27</v>
      </c>
      <c r="Y23">
        <f t="shared" si="6"/>
        <v>22.5</v>
      </c>
      <c r="Z23">
        <v>0.85719999999999996</v>
      </c>
      <c r="AA23">
        <f t="shared" si="7"/>
        <v>32</v>
      </c>
      <c r="AB23">
        <v>0.93520000000000003</v>
      </c>
      <c r="AC23">
        <f t="shared" si="8"/>
        <v>0.8962</v>
      </c>
      <c r="AD23">
        <f t="shared" si="9"/>
        <v>22</v>
      </c>
      <c r="AE23">
        <v>0.84740000000000004</v>
      </c>
      <c r="AF23">
        <f t="shared" si="10"/>
        <v>43</v>
      </c>
      <c r="AG23">
        <v>0.89239999999999997</v>
      </c>
      <c r="AH23">
        <f t="shared" si="11"/>
        <v>23</v>
      </c>
      <c r="AI23">
        <f t="shared" si="12"/>
        <v>23.583333333333332</v>
      </c>
      <c r="AJ23">
        <f>IF(C23=1,(AI23/Z23),REF)</f>
        <v>27.512054751905428</v>
      </c>
      <c r="AK23">
        <f t="shared" si="13"/>
        <v>20</v>
      </c>
      <c r="AL23">
        <f>IF(B23=1,(AI23/AC23),REF)</f>
        <v>26.314810682139402</v>
      </c>
      <c r="AM23">
        <f t="shared" si="14"/>
        <v>18</v>
      </c>
      <c r="AN23">
        <f t="shared" si="15"/>
        <v>18</v>
      </c>
      <c r="AO23" t="str">
        <f t="shared" si="16"/>
        <v>Arizona</v>
      </c>
      <c r="AP23">
        <f t="shared" si="17"/>
        <v>0.68735930105153731</v>
      </c>
      <c r="AQ23">
        <f t="shared" si="18"/>
        <v>0.68422856243646957</v>
      </c>
      <c r="AR23">
        <f t="shared" si="19"/>
        <v>0.8599584241020648</v>
      </c>
      <c r="AS23" t="str">
        <f t="shared" si="20"/>
        <v>Arizona</v>
      </c>
      <c r="AT23">
        <f t="shared" si="21"/>
        <v>22</v>
      </c>
      <c r="AU23">
        <f t="shared" si="22"/>
        <v>20.666666666666668</v>
      </c>
      <c r="AV23">
        <v>19</v>
      </c>
      <c r="AW23" s="416" t="str">
        <f t="shared" si="23"/>
        <v>Arizona</v>
      </c>
      <c r="AX23" t="str">
        <f t="shared" si="24"/>
        <v/>
      </c>
      <c r="AY23">
        <v>26</v>
      </c>
    </row>
    <row r="24" spans="1:52" x14ac:dyDescent="0.25">
      <c r="A24">
        <v>1</v>
      </c>
      <c r="B24">
        <v>1</v>
      </c>
      <c r="C24">
        <v>1</v>
      </c>
      <c r="D24" t="s">
        <v>292</v>
      </c>
      <c r="E24">
        <v>70.679699999999997</v>
      </c>
      <c r="F24">
        <v>93</v>
      </c>
      <c r="G24">
        <v>69.473399999999998</v>
      </c>
      <c r="H24">
        <v>96</v>
      </c>
      <c r="I24">
        <v>105.72499999999999</v>
      </c>
      <c r="J24">
        <v>130</v>
      </c>
      <c r="K24">
        <v>111.43300000000001</v>
      </c>
      <c r="L24">
        <v>63</v>
      </c>
      <c r="M24">
        <v>95.662999999999997</v>
      </c>
      <c r="N24">
        <v>26</v>
      </c>
      <c r="O24">
        <v>93.764099999999999</v>
      </c>
      <c r="P24">
        <v>19</v>
      </c>
      <c r="Q24">
        <v>17.6691</v>
      </c>
      <c r="R24">
        <v>30</v>
      </c>
      <c r="S24">
        <f t="shared" si="0"/>
        <v>0.24998549795768812</v>
      </c>
      <c r="T24">
        <f t="shared" si="1"/>
        <v>33</v>
      </c>
      <c r="U24">
        <f t="shared" si="2"/>
        <v>877651.99220847338</v>
      </c>
      <c r="V24">
        <f t="shared" si="3"/>
        <v>51</v>
      </c>
      <c r="W24">
        <f t="shared" si="4"/>
        <v>20.228507718824442</v>
      </c>
      <c r="X24">
        <f t="shared" si="5"/>
        <v>8</v>
      </c>
      <c r="Y24">
        <f t="shared" si="6"/>
        <v>20.5</v>
      </c>
      <c r="Z24">
        <v>0.9103</v>
      </c>
      <c r="AA24">
        <f t="shared" si="7"/>
        <v>11</v>
      </c>
      <c r="AB24">
        <v>0.86750000000000005</v>
      </c>
      <c r="AC24">
        <f t="shared" si="8"/>
        <v>0.88890000000000002</v>
      </c>
      <c r="AD24">
        <f t="shared" si="9"/>
        <v>24</v>
      </c>
      <c r="AE24">
        <v>0.9355</v>
      </c>
      <c r="AF24">
        <f t="shared" si="10"/>
        <v>10</v>
      </c>
      <c r="AG24">
        <v>0.81850000000000001</v>
      </c>
      <c r="AH24">
        <f t="shared" si="11"/>
        <v>51</v>
      </c>
      <c r="AI24">
        <f t="shared" si="12"/>
        <v>31.583333333333332</v>
      </c>
      <c r="AJ24">
        <f>IF(C24=1,(AI24/Z24),REF)</f>
        <v>34.695521622908196</v>
      </c>
      <c r="AK24">
        <f t="shared" si="13"/>
        <v>26</v>
      </c>
      <c r="AL24">
        <f>IF(B24=1,(AI24/AC24),REF)</f>
        <v>35.530805864926684</v>
      </c>
      <c r="AM24">
        <f t="shared" si="14"/>
        <v>26</v>
      </c>
      <c r="AN24">
        <f t="shared" si="15"/>
        <v>24</v>
      </c>
      <c r="AO24" t="str">
        <f t="shared" si="16"/>
        <v>Seton Hall</v>
      </c>
      <c r="AP24">
        <f t="shared" si="17"/>
        <v>0.71319970470002447</v>
      </c>
      <c r="AQ24">
        <f t="shared" si="18"/>
        <v>0.65365496611404628</v>
      </c>
      <c r="AR24">
        <f t="shared" si="19"/>
        <v>0.85877014570248911</v>
      </c>
      <c r="AS24" t="str">
        <f t="shared" si="20"/>
        <v>Seton Hall</v>
      </c>
      <c r="AT24">
        <f t="shared" si="21"/>
        <v>23</v>
      </c>
      <c r="AU24">
        <f t="shared" si="22"/>
        <v>23.666666666666668</v>
      </c>
      <c r="AV24">
        <v>25</v>
      </c>
      <c r="AW24" t="str">
        <f t="shared" si="23"/>
        <v>Seton Hall</v>
      </c>
      <c r="AX24" t="str">
        <f t="shared" si="24"/>
        <v>y</v>
      </c>
      <c r="AY24">
        <v>21</v>
      </c>
    </row>
    <row r="25" spans="1:52" x14ac:dyDescent="0.25">
      <c r="A25">
        <v>1</v>
      </c>
      <c r="B25">
        <v>1</v>
      </c>
      <c r="C25">
        <v>1</v>
      </c>
      <c r="D25" t="s">
        <v>194</v>
      </c>
      <c r="E25">
        <v>66.945400000000006</v>
      </c>
      <c r="F25">
        <v>277</v>
      </c>
      <c r="G25">
        <v>67.290700000000001</v>
      </c>
      <c r="H25">
        <v>212</v>
      </c>
      <c r="I25">
        <v>112.511</v>
      </c>
      <c r="J25">
        <v>26</v>
      </c>
      <c r="K25">
        <v>116.294</v>
      </c>
      <c r="L25">
        <v>25</v>
      </c>
      <c r="M25">
        <v>99.085300000000004</v>
      </c>
      <c r="N25">
        <v>69</v>
      </c>
      <c r="O25">
        <v>95.580600000000004</v>
      </c>
      <c r="P25">
        <v>31</v>
      </c>
      <c r="Q25">
        <v>20.7136</v>
      </c>
      <c r="R25">
        <v>22</v>
      </c>
      <c r="S25">
        <f t="shared" si="0"/>
        <v>0.30940736779524791</v>
      </c>
      <c r="T25">
        <f t="shared" si="1"/>
        <v>19</v>
      </c>
      <c r="U25">
        <f t="shared" si="2"/>
        <v>905389.30073579447</v>
      </c>
      <c r="V25">
        <f t="shared" si="3"/>
        <v>38</v>
      </c>
      <c r="W25">
        <f t="shared" si="4"/>
        <v>22.022715230540229</v>
      </c>
      <c r="X25">
        <f t="shared" si="5"/>
        <v>44</v>
      </c>
      <c r="Y25">
        <f t="shared" si="6"/>
        <v>31.5</v>
      </c>
      <c r="Z25">
        <v>0.8982</v>
      </c>
      <c r="AA25">
        <f t="shared" si="7"/>
        <v>16</v>
      </c>
      <c r="AB25">
        <v>0.86950000000000005</v>
      </c>
      <c r="AC25">
        <f t="shared" si="8"/>
        <v>0.88385000000000002</v>
      </c>
      <c r="AD25">
        <f t="shared" si="9"/>
        <v>26</v>
      </c>
      <c r="AE25">
        <v>0.81069999999999998</v>
      </c>
      <c r="AF25">
        <f t="shared" si="10"/>
        <v>50</v>
      </c>
      <c r="AG25">
        <v>0.89729999999999999</v>
      </c>
      <c r="AH25">
        <f t="shared" si="11"/>
        <v>20</v>
      </c>
      <c r="AI25">
        <f t="shared" si="12"/>
        <v>30.75</v>
      </c>
      <c r="AJ25">
        <f>IF(C25=1,(AI25/Z25),REF)</f>
        <v>34.235136940547761</v>
      </c>
      <c r="AK25">
        <f t="shared" si="13"/>
        <v>25</v>
      </c>
      <c r="AL25">
        <f>IF(B25=1,(AI25/AC25),REF)</f>
        <v>34.79097131866267</v>
      </c>
      <c r="AM25">
        <f t="shared" si="14"/>
        <v>25</v>
      </c>
      <c r="AN25">
        <f t="shared" si="15"/>
        <v>25</v>
      </c>
      <c r="AO25" t="str">
        <f t="shared" si="16"/>
        <v>Maryland</v>
      </c>
      <c r="AP25">
        <f t="shared" si="17"/>
        <v>0.7046602894187336</v>
      </c>
      <c r="AQ25">
        <f t="shared" si="18"/>
        <v>0.65165320879509991</v>
      </c>
      <c r="AR25">
        <f t="shared" si="19"/>
        <v>0.85611485986569713</v>
      </c>
      <c r="AS25" t="str">
        <f t="shared" si="20"/>
        <v>Maryland</v>
      </c>
      <c r="AT25">
        <f t="shared" si="21"/>
        <v>24</v>
      </c>
      <c r="AU25" s="420">
        <f t="shared" si="22"/>
        <v>25</v>
      </c>
      <c r="AV25">
        <v>22</v>
      </c>
      <c r="AW25" s="420" t="str">
        <f t="shared" si="23"/>
        <v>Maryland</v>
      </c>
      <c r="AX25" t="str">
        <f t="shared" si="24"/>
        <v>y</v>
      </c>
      <c r="AY25">
        <v>22</v>
      </c>
      <c r="AZ25">
        <v>2</v>
      </c>
    </row>
    <row r="26" spans="1:52" x14ac:dyDescent="0.25">
      <c r="A26">
        <v>1</v>
      </c>
      <c r="B26">
        <v>1</v>
      </c>
      <c r="C26">
        <v>1</v>
      </c>
      <c r="D26" t="s">
        <v>55</v>
      </c>
      <c r="E26">
        <v>67.149600000000007</v>
      </c>
      <c r="F26">
        <v>266</v>
      </c>
      <c r="G26">
        <v>66.454700000000003</v>
      </c>
      <c r="H26">
        <v>251</v>
      </c>
      <c r="I26">
        <v>112.458</v>
      </c>
      <c r="J26">
        <v>27</v>
      </c>
      <c r="K26">
        <v>118.756</v>
      </c>
      <c r="L26">
        <v>13</v>
      </c>
      <c r="M26">
        <v>102.67100000000001</v>
      </c>
      <c r="N26">
        <v>142</v>
      </c>
      <c r="O26">
        <v>98.840699999999998</v>
      </c>
      <c r="P26">
        <v>65</v>
      </c>
      <c r="Q26">
        <v>19.915199999999999</v>
      </c>
      <c r="R26">
        <v>24</v>
      </c>
      <c r="S26">
        <f t="shared" si="0"/>
        <v>0.29658106675244528</v>
      </c>
      <c r="T26">
        <f t="shared" si="1"/>
        <v>22</v>
      </c>
      <c r="U26">
        <f t="shared" si="2"/>
        <v>947009.97184738575</v>
      </c>
      <c r="V26">
        <f t="shared" si="3"/>
        <v>17</v>
      </c>
      <c r="W26">
        <f t="shared" si="4"/>
        <v>23.166150314207663</v>
      </c>
      <c r="X26">
        <f t="shared" si="5"/>
        <v>96</v>
      </c>
      <c r="Y26">
        <f t="shared" si="6"/>
        <v>59</v>
      </c>
      <c r="Z26">
        <v>0.88370000000000004</v>
      </c>
      <c r="AA26">
        <f t="shared" si="7"/>
        <v>24</v>
      </c>
      <c r="AB26">
        <v>0.871</v>
      </c>
      <c r="AC26">
        <f t="shared" si="8"/>
        <v>0.87735000000000007</v>
      </c>
      <c r="AD26">
        <f t="shared" si="9"/>
        <v>29</v>
      </c>
      <c r="AE26">
        <v>0.94479999999999997</v>
      </c>
      <c r="AF26">
        <f t="shared" si="10"/>
        <v>5</v>
      </c>
      <c r="AG26">
        <v>0.86150000000000004</v>
      </c>
      <c r="AH26">
        <f t="shared" si="11"/>
        <v>35</v>
      </c>
      <c r="AI26">
        <f t="shared" si="12"/>
        <v>27.833333333333332</v>
      </c>
      <c r="AJ26">
        <f>IF(C26=1,(AI26/Z26),REF)</f>
        <v>31.496360001508805</v>
      </c>
      <c r="AK26">
        <f t="shared" si="13"/>
        <v>23</v>
      </c>
      <c r="AL26">
        <f>IF(B26=1,(AI26/AC26),REF)</f>
        <v>31.724321346478977</v>
      </c>
      <c r="AM26">
        <f t="shared" si="14"/>
        <v>23</v>
      </c>
      <c r="AN26">
        <f t="shared" si="15"/>
        <v>23</v>
      </c>
      <c r="AO26" t="str">
        <f t="shared" si="16"/>
        <v>Baylor</v>
      </c>
      <c r="AP26">
        <f t="shared" si="17"/>
        <v>0.69908948907290436</v>
      </c>
      <c r="AQ26">
        <f t="shared" si="18"/>
        <v>0.65436510059377084</v>
      </c>
      <c r="AR26">
        <f t="shared" si="19"/>
        <v>0.85539257742567665</v>
      </c>
      <c r="AS26" t="str">
        <f t="shared" si="20"/>
        <v>Baylor</v>
      </c>
      <c r="AT26">
        <f t="shared" si="21"/>
        <v>25</v>
      </c>
      <c r="AU26">
        <f t="shared" si="22"/>
        <v>25.666666666666668</v>
      </c>
      <c r="AV26">
        <v>28</v>
      </c>
      <c r="AW26" t="str">
        <f t="shared" si="23"/>
        <v>Baylor</v>
      </c>
      <c r="AX26" t="str">
        <f t="shared" si="24"/>
        <v/>
      </c>
      <c r="AY26">
        <v>27</v>
      </c>
    </row>
    <row r="27" spans="1:52" x14ac:dyDescent="0.25">
      <c r="A27">
        <v>1</v>
      </c>
      <c r="B27">
        <v>1</v>
      </c>
      <c r="C27">
        <v>1</v>
      </c>
      <c r="D27" t="s">
        <v>156</v>
      </c>
      <c r="E27">
        <v>68.799499999999995</v>
      </c>
      <c r="F27">
        <v>188</v>
      </c>
      <c r="G27">
        <v>67.732500000000002</v>
      </c>
      <c r="H27">
        <v>185</v>
      </c>
      <c r="I27">
        <v>119.203</v>
      </c>
      <c r="J27">
        <v>2</v>
      </c>
      <c r="K27">
        <v>120.855</v>
      </c>
      <c r="L27">
        <v>6</v>
      </c>
      <c r="M27">
        <v>100.16500000000001</v>
      </c>
      <c r="N27">
        <v>92</v>
      </c>
      <c r="O27">
        <v>98.058899999999994</v>
      </c>
      <c r="P27">
        <v>55</v>
      </c>
      <c r="Q27">
        <v>22.7957</v>
      </c>
      <c r="R27">
        <v>12</v>
      </c>
      <c r="S27">
        <f t="shared" si="0"/>
        <v>0.33134107079266584</v>
      </c>
      <c r="T27">
        <f t="shared" si="1"/>
        <v>13</v>
      </c>
      <c r="U27">
        <f t="shared" si="2"/>
        <v>1004880.7515544875</v>
      </c>
      <c r="V27">
        <f t="shared" si="3"/>
        <v>7</v>
      </c>
      <c r="W27">
        <f t="shared" si="4"/>
        <v>22.325127374036693</v>
      </c>
      <c r="X27">
        <f t="shared" si="5"/>
        <v>58</v>
      </c>
      <c r="Y27">
        <f t="shared" si="6"/>
        <v>35.5</v>
      </c>
      <c r="Z27">
        <v>0.80759999999999998</v>
      </c>
      <c r="AA27">
        <f t="shared" si="7"/>
        <v>48</v>
      </c>
      <c r="AB27">
        <v>0.96250000000000002</v>
      </c>
      <c r="AC27">
        <f t="shared" si="8"/>
        <v>0.88505</v>
      </c>
      <c r="AD27">
        <f t="shared" si="9"/>
        <v>25</v>
      </c>
      <c r="AE27">
        <v>0.89970000000000006</v>
      </c>
      <c r="AF27">
        <f t="shared" si="10"/>
        <v>19</v>
      </c>
      <c r="AG27">
        <v>0.8881</v>
      </c>
      <c r="AH27">
        <f t="shared" si="11"/>
        <v>25</v>
      </c>
      <c r="AI27">
        <f t="shared" si="12"/>
        <v>20.75</v>
      </c>
      <c r="AJ27">
        <f>IF(C27=1,(AI27/Z27),REF)</f>
        <v>25.69341258048539</v>
      </c>
      <c r="AK27">
        <f t="shared" si="13"/>
        <v>16</v>
      </c>
      <c r="AL27">
        <f>IF(B27=1,(AI27/AC27),REF)</f>
        <v>23.445003107169086</v>
      </c>
      <c r="AM27">
        <f t="shared" si="14"/>
        <v>14</v>
      </c>
      <c r="AN27">
        <f t="shared" si="15"/>
        <v>14</v>
      </c>
      <c r="AO27" t="str">
        <f t="shared" si="16"/>
        <v>Indiana</v>
      </c>
      <c r="AP27">
        <f t="shared" si="17"/>
        <v>0.65203076136510041</v>
      </c>
      <c r="AQ27">
        <f t="shared" si="18"/>
        <v>0.68554001659522434</v>
      </c>
      <c r="AR27">
        <f t="shared" si="19"/>
        <v>0.85136287973495306</v>
      </c>
      <c r="AS27" t="str">
        <f t="shared" si="20"/>
        <v>Indiana</v>
      </c>
      <c r="AT27">
        <f t="shared" si="21"/>
        <v>26</v>
      </c>
      <c r="AU27" s="420">
        <f t="shared" si="22"/>
        <v>21.666666666666668</v>
      </c>
      <c r="AV27">
        <v>26</v>
      </c>
      <c r="AW27" s="420" t="str">
        <f t="shared" si="23"/>
        <v>Indiana</v>
      </c>
      <c r="AX27" t="str">
        <f t="shared" si="24"/>
        <v>y</v>
      </c>
      <c r="AY27">
        <v>23</v>
      </c>
      <c r="AZ27">
        <v>3</v>
      </c>
    </row>
    <row r="28" spans="1:52" x14ac:dyDescent="0.25">
      <c r="A28">
        <v>1</v>
      </c>
      <c r="B28">
        <v>1</v>
      </c>
      <c r="C28">
        <v>1</v>
      </c>
      <c r="D28" t="s">
        <v>68</v>
      </c>
      <c r="E28">
        <v>70.118300000000005</v>
      </c>
      <c r="F28">
        <v>112</v>
      </c>
      <c r="G28">
        <v>67.7286</v>
      </c>
      <c r="H28">
        <v>186</v>
      </c>
      <c r="I28">
        <v>113.77500000000001</v>
      </c>
      <c r="J28">
        <v>18</v>
      </c>
      <c r="K28">
        <v>117.318</v>
      </c>
      <c r="L28">
        <v>17</v>
      </c>
      <c r="M28">
        <v>101.794</v>
      </c>
      <c r="N28">
        <v>127</v>
      </c>
      <c r="O28">
        <v>101.468</v>
      </c>
      <c r="P28">
        <v>115</v>
      </c>
      <c r="Q28">
        <v>15.8497</v>
      </c>
      <c r="R28">
        <v>39</v>
      </c>
      <c r="S28">
        <f t="shared" si="0"/>
        <v>0.22604655275441637</v>
      </c>
      <c r="T28">
        <f t="shared" si="1"/>
        <v>39</v>
      </c>
      <c r="U28">
        <f t="shared" si="2"/>
        <v>965074.1422825692</v>
      </c>
      <c r="V28">
        <f t="shared" si="3"/>
        <v>12</v>
      </c>
      <c r="W28">
        <f t="shared" si="4"/>
        <v>23.136367933749654</v>
      </c>
      <c r="X28">
        <f t="shared" si="5"/>
        <v>95</v>
      </c>
      <c r="Y28">
        <f t="shared" si="6"/>
        <v>67</v>
      </c>
      <c r="Z28">
        <v>0.86629999999999996</v>
      </c>
      <c r="AA28">
        <f t="shared" si="7"/>
        <v>29</v>
      </c>
      <c r="AB28">
        <v>0.88949999999999996</v>
      </c>
      <c r="AC28">
        <f t="shared" si="8"/>
        <v>0.8778999999999999</v>
      </c>
      <c r="AD28">
        <f t="shared" si="9"/>
        <v>28</v>
      </c>
      <c r="AE28">
        <v>0.90869999999999995</v>
      </c>
      <c r="AF28">
        <f t="shared" si="10"/>
        <v>17</v>
      </c>
      <c r="AG28">
        <v>0.8841</v>
      </c>
      <c r="AH28">
        <f t="shared" si="11"/>
        <v>28</v>
      </c>
      <c r="AI28">
        <f t="shared" si="12"/>
        <v>31.833333333333332</v>
      </c>
      <c r="AJ28">
        <f>IF(C28=1,(AI28/Z28),REF)</f>
        <v>36.746315748970716</v>
      </c>
      <c r="AK28">
        <f t="shared" si="13"/>
        <v>27</v>
      </c>
      <c r="AL28">
        <f>IF(B28=1,(AI28/AC28),REF)</f>
        <v>36.260773816304059</v>
      </c>
      <c r="AM28">
        <f t="shared" si="14"/>
        <v>27</v>
      </c>
      <c r="AN28">
        <f t="shared" si="15"/>
        <v>27</v>
      </c>
      <c r="AO28" t="str">
        <f t="shared" si="16"/>
        <v>Butler</v>
      </c>
      <c r="AP28">
        <f t="shared" si="17"/>
        <v>0.67484011106026798</v>
      </c>
      <c r="AQ28">
        <f t="shared" si="18"/>
        <v>0.64392710539737397</v>
      </c>
      <c r="AR28">
        <f t="shared" si="19"/>
        <v>0.84655515508211532</v>
      </c>
      <c r="AS28" t="str">
        <f t="shared" si="20"/>
        <v>Butler</v>
      </c>
      <c r="AT28">
        <f t="shared" si="21"/>
        <v>27</v>
      </c>
      <c r="AU28">
        <f t="shared" si="22"/>
        <v>27.333333333333332</v>
      </c>
      <c r="AV28">
        <v>29</v>
      </c>
      <c r="AW28" t="str">
        <f t="shared" si="23"/>
        <v>Butler</v>
      </c>
      <c r="AX28" t="str">
        <f t="shared" si="24"/>
        <v/>
      </c>
      <c r="AY28">
        <v>28</v>
      </c>
    </row>
    <row r="29" spans="1:52" x14ac:dyDescent="0.25">
      <c r="A29">
        <v>1</v>
      </c>
      <c r="B29">
        <v>1</v>
      </c>
      <c r="C29">
        <v>1</v>
      </c>
      <c r="D29" t="s">
        <v>93</v>
      </c>
      <c r="E29">
        <v>66.415899999999993</v>
      </c>
      <c r="F29">
        <v>298</v>
      </c>
      <c r="G29">
        <v>65.740300000000005</v>
      </c>
      <c r="H29">
        <v>288</v>
      </c>
      <c r="I29">
        <v>108.729</v>
      </c>
      <c r="J29">
        <v>77</v>
      </c>
      <c r="K29">
        <v>111.651</v>
      </c>
      <c r="L29">
        <v>61</v>
      </c>
      <c r="M29">
        <v>93.725099999999998</v>
      </c>
      <c r="N29">
        <v>10</v>
      </c>
      <c r="O29">
        <v>92.899000000000001</v>
      </c>
      <c r="P29">
        <v>13</v>
      </c>
      <c r="Q29">
        <v>18.751999999999999</v>
      </c>
      <c r="R29">
        <v>27</v>
      </c>
      <c r="S29">
        <f t="shared" si="0"/>
        <v>0.28234202954413018</v>
      </c>
      <c r="T29">
        <f t="shared" si="1"/>
        <v>27</v>
      </c>
      <c r="U29">
        <f t="shared" si="2"/>
        <v>827937.00972463586</v>
      </c>
      <c r="V29">
        <f t="shared" si="3"/>
        <v>97</v>
      </c>
      <c r="W29">
        <f t="shared" si="4"/>
        <v>21.210240865815692</v>
      </c>
      <c r="X29">
        <f t="shared" si="5"/>
        <v>31</v>
      </c>
      <c r="Y29">
        <f t="shared" si="6"/>
        <v>29</v>
      </c>
      <c r="Z29">
        <v>0.88560000000000005</v>
      </c>
      <c r="AA29">
        <f t="shared" si="7"/>
        <v>23</v>
      </c>
      <c r="AB29">
        <v>0.85760000000000003</v>
      </c>
      <c r="AC29">
        <f t="shared" si="8"/>
        <v>0.87160000000000004</v>
      </c>
      <c r="AD29">
        <f t="shared" si="9"/>
        <v>32</v>
      </c>
      <c r="AE29">
        <v>0.91520000000000001</v>
      </c>
      <c r="AF29">
        <f t="shared" si="10"/>
        <v>14</v>
      </c>
      <c r="AG29">
        <v>0.86460000000000004</v>
      </c>
      <c r="AH29">
        <f t="shared" si="11"/>
        <v>34</v>
      </c>
      <c r="AI29">
        <f t="shared" si="12"/>
        <v>38.833333333333336</v>
      </c>
      <c r="AJ29">
        <f>IF(C29=1,(AI29/Z29),REF)</f>
        <v>43.849744052996087</v>
      </c>
      <c r="AK29">
        <f t="shared" si="13"/>
        <v>30</v>
      </c>
      <c r="AL29">
        <f>IF(B29=1,(AI29/AC29),REF)</f>
        <v>44.554076793636227</v>
      </c>
      <c r="AM29">
        <f t="shared" si="14"/>
        <v>29</v>
      </c>
      <c r="AN29">
        <f t="shared" si="15"/>
        <v>29</v>
      </c>
      <c r="AO29" t="str">
        <f t="shared" si="16"/>
        <v>Connecticut</v>
      </c>
      <c r="AP29">
        <f t="shared" si="17"/>
        <v>0.67778952965272687</v>
      </c>
      <c r="AQ29" s="3">
        <f t="shared" si="18"/>
        <v>0.62305671575066157</v>
      </c>
      <c r="AR29">
        <f t="shared" si="19"/>
        <v>0.84193466063363676</v>
      </c>
      <c r="AS29" s="3" t="str">
        <f t="shared" si="20"/>
        <v>Connecticut</v>
      </c>
      <c r="AT29">
        <f t="shared" si="21"/>
        <v>28</v>
      </c>
      <c r="AU29" s="3">
        <f t="shared" si="22"/>
        <v>29.666666666666668</v>
      </c>
      <c r="AV29">
        <v>27</v>
      </c>
      <c r="AW29" s="3" t="str">
        <f t="shared" si="23"/>
        <v>Connecticut</v>
      </c>
      <c r="AX29" t="str">
        <f t="shared" si="24"/>
        <v/>
      </c>
      <c r="AY29">
        <v>29</v>
      </c>
    </row>
    <row r="30" spans="1:52" x14ac:dyDescent="0.25">
      <c r="A30">
        <v>1</v>
      </c>
      <c r="B30">
        <v>1</v>
      </c>
      <c r="C30">
        <v>1</v>
      </c>
      <c r="D30" t="s">
        <v>279</v>
      </c>
      <c r="E30">
        <v>70.481499999999997</v>
      </c>
      <c r="F30">
        <v>99</v>
      </c>
      <c r="G30">
        <v>70.311700000000002</v>
      </c>
      <c r="H30">
        <v>68</v>
      </c>
      <c r="I30">
        <v>109.96899999999999</v>
      </c>
      <c r="J30">
        <v>58</v>
      </c>
      <c r="K30">
        <v>113.435</v>
      </c>
      <c r="L30">
        <v>38</v>
      </c>
      <c r="M30">
        <v>98.860399999999998</v>
      </c>
      <c r="N30">
        <v>62</v>
      </c>
      <c r="O30">
        <v>98.7988</v>
      </c>
      <c r="P30">
        <v>63</v>
      </c>
      <c r="Q30">
        <v>14.6358</v>
      </c>
      <c r="R30">
        <v>43</v>
      </c>
      <c r="S30">
        <f t="shared" si="0"/>
        <v>0.2076601661428886</v>
      </c>
      <c r="T30">
        <f t="shared" si="1"/>
        <v>47</v>
      </c>
      <c r="U30">
        <f t="shared" si="2"/>
        <v>906920.64662683755</v>
      </c>
      <c r="V30">
        <f t="shared" si="3"/>
        <v>35</v>
      </c>
      <c r="W30">
        <f t="shared" si="4"/>
        <v>22.056039624376268</v>
      </c>
      <c r="X30">
        <f t="shared" si="5"/>
        <v>47</v>
      </c>
      <c r="Y30">
        <f t="shared" si="6"/>
        <v>47</v>
      </c>
      <c r="Z30">
        <v>0.89319999999999999</v>
      </c>
      <c r="AA30">
        <f t="shared" si="7"/>
        <v>19</v>
      </c>
      <c r="AB30">
        <v>0.79610000000000003</v>
      </c>
      <c r="AC30">
        <f t="shared" si="8"/>
        <v>0.84465000000000001</v>
      </c>
      <c r="AD30">
        <f t="shared" si="9"/>
        <v>39</v>
      </c>
      <c r="AE30">
        <v>0.91520000000000001</v>
      </c>
      <c r="AF30">
        <f t="shared" si="10"/>
        <v>14</v>
      </c>
      <c r="AG30">
        <v>0.82579999999999998</v>
      </c>
      <c r="AH30">
        <f t="shared" si="11"/>
        <v>48</v>
      </c>
      <c r="AI30">
        <f t="shared" si="12"/>
        <v>38.333333333333336</v>
      </c>
      <c r="AJ30">
        <f>IF(C30=1,(AI30/Z30),REF)</f>
        <v>42.916853261680849</v>
      </c>
      <c r="AK30">
        <f t="shared" si="13"/>
        <v>29</v>
      </c>
      <c r="AL30">
        <f>IF(B30=1,(AI30/AC30),REF)</f>
        <v>45.383689496635689</v>
      </c>
      <c r="AM30">
        <f t="shared" si="14"/>
        <v>30</v>
      </c>
      <c r="AN30">
        <f t="shared" si="15"/>
        <v>29</v>
      </c>
      <c r="AO30" t="str">
        <f t="shared" si="16"/>
        <v>Saint Joseph's</v>
      </c>
      <c r="AP30">
        <f t="shared" si="17"/>
        <v>0.68507777940965864</v>
      </c>
      <c r="AQ30">
        <f t="shared" si="18"/>
        <v>0.60240088686416304</v>
      </c>
      <c r="AR30">
        <f t="shared" si="19"/>
        <v>0.83846322328133349</v>
      </c>
      <c r="AS30" t="str">
        <f t="shared" si="20"/>
        <v>Saint Joseph's</v>
      </c>
      <c r="AT30">
        <f t="shared" si="21"/>
        <v>29</v>
      </c>
      <c r="AU30">
        <f t="shared" si="22"/>
        <v>32.333333333333336</v>
      </c>
      <c r="AV30">
        <v>35</v>
      </c>
      <c r="AW30" t="str">
        <f t="shared" si="23"/>
        <v>Saint Joseph's</v>
      </c>
      <c r="AX30" t="str">
        <f t="shared" si="24"/>
        <v/>
      </c>
      <c r="AY30">
        <v>30</v>
      </c>
    </row>
    <row r="31" spans="1:52" x14ac:dyDescent="0.25">
      <c r="A31">
        <v>1</v>
      </c>
      <c r="B31">
        <v>1</v>
      </c>
      <c r="C31">
        <v>1</v>
      </c>
      <c r="D31" t="s">
        <v>281</v>
      </c>
      <c r="E31">
        <v>62.489100000000001</v>
      </c>
      <c r="F31">
        <v>349</v>
      </c>
      <c r="G31">
        <v>61.481699999999996</v>
      </c>
      <c r="H31">
        <v>347</v>
      </c>
      <c r="I31">
        <v>119.733</v>
      </c>
      <c r="J31">
        <v>1</v>
      </c>
      <c r="K31">
        <v>118.599</v>
      </c>
      <c r="L31">
        <v>14</v>
      </c>
      <c r="M31">
        <v>97.934299999999993</v>
      </c>
      <c r="N31">
        <v>48</v>
      </c>
      <c r="O31">
        <v>100.706</v>
      </c>
      <c r="P31">
        <v>99</v>
      </c>
      <c r="Q31">
        <v>17.8932</v>
      </c>
      <c r="R31">
        <v>29</v>
      </c>
      <c r="S31">
        <f t="shared" si="0"/>
        <v>0.28633793733627144</v>
      </c>
      <c r="T31">
        <f t="shared" si="1"/>
        <v>26</v>
      </c>
      <c r="U31">
        <f t="shared" si="2"/>
        <v>878954.35868396924</v>
      </c>
      <c r="V31">
        <f t="shared" si="3"/>
        <v>49</v>
      </c>
      <c r="W31">
        <f t="shared" si="4"/>
        <v>25.649817789225104</v>
      </c>
      <c r="X31">
        <f t="shared" si="5"/>
        <v>226</v>
      </c>
      <c r="Y31">
        <f t="shared" si="6"/>
        <v>126</v>
      </c>
      <c r="Z31">
        <v>0.87309999999999999</v>
      </c>
      <c r="AA31">
        <f t="shared" si="7"/>
        <v>26</v>
      </c>
      <c r="AB31">
        <v>0.91010000000000002</v>
      </c>
      <c r="AC31">
        <f t="shared" si="8"/>
        <v>0.89159999999999995</v>
      </c>
      <c r="AD31">
        <f t="shared" si="9"/>
        <v>23</v>
      </c>
      <c r="AE31">
        <v>0.87980000000000003</v>
      </c>
      <c r="AF31">
        <f t="shared" si="10"/>
        <v>29</v>
      </c>
      <c r="AG31">
        <v>0.92549999999999999</v>
      </c>
      <c r="AH31">
        <f t="shared" si="11"/>
        <v>15</v>
      </c>
      <c r="AI31">
        <f t="shared" si="12"/>
        <v>44.666666666666664</v>
      </c>
      <c r="AJ31">
        <f>IF(C31=1,(AI31/Z31),REF)</f>
        <v>51.158706524643989</v>
      </c>
      <c r="AK31">
        <f t="shared" si="13"/>
        <v>34</v>
      </c>
      <c r="AL31">
        <f>IF(B31=1,(AI31/AC31),REF)</f>
        <v>50.097203529235834</v>
      </c>
      <c r="AM31">
        <f t="shared" si="14"/>
        <v>35</v>
      </c>
      <c r="AN31">
        <f t="shared" si="15"/>
        <v>23</v>
      </c>
      <c r="AO31" t="str">
        <f t="shared" si="16"/>
        <v>Saint Mary's</v>
      </c>
      <c r="AP31">
        <f t="shared" si="17"/>
        <v>0.65800014110909888</v>
      </c>
      <c r="AQ31">
        <f t="shared" si="18"/>
        <v>0.62807956766131656</v>
      </c>
      <c r="AR31">
        <f t="shared" si="19"/>
        <v>0.8380986791435171</v>
      </c>
      <c r="AS31" t="str">
        <f t="shared" si="20"/>
        <v>Saint Mary's</v>
      </c>
      <c r="AT31">
        <f t="shared" si="21"/>
        <v>30</v>
      </c>
      <c r="AU31">
        <f t="shared" si="22"/>
        <v>25.333333333333332</v>
      </c>
      <c r="AV31">
        <v>23</v>
      </c>
      <c r="AW31" t="str">
        <f t="shared" si="23"/>
        <v>Saint Mary's</v>
      </c>
      <c r="AX31" t="str">
        <f t="shared" si="24"/>
        <v/>
      </c>
      <c r="AY31">
        <v>31</v>
      </c>
    </row>
    <row r="32" spans="1:52" x14ac:dyDescent="0.25">
      <c r="A32">
        <v>1</v>
      </c>
      <c r="B32">
        <v>1</v>
      </c>
      <c r="C32">
        <v>1</v>
      </c>
      <c r="D32" t="s">
        <v>261</v>
      </c>
      <c r="E32">
        <v>66.438599999999994</v>
      </c>
      <c r="F32">
        <v>296</v>
      </c>
      <c r="G32">
        <v>65.557000000000002</v>
      </c>
      <c r="H32">
        <v>295</v>
      </c>
      <c r="I32">
        <v>112.66800000000001</v>
      </c>
      <c r="J32">
        <v>25</v>
      </c>
      <c r="K32">
        <v>115.48399999999999</v>
      </c>
      <c r="L32">
        <v>28</v>
      </c>
      <c r="M32">
        <v>102.873</v>
      </c>
      <c r="N32">
        <v>147</v>
      </c>
      <c r="O32">
        <v>99.282700000000006</v>
      </c>
      <c r="P32">
        <v>75</v>
      </c>
      <c r="Q32">
        <v>16.2013</v>
      </c>
      <c r="R32">
        <v>35</v>
      </c>
      <c r="S32">
        <f t="shared" si="0"/>
        <v>0.24385372358839577</v>
      </c>
      <c r="T32">
        <f t="shared" si="1"/>
        <v>35</v>
      </c>
      <c r="U32">
        <f t="shared" si="2"/>
        <v>886061.99359268148</v>
      </c>
      <c r="V32">
        <f t="shared" si="3"/>
        <v>44</v>
      </c>
      <c r="W32">
        <f t="shared" si="4"/>
        <v>23.581816440884499</v>
      </c>
      <c r="X32">
        <f t="shared" si="5"/>
        <v>113</v>
      </c>
      <c r="Y32">
        <f t="shared" si="6"/>
        <v>74</v>
      </c>
      <c r="Z32">
        <v>0.88</v>
      </c>
      <c r="AA32">
        <f t="shared" si="7"/>
        <v>25</v>
      </c>
      <c r="AB32">
        <v>0.84899999999999998</v>
      </c>
      <c r="AC32">
        <f t="shared" si="8"/>
        <v>0.86450000000000005</v>
      </c>
      <c r="AD32">
        <f t="shared" si="9"/>
        <v>34</v>
      </c>
      <c r="AE32">
        <v>0.87129999999999996</v>
      </c>
      <c r="AF32">
        <f t="shared" si="10"/>
        <v>33</v>
      </c>
      <c r="AG32">
        <v>0.89700000000000002</v>
      </c>
      <c r="AH32">
        <f t="shared" si="11"/>
        <v>21</v>
      </c>
      <c r="AI32">
        <f t="shared" si="12"/>
        <v>40.166666666666664</v>
      </c>
      <c r="AJ32">
        <f>IF(C32=1,(AI32/Z32),REF)</f>
        <v>45.643939393939391</v>
      </c>
      <c r="AK32">
        <f t="shared" si="13"/>
        <v>31</v>
      </c>
      <c r="AL32">
        <f>IF(B32=1,(AI32/AC32),REF)</f>
        <v>46.462309620204351</v>
      </c>
      <c r="AM32">
        <f t="shared" si="14"/>
        <v>32</v>
      </c>
      <c r="AN32">
        <f t="shared" si="15"/>
        <v>31</v>
      </c>
      <c r="AO32" t="str">
        <f t="shared" si="16"/>
        <v>Pittsburgh</v>
      </c>
      <c r="AP32">
        <f t="shared" si="17"/>
        <v>0.67080812494705422</v>
      </c>
      <c r="AQ32">
        <f t="shared" si="18"/>
        <v>0.61475021509145156</v>
      </c>
      <c r="AR32">
        <f t="shared" si="19"/>
        <v>0.8379627586103976</v>
      </c>
      <c r="AS32" t="str">
        <f t="shared" si="20"/>
        <v>Pittsburgh</v>
      </c>
      <c r="AT32">
        <f t="shared" si="21"/>
        <v>31</v>
      </c>
      <c r="AU32">
        <f t="shared" si="22"/>
        <v>32</v>
      </c>
      <c r="AV32">
        <v>31</v>
      </c>
      <c r="AW32" t="str">
        <f t="shared" si="23"/>
        <v>Pittsburgh</v>
      </c>
      <c r="AX32" t="str">
        <f t="shared" si="24"/>
        <v/>
      </c>
      <c r="AY32">
        <v>32</v>
      </c>
    </row>
    <row r="33" spans="1:52" x14ac:dyDescent="0.25">
      <c r="A33">
        <v>1</v>
      </c>
      <c r="B33">
        <v>1</v>
      </c>
      <c r="C33">
        <v>1</v>
      </c>
      <c r="D33" t="s">
        <v>74</v>
      </c>
      <c r="E33">
        <v>68.198999999999998</v>
      </c>
      <c r="F33">
        <v>219</v>
      </c>
      <c r="G33">
        <v>68.021799999999999</v>
      </c>
      <c r="H33">
        <v>165</v>
      </c>
      <c r="I33">
        <v>109.09399999999999</v>
      </c>
      <c r="J33">
        <v>70</v>
      </c>
      <c r="K33">
        <v>112.902</v>
      </c>
      <c r="L33">
        <v>45</v>
      </c>
      <c r="M33">
        <v>97.404300000000006</v>
      </c>
      <c r="N33">
        <v>38</v>
      </c>
      <c r="O33">
        <v>93.262500000000003</v>
      </c>
      <c r="P33">
        <v>15</v>
      </c>
      <c r="Q33">
        <v>19.639600000000002</v>
      </c>
      <c r="R33">
        <v>25</v>
      </c>
      <c r="S33">
        <f t="shared" si="0"/>
        <v>0.28797343069546472</v>
      </c>
      <c r="T33">
        <f t="shared" si="1"/>
        <v>24</v>
      </c>
      <c r="U33">
        <f t="shared" si="2"/>
        <v>869323.21453119593</v>
      </c>
      <c r="V33">
        <f t="shared" si="3"/>
        <v>59</v>
      </c>
      <c r="W33">
        <f t="shared" si="4"/>
        <v>20.785155509509856</v>
      </c>
      <c r="X33">
        <f t="shared" si="5"/>
        <v>21</v>
      </c>
      <c r="Y33">
        <f t="shared" si="6"/>
        <v>22.5</v>
      </c>
      <c r="Z33">
        <v>0.81950000000000001</v>
      </c>
      <c r="AA33">
        <f t="shared" si="7"/>
        <v>44</v>
      </c>
      <c r="AB33">
        <v>0.9425</v>
      </c>
      <c r="AC33">
        <f t="shared" si="8"/>
        <v>0.88100000000000001</v>
      </c>
      <c r="AD33">
        <f t="shared" si="9"/>
        <v>27</v>
      </c>
      <c r="AE33">
        <v>0.87280000000000002</v>
      </c>
      <c r="AF33">
        <f t="shared" si="10"/>
        <v>32</v>
      </c>
      <c r="AG33">
        <v>0.86770000000000003</v>
      </c>
      <c r="AH33">
        <f t="shared" si="11"/>
        <v>32</v>
      </c>
      <c r="AI33">
        <f t="shared" si="12"/>
        <v>32.75</v>
      </c>
      <c r="AJ33">
        <f>IF(C33=1,(AI33/Z33),REF)</f>
        <v>39.963392312385601</v>
      </c>
      <c r="AK33">
        <f t="shared" si="13"/>
        <v>28</v>
      </c>
      <c r="AL33">
        <f>IF(B33=1,(AI33/AC33),REF)</f>
        <v>37.173666288308738</v>
      </c>
      <c r="AM33">
        <f t="shared" si="14"/>
        <v>28</v>
      </c>
      <c r="AN33">
        <f t="shared" si="15"/>
        <v>27</v>
      </c>
      <c r="AO33" t="str">
        <f t="shared" si="16"/>
        <v>California</v>
      </c>
      <c r="AP33">
        <f t="shared" si="17"/>
        <v>0.63304805288966914</v>
      </c>
      <c r="AQ33">
        <f t="shared" si="18"/>
        <v>0.64419563090268517</v>
      </c>
      <c r="AR33">
        <f t="shared" si="19"/>
        <v>0.83579064775649736</v>
      </c>
      <c r="AS33" s="416" t="str">
        <f t="shared" si="20"/>
        <v>California</v>
      </c>
      <c r="AT33">
        <f t="shared" si="21"/>
        <v>32</v>
      </c>
      <c r="AU33">
        <f t="shared" si="22"/>
        <v>28.666666666666668</v>
      </c>
      <c r="AV33">
        <v>30</v>
      </c>
      <c r="AW33" s="416" t="str">
        <f t="shared" si="23"/>
        <v>California</v>
      </c>
      <c r="AX33" t="str">
        <f t="shared" si="24"/>
        <v>y</v>
      </c>
      <c r="AY33">
        <v>24</v>
      </c>
    </row>
    <row r="34" spans="1:52" x14ac:dyDescent="0.25">
      <c r="A34">
        <v>1</v>
      </c>
      <c r="B34">
        <v>1</v>
      </c>
      <c r="C34">
        <v>1</v>
      </c>
      <c r="D34" t="s">
        <v>323</v>
      </c>
      <c r="E34">
        <v>66.9315</v>
      </c>
      <c r="F34">
        <v>279</v>
      </c>
      <c r="G34">
        <v>65.163700000000006</v>
      </c>
      <c r="H34">
        <v>309</v>
      </c>
      <c r="I34">
        <v>105.726</v>
      </c>
      <c r="J34">
        <v>129</v>
      </c>
      <c r="K34">
        <v>112.821</v>
      </c>
      <c r="L34">
        <v>46</v>
      </c>
      <c r="M34">
        <v>101.05800000000001</v>
      </c>
      <c r="N34">
        <v>111</v>
      </c>
      <c r="O34">
        <v>95.714600000000004</v>
      </c>
      <c r="P34">
        <v>34</v>
      </c>
      <c r="Q34">
        <v>17.106100000000001</v>
      </c>
      <c r="R34">
        <v>32</v>
      </c>
      <c r="S34">
        <f t="shared" si="0"/>
        <v>0.2555807056468179</v>
      </c>
      <c r="T34">
        <f t="shared" si="1"/>
        <v>31</v>
      </c>
      <c r="U34">
        <f t="shared" si="2"/>
        <v>851942.82115119137</v>
      </c>
      <c r="V34">
        <f t="shared" si="3"/>
        <v>74</v>
      </c>
      <c r="W34">
        <f t="shared" si="4"/>
        <v>22.076719714429622</v>
      </c>
      <c r="X34">
        <f t="shared" si="5"/>
        <v>49</v>
      </c>
      <c r="Y34">
        <f t="shared" si="6"/>
        <v>40</v>
      </c>
      <c r="Z34">
        <v>0.8528</v>
      </c>
      <c r="AA34">
        <f t="shared" si="7"/>
        <v>33</v>
      </c>
      <c r="AB34">
        <v>0.86639999999999995</v>
      </c>
      <c r="AC34">
        <f t="shared" si="8"/>
        <v>0.85959999999999992</v>
      </c>
      <c r="AD34">
        <f t="shared" si="9"/>
        <v>37</v>
      </c>
      <c r="AE34">
        <v>0.88959999999999995</v>
      </c>
      <c r="AF34">
        <f t="shared" si="10"/>
        <v>24</v>
      </c>
      <c r="AG34">
        <v>0.84619999999999995</v>
      </c>
      <c r="AH34">
        <f t="shared" si="11"/>
        <v>38</v>
      </c>
      <c r="AI34">
        <f t="shared" si="12"/>
        <v>40.666666666666664</v>
      </c>
      <c r="AJ34">
        <f>IF(C34=1,(AI34/Z34),REF)</f>
        <v>47.686053783614753</v>
      </c>
      <c r="AK34">
        <f t="shared" si="13"/>
        <v>33</v>
      </c>
      <c r="AL34">
        <f>IF(B34=1,(AI34/AC34),REF)</f>
        <v>47.308825810454479</v>
      </c>
      <c r="AM34">
        <f t="shared" si="14"/>
        <v>33</v>
      </c>
      <c r="AN34">
        <f t="shared" si="15"/>
        <v>33</v>
      </c>
      <c r="AO34" t="str">
        <f t="shared" si="16"/>
        <v>Texas</v>
      </c>
      <c r="AP34">
        <f t="shared" si="17"/>
        <v>0.64723501952112927</v>
      </c>
      <c r="AQ34">
        <f t="shared" si="18"/>
        <v>0.60988777303251218</v>
      </c>
      <c r="AR34">
        <f t="shared" si="19"/>
        <v>0.83049893898537264</v>
      </c>
      <c r="AS34" t="str">
        <f t="shared" si="20"/>
        <v>Texas</v>
      </c>
      <c r="AT34">
        <f t="shared" si="21"/>
        <v>33</v>
      </c>
      <c r="AU34">
        <f t="shared" si="22"/>
        <v>34.333333333333336</v>
      </c>
      <c r="AV34">
        <v>36</v>
      </c>
      <c r="AW34" t="str">
        <f t="shared" si="23"/>
        <v>Texas</v>
      </c>
      <c r="AX34" t="str">
        <f t="shared" si="24"/>
        <v/>
      </c>
      <c r="AY34">
        <v>33</v>
      </c>
    </row>
    <row r="35" spans="1:52" x14ac:dyDescent="0.25">
      <c r="A35">
        <v>1</v>
      </c>
      <c r="B35">
        <v>1</v>
      </c>
      <c r="C35">
        <v>1</v>
      </c>
      <c r="D35" t="s">
        <v>353</v>
      </c>
      <c r="E35">
        <v>67.296300000000002</v>
      </c>
      <c r="F35">
        <v>260</v>
      </c>
      <c r="G35">
        <v>65.210700000000003</v>
      </c>
      <c r="H35">
        <v>307</v>
      </c>
      <c r="I35">
        <v>111.524</v>
      </c>
      <c r="J35">
        <v>37</v>
      </c>
      <c r="K35">
        <v>115.673</v>
      </c>
      <c r="L35">
        <v>27</v>
      </c>
      <c r="M35">
        <v>101.349</v>
      </c>
      <c r="N35">
        <v>121</v>
      </c>
      <c r="O35">
        <v>97.560100000000006</v>
      </c>
      <c r="P35">
        <v>51</v>
      </c>
      <c r="Q35">
        <v>18.1129</v>
      </c>
      <c r="R35">
        <v>28</v>
      </c>
      <c r="S35">
        <f t="shared" si="0"/>
        <v>0.26915149867080351</v>
      </c>
      <c r="T35">
        <f t="shared" si="1"/>
        <v>29</v>
      </c>
      <c r="U35">
        <f t="shared" si="2"/>
        <v>900440.84222286276</v>
      </c>
      <c r="V35">
        <f t="shared" si="3"/>
        <v>39</v>
      </c>
      <c r="W35">
        <f t="shared" si="4"/>
        <v>22.638330284809228</v>
      </c>
      <c r="X35">
        <f t="shared" si="5"/>
        <v>69</v>
      </c>
      <c r="Y35">
        <f t="shared" si="6"/>
        <v>49</v>
      </c>
      <c r="Z35">
        <v>0.83540000000000003</v>
      </c>
      <c r="AA35">
        <f t="shared" si="7"/>
        <v>39</v>
      </c>
      <c r="AB35">
        <v>0.91110000000000002</v>
      </c>
      <c r="AC35">
        <f t="shared" si="8"/>
        <v>0.87325000000000008</v>
      </c>
      <c r="AD35">
        <f t="shared" si="9"/>
        <v>31</v>
      </c>
      <c r="AE35">
        <v>0.84850000000000003</v>
      </c>
      <c r="AF35">
        <f t="shared" si="10"/>
        <v>42</v>
      </c>
      <c r="AG35">
        <v>0.82530000000000003</v>
      </c>
      <c r="AH35">
        <f t="shared" si="11"/>
        <v>49</v>
      </c>
      <c r="AI35">
        <f t="shared" si="12"/>
        <v>39.833333333333336</v>
      </c>
      <c r="AJ35">
        <f>IF(C35=1,(AI35/Z35),REF)</f>
        <v>47.68174926183066</v>
      </c>
      <c r="AK35">
        <f t="shared" si="13"/>
        <v>32</v>
      </c>
      <c r="AL35">
        <f>IF(B35=1,(AI35/AC35),REF)</f>
        <v>45.615039603015553</v>
      </c>
      <c r="AM35">
        <f t="shared" si="14"/>
        <v>31</v>
      </c>
      <c r="AN35">
        <f t="shared" si="15"/>
        <v>31</v>
      </c>
      <c r="AO35" t="str">
        <f t="shared" si="16"/>
        <v>Utah</v>
      </c>
      <c r="AP35">
        <f t="shared" si="17"/>
        <v>0.63403496287401129</v>
      </c>
      <c r="AQ35">
        <f t="shared" si="18"/>
        <v>0.62240257157254486</v>
      </c>
      <c r="AR35">
        <f t="shared" si="19"/>
        <v>0.83031782725076964</v>
      </c>
      <c r="AS35" t="str">
        <f t="shared" si="20"/>
        <v>Utah</v>
      </c>
      <c r="AT35">
        <f t="shared" si="21"/>
        <v>34</v>
      </c>
      <c r="AU35">
        <f t="shared" si="22"/>
        <v>32</v>
      </c>
      <c r="AV35">
        <v>34</v>
      </c>
      <c r="AW35" t="str">
        <f t="shared" si="23"/>
        <v>Utah</v>
      </c>
      <c r="AX35" t="str">
        <f t="shared" si="24"/>
        <v/>
      </c>
      <c r="AY35">
        <v>34</v>
      </c>
    </row>
    <row r="36" spans="1:52" x14ac:dyDescent="0.25">
      <c r="A36">
        <v>1</v>
      </c>
      <c r="B36">
        <v>1</v>
      </c>
      <c r="C36">
        <v>1</v>
      </c>
      <c r="D36" t="s">
        <v>360</v>
      </c>
      <c r="E36">
        <v>69.9071</v>
      </c>
      <c r="F36">
        <v>128</v>
      </c>
      <c r="G36">
        <v>69.449799999999996</v>
      </c>
      <c r="H36">
        <v>97</v>
      </c>
      <c r="I36">
        <v>109.98699999999999</v>
      </c>
      <c r="J36">
        <v>57</v>
      </c>
      <c r="K36">
        <v>110.98399999999999</v>
      </c>
      <c r="L36">
        <v>69</v>
      </c>
      <c r="M36">
        <v>95.447100000000006</v>
      </c>
      <c r="N36">
        <v>23</v>
      </c>
      <c r="O36">
        <v>94.769000000000005</v>
      </c>
      <c r="P36">
        <v>22</v>
      </c>
      <c r="Q36">
        <v>16.215199999999999</v>
      </c>
      <c r="R36">
        <v>34</v>
      </c>
      <c r="S36">
        <f t="shared" si="0"/>
        <v>0.23195068884276404</v>
      </c>
      <c r="T36">
        <f t="shared" si="1"/>
        <v>37</v>
      </c>
      <c r="U36">
        <f t="shared" si="2"/>
        <v>861077.08697701758</v>
      </c>
      <c r="V36">
        <f t="shared" si="3"/>
        <v>64</v>
      </c>
      <c r="W36">
        <f t="shared" si="4"/>
        <v>20.803901573043525</v>
      </c>
      <c r="X36">
        <f t="shared" si="5"/>
        <v>22</v>
      </c>
      <c r="Y36">
        <f t="shared" si="6"/>
        <v>29.5</v>
      </c>
      <c r="Z36">
        <v>0.83130000000000004</v>
      </c>
      <c r="AA36">
        <f t="shared" si="7"/>
        <v>42</v>
      </c>
      <c r="AB36">
        <v>0.91590000000000005</v>
      </c>
      <c r="AC36">
        <f t="shared" si="8"/>
        <v>0.87360000000000004</v>
      </c>
      <c r="AD36">
        <f t="shared" si="9"/>
        <v>30</v>
      </c>
      <c r="AE36">
        <v>0.82389999999999997</v>
      </c>
      <c r="AF36">
        <f t="shared" si="10"/>
        <v>46</v>
      </c>
      <c r="AG36">
        <v>0.80549999999999999</v>
      </c>
      <c r="AH36">
        <f t="shared" si="11"/>
        <v>56</v>
      </c>
      <c r="AI36">
        <f t="shared" si="12"/>
        <v>43.75</v>
      </c>
      <c r="AJ36">
        <f>IF(C36=1,(AI36/Z36),REF)</f>
        <v>52.628413328521589</v>
      </c>
      <c r="AK36">
        <f t="shared" si="13"/>
        <v>35</v>
      </c>
      <c r="AL36">
        <f>IF(B36=1,(AI36/AC36),REF)</f>
        <v>50.080128205128204</v>
      </c>
      <c r="AM36">
        <f t="shared" si="14"/>
        <v>34</v>
      </c>
      <c r="AN36">
        <f t="shared" si="15"/>
        <v>30</v>
      </c>
      <c r="AO36" t="str">
        <f t="shared" si="16"/>
        <v>VCU</v>
      </c>
      <c r="AP36">
        <f t="shared" si="17"/>
        <v>0.62472618123679491</v>
      </c>
      <c r="AQ36">
        <f t="shared" si="18"/>
        <v>0.61542585465146826</v>
      </c>
      <c r="AR36">
        <f t="shared" si="19"/>
        <v>0.82599605661314313</v>
      </c>
      <c r="AS36" t="str">
        <f t="shared" si="20"/>
        <v>VCU</v>
      </c>
      <c r="AT36">
        <f t="shared" si="21"/>
        <v>35</v>
      </c>
      <c r="AU36">
        <f t="shared" si="22"/>
        <v>31.666666666666668</v>
      </c>
      <c r="AV36">
        <v>32</v>
      </c>
      <c r="AW36" t="str">
        <f t="shared" si="23"/>
        <v>VCU</v>
      </c>
      <c r="AX36" t="str">
        <f t="shared" si="24"/>
        <v/>
      </c>
      <c r="AY36">
        <v>35</v>
      </c>
    </row>
    <row r="37" spans="1:52" x14ac:dyDescent="0.25">
      <c r="A37">
        <v>1</v>
      </c>
      <c r="B37">
        <v>1</v>
      </c>
      <c r="C37">
        <v>1</v>
      </c>
      <c r="D37" s="421" t="s">
        <v>316</v>
      </c>
      <c r="E37" s="421">
        <v>65.2376</v>
      </c>
      <c r="F37" s="421">
        <v>330</v>
      </c>
      <c r="G37" s="421">
        <v>64.903300000000002</v>
      </c>
      <c r="H37" s="421">
        <v>314</v>
      </c>
      <c r="I37" s="421">
        <v>106.806</v>
      </c>
      <c r="J37" s="421">
        <v>109</v>
      </c>
      <c r="K37" s="421">
        <v>111.357</v>
      </c>
      <c r="L37" s="421">
        <v>65</v>
      </c>
      <c r="M37" s="421">
        <v>99.725499999999997</v>
      </c>
      <c r="N37" s="421">
        <v>84</v>
      </c>
      <c r="O37" s="421">
        <v>95.507000000000005</v>
      </c>
      <c r="P37" s="421">
        <v>30</v>
      </c>
      <c r="Q37" s="421">
        <v>15.850099999999999</v>
      </c>
      <c r="R37" s="421">
        <v>38</v>
      </c>
      <c r="S37">
        <f t="shared" si="0"/>
        <v>0.24295804873263263</v>
      </c>
      <c r="T37">
        <f t="shared" si="1"/>
        <v>36</v>
      </c>
      <c r="U37">
        <f t="shared" si="2"/>
        <v>808971.12481728243</v>
      </c>
      <c r="V37">
        <f t="shared" si="3"/>
        <v>115</v>
      </c>
      <c r="W37">
        <f t="shared" si="4"/>
        <v>22.571392352597993</v>
      </c>
      <c r="X37">
        <f t="shared" si="5"/>
        <v>66</v>
      </c>
      <c r="Y37">
        <f t="shared" si="6"/>
        <v>51</v>
      </c>
      <c r="Z37" s="421">
        <v>0.85</v>
      </c>
      <c r="AA37">
        <f t="shared" si="7"/>
        <v>34</v>
      </c>
      <c r="AB37" s="421">
        <v>0.87009999999999998</v>
      </c>
      <c r="AC37" s="421">
        <f t="shared" si="8"/>
        <v>0.86004999999999998</v>
      </c>
      <c r="AD37">
        <f t="shared" si="9"/>
        <v>36</v>
      </c>
      <c r="AE37">
        <v>0.83140000000000003</v>
      </c>
      <c r="AF37">
        <f t="shared" si="10"/>
        <v>44</v>
      </c>
      <c r="AG37">
        <v>0.80169999999999997</v>
      </c>
      <c r="AH37">
        <f t="shared" si="11"/>
        <v>58</v>
      </c>
      <c r="AI37">
        <f t="shared" si="12"/>
        <v>56.666666666666664</v>
      </c>
      <c r="AJ37">
        <f>IF(C37=1,(AI37/Z37),REF)</f>
        <v>66.666666666666671</v>
      </c>
      <c r="AK37">
        <f t="shared" si="13"/>
        <v>46</v>
      </c>
      <c r="AL37" s="421">
        <f>IF(B37=1,(AI37/AC37),REF)</f>
        <v>65.887642191345464</v>
      </c>
      <c r="AM37">
        <f t="shared" si="14"/>
        <v>46</v>
      </c>
      <c r="AN37" s="421">
        <f t="shared" si="15"/>
        <v>36</v>
      </c>
      <c r="AO37" s="421" t="str">
        <f t="shared" si="16"/>
        <v>Syracuse</v>
      </c>
      <c r="AP37" s="421">
        <f t="shared" si="17"/>
        <v>0.62385262338472935</v>
      </c>
      <c r="AQ37" s="421">
        <f t="shared" si="18"/>
        <v>0.58545631580202906</v>
      </c>
      <c r="AR37" s="421">
        <f t="shared" si="19"/>
        <v>0.81771677472870341</v>
      </c>
      <c r="AS37" s="421" t="str">
        <f t="shared" si="20"/>
        <v>Syracuse</v>
      </c>
      <c r="AT37">
        <f t="shared" si="21"/>
        <v>36</v>
      </c>
      <c r="AU37" s="421">
        <f t="shared" si="22"/>
        <v>36</v>
      </c>
      <c r="AV37">
        <v>38</v>
      </c>
      <c r="AW37" s="421" t="str">
        <f t="shared" si="23"/>
        <v>Syracuse</v>
      </c>
      <c r="AX37" t="str">
        <f t="shared" si="24"/>
        <v/>
      </c>
      <c r="AY37">
        <v>36</v>
      </c>
      <c r="AZ37">
        <v>4</v>
      </c>
    </row>
    <row r="38" spans="1:52" x14ac:dyDescent="0.25">
      <c r="A38">
        <v>1</v>
      </c>
      <c r="B38">
        <v>1</v>
      </c>
      <c r="C38">
        <v>1</v>
      </c>
      <c r="D38" t="s">
        <v>358</v>
      </c>
      <c r="E38">
        <v>68.900999999999996</v>
      </c>
      <c r="F38">
        <v>178</v>
      </c>
      <c r="G38">
        <v>66.279499999999999</v>
      </c>
      <c r="H38">
        <v>259</v>
      </c>
      <c r="I38">
        <v>108.092</v>
      </c>
      <c r="J38">
        <v>88</v>
      </c>
      <c r="K38">
        <v>107.747</v>
      </c>
      <c r="L38">
        <v>117</v>
      </c>
      <c r="M38">
        <v>91.149000000000001</v>
      </c>
      <c r="N38">
        <v>3</v>
      </c>
      <c r="O38">
        <v>92.363200000000006</v>
      </c>
      <c r="P38">
        <v>9</v>
      </c>
      <c r="Q38">
        <v>15.383699999999999</v>
      </c>
      <c r="R38">
        <v>40</v>
      </c>
      <c r="S38">
        <f t="shared" si="0"/>
        <v>0.22327397280155578</v>
      </c>
      <c r="T38">
        <f t="shared" si="1"/>
        <v>40</v>
      </c>
      <c r="U38">
        <f t="shared" si="2"/>
        <v>799900.372436109</v>
      </c>
      <c r="V38">
        <f t="shared" si="3"/>
        <v>126</v>
      </c>
      <c r="W38">
        <f t="shared" si="4"/>
        <v>20.256892738194015</v>
      </c>
      <c r="X38">
        <f t="shared" si="5"/>
        <v>9</v>
      </c>
      <c r="Y38">
        <f t="shared" si="6"/>
        <v>24.5</v>
      </c>
      <c r="Z38">
        <v>0.83830000000000005</v>
      </c>
      <c r="AA38">
        <f t="shared" si="7"/>
        <v>38</v>
      </c>
      <c r="AB38">
        <v>0.8871</v>
      </c>
      <c r="AC38">
        <f t="shared" si="8"/>
        <v>0.86270000000000002</v>
      </c>
      <c r="AD38">
        <f t="shared" si="9"/>
        <v>35</v>
      </c>
      <c r="AE38">
        <v>0.77170000000000005</v>
      </c>
      <c r="AF38">
        <f t="shared" si="10"/>
        <v>65</v>
      </c>
      <c r="AG38">
        <v>0.85109999999999997</v>
      </c>
      <c r="AH38">
        <f t="shared" si="11"/>
        <v>37</v>
      </c>
      <c r="AI38">
        <f t="shared" si="12"/>
        <v>54.583333333333336</v>
      </c>
      <c r="AJ38">
        <f>IF(C38=1,(AI38/Z38),REF)</f>
        <v>65.111932880034985</v>
      </c>
      <c r="AK38">
        <f t="shared" si="13"/>
        <v>42</v>
      </c>
      <c r="AL38">
        <f>IF(B38=1,(AI38/AC38),REF)</f>
        <v>63.270352768440169</v>
      </c>
      <c r="AM38">
        <f t="shared" si="14"/>
        <v>42</v>
      </c>
      <c r="AN38">
        <f t="shared" si="15"/>
        <v>35</v>
      </c>
      <c r="AO38" t="str">
        <f t="shared" si="16"/>
        <v>Valparaiso</v>
      </c>
      <c r="AP38">
        <f t="shared" si="17"/>
        <v>0.61671904684709644</v>
      </c>
      <c r="AQ38">
        <f t="shared" si="18"/>
        <v>0.59024328794893222</v>
      </c>
      <c r="AR38">
        <f t="shared" si="19"/>
        <v>0.81708170922843193</v>
      </c>
      <c r="AS38" t="str">
        <f t="shared" si="20"/>
        <v>Valparaiso</v>
      </c>
      <c r="AT38">
        <f t="shared" si="21"/>
        <v>37</v>
      </c>
      <c r="AU38">
        <f t="shared" si="22"/>
        <v>35.666666666666664</v>
      </c>
      <c r="AV38">
        <v>37</v>
      </c>
      <c r="AW38" t="str">
        <f t="shared" si="23"/>
        <v>Valparaiso</v>
      </c>
      <c r="AX38" t="str">
        <f t="shared" si="24"/>
        <v/>
      </c>
      <c r="AY38">
        <v>37</v>
      </c>
    </row>
    <row r="39" spans="1:52" x14ac:dyDescent="0.25">
      <c r="A39">
        <v>1</v>
      </c>
      <c r="B39">
        <v>1</v>
      </c>
      <c r="C39">
        <v>1</v>
      </c>
      <c r="D39" t="s">
        <v>120</v>
      </c>
      <c r="E39">
        <v>69.982200000000006</v>
      </c>
      <c r="F39">
        <v>121</v>
      </c>
      <c r="G39">
        <v>69.039599999999993</v>
      </c>
      <c r="H39">
        <v>117</v>
      </c>
      <c r="I39">
        <v>104.45</v>
      </c>
      <c r="J39">
        <v>166</v>
      </c>
      <c r="K39">
        <v>109.425</v>
      </c>
      <c r="L39">
        <v>92</v>
      </c>
      <c r="M39">
        <v>97.527699999999996</v>
      </c>
      <c r="N39">
        <v>39</v>
      </c>
      <c r="O39">
        <v>93.426100000000005</v>
      </c>
      <c r="P39">
        <v>17</v>
      </c>
      <c r="Q39">
        <v>15.998799999999999</v>
      </c>
      <c r="R39">
        <v>36</v>
      </c>
      <c r="S39">
        <f t="shared" si="0"/>
        <v>0.22861384752122668</v>
      </c>
      <c r="T39">
        <f t="shared" si="1"/>
        <v>38</v>
      </c>
      <c r="U39">
        <f t="shared" si="2"/>
        <v>837955.00956487493</v>
      </c>
      <c r="V39">
        <f t="shared" si="3"/>
        <v>90</v>
      </c>
      <c r="W39">
        <f t="shared" si="4"/>
        <v>20.31241499308155</v>
      </c>
      <c r="X39">
        <f t="shared" si="5"/>
        <v>10</v>
      </c>
      <c r="Y39">
        <f t="shared" si="6"/>
        <v>24</v>
      </c>
      <c r="Z39">
        <v>0.81079999999999997</v>
      </c>
      <c r="AA39">
        <f t="shared" si="7"/>
        <v>47</v>
      </c>
      <c r="AB39">
        <v>0.89600000000000002</v>
      </c>
      <c r="AC39">
        <f t="shared" si="8"/>
        <v>0.85339999999999994</v>
      </c>
      <c r="AD39">
        <f t="shared" si="9"/>
        <v>38</v>
      </c>
      <c r="AE39">
        <v>0.78290000000000004</v>
      </c>
      <c r="AF39">
        <f t="shared" si="10"/>
        <v>59</v>
      </c>
      <c r="AG39">
        <v>0.91020000000000001</v>
      </c>
      <c r="AH39">
        <f t="shared" si="11"/>
        <v>18</v>
      </c>
      <c r="AI39">
        <f t="shared" si="12"/>
        <v>44.5</v>
      </c>
      <c r="AJ39">
        <f>IF(C39=1,(AI39/Z39),REF)</f>
        <v>54.884065120868279</v>
      </c>
      <c r="AK39">
        <f t="shared" si="13"/>
        <v>36</v>
      </c>
      <c r="AL39">
        <f>IF(B39=1,(AI39/AC39),REF)</f>
        <v>52.144363721584256</v>
      </c>
      <c r="AM39">
        <f t="shared" si="14"/>
        <v>36</v>
      </c>
      <c r="AN39">
        <f t="shared" si="15"/>
        <v>36</v>
      </c>
      <c r="AO39" t="str">
        <f t="shared" si="16"/>
        <v>Florida</v>
      </c>
      <c r="AP39">
        <f t="shared" si="17"/>
        <v>0.60676855646946504</v>
      </c>
      <c r="AQ39">
        <f t="shared" si="18"/>
        <v>0.59816776865923904</v>
      </c>
      <c r="AR39">
        <f t="shared" si="19"/>
        <v>0.81653281063350847</v>
      </c>
      <c r="AS39" t="str">
        <f t="shared" si="20"/>
        <v>Florida</v>
      </c>
      <c r="AT39">
        <f t="shared" si="21"/>
        <v>38</v>
      </c>
      <c r="AU39">
        <f t="shared" si="22"/>
        <v>37.333333333333336</v>
      </c>
      <c r="AV39">
        <v>40</v>
      </c>
      <c r="AW39" t="str">
        <f t="shared" si="23"/>
        <v>Florida</v>
      </c>
      <c r="AX39" t="str">
        <f t="shared" si="24"/>
        <v/>
      </c>
      <c r="AY39">
        <v>38</v>
      </c>
    </row>
    <row r="40" spans="1:52" x14ac:dyDescent="0.25">
      <c r="A40">
        <v>1</v>
      </c>
      <c r="B40">
        <v>1</v>
      </c>
      <c r="C40">
        <v>1</v>
      </c>
      <c r="D40" t="s">
        <v>84</v>
      </c>
      <c r="E40">
        <v>65.805999999999997</v>
      </c>
      <c r="F40">
        <v>321</v>
      </c>
      <c r="G40">
        <v>64.114699999999999</v>
      </c>
      <c r="H40">
        <v>332</v>
      </c>
      <c r="I40">
        <v>108.015</v>
      </c>
      <c r="J40">
        <v>89</v>
      </c>
      <c r="K40">
        <v>110.035</v>
      </c>
      <c r="L40">
        <v>87</v>
      </c>
      <c r="M40">
        <v>93.577699999999993</v>
      </c>
      <c r="N40">
        <v>9</v>
      </c>
      <c r="O40">
        <v>92.875500000000002</v>
      </c>
      <c r="P40">
        <v>12</v>
      </c>
      <c r="Q40">
        <v>17.159300000000002</v>
      </c>
      <c r="R40">
        <v>31</v>
      </c>
      <c r="S40">
        <f t="shared" si="0"/>
        <v>0.26075889736498181</v>
      </c>
      <c r="T40">
        <f t="shared" si="1"/>
        <v>30</v>
      </c>
      <c r="U40">
        <f t="shared" si="2"/>
        <v>796759.3868123499</v>
      </c>
      <c r="V40">
        <f t="shared" si="3"/>
        <v>129</v>
      </c>
      <c r="W40">
        <f t="shared" si="4"/>
        <v>21.398157046163146</v>
      </c>
      <c r="X40">
        <f t="shared" si="5"/>
        <v>34</v>
      </c>
      <c r="Y40">
        <f t="shared" si="6"/>
        <v>32</v>
      </c>
      <c r="Z40">
        <v>0.83189999999999997</v>
      </c>
      <c r="AA40">
        <f t="shared" si="7"/>
        <v>41</v>
      </c>
      <c r="AB40">
        <v>0.89749999999999996</v>
      </c>
      <c r="AC40">
        <f t="shared" si="8"/>
        <v>0.86470000000000002</v>
      </c>
      <c r="AD40">
        <f t="shared" si="9"/>
        <v>33</v>
      </c>
      <c r="AE40">
        <v>0.75719999999999998</v>
      </c>
      <c r="AF40">
        <f t="shared" si="10"/>
        <v>72</v>
      </c>
      <c r="AG40">
        <v>0.88229999999999997</v>
      </c>
      <c r="AH40">
        <f t="shared" si="11"/>
        <v>29</v>
      </c>
      <c r="AI40">
        <f t="shared" si="12"/>
        <v>54.166666666666664</v>
      </c>
      <c r="AJ40">
        <f>IF(C40=1,(AI40/Z40),REF)</f>
        <v>65.111992627318983</v>
      </c>
      <c r="AK40">
        <f t="shared" si="13"/>
        <v>43</v>
      </c>
      <c r="AL40">
        <f>IF(B40=1,(AI40/AC40),REF)</f>
        <v>62.642149493080446</v>
      </c>
      <c r="AM40">
        <f t="shared" si="14"/>
        <v>41</v>
      </c>
      <c r="AN40">
        <f t="shared" si="15"/>
        <v>33</v>
      </c>
      <c r="AO40" t="str">
        <f t="shared" si="16"/>
        <v>Cincinnati</v>
      </c>
      <c r="AP40">
        <f t="shared" si="17"/>
        <v>0.61201065011849387</v>
      </c>
      <c r="AQ40">
        <f t="shared" si="18"/>
        <v>0.59235003519947205</v>
      </c>
      <c r="AR40">
        <f t="shared" si="19"/>
        <v>0.81637675386448272</v>
      </c>
      <c r="AS40" t="str">
        <f t="shared" si="20"/>
        <v>Cincinnati</v>
      </c>
      <c r="AT40">
        <f t="shared" si="21"/>
        <v>39</v>
      </c>
      <c r="AU40">
        <f t="shared" si="22"/>
        <v>35</v>
      </c>
      <c r="AV40">
        <v>33</v>
      </c>
      <c r="AW40" t="str">
        <f t="shared" si="23"/>
        <v>Cincinnati</v>
      </c>
      <c r="AX40" t="str">
        <f t="shared" si="24"/>
        <v/>
      </c>
      <c r="AY40">
        <v>39</v>
      </c>
    </row>
    <row r="41" spans="1:52" x14ac:dyDescent="0.25">
      <c r="A41">
        <v>1</v>
      </c>
      <c r="B41">
        <v>1</v>
      </c>
      <c r="C41">
        <v>1</v>
      </c>
      <c r="D41" t="s">
        <v>99</v>
      </c>
      <c r="E41">
        <v>68.781000000000006</v>
      </c>
      <c r="F41">
        <v>189</v>
      </c>
      <c r="G41">
        <v>67.849800000000002</v>
      </c>
      <c r="H41">
        <v>177</v>
      </c>
      <c r="I41">
        <v>105.44499999999999</v>
      </c>
      <c r="J41">
        <v>135</v>
      </c>
      <c r="K41">
        <v>106.934</v>
      </c>
      <c r="L41">
        <v>135</v>
      </c>
      <c r="M41">
        <v>94.5946</v>
      </c>
      <c r="N41">
        <v>18</v>
      </c>
      <c r="O41">
        <v>93.590699999999998</v>
      </c>
      <c r="P41">
        <v>18</v>
      </c>
      <c r="Q41">
        <v>13.343400000000001</v>
      </c>
      <c r="R41">
        <v>56</v>
      </c>
      <c r="S41">
        <f t="shared" si="0"/>
        <v>0.19399688867565168</v>
      </c>
      <c r="T41">
        <f t="shared" si="1"/>
        <v>54</v>
      </c>
      <c r="U41">
        <f t="shared" si="2"/>
        <v>786502.50576603599</v>
      </c>
      <c r="V41">
        <f t="shared" si="3"/>
        <v>138</v>
      </c>
      <c r="W41">
        <f t="shared" si="4"/>
        <v>20.725443235525596</v>
      </c>
      <c r="X41">
        <f t="shared" si="5"/>
        <v>19</v>
      </c>
      <c r="Y41">
        <f t="shared" si="6"/>
        <v>36.5</v>
      </c>
      <c r="Z41">
        <v>0.87260000000000004</v>
      </c>
      <c r="AA41">
        <f t="shared" si="7"/>
        <v>27</v>
      </c>
      <c r="AB41">
        <v>0.79900000000000004</v>
      </c>
      <c r="AC41">
        <f t="shared" si="8"/>
        <v>0.8358000000000001</v>
      </c>
      <c r="AD41">
        <f t="shared" si="9"/>
        <v>45</v>
      </c>
      <c r="AE41">
        <v>0.86860000000000004</v>
      </c>
      <c r="AF41">
        <f t="shared" si="10"/>
        <v>35</v>
      </c>
      <c r="AG41">
        <v>0.83030000000000004</v>
      </c>
      <c r="AH41">
        <f t="shared" si="11"/>
        <v>46</v>
      </c>
      <c r="AI41">
        <f t="shared" si="12"/>
        <v>59.083333333333336</v>
      </c>
      <c r="AJ41">
        <f>IF(C41=1,(AI41/Z41),REF)</f>
        <v>67.709527083810826</v>
      </c>
      <c r="AK41">
        <f t="shared" si="13"/>
        <v>47</v>
      </c>
      <c r="AL41">
        <f>IF(B41=1,(AI41/AC41),REF)</f>
        <v>70.690755364122197</v>
      </c>
      <c r="AM41">
        <f t="shared" si="14"/>
        <v>49</v>
      </c>
      <c r="AN41">
        <f t="shared" si="15"/>
        <v>45</v>
      </c>
      <c r="AO41" t="str">
        <f t="shared" si="16"/>
        <v>Dayton</v>
      </c>
      <c r="AP41">
        <f t="shared" si="17"/>
        <v>0.63944645592941352</v>
      </c>
      <c r="AQ41">
        <f t="shared" si="18"/>
        <v>0.56396652952443571</v>
      </c>
      <c r="AR41">
        <f t="shared" si="19"/>
        <v>0.81611973356640399</v>
      </c>
      <c r="AS41" t="str">
        <f t="shared" si="20"/>
        <v>Dayton</v>
      </c>
      <c r="AT41">
        <f t="shared" si="21"/>
        <v>40</v>
      </c>
      <c r="AU41">
        <f t="shared" si="22"/>
        <v>43.333333333333336</v>
      </c>
      <c r="AV41">
        <v>39</v>
      </c>
      <c r="AW41" t="str">
        <f t="shared" si="23"/>
        <v>Dayton</v>
      </c>
      <c r="AX41" t="str">
        <f t="shared" si="24"/>
        <v/>
      </c>
      <c r="AY41">
        <v>40</v>
      </c>
    </row>
    <row r="42" spans="1:52" x14ac:dyDescent="0.25">
      <c r="A42">
        <v>1</v>
      </c>
      <c r="B42">
        <v>1</v>
      </c>
      <c r="C42">
        <v>1</v>
      </c>
      <c r="D42" t="s">
        <v>267</v>
      </c>
      <c r="E42">
        <v>69.849999999999994</v>
      </c>
      <c r="F42">
        <v>130</v>
      </c>
      <c r="G42">
        <v>68.490300000000005</v>
      </c>
      <c r="H42">
        <v>143</v>
      </c>
      <c r="I42">
        <v>104.928</v>
      </c>
      <c r="J42">
        <v>150</v>
      </c>
      <c r="K42">
        <v>109.321</v>
      </c>
      <c r="L42">
        <v>93</v>
      </c>
      <c r="M42">
        <v>98.742199999999997</v>
      </c>
      <c r="N42">
        <v>60</v>
      </c>
      <c r="O42">
        <v>95.727500000000006</v>
      </c>
      <c r="P42">
        <v>35</v>
      </c>
      <c r="Q42">
        <v>13.5932</v>
      </c>
      <c r="R42">
        <v>53</v>
      </c>
      <c r="S42">
        <f t="shared" si="0"/>
        <v>0.19460987831066562</v>
      </c>
      <c r="T42">
        <f t="shared" si="1"/>
        <v>53</v>
      </c>
      <c r="U42">
        <f t="shared" si="2"/>
        <v>834783.01071384992</v>
      </c>
      <c r="V42">
        <f t="shared" si="3"/>
        <v>94</v>
      </c>
      <c r="W42">
        <f t="shared" si="4"/>
        <v>21.158863503854029</v>
      </c>
      <c r="X42">
        <f t="shared" si="5"/>
        <v>30</v>
      </c>
      <c r="Y42">
        <f t="shared" si="6"/>
        <v>41.5</v>
      </c>
      <c r="Z42">
        <v>0.88849999999999996</v>
      </c>
      <c r="AA42">
        <f t="shared" si="7"/>
        <v>21</v>
      </c>
      <c r="AB42">
        <v>0.73740000000000006</v>
      </c>
      <c r="AC42">
        <f t="shared" si="8"/>
        <v>0.81295000000000006</v>
      </c>
      <c r="AD42">
        <f t="shared" si="9"/>
        <v>50</v>
      </c>
      <c r="AE42">
        <v>0.79049999999999998</v>
      </c>
      <c r="AF42">
        <f t="shared" si="10"/>
        <v>57</v>
      </c>
      <c r="AG42">
        <v>0.80989999999999995</v>
      </c>
      <c r="AH42">
        <f t="shared" si="11"/>
        <v>53</v>
      </c>
      <c r="AI42">
        <f t="shared" si="12"/>
        <v>58.083333333333336</v>
      </c>
      <c r="AJ42">
        <f>IF(C42=1,(AI42/Z42),REF)</f>
        <v>65.372350403301454</v>
      </c>
      <c r="AK42">
        <f t="shared" si="13"/>
        <v>44</v>
      </c>
      <c r="AL42">
        <f>IF(B42=1,(AI42/AC42),REF)</f>
        <v>71.447608504008031</v>
      </c>
      <c r="AM42">
        <f t="shared" si="14"/>
        <v>52</v>
      </c>
      <c r="AN42">
        <f t="shared" si="15"/>
        <v>44</v>
      </c>
      <c r="AO42" t="str">
        <f t="shared" si="16"/>
        <v>Providence</v>
      </c>
      <c r="AP42">
        <f t="shared" si="17"/>
        <v>0.65338923695493145</v>
      </c>
      <c r="AQ42">
        <f t="shared" si="18"/>
        <v>0.54781846211383489</v>
      </c>
      <c r="AR42">
        <f t="shared" si="19"/>
        <v>0.81552117989640416</v>
      </c>
      <c r="AS42" t="str">
        <f t="shared" si="20"/>
        <v>Providence</v>
      </c>
      <c r="AT42">
        <f t="shared" si="21"/>
        <v>41</v>
      </c>
      <c r="AU42">
        <f t="shared" si="22"/>
        <v>45</v>
      </c>
      <c r="AV42">
        <v>48</v>
      </c>
      <c r="AW42" t="str">
        <f t="shared" si="23"/>
        <v>Providence</v>
      </c>
      <c r="AX42" t="str">
        <f t="shared" si="24"/>
        <v/>
      </c>
      <c r="AY42">
        <v>41</v>
      </c>
    </row>
    <row r="43" spans="1:52" x14ac:dyDescent="0.25">
      <c r="A43">
        <v>1</v>
      </c>
      <c r="B43">
        <v>1</v>
      </c>
      <c r="C43">
        <v>1</v>
      </c>
      <c r="D43" t="s">
        <v>202</v>
      </c>
      <c r="E43">
        <v>65.992400000000004</v>
      </c>
      <c r="F43">
        <v>314</v>
      </c>
      <c r="G43">
        <v>65.913399999999996</v>
      </c>
      <c r="H43">
        <v>276</v>
      </c>
      <c r="I43">
        <v>112.432</v>
      </c>
      <c r="J43">
        <v>28</v>
      </c>
      <c r="K43">
        <v>115.09399999999999</v>
      </c>
      <c r="L43">
        <v>29</v>
      </c>
      <c r="M43">
        <v>102.956</v>
      </c>
      <c r="N43">
        <v>150</v>
      </c>
      <c r="O43">
        <v>100.54</v>
      </c>
      <c r="P43">
        <v>98</v>
      </c>
      <c r="Q43">
        <v>14.553800000000001</v>
      </c>
      <c r="R43">
        <v>44</v>
      </c>
      <c r="S43">
        <f t="shared" si="0"/>
        <v>0.22054054709330145</v>
      </c>
      <c r="T43">
        <f t="shared" si="1"/>
        <v>41</v>
      </c>
      <c r="U43">
        <f t="shared" si="2"/>
        <v>874176.82879684633</v>
      </c>
      <c r="V43">
        <f t="shared" si="3"/>
        <v>52</v>
      </c>
      <c r="W43">
        <f t="shared" si="4"/>
        <v>24.224135463099575</v>
      </c>
      <c r="X43">
        <f t="shared" si="5"/>
        <v>143</v>
      </c>
      <c r="Y43">
        <f t="shared" si="6"/>
        <v>92</v>
      </c>
      <c r="Z43">
        <v>0.83950000000000002</v>
      </c>
      <c r="AA43">
        <f t="shared" si="7"/>
        <v>37</v>
      </c>
      <c r="AB43">
        <v>0.82509999999999994</v>
      </c>
      <c r="AC43">
        <f t="shared" si="8"/>
        <v>0.83230000000000004</v>
      </c>
      <c r="AD43">
        <f t="shared" si="9"/>
        <v>46</v>
      </c>
      <c r="AE43">
        <v>0.77129999999999999</v>
      </c>
      <c r="AF43">
        <f t="shared" si="10"/>
        <v>66</v>
      </c>
      <c r="AG43">
        <v>0.90090000000000003</v>
      </c>
      <c r="AH43">
        <f t="shared" si="11"/>
        <v>19</v>
      </c>
      <c r="AI43">
        <f t="shared" si="12"/>
        <v>52.666666666666664</v>
      </c>
      <c r="AJ43">
        <f>IF(C43=1,(AI43/Z43),REF)</f>
        <v>62.735755409966245</v>
      </c>
      <c r="AK43">
        <f t="shared" si="13"/>
        <v>39</v>
      </c>
      <c r="AL43">
        <f>IF(B43=1,(AI43/AC43),REF)</f>
        <v>63.278465296968236</v>
      </c>
      <c r="AM43">
        <f t="shared" si="14"/>
        <v>43</v>
      </c>
      <c r="AN43">
        <f t="shared" si="15"/>
        <v>39</v>
      </c>
      <c r="AO43" t="str">
        <f t="shared" si="16"/>
        <v>Michigan</v>
      </c>
      <c r="AP43">
        <f t="shared" si="17"/>
        <v>0.61990214822517387</v>
      </c>
      <c r="AQ43">
        <f t="shared" si="18"/>
        <v>0.56943504748173057</v>
      </c>
      <c r="AR43">
        <f t="shared" si="19"/>
        <v>0.81228793428578505</v>
      </c>
      <c r="AS43" t="str">
        <f t="shared" si="20"/>
        <v>Michigan</v>
      </c>
      <c r="AT43">
        <f t="shared" si="21"/>
        <v>42</v>
      </c>
      <c r="AU43">
        <f t="shared" si="22"/>
        <v>42.333333333333336</v>
      </c>
      <c r="AV43">
        <v>43</v>
      </c>
      <c r="AW43" t="str">
        <f t="shared" si="23"/>
        <v>Michigan</v>
      </c>
      <c r="AX43" t="str">
        <f t="shared" si="24"/>
        <v/>
      </c>
      <c r="AY43">
        <v>42</v>
      </c>
    </row>
    <row r="44" spans="1:52" x14ac:dyDescent="0.25">
      <c r="A44">
        <v>1</v>
      </c>
      <c r="B44">
        <v>1</v>
      </c>
      <c r="C44">
        <v>1</v>
      </c>
      <c r="D44" t="s">
        <v>379</v>
      </c>
      <c r="E44">
        <v>64.091300000000004</v>
      </c>
      <c r="F44">
        <v>343</v>
      </c>
      <c r="G44">
        <v>63.263300000000001</v>
      </c>
      <c r="H44">
        <v>343</v>
      </c>
      <c r="I44">
        <v>106.66200000000001</v>
      </c>
      <c r="J44">
        <v>113</v>
      </c>
      <c r="K44">
        <v>111.76900000000001</v>
      </c>
      <c r="L44">
        <v>57</v>
      </c>
      <c r="M44">
        <v>99.978700000000003</v>
      </c>
      <c r="N44">
        <v>89</v>
      </c>
      <c r="O44">
        <v>95.403800000000004</v>
      </c>
      <c r="P44">
        <v>28</v>
      </c>
      <c r="Q44">
        <v>16.365100000000002</v>
      </c>
      <c r="R44">
        <v>33</v>
      </c>
      <c r="S44">
        <f t="shared" si="0"/>
        <v>0.25534198869425334</v>
      </c>
      <c r="T44">
        <f t="shared" si="1"/>
        <v>32</v>
      </c>
      <c r="U44">
        <f t="shared" si="2"/>
        <v>800648.3469486594</v>
      </c>
      <c r="V44">
        <f t="shared" si="3"/>
        <v>123</v>
      </c>
      <c r="W44">
        <f t="shared" si="4"/>
        <v>22.935382985095615</v>
      </c>
      <c r="X44">
        <f t="shared" si="5"/>
        <v>84</v>
      </c>
      <c r="Y44">
        <f t="shared" si="6"/>
        <v>58</v>
      </c>
      <c r="Z44">
        <v>0.84740000000000004</v>
      </c>
      <c r="AA44">
        <f t="shared" si="7"/>
        <v>36</v>
      </c>
      <c r="AB44">
        <v>0.82679999999999998</v>
      </c>
      <c r="AC44">
        <f t="shared" si="8"/>
        <v>0.83709999999999996</v>
      </c>
      <c r="AD44">
        <f t="shared" si="9"/>
        <v>43</v>
      </c>
      <c r="AE44">
        <v>0.88090000000000002</v>
      </c>
      <c r="AF44">
        <f t="shared" si="10"/>
        <v>27</v>
      </c>
      <c r="AG44">
        <v>0.77990000000000004</v>
      </c>
      <c r="AH44">
        <f t="shared" si="11"/>
        <v>65</v>
      </c>
      <c r="AI44">
        <f t="shared" si="12"/>
        <v>58</v>
      </c>
      <c r="AJ44">
        <f>IF(C44=1,(AI44/Z44),REF)</f>
        <v>68.444654236488077</v>
      </c>
      <c r="AK44">
        <f t="shared" si="13"/>
        <v>49</v>
      </c>
      <c r="AL44">
        <f>IF(B44=1,(AI44/AC44),REF)</f>
        <v>69.286823557520009</v>
      </c>
      <c r="AM44">
        <f t="shared" si="14"/>
        <v>48</v>
      </c>
      <c r="AN44">
        <f t="shared" si="15"/>
        <v>43</v>
      </c>
      <c r="AO44" t="str">
        <f t="shared" si="16"/>
        <v>Wisconsin</v>
      </c>
      <c r="AP44">
        <f t="shared" si="17"/>
        <v>0.62030953990565418</v>
      </c>
      <c r="AQ44">
        <f t="shared" si="18"/>
        <v>0.56626184749434627</v>
      </c>
      <c r="AR44">
        <f t="shared" si="19"/>
        <v>0.81153181498262583</v>
      </c>
      <c r="AS44" t="str">
        <f t="shared" si="20"/>
        <v>Wisconsin</v>
      </c>
      <c r="AT44">
        <f t="shared" si="21"/>
        <v>43</v>
      </c>
      <c r="AU44" s="420">
        <f t="shared" si="22"/>
        <v>43</v>
      </c>
      <c r="AV44">
        <v>41</v>
      </c>
      <c r="AW44" s="420" t="str">
        <f t="shared" si="23"/>
        <v>Wisconsin</v>
      </c>
      <c r="AX44" t="str">
        <f t="shared" si="24"/>
        <v/>
      </c>
      <c r="AY44">
        <v>43</v>
      </c>
      <c r="AZ44">
        <v>2</v>
      </c>
    </row>
    <row r="45" spans="1:52" x14ac:dyDescent="0.25">
      <c r="A45">
        <v>1</v>
      </c>
      <c r="B45">
        <v>1</v>
      </c>
      <c r="C45">
        <v>1</v>
      </c>
      <c r="D45" t="s">
        <v>96</v>
      </c>
      <c r="E45">
        <v>72.176599999999993</v>
      </c>
      <c r="F45">
        <v>48</v>
      </c>
      <c r="G45">
        <v>70.105999999999995</v>
      </c>
      <c r="H45">
        <v>80</v>
      </c>
      <c r="I45">
        <v>109.919</v>
      </c>
      <c r="J45">
        <v>59</v>
      </c>
      <c r="K45">
        <v>112.386</v>
      </c>
      <c r="L45">
        <v>50</v>
      </c>
      <c r="M45">
        <v>101.298</v>
      </c>
      <c r="N45">
        <v>116</v>
      </c>
      <c r="O45">
        <v>98.317800000000005</v>
      </c>
      <c r="P45">
        <v>61</v>
      </c>
      <c r="Q45">
        <v>14.0678</v>
      </c>
      <c r="R45">
        <v>48</v>
      </c>
      <c r="S45">
        <f t="shared" si="0"/>
        <v>0.19491358695200373</v>
      </c>
      <c r="T45">
        <f t="shared" si="1"/>
        <v>52</v>
      </c>
      <c r="U45">
        <f t="shared" si="2"/>
        <v>911634.70196709351</v>
      </c>
      <c r="V45">
        <f t="shared" si="3"/>
        <v>32</v>
      </c>
      <c r="W45">
        <f t="shared" si="4"/>
        <v>21.37051672370308</v>
      </c>
      <c r="X45">
        <f t="shared" si="5"/>
        <v>33</v>
      </c>
      <c r="Y45">
        <f t="shared" si="6"/>
        <v>42.5</v>
      </c>
      <c r="Z45">
        <v>0.78559999999999997</v>
      </c>
      <c r="AA45">
        <f t="shared" si="7"/>
        <v>54</v>
      </c>
      <c r="AB45">
        <v>0.89770000000000005</v>
      </c>
      <c r="AC45">
        <f t="shared" si="8"/>
        <v>0.84165000000000001</v>
      </c>
      <c r="AD45">
        <f t="shared" si="9"/>
        <v>40</v>
      </c>
      <c r="AE45">
        <v>0.78900000000000003</v>
      </c>
      <c r="AF45">
        <f t="shared" si="10"/>
        <v>58</v>
      </c>
      <c r="AG45">
        <v>0.78320000000000001</v>
      </c>
      <c r="AH45">
        <f t="shared" si="11"/>
        <v>63</v>
      </c>
      <c r="AI45">
        <f t="shared" si="12"/>
        <v>47.916666666666664</v>
      </c>
      <c r="AJ45">
        <f>IF(C45=1,(AI45/Z45),REF)</f>
        <v>60.993720298710116</v>
      </c>
      <c r="AK45">
        <f t="shared" si="13"/>
        <v>38</v>
      </c>
      <c r="AL45">
        <f>IF(B45=1,(AI45/AC45),REF)</f>
        <v>56.931820432087761</v>
      </c>
      <c r="AM45">
        <f t="shared" si="14"/>
        <v>37</v>
      </c>
      <c r="AN45">
        <f t="shared" si="15"/>
        <v>37</v>
      </c>
      <c r="AO45" t="str">
        <f t="shared" si="16"/>
        <v>Creighton</v>
      </c>
      <c r="AP45">
        <f t="shared" si="17"/>
        <v>0.58173730743994068</v>
      </c>
      <c r="AQ45">
        <f t="shared" si="18"/>
        <v>0.58349002361828484</v>
      </c>
      <c r="AR45">
        <f t="shared" si="19"/>
        <v>0.80566086226015243</v>
      </c>
      <c r="AS45" t="str">
        <f t="shared" si="20"/>
        <v>Creighton</v>
      </c>
      <c r="AT45">
        <f t="shared" si="21"/>
        <v>44</v>
      </c>
      <c r="AU45">
        <f t="shared" si="22"/>
        <v>40.333333333333336</v>
      </c>
      <c r="AV45">
        <v>42</v>
      </c>
      <c r="AW45" t="str">
        <f t="shared" si="23"/>
        <v>Creighton</v>
      </c>
      <c r="AX45" t="str">
        <f t="shared" si="24"/>
        <v/>
      </c>
      <c r="AY45">
        <v>44</v>
      </c>
    </row>
    <row r="46" spans="1:52" x14ac:dyDescent="0.25">
      <c r="A46">
        <v>1</v>
      </c>
      <c r="B46">
        <v>1</v>
      </c>
      <c r="C46">
        <v>1</v>
      </c>
      <c r="D46" t="s">
        <v>168</v>
      </c>
      <c r="E46">
        <v>67.590599999999995</v>
      </c>
      <c r="F46">
        <v>246</v>
      </c>
      <c r="G46">
        <v>66.649699999999996</v>
      </c>
      <c r="H46">
        <v>244</v>
      </c>
      <c r="I46">
        <v>102.85599999999999</v>
      </c>
      <c r="J46">
        <v>196</v>
      </c>
      <c r="K46">
        <v>108.81399999999999</v>
      </c>
      <c r="L46">
        <v>97</v>
      </c>
      <c r="M46">
        <v>99.251300000000001</v>
      </c>
      <c r="N46">
        <v>74</v>
      </c>
      <c r="O46">
        <v>94.969800000000006</v>
      </c>
      <c r="P46">
        <v>25</v>
      </c>
      <c r="Q46">
        <v>13.8438</v>
      </c>
      <c r="R46">
        <v>50</v>
      </c>
      <c r="S46">
        <f t="shared" si="0"/>
        <v>0.20482433947915815</v>
      </c>
      <c r="T46">
        <f t="shared" si="1"/>
        <v>49</v>
      </c>
      <c r="U46">
        <f t="shared" si="2"/>
        <v>800305.59331559751</v>
      </c>
      <c r="V46">
        <f t="shared" si="3"/>
        <v>124</v>
      </c>
      <c r="W46">
        <f t="shared" si="4"/>
        <v>21.589895277240764</v>
      </c>
      <c r="X46">
        <f t="shared" si="5"/>
        <v>37</v>
      </c>
      <c r="Y46">
        <f t="shared" si="6"/>
        <v>43</v>
      </c>
      <c r="Z46">
        <v>0.82279999999999998</v>
      </c>
      <c r="AA46">
        <f t="shared" si="7"/>
        <v>43</v>
      </c>
      <c r="AB46">
        <v>0.84899999999999998</v>
      </c>
      <c r="AC46">
        <f t="shared" si="8"/>
        <v>0.83589999999999998</v>
      </c>
      <c r="AD46">
        <f t="shared" si="9"/>
        <v>44</v>
      </c>
      <c r="AE46">
        <v>0.79379999999999995</v>
      </c>
      <c r="AF46">
        <f t="shared" si="10"/>
        <v>54</v>
      </c>
      <c r="AG46">
        <v>0.8367</v>
      </c>
      <c r="AH46">
        <f t="shared" si="11"/>
        <v>41</v>
      </c>
      <c r="AI46">
        <f t="shared" si="12"/>
        <v>59.166666666666664</v>
      </c>
      <c r="AJ46">
        <f>IF(C46=1,(AI46/Z46),REF)</f>
        <v>71.908928860800515</v>
      </c>
      <c r="AK46">
        <f t="shared" si="13"/>
        <v>52</v>
      </c>
      <c r="AL46">
        <f>IF(B46=1,(AI46/AC46),REF)</f>
        <v>70.781991466283841</v>
      </c>
      <c r="AM46">
        <f t="shared" si="14"/>
        <v>51</v>
      </c>
      <c r="AN46">
        <f t="shared" si="15"/>
        <v>44</v>
      </c>
      <c r="AO46" t="str">
        <f t="shared" si="16"/>
        <v>Kansas St.</v>
      </c>
      <c r="AP46">
        <f t="shared" si="17"/>
        <v>0.59933543434505254</v>
      </c>
      <c r="AQ46">
        <f t="shared" si="18"/>
        <v>0.5639430763866935</v>
      </c>
      <c r="AR46">
        <f t="shared" si="19"/>
        <v>0.80512161066213439</v>
      </c>
      <c r="AS46" t="str">
        <f t="shared" si="20"/>
        <v>Kansas St.</v>
      </c>
      <c r="AT46">
        <f t="shared" si="21"/>
        <v>45</v>
      </c>
      <c r="AU46">
        <f t="shared" si="22"/>
        <v>44.333333333333336</v>
      </c>
      <c r="AV46">
        <v>45</v>
      </c>
      <c r="AW46" t="str">
        <f t="shared" si="23"/>
        <v>Kansas St.</v>
      </c>
      <c r="AX46" t="str">
        <f t="shared" si="24"/>
        <v/>
      </c>
      <c r="AY46">
        <v>45</v>
      </c>
    </row>
    <row r="47" spans="1:52" x14ac:dyDescent="0.25">
      <c r="A47">
        <v>1</v>
      </c>
      <c r="B47">
        <v>1</v>
      </c>
      <c r="C47">
        <v>1</v>
      </c>
      <c r="D47" t="s">
        <v>349</v>
      </c>
      <c r="E47">
        <v>72.884100000000004</v>
      </c>
      <c r="F47">
        <v>29</v>
      </c>
      <c r="G47">
        <v>71.191400000000002</v>
      </c>
      <c r="H47">
        <v>46</v>
      </c>
      <c r="I47">
        <v>109.548</v>
      </c>
      <c r="J47">
        <v>66</v>
      </c>
      <c r="K47">
        <v>113.901</v>
      </c>
      <c r="L47">
        <v>34</v>
      </c>
      <c r="M47">
        <v>101.294</v>
      </c>
      <c r="N47">
        <v>115</v>
      </c>
      <c r="O47">
        <v>99.116</v>
      </c>
      <c r="P47">
        <v>72</v>
      </c>
      <c r="Q47">
        <v>14.784800000000001</v>
      </c>
      <c r="R47">
        <v>41</v>
      </c>
      <c r="S47">
        <f t="shared" si="0"/>
        <v>0.20285631571220603</v>
      </c>
      <c r="T47">
        <f t="shared" si="1"/>
        <v>50</v>
      </c>
      <c r="U47">
        <f t="shared" si="2"/>
        <v>945557.33803186414</v>
      </c>
      <c r="V47">
        <f t="shared" si="3"/>
        <v>18</v>
      </c>
      <c r="W47">
        <f t="shared" si="4"/>
        <v>21.438640013412527</v>
      </c>
      <c r="X47">
        <f t="shared" si="5"/>
        <v>35</v>
      </c>
      <c r="Y47">
        <f t="shared" si="6"/>
        <v>42.5</v>
      </c>
      <c r="Z47">
        <v>0.78410000000000002</v>
      </c>
      <c r="AA47">
        <f t="shared" si="7"/>
        <v>56</v>
      </c>
      <c r="AB47">
        <v>0.89070000000000005</v>
      </c>
      <c r="AC47">
        <f t="shared" si="8"/>
        <v>0.83740000000000003</v>
      </c>
      <c r="AD47">
        <f t="shared" si="9"/>
        <v>41</v>
      </c>
      <c r="AE47">
        <v>0.66010000000000002</v>
      </c>
      <c r="AF47">
        <f t="shared" si="10"/>
        <v>105</v>
      </c>
      <c r="AG47">
        <v>0.877</v>
      </c>
      <c r="AH47">
        <f t="shared" si="11"/>
        <v>30</v>
      </c>
      <c r="AI47">
        <f t="shared" si="12"/>
        <v>47.75</v>
      </c>
      <c r="AJ47">
        <f>IF(C47=1,(AI47/Z47),REF)</f>
        <v>60.897844662670579</v>
      </c>
      <c r="AK47">
        <f t="shared" si="13"/>
        <v>37</v>
      </c>
      <c r="AL47">
        <f>IF(B47=1,(AI47/AC47),REF)</f>
        <v>57.021733938380699</v>
      </c>
      <c r="AM47">
        <f t="shared" si="14"/>
        <v>38</v>
      </c>
      <c r="AN47">
        <f t="shared" si="15"/>
        <v>37</v>
      </c>
      <c r="AO47" t="str">
        <f t="shared" si="16"/>
        <v>USC</v>
      </c>
      <c r="AP47">
        <f t="shared" si="17"/>
        <v>0.58071790377761412</v>
      </c>
      <c r="AQ47">
        <f t="shared" si="18"/>
        <v>0.58042912326238671</v>
      </c>
      <c r="AR47">
        <f t="shared" si="19"/>
        <v>0.80453119389819128</v>
      </c>
      <c r="AS47" t="str">
        <f t="shared" si="20"/>
        <v>USC</v>
      </c>
      <c r="AT47">
        <f t="shared" si="21"/>
        <v>46</v>
      </c>
      <c r="AU47">
        <f t="shared" si="22"/>
        <v>41.333333333333336</v>
      </c>
      <c r="AV47">
        <v>47</v>
      </c>
      <c r="AW47" t="str">
        <f t="shared" si="23"/>
        <v>USC</v>
      </c>
      <c r="AX47" t="str">
        <f t="shared" si="24"/>
        <v/>
      </c>
      <c r="AY47">
        <v>46</v>
      </c>
    </row>
    <row r="48" spans="1:52" x14ac:dyDescent="0.25">
      <c r="A48">
        <v>1</v>
      </c>
      <c r="B48">
        <v>1</v>
      </c>
      <c r="C48">
        <v>1</v>
      </c>
      <c r="D48" t="s">
        <v>135</v>
      </c>
      <c r="E48">
        <v>67.155299999999997</v>
      </c>
      <c r="F48">
        <v>265</v>
      </c>
      <c r="G48">
        <v>67.151499999999999</v>
      </c>
      <c r="H48">
        <v>220</v>
      </c>
      <c r="I48">
        <v>108.217</v>
      </c>
      <c r="J48">
        <v>86</v>
      </c>
      <c r="K48">
        <v>112.551</v>
      </c>
      <c r="L48">
        <v>49</v>
      </c>
      <c r="M48">
        <v>105.65900000000001</v>
      </c>
      <c r="N48">
        <v>221</v>
      </c>
      <c r="O48">
        <v>100.02500000000001</v>
      </c>
      <c r="P48">
        <v>90</v>
      </c>
      <c r="Q48">
        <v>12.525700000000001</v>
      </c>
      <c r="R48">
        <v>59</v>
      </c>
      <c r="S48">
        <f t="shared" si="0"/>
        <v>0.18652288054703051</v>
      </c>
      <c r="T48">
        <f t="shared" si="1"/>
        <v>58</v>
      </c>
      <c r="U48">
        <f t="shared" si="2"/>
        <v>850705.04736343527</v>
      </c>
      <c r="V48">
        <f t="shared" si="3"/>
        <v>75</v>
      </c>
      <c r="W48">
        <f t="shared" si="4"/>
        <v>23.609859494087722</v>
      </c>
      <c r="X48">
        <f t="shared" si="5"/>
        <v>115</v>
      </c>
      <c r="Y48">
        <f t="shared" si="6"/>
        <v>86.5</v>
      </c>
      <c r="Z48">
        <v>0.81310000000000004</v>
      </c>
      <c r="AA48">
        <f t="shared" si="7"/>
        <v>46</v>
      </c>
      <c r="AB48">
        <v>0.84399999999999997</v>
      </c>
      <c r="AC48">
        <f t="shared" si="8"/>
        <v>0.82855000000000001</v>
      </c>
      <c r="AD48">
        <f t="shared" si="9"/>
        <v>47</v>
      </c>
      <c r="AE48">
        <v>0.81159999999999999</v>
      </c>
      <c r="AF48">
        <f t="shared" si="10"/>
        <v>49</v>
      </c>
      <c r="AG48">
        <v>0.78959999999999997</v>
      </c>
      <c r="AH48">
        <f t="shared" si="11"/>
        <v>61</v>
      </c>
      <c r="AI48">
        <f t="shared" si="12"/>
        <v>62.75</v>
      </c>
      <c r="AJ48">
        <f>IF(C48=1,(AI48/Z48),REF)</f>
        <v>77.173779362931981</v>
      </c>
      <c r="AK48">
        <f t="shared" si="13"/>
        <v>54</v>
      </c>
      <c r="AL48">
        <f>IF(B48=1,(AI48/AC48),REF)</f>
        <v>75.734717277170958</v>
      </c>
      <c r="AM48">
        <f t="shared" si="14"/>
        <v>54</v>
      </c>
      <c r="AN48">
        <f t="shared" si="15"/>
        <v>47</v>
      </c>
      <c r="AO48" t="str">
        <f t="shared" si="16"/>
        <v>Georgia Tech</v>
      </c>
      <c r="AP48">
        <f t="shared" si="17"/>
        <v>0.58809967341329683</v>
      </c>
      <c r="AQ48">
        <f t="shared" si="18"/>
        <v>0.55427863230359686</v>
      </c>
      <c r="AR48">
        <f t="shared" si="19"/>
        <v>0.79930398936247971</v>
      </c>
      <c r="AS48" t="str">
        <f t="shared" si="20"/>
        <v>Georgia Tech</v>
      </c>
      <c r="AT48">
        <f t="shared" si="21"/>
        <v>47</v>
      </c>
      <c r="AU48">
        <f t="shared" si="22"/>
        <v>47</v>
      </c>
      <c r="AV48">
        <v>51</v>
      </c>
      <c r="AW48" t="str">
        <f t="shared" si="23"/>
        <v>Georgia Tech</v>
      </c>
      <c r="AX48" t="str">
        <f t="shared" si="24"/>
        <v/>
      </c>
      <c r="AY48">
        <v>47</v>
      </c>
    </row>
    <row r="49" spans="1:52" x14ac:dyDescent="0.25">
      <c r="A49">
        <v>1</v>
      </c>
      <c r="B49">
        <v>1</v>
      </c>
      <c r="C49">
        <v>1</v>
      </c>
      <c r="D49" t="s">
        <v>247</v>
      </c>
      <c r="E49">
        <v>65.404700000000005</v>
      </c>
      <c r="F49">
        <v>326</v>
      </c>
      <c r="G49">
        <v>64.933000000000007</v>
      </c>
      <c r="H49">
        <v>312</v>
      </c>
      <c r="I49">
        <v>115.10599999999999</v>
      </c>
      <c r="J49">
        <v>10</v>
      </c>
      <c r="K49">
        <v>119.69</v>
      </c>
      <c r="L49">
        <v>9</v>
      </c>
      <c r="M49">
        <v>107.79600000000001</v>
      </c>
      <c r="N49">
        <v>269</v>
      </c>
      <c r="O49">
        <v>103.709</v>
      </c>
      <c r="P49">
        <v>155</v>
      </c>
      <c r="Q49">
        <v>15.981299999999999</v>
      </c>
      <c r="R49">
        <v>37</v>
      </c>
      <c r="S49">
        <f t="shared" si="0"/>
        <v>0.24434023854554784</v>
      </c>
      <c r="T49">
        <f t="shared" si="1"/>
        <v>34</v>
      </c>
      <c r="U49">
        <f t="shared" si="2"/>
        <v>936967.85571167001</v>
      </c>
      <c r="V49">
        <f t="shared" si="3"/>
        <v>20</v>
      </c>
      <c r="W49">
        <f t="shared" si="4"/>
        <v>25.686051956107349</v>
      </c>
      <c r="X49">
        <f t="shared" si="5"/>
        <v>232</v>
      </c>
      <c r="Y49">
        <f t="shared" si="6"/>
        <v>133</v>
      </c>
      <c r="Z49">
        <v>0.80100000000000005</v>
      </c>
      <c r="AA49">
        <f t="shared" si="7"/>
        <v>51</v>
      </c>
      <c r="AB49">
        <v>0.84909999999999997</v>
      </c>
      <c r="AC49">
        <f t="shared" si="8"/>
        <v>0.82505000000000006</v>
      </c>
      <c r="AD49">
        <f t="shared" si="9"/>
        <v>48</v>
      </c>
      <c r="AE49">
        <v>0.75160000000000005</v>
      </c>
      <c r="AF49">
        <f t="shared" si="10"/>
        <v>76</v>
      </c>
      <c r="AG49">
        <v>0.84009999999999996</v>
      </c>
      <c r="AH49">
        <f t="shared" si="11"/>
        <v>39</v>
      </c>
      <c r="AI49">
        <f t="shared" si="12"/>
        <v>58.333333333333336</v>
      </c>
      <c r="AJ49">
        <f>IF(C49=1,(AI49/Z49),REF)</f>
        <v>72.82563462338743</v>
      </c>
      <c r="AK49">
        <f t="shared" si="13"/>
        <v>53</v>
      </c>
      <c r="AL49">
        <f>IF(B49=1,(AI49/AC49),REF)</f>
        <v>70.702785689756169</v>
      </c>
      <c r="AM49">
        <f t="shared" si="14"/>
        <v>50</v>
      </c>
      <c r="AN49">
        <f t="shared" si="15"/>
        <v>48</v>
      </c>
      <c r="AO49" t="str">
        <f t="shared" si="16"/>
        <v>Notre Dame</v>
      </c>
      <c r="AP49">
        <f t="shared" si="17"/>
        <v>0.58271747514792649</v>
      </c>
      <c r="AQ49">
        <f t="shared" si="18"/>
        <v>0.55670099052717481</v>
      </c>
      <c r="AR49">
        <f t="shared" si="19"/>
        <v>0.79847496332309909</v>
      </c>
      <c r="AS49" t="str">
        <f t="shared" si="20"/>
        <v>Notre Dame</v>
      </c>
      <c r="AT49">
        <f t="shared" si="21"/>
        <v>48</v>
      </c>
      <c r="AU49" s="422">
        <f t="shared" si="22"/>
        <v>48</v>
      </c>
      <c r="AV49">
        <v>50</v>
      </c>
      <c r="AW49" s="422" t="str">
        <f t="shared" si="23"/>
        <v>Notre Dame</v>
      </c>
      <c r="AX49" t="str">
        <f t="shared" si="24"/>
        <v/>
      </c>
      <c r="AY49">
        <v>48</v>
      </c>
      <c r="AZ49">
        <v>3</v>
      </c>
    </row>
    <row r="50" spans="1:52" x14ac:dyDescent="0.25">
      <c r="A50">
        <v>1</v>
      </c>
      <c r="B50">
        <v>1</v>
      </c>
      <c r="C50">
        <v>1</v>
      </c>
      <c r="D50" t="s">
        <v>131</v>
      </c>
      <c r="E50">
        <v>69.246799999999993</v>
      </c>
      <c r="F50">
        <v>158</v>
      </c>
      <c r="G50">
        <v>67.815399999999997</v>
      </c>
      <c r="H50">
        <v>180</v>
      </c>
      <c r="I50">
        <v>105.117</v>
      </c>
      <c r="J50">
        <v>143</v>
      </c>
      <c r="K50">
        <v>110.629</v>
      </c>
      <c r="L50">
        <v>77</v>
      </c>
      <c r="M50">
        <v>102.621</v>
      </c>
      <c r="N50">
        <v>141</v>
      </c>
      <c r="O50">
        <v>99.9833</v>
      </c>
      <c r="P50">
        <v>89</v>
      </c>
      <c r="Q50">
        <v>10.646100000000001</v>
      </c>
      <c r="R50">
        <v>70</v>
      </c>
      <c r="S50">
        <f t="shared" si="0"/>
        <v>0.15373562388442508</v>
      </c>
      <c r="T50">
        <f t="shared" si="1"/>
        <v>71</v>
      </c>
      <c r="U50">
        <f t="shared" si="2"/>
        <v>847496.04905719869</v>
      </c>
      <c r="V50">
        <f t="shared" si="3"/>
        <v>79</v>
      </c>
      <c r="W50">
        <f t="shared" si="4"/>
        <v>22.881486656669793</v>
      </c>
      <c r="X50">
        <f t="shared" si="5"/>
        <v>81</v>
      </c>
      <c r="Y50">
        <f t="shared" si="6"/>
        <v>76</v>
      </c>
      <c r="Z50">
        <v>0.84960000000000002</v>
      </c>
      <c r="AA50">
        <f t="shared" si="7"/>
        <v>35</v>
      </c>
      <c r="AB50">
        <v>0.73070000000000002</v>
      </c>
      <c r="AC50">
        <f t="shared" si="8"/>
        <v>0.79015000000000002</v>
      </c>
      <c r="AD50">
        <f t="shared" si="9"/>
        <v>58</v>
      </c>
      <c r="AE50">
        <v>0.75980000000000003</v>
      </c>
      <c r="AF50">
        <f t="shared" si="10"/>
        <v>70</v>
      </c>
      <c r="AG50">
        <v>0.79390000000000005</v>
      </c>
      <c r="AH50">
        <f t="shared" si="11"/>
        <v>60</v>
      </c>
      <c r="AI50">
        <f t="shared" si="12"/>
        <v>69</v>
      </c>
      <c r="AJ50">
        <f>IF(C50=1,(AI50/Z50),REF)</f>
        <v>81.21468926553672</v>
      </c>
      <c r="AK50">
        <f t="shared" si="13"/>
        <v>55</v>
      </c>
      <c r="AL50">
        <f>IF(B50=1,(AI50/AC50),REF)</f>
        <v>87.325191419350759</v>
      </c>
      <c r="AM50">
        <f t="shared" si="14"/>
        <v>60</v>
      </c>
      <c r="AN50">
        <f t="shared" si="15"/>
        <v>55</v>
      </c>
      <c r="AO50" t="str">
        <f t="shared" si="16"/>
        <v>Georgetown</v>
      </c>
      <c r="AP50">
        <f t="shared" si="17"/>
        <v>0.61137123187751774</v>
      </c>
      <c r="AQ50">
        <f t="shared" si="18"/>
        <v>0.51926421252438626</v>
      </c>
      <c r="AR50">
        <f t="shared" si="19"/>
        <v>0.7960072809285661</v>
      </c>
      <c r="AS50" t="str">
        <f t="shared" si="20"/>
        <v>Georgetown</v>
      </c>
      <c r="AT50">
        <f t="shared" si="21"/>
        <v>49</v>
      </c>
      <c r="AU50">
        <f t="shared" si="22"/>
        <v>54</v>
      </c>
      <c r="AV50">
        <v>58</v>
      </c>
      <c r="AW50" t="str">
        <f t="shared" si="23"/>
        <v>Georgetown</v>
      </c>
      <c r="AX50" t="str">
        <f t="shared" si="24"/>
        <v/>
      </c>
      <c r="AY50">
        <v>49</v>
      </c>
    </row>
    <row r="51" spans="1:52" x14ac:dyDescent="0.25">
      <c r="A51">
        <v>1</v>
      </c>
      <c r="B51">
        <v>1</v>
      </c>
      <c r="C51">
        <v>1</v>
      </c>
      <c r="D51" t="s">
        <v>286</v>
      </c>
      <c r="E51">
        <v>66.182400000000001</v>
      </c>
      <c r="F51">
        <v>305</v>
      </c>
      <c r="G51">
        <v>64.728700000000003</v>
      </c>
      <c r="H51">
        <v>322</v>
      </c>
      <c r="I51">
        <v>101.661</v>
      </c>
      <c r="J51">
        <v>223</v>
      </c>
      <c r="K51">
        <v>104.47199999999999</v>
      </c>
      <c r="L51">
        <v>174</v>
      </c>
      <c r="M51">
        <v>90.908900000000003</v>
      </c>
      <c r="N51">
        <v>2</v>
      </c>
      <c r="O51">
        <v>90.377399999999994</v>
      </c>
      <c r="P51">
        <v>2</v>
      </c>
      <c r="Q51">
        <v>14.0944</v>
      </c>
      <c r="R51">
        <v>47</v>
      </c>
      <c r="S51">
        <f t="shared" si="0"/>
        <v>0.21296598491441832</v>
      </c>
      <c r="T51">
        <f t="shared" si="1"/>
        <v>44</v>
      </c>
      <c r="U51">
        <f t="shared" si="2"/>
        <v>722341.10608220159</v>
      </c>
      <c r="V51">
        <f t="shared" si="3"/>
        <v>214</v>
      </c>
      <c r="W51">
        <f t="shared" si="4"/>
        <v>20.368227500529546</v>
      </c>
      <c r="X51">
        <f t="shared" si="5"/>
        <v>13</v>
      </c>
      <c r="Y51">
        <f t="shared" si="6"/>
        <v>28.5</v>
      </c>
      <c r="Z51">
        <v>0.81330000000000002</v>
      </c>
      <c r="AA51">
        <f t="shared" si="7"/>
        <v>45</v>
      </c>
      <c r="AB51">
        <v>0.86150000000000004</v>
      </c>
      <c r="AC51">
        <f t="shared" si="8"/>
        <v>0.83740000000000003</v>
      </c>
      <c r="AD51">
        <f t="shared" si="9"/>
        <v>41</v>
      </c>
      <c r="AE51">
        <v>0.86709999999999998</v>
      </c>
      <c r="AF51">
        <f t="shared" si="10"/>
        <v>36</v>
      </c>
      <c r="AG51">
        <v>0.74139999999999995</v>
      </c>
      <c r="AH51">
        <f t="shared" si="11"/>
        <v>79</v>
      </c>
      <c r="AI51">
        <f t="shared" si="12"/>
        <v>73.75</v>
      </c>
      <c r="AJ51">
        <f>IF(C51=1,(AI51/Z51),REF)</f>
        <v>90.679945899422108</v>
      </c>
      <c r="AK51">
        <f t="shared" si="13"/>
        <v>59</v>
      </c>
      <c r="AL51">
        <f>IF(B51=1,(AI51/AC51),REF)</f>
        <v>88.070217339383802</v>
      </c>
      <c r="AM51">
        <f t="shared" si="14"/>
        <v>62</v>
      </c>
      <c r="AN51">
        <f t="shared" si="15"/>
        <v>41</v>
      </c>
      <c r="AO51" t="str">
        <f t="shared" si="16"/>
        <v>San Diego St.</v>
      </c>
      <c r="AP51">
        <f t="shared" si="17"/>
        <v>0.57883342424411932</v>
      </c>
      <c r="AQ51">
        <f t="shared" si="18"/>
        <v>0.54973148868741428</v>
      </c>
      <c r="AR51">
        <f t="shared" si="19"/>
        <v>0.79542386936104026</v>
      </c>
      <c r="AS51" t="str">
        <f t="shared" si="20"/>
        <v>San Diego St.</v>
      </c>
      <c r="AT51">
        <f t="shared" si="21"/>
        <v>50</v>
      </c>
      <c r="AU51">
        <f t="shared" si="22"/>
        <v>44</v>
      </c>
      <c r="AV51">
        <v>44</v>
      </c>
      <c r="AW51" t="str">
        <f t="shared" si="23"/>
        <v>San Diego St.</v>
      </c>
      <c r="AX51" t="str">
        <f t="shared" si="24"/>
        <v/>
      </c>
      <c r="AY51">
        <v>50</v>
      </c>
    </row>
    <row r="52" spans="1:52" x14ac:dyDescent="0.25">
      <c r="A52">
        <v>1</v>
      </c>
      <c r="B52">
        <v>1</v>
      </c>
      <c r="C52">
        <v>1</v>
      </c>
      <c r="D52" t="s">
        <v>297</v>
      </c>
      <c r="E52">
        <v>71.685599999999994</v>
      </c>
      <c r="F52">
        <v>60</v>
      </c>
      <c r="G52">
        <v>70.217299999999994</v>
      </c>
      <c r="H52">
        <v>72</v>
      </c>
      <c r="I52">
        <v>104.904</v>
      </c>
      <c r="J52">
        <v>153</v>
      </c>
      <c r="K52">
        <v>108.631</v>
      </c>
      <c r="L52">
        <v>100</v>
      </c>
      <c r="M52">
        <v>96.3489</v>
      </c>
      <c r="N52">
        <v>32</v>
      </c>
      <c r="O52">
        <v>94.951700000000002</v>
      </c>
      <c r="P52">
        <v>24</v>
      </c>
      <c r="Q52">
        <v>13.679600000000001</v>
      </c>
      <c r="R52">
        <v>52</v>
      </c>
      <c r="S52">
        <f t="shared" si="0"/>
        <v>0.19082354057160711</v>
      </c>
      <c r="T52">
        <f t="shared" si="1"/>
        <v>56</v>
      </c>
      <c r="U52">
        <f t="shared" si="2"/>
        <v>845939.84134778148</v>
      </c>
      <c r="V52">
        <f t="shared" si="3"/>
        <v>81</v>
      </c>
      <c r="W52">
        <f t="shared" si="4"/>
        <v>20.350377363912713</v>
      </c>
      <c r="X52">
        <f t="shared" si="5"/>
        <v>12</v>
      </c>
      <c r="Y52">
        <f t="shared" si="6"/>
        <v>34</v>
      </c>
      <c r="Z52">
        <v>0.7903</v>
      </c>
      <c r="AA52">
        <f t="shared" si="7"/>
        <v>52</v>
      </c>
      <c r="AB52">
        <v>0.8286</v>
      </c>
      <c r="AC52">
        <f t="shared" si="8"/>
        <v>0.80945</v>
      </c>
      <c r="AD52">
        <f t="shared" si="9"/>
        <v>54</v>
      </c>
      <c r="AE52">
        <v>0.75660000000000005</v>
      </c>
      <c r="AF52">
        <f t="shared" si="10"/>
        <v>73</v>
      </c>
      <c r="AG52">
        <v>0.88500000000000001</v>
      </c>
      <c r="AH52">
        <f t="shared" si="11"/>
        <v>27</v>
      </c>
      <c r="AI52">
        <f t="shared" si="12"/>
        <v>54.166666666666664</v>
      </c>
      <c r="AJ52">
        <f>IF(C52=1,(AI52/Z52),REF)</f>
        <v>68.539373233793071</v>
      </c>
      <c r="AK52">
        <f t="shared" si="13"/>
        <v>50</v>
      </c>
      <c r="AL52">
        <f>IF(B52=1,(AI52/AC52),REF)</f>
        <v>66.917866040727233</v>
      </c>
      <c r="AM52">
        <f t="shared" si="14"/>
        <v>47</v>
      </c>
      <c r="AN52">
        <f t="shared" si="15"/>
        <v>47</v>
      </c>
      <c r="AO52" t="str">
        <f t="shared" si="16"/>
        <v>South Carolina</v>
      </c>
      <c r="AP52">
        <f t="shared" si="17"/>
        <v>0.57843148344874062</v>
      </c>
      <c r="AQ52">
        <f t="shared" si="18"/>
        <v>0.54994411385194719</v>
      </c>
      <c r="AR52">
        <f t="shared" si="19"/>
        <v>0.79537049405270865</v>
      </c>
      <c r="AS52" t="str">
        <f t="shared" si="20"/>
        <v>South Carolina</v>
      </c>
      <c r="AT52">
        <f t="shared" si="21"/>
        <v>51</v>
      </c>
      <c r="AU52">
        <f t="shared" si="22"/>
        <v>50.666666666666664</v>
      </c>
      <c r="AV52">
        <v>52</v>
      </c>
      <c r="AW52" t="str">
        <f t="shared" si="23"/>
        <v>South Carolina</v>
      </c>
      <c r="AX52" t="str">
        <f t="shared" si="24"/>
        <v/>
      </c>
      <c r="AY52">
        <v>51</v>
      </c>
    </row>
    <row r="53" spans="1:52" x14ac:dyDescent="0.25">
      <c r="A53">
        <v>1</v>
      </c>
      <c r="B53">
        <v>1</v>
      </c>
      <c r="C53">
        <v>1</v>
      </c>
      <c r="D53" t="s">
        <v>69</v>
      </c>
      <c r="E53">
        <v>73.730900000000005</v>
      </c>
      <c r="F53">
        <v>16</v>
      </c>
      <c r="G53">
        <v>73.409099999999995</v>
      </c>
      <c r="H53">
        <v>11</v>
      </c>
      <c r="I53">
        <v>112.381</v>
      </c>
      <c r="J53">
        <v>29</v>
      </c>
      <c r="K53">
        <v>112.358</v>
      </c>
      <c r="L53">
        <v>51</v>
      </c>
      <c r="M53">
        <v>98.267700000000005</v>
      </c>
      <c r="N53">
        <v>52</v>
      </c>
      <c r="O53">
        <v>98.893799999999999</v>
      </c>
      <c r="P53">
        <v>67</v>
      </c>
      <c r="Q53">
        <v>13.464</v>
      </c>
      <c r="R53">
        <v>55</v>
      </c>
      <c r="S53">
        <f t="shared" si="0"/>
        <v>0.18261271732747064</v>
      </c>
      <c r="T53">
        <f t="shared" si="1"/>
        <v>59</v>
      </c>
      <c r="U53">
        <f t="shared" si="2"/>
        <v>930802.48757986771</v>
      </c>
      <c r="V53">
        <f t="shared" si="3"/>
        <v>26</v>
      </c>
      <c r="W53">
        <f t="shared" si="4"/>
        <v>21.116452937493474</v>
      </c>
      <c r="X53">
        <f t="shared" si="5"/>
        <v>29</v>
      </c>
      <c r="Y53">
        <f t="shared" si="6"/>
        <v>44</v>
      </c>
      <c r="Z53">
        <v>0.7702</v>
      </c>
      <c r="AA53">
        <f t="shared" si="7"/>
        <v>67</v>
      </c>
      <c r="AB53">
        <v>0.84930000000000005</v>
      </c>
      <c r="AC53">
        <f t="shared" si="8"/>
        <v>0.80974999999999997</v>
      </c>
      <c r="AD53">
        <f t="shared" si="9"/>
        <v>53</v>
      </c>
      <c r="AE53">
        <v>0.8508</v>
      </c>
      <c r="AF53">
        <f t="shared" si="10"/>
        <v>41</v>
      </c>
      <c r="AG53">
        <v>0.76439999999999997</v>
      </c>
      <c r="AH53">
        <f t="shared" si="11"/>
        <v>70</v>
      </c>
      <c r="AI53">
        <f t="shared" si="12"/>
        <v>48.833333333333336</v>
      </c>
      <c r="AJ53">
        <f>IF(C53=1,(AI53/Z53),REF)</f>
        <v>63.403444992642605</v>
      </c>
      <c r="AK53">
        <f t="shared" si="13"/>
        <v>41</v>
      </c>
      <c r="AL53">
        <f>IF(B53=1,(AI53/AC53),REF)</f>
        <v>60.306679016157254</v>
      </c>
      <c r="AM53">
        <f t="shared" si="14"/>
        <v>39</v>
      </c>
      <c r="AN53">
        <f t="shared" si="15"/>
        <v>39</v>
      </c>
      <c r="AO53" t="str">
        <f t="shared" si="16"/>
        <v>BYU</v>
      </c>
      <c r="AP53">
        <f t="shared" si="17"/>
        <v>0.56812798551318389</v>
      </c>
      <c r="AQ53">
        <f t="shared" si="18"/>
        <v>0.55734815921440151</v>
      </c>
      <c r="AR53">
        <f t="shared" si="19"/>
        <v>0.79455235540639291</v>
      </c>
      <c r="AS53" t="str">
        <f t="shared" si="20"/>
        <v>BYU</v>
      </c>
      <c r="AT53">
        <f t="shared" si="21"/>
        <v>52</v>
      </c>
      <c r="AU53">
        <f t="shared" si="22"/>
        <v>48</v>
      </c>
      <c r="AV53">
        <v>49</v>
      </c>
      <c r="AW53" t="str">
        <f t="shared" si="23"/>
        <v>BYU</v>
      </c>
      <c r="AX53" t="str">
        <f t="shared" si="24"/>
        <v/>
      </c>
      <c r="AY53">
        <v>52</v>
      </c>
    </row>
    <row r="54" spans="1:52" x14ac:dyDescent="0.25">
      <c r="A54">
        <v>1</v>
      </c>
      <c r="B54">
        <v>1</v>
      </c>
      <c r="C54">
        <v>1</v>
      </c>
      <c r="D54" t="s">
        <v>124</v>
      </c>
      <c r="E54">
        <v>71.876000000000005</v>
      </c>
      <c r="F54">
        <v>54</v>
      </c>
      <c r="G54">
        <v>71.432400000000001</v>
      </c>
      <c r="H54">
        <v>41</v>
      </c>
      <c r="I54">
        <v>108.26600000000001</v>
      </c>
      <c r="J54">
        <v>84</v>
      </c>
      <c r="K54">
        <v>112.95099999999999</v>
      </c>
      <c r="L54">
        <v>43</v>
      </c>
      <c r="M54">
        <v>102.46899999999999</v>
      </c>
      <c r="N54">
        <v>140</v>
      </c>
      <c r="O54">
        <v>98.814899999999994</v>
      </c>
      <c r="P54">
        <v>64</v>
      </c>
      <c r="Q54">
        <v>14.1365</v>
      </c>
      <c r="R54">
        <v>46</v>
      </c>
      <c r="S54">
        <f t="shared" si="0"/>
        <v>0.1966734375869553</v>
      </c>
      <c r="T54">
        <f t="shared" si="1"/>
        <v>51</v>
      </c>
      <c r="U54">
        <f t="shared" si="2"/>
        <v>916988.86175027606</v>
      </c>
      <c r="V54">
        <f t="shared" si="3"/>
        <v>30</v>
      </c>
      <c r="W54">
        <f t="shared" si="4"/>
        <v>21.633759467761113</v>
      </c>
      <c r="X54">
        <f t="shared" si="5"/>
        <v>38</v>
      </c>
      <c r="Y54">
        <f t="shared" si="6"/>
        <v>44.5</v>
      </c>
      <c r="Z54">
        <v>0.77239999999999998</v>
      </c>
      <c r="AA54">
        <f t="shared" si="7"/>
        <v>66</v>
      </c>
      <c r="AB54">
        <v>0.85160000000000002</v>
      </c>
      <c r="AC54">
        <f t="shared" si="8"/>
        <v>0.81200000000000006</v>
      </c>
      <c r="AD54">
        <f t="shared" si="9"/>
        <v>51</v>
      </c>
      <c r="AE54">
        <v>0.73299999999999998</v>
      </c>
      <c r="AF54">
        <f t="shared" si="10"/>
        <v>80</v>
      </c>
      <c r="AG54">
        <v>0.81259999999999999</v>
      </c>
      <c r="AH54">
        <f t="shared" si="11"/>
        <v>52</v>
      </c>
      <c r="AI54">
        <f t="shared" si="12"/>
        <v>51.416666666666664</v>
      </c>
      <c r="AJ54">
        <f>IF(C54=1,(AI54/Z54),REF)</f>
        <v>66.567408941826343</v>
      </c>
      <c r="AK54">
        <f t="shared" si="13"/>
        <v>45</v>
      </c>
      <c r="AL54">
        <f>IF(B54=1,(AI54/AC54),REF)</f>
        <v>63.321018062397364</v>
      </c>
      <c r="AM54">
        <f t="shared" si="14"/>
        <v>44</v>
      </c>
      <c r="AN54">
        <f t="shared" si="15"/>
        <v>44</v>
      </c>
      <c r="AO54" t="str">
        <f t="shared" si="16"/>
        <v>Florida St.</v>
      </c>
      <c r="AP54">
        <f t="shared" si="17"/>
        <v>0.56698302136945034</v>
      </c>
      <c r="AQ54">
        <f t="shared" si="18"/>
        <v>0.55549970702229967</v>
      </c>
      <c r="AR54">
        <f t="shared" si="19"/>
        <v>0.7937063751623642</v>
      </c>
      <c r="AS54" t="str">
        <f t="shared" si="20"/>
        <v>Florida St.</v>
      </c>
      <c r="AT54">
        <f t="shared" si="21"/>
        <v>53</v>
      </c>
      <c r="AU54">
        <f t="shared" si="22"/>
        <v>49.333333333333336</v>
      </c>
      <c r="AV54">
        <v>55</v>
      </c>
      <c r="AW54" t="str">
        <f t="shared" si="23"/>
        <v>Florida St.</v>
      </c>
      <c r="AX54" t="str">
        <f t="shared" si="24"/>
        <v/>
      </c>
      <c r="AY54">
        <v>53</v>
      </c>
    </row>
    <row r="55" spans="1:52" x14ac:dyDescent="0.25">
      <c r="A55">
        <v>1</v>
      </c>
      <c r="B55">
        <v>1</v>
      </c>
      <c r="C55">
        <v>1</v>
      </c>
      <c r="D55" t="s">
        <v>143</v>
      </c>
      <c r="E55">
        <v>71.252200000000002</v>
      </c>
      <c r="F55">
        <v>75</v>
      </c>
      <c r="G55">
        <v>70.520600000000002</v>
      </c>
      <c r="H55">
        <v>59</v>
      </c>
      <c r="I55">
        <v>107.946</v>
      </c>
      <c r="J55">
        <v>91</v>
      </c>
      <c r="K55">
        <v>108.24299999999999</v>
      </c>
      <c r="L55">
        <v>106</v>
      </c>
      <c r="M55">
        <v>92.619500000000002</v>
      </c>
      <c r="N55">
        <v>6</v>
      </c>
      <c r="O55">
        <v>96.507099999999994</v>
      </c>
      <c r="P55">
        <v>39</v>
      </c>
      <c r="Q55">
        <v>11.736000000000001</v>
      </c>
      <c r="R55">
        <v>63</v>
      </c>
      <c r="S55">
        <f t="shared" si="0"/>
        <v>0.16470930020406388</v>
      </c>
      <c r="T55">
        <f t="shared" si="1"/>
        <v>63</v>
      </c>
      <c r="U55">
        <f t="shared" si="2"/>
        <v>834829.75364475779</v>
      </c>
      <c r="V55">
        <f t="shared" si="3"/>
        <v>93</v>
      </c>
      <c r="W55">
        <f t="shared" si="4"/>
        <v>21.013410588620594</v>
      </c>
      <c r="X55">
        <f t="shared" si="5"/>
        <v>26</v>
      </c>
      <c r="Y55">
        <f t="shared" si="6"/>
        <v>44.5</v>
      </c>
      <c r="Z55">
        <v>0.80410000000000004</v>
      </c>
      <c r="AA55">
        <f t="shared" si="7"/>
        <v>49</v>
      </c>
      <c r="AB55">
        <v>0.76939999999999997</v>
      </c>
      <c r="AC55">
        <f t="shared" si="8"/>
        <v>0.78675000000000006</v>
      </c>
      <c r="AD55">
        <f t="shared" si="9"/>
        <v>61</v>
      </c>
      <c r="AE55">
        <v>0.82620000000000005</v>
      </c>
      <c r="AF55">
        <f t="shared" si="10"/>
        <v>45</v>
      </c>
      <c r="AG55">
        <v>0.83779999999999999</v>
      </c>
      <c r="AH55">
        <f t="shared" si="11"/>
        <v>40</v>
      </c>
      <c r="AI55">
        <f t="shared" si="12"/>
        <v>57.75</v>
      </c>
      <c r="AJ55">
        <f>IF(C55=1,(AI55/Z55),REF)</f>
        <v>71.819425444596433</v>
      </c>
      <c r="AK55">
        <f t="shared" si="13"/>
        <v>51</v>
      </c>
      <c r="AL55">
        <f>IF(B55=1,(AI55/AC55),REF)</f>
        <v>73.403241182078162</v>
      </c>
      <c r="AM55">
        <f t="shared" si="14"/>
        <v>53</v>
      </c>
      <c r="AN55">
        <f t="shared" si="15"/>
        <v>51</v>
      </c>
      <c r="AO55" t="str">
        <f t="shared" si="16"/>
        <v>Hawaii</v>
      </c>
      <c r="AP55">
        <f t="shared" si="17"/>
        <v>0.58578712694178336</v>
      </c>
      <c r="AQ55">
        <f t="shared" si="18"/>
        <v>0.52837667554589118</v>
      </c>
      <c r="AR55">
        <f t="shared" si="19"/>
        <v>0.79134820144646145</v>
      </c>
      <c r="AS55" s="3" t="str">
        <f t="shared" si="20"/>
        <v>Hawaii</v>
      </c>
      <c r="AT55">
        <f t="shared" si="21"/>
        <v>54</v>
      </c>
      <c r="AU55">
        <f t="shared" si="22"/>
        <v>55.333333333333336</v>
      </c>
      <c r="AV55">
        <v>53</v>
      </c>
      <c r="AW55" s="3" t="str">
        <f t="shared" si="23"/>
        <v>Hawaii</v>
      </c>
      <c r="AX55" t="str">
        <f t="shared" si="24"/>
        <v/>
      </c>
      <c r="AY55">
        <v>54</v>
      </c>
    </row>
    <row r="56" spans="1:52" x14ac:dyDescent="0.25">
      <c r="A56">
        <v>1</v>
      </c>
      <c r="B56">
        <v>1</v>
      </c>
      <c r="C56">
        <v>1</v>
      </c>
      <c r="D56" t="s">
        <v>328</v>
      </c>
      <c r="E56">
        <v>66.920500000000004</v>
      </c>
      <c r="F56">
        <v>280</v>
      </c>
      <c r="G56">
        <v>65.998900000000006</v>
      </c>
      <c r="H56">
        <v>272</v>
      </c>
      <c r="I56">
        <v>107.068</v>
      </c>
      <c r="J56">
        <v>103</v>
      </c>
      <c r="K56">
        <v>113.846</v>
      </c>
      <c r="L56">
        <v>35</v>
      </c>
      <c r="M56">
        <v>103.316</v>
      </c>
      <c r="N56">
        <v>156</v>
      </c>
      <c r="O56">
        <v>99.121200000000002</v>
      </c>
      <c r="P56">
        <v>73</v>
      </c>
      <c r="Q56">
        <v>14.724399999999999</v>
      </c>
      <c r="R56">
        <v>42</v>
      </c>
      <c r="S56">
        <f t="shared" si="0"/>
        <v>0.22003421970846004</v>
      </c>
      <c r="T56">
        <f t="shared" si="1"/>
        <v>42</v>
      </c>
      <c r="U56">
        <f t="shared" si="2"/>
        <v>867350.69249057805</v>
      </c>
      <c r="V56">
        <f t="shared" si="3"/>
        <v>61</v>
      </c>
      <c r="W56">
        <f t="shared" si="4"/>
        <v>23.35109790177772</v>
      </c>
      <c r="X56">
        <f t="shared" si="5"/>
        <v>103</v>
      </c>
      <c r="Y56">
        <f t="shared" si="6"/>
        <v>72.5</v>
      </c>
      <c r="Z56">
        <v>0.75960000000000005</v>
      </c>
      <c r="AA56">
        <f t="shared" si="7"/>
        <v>71</v>
      </c>
      <c r="AB56">
        <v>0.86409999999999998</v>
      </c>
      <c r="AC56">
        <f t="shared" si="8"/>
        <v>0.81184999999999996</v>
      </c>
      <c r="AD56">
        <f t="shared" si="9"/>
        <v>52</v>
      </c>
      <c r="AE56">
        <v>0.81979999999999997</v>
      </c>
      <c r="AF56">
        <f t="shared" si="10"/>
        <v>47</v>
      </c>
      <c r="AG56">
        <v>0.85189999999999999</v>
      </c>
      <c r="AH56">
        <f t="shared" si="11"/>
        <v>36</v>
      </c>
      <c r="AI56">
        <f t="shared" si="12"/>
        <v>51.75</v>
      </c>
      <c r="AJ56">
        <f>IF(C56=1,(AI56/Z56),REF)</f>
        <v>68.127962085308056</v>
      </c>
      <c r="AK56">
        <f t="shared" si="13"/>
        <v>48</v>
      </c>
      <c r="AL56">
        <f>IF(B56=1,(AI56/AC56),REF)</f>
        <v>63.743302334175034</v>
      </c>
      <c r="AM56">
        <f t="shared" si="14"/>
        <v>45</v>
      </c>
      <c r="AN56">
        <f t="shared" si="15"/>
        <v>45</v>
      </c>
      <c r="AO56" t="str">
        <f t="shared" si="16"/>
        <v>Texas Tech</v>
      </c>
      <c r="AP56">
        <f t="shared" si="17"/>
        <v>0.55629655481294926</v>
      </c>
      <c r="AQ56">
        <f t="shared" si="18"/>
        <v>0.55493582976620026</v>
      </c>
      <c r="AR56">
        <f t="shared" si="19"/>
        <v>0.79051471326904865</v>
      </c>
      <c r="AS56" t="str">
        <f t="shared" si="20"/>
        <v>Texas Tech</v>
      </c>
      <c r="AT56">
        <f t="shared" si="21"/>
        <v>55</v>
      </c>
      <c r="AU56">
        <f t="shared" si="22"/>
        <v>50.666666666666664</v>
      </c>
      <c r="AV56">
        <v>57</v>
      </c>
      <c r="AW56" t="str">
        <f t="shared" si="23"/>
        <v>Texas Tech</v>
      </c>
      <c r="AX56" t="str">
        <f t="shared" si="24"/>
        <v/>
      </c>
      <c r="AY56">
        <v>55</v>
      </c>
    </row>
    <row r="57" spans="1:52" x14ac:dyDescent="0.25">
      <c r="A57">
        <v>1</v>
      </c>
      <c r="B57">
        <v>1</v>
      </c>
      <c r="C57">
        <v>1</v>
      </c>
      <c r="D57" t="s">
        <v>368</v>
      </c>
      <c r="E57">
        <v>77.737799999999993</v>
      </c>
      <c r="F57">
        <v>3</v>
      </c>
      <c r="G57">
        <v>76.830100000000002</v>
      </c>
      <c r="H57">
        <v>4</v>
      </c>
      <c r="I57">
        <v>105.241</v>
      </c>
      <c r="J57">
        <v>141</v>
      </c>
      <c r="K57">
        <v>109.687</v>
      </c>
      <c r="L57">
        <v>89</v>
      </c>
      <c r="M57">
        <v>100.985</v>
      </c>
      <c r="N57">
        <v>109</v>
      </c>
      <c r="O57">
        <v>97.502499999999998</v>
      </c>
      <c r="P57">
        <v>50</v>
      </c>
      <c r="Q57">
        <v>12.184699999999999</v>
      </c>
      <c r="R57">
        <v>61</v>
      </c>
      <c r="S57">
        <f t="shared" si="0"/>
        <v>0.15673842069109237</v>
      </c>
      <c r="T57">
        <f t="shared" si="1"/>
        <v>68</v>
      </c>
      <c r="U57">
        <f t="shared" si="2"/>
        <v>935281.97098652809</v>
      </c>
      <c r="V57">
        <f t="shared" si="3"/>
        <v>22</v>
      </c>
      <c r="W57">
        <f t="shared" si="4"/>
        <v>19.579110447058156</v>
      </c>
      <c r="X57">
        <f t="shared" si="5"/>
        <v>3</v>
      </c>
      <c r="Y57">
        <f t="shared" si="6"/>
        <v>35.5</v>
      </c>
      <c r="Z57">
        <v>0.77259999999999995</v>
      </c>
      <c r="AA57">
        <f t="shared" si="7"/>
        <v>65</v>
      </c>
      <c r="AB57">
        <v>0.80169999999999997</v>
      </c>
      <c r="AC57">
        <f t="shared" si="8"/>
        <v>0.78715000000000002</v>
      </c>
      <c r="AD57">
        <f t="shared" si="9"/>
        <v>60</v>
      </c>
      <c r="AE57">
        <v>0.86129999999999995</v>
      </c>
      <c r="AF57">
        <f t="shared" si="10"/>
        <v>39</v>
      </c>
      <c r="AG57">
        <v>0.76490000000000002</v>
      </c>
      <c r="AH57">
        <f t="shared" si="11"/>
        <v>69</v>
      </c>
      <c r="AI57">
        <f t="shared" si="12"/>
        <v>48.916666666666664</v>
      </c>
      <c r="AJ57">
        <f>IF(C57=1,(AI57/Z57),REF)</f>
        <v>63.31434981447925</v>
      </c>
      <c r="AK57">
        <f t="shared" si="13"/>
        <v>40</v>
      </c>
      <c r="AL57">
        <f>IF(B57=1,(AI57/AC57),REF)</f>
        <v>62.144021681593934</v>
      </c>
      <c r="AM57">
        <f t="shared" si="14"/>
        <v>40</v>
      </c>
      <c r="AN57">
        <f t="shared" si="15"/>
        <v>40</v>
      </c>
      <c r="AO57" t="str">
        <f t="shared" si="16"/>
        <v>Washington</v>
      </c>
      <c r="AP57">
        <f t="shared" si="17"/>
        <v>0.56997845886983078</v>
      </c>
      <c r="AQ57">
        <f t="shared" si="18"/>
        <v>0.53976394515737436</v>
      </c>
      <c r="AR57">
        <f t="shared" si="19"/>
        <v>0.79009056231879227</v>
      </c>
      <c r="AS57" t="str">
        <f t="shared" si="20"/>
        <v>Washington</v>
      </c>
      <c r="AT57">
        <f t="shared" si="21"/>
        <v>56</v>
      </c>
      <c r="AU57">
        <f t="shared" si="22"/>
        <v>52</v>
      </c>
      <c r="AV57">
        <v>64</v>
      </c>
      <c r="AW57" t="str">
        <f t="shared" si="23"/>
        <v>Washington</v>
      </c>
      <c r="AX57" t="str">
        <f t="shared" si="24"/>
        <v/>
      </c>
      <c r="AY57">
        <v>56</v>
      </c>
    </row>
    <row r="58" spans="1:52" x14ac:dyDescent="0.25">
      <c r="A58">
        <v>1</v>
      </c>
      <c r="B58">
        <v>1</v>
      </c>
      <c r="C58">
        <v>1</v>
      </c>
      <c r="D58" t="s">
        <v>384</v>
      </c>
      <c r="E58">
        <v>66.977900000000005</v>
      </c>
      <c r="F58">
        <v>276</v>
      </c>
      <c r="G58">
        <v>65.975300000000004</v>
      </c>
      <c r="H58">
        <v>274</v>
      </c>
      <c r="I58">
        <v>110.744</v>
      </c>
      <c r="J58">
        <v>45</v>
      </c>
      <c r="K58">
        <v>109.51</v>
      </c>
      <c r="L58">
        <v>91</v>
      </c>
      <c r="M58">
        <v>94.233699999999999</v>
      </c>
      <c r="N58">
        <v>15</v>
      </c>
      <c r="O58">
        <v>95.683700000000002</v>
      </c>
      <c r="P58">
        <v>33</v>
      </c>
      <c r="Q58">
        <v>13.826499999999999</v>
      </c>
      <c r="R58">
        <v>51</v>
      </c>
      <c r="S58">
        <f t="shared" si="0"/>
        <v>0.20643077791331174</v>
      </c>
      <c r="T58">
        <f t="shared" si="1"/>
        <v>48</v>
      </c>
      <c r="U58">
        <f t="shared" si="2"/>
        <v>803228.45377379016</v>
      </c>
      <c r="V58">
        <f t="shared" si="3"/>
        <v>120</v>
      </c>
      <c r="W58">
        <f t="shared" si="4"/>
        <v>22.050031309088123</v>
      </c>
      <c r="X58">
        <f t="shared" si="5"/>
        <v>46</v>
      </c>
      <c r="Y58">
        <f t="shared" si="6"/>
        <v>47</v>
      </c>
      <c r="Z58">
        <v>0.77739999999999998</v>
      </c>
      <c r="AA58">
        <f t="shared" si="7"/>
        <v>62</v>
      </c>
      <c r="AB58">
        <v>0.85350000000000004</v>
      </c>
      <c r="AC58">
        <f t="shared" si="8"/>
        <v>0.81545000000000001</v>
      </c>
      <c r="AD58">
        <f t="shared" si="9"/>
        <v>49</v>
      </c>
      <c r="AE58">
        <v>0.87090000000000001</v>
      </c>
      <c r="AF58">
        <f t="shared" si="10"/>
        <v>34</v>
      </c>
      <c r="AG58">
        <v>0.73729999999999996</v>
      </c>
      <c r="AH58">
        <f t="shared" si="11"/>
        <v>81</v>
      </c>
      <c r="AI58">
        <f t="shared" si="12"/>
        <v>63.166666666666664</v>
      </c>
      <c r="AJ58">
        <f>IF(C58=1,(AI58/Z58),REF)</f>
        <v>81.253751822313689</v>
      </c>
      <c r="AK58">
        <f t="shared" si="13"/>
        <v>56</v>
      </c>
      <c r="AL58">
        <f>IF(B58=1,(AI58/AC58),REF)</f>
        <v>77.462341856234801</v>
      </c>
      <c r="AM58">
        <f t="shared" si="14"/>
        <v>55</v>
      </c>
      <c r="AN58">
        <f t="shared" si="15"/>
        <v>49</v>
      </c>
      <c r="AO58" t="str">
        <f t="shared" si="16"/>
        <v>Yale</v>
      </c>
      <c r="AP58">
        <f t="shared" si="17"/>
        <v>0.55938929112415992</v>
      </c>
      <c r="AQ58">
        <f t="shared" si="18"/>
        <v>0.54397920791646848</v>
      </c>
      <c r="AR58">
        <f t="shared" si="19"/>
        <v>0.78827224261241935</v>
      </c>
      <c r="AS58" t="str">
        <f t="shared" si="20"/>
        <v>Yale</v>
      </c>
      <c r="AT58">
        <f t="shared" si="21"/>
        <v>57</v>
      </c>
      <c r="AU58">
        <f t="shared" si="22"/>
        <v>51.666666666666664</v>
      </c>
      <c r="AV58">
        <v>46</v>
      </c>
      <c r="AW58" t="str">
        <f t="shared" si="23"/>
        <v>Yale</v>
      </c>
      <c r="AX58" t="str">
        <f t="shared" si="24"/>
        <v/>
      </c>
      <c r="AY58">
        <v>57</v>
      </c>
    </row>
    <row r="59" spans="1:52" x14ac:dyDescent="0.25">
      <c r="A59">
        <v>1</v>
      </c>
      <c r="B59">
        <v>1</v>
      </c>
      <c r="C59">
        <v>1</v>
      </c>
      <c r="D59" t="s">
        <v>266</v>
      </c>
      <c r="E59">
        <v>69.322699999999998</v>
      </c>
      <c r="F59">
        <v>152</v>
      </c>
      <c r="G59">
        <v>68.5471</v>
      </c>
      <c r="H59">
        <v>140</v>
      </c>
      <c r="I59">
        <v>111.97199999999999</v>
      </c>
      <c r="J59">
        <v>34</v>
      </c>
      <c r="K59">
        <v>112.04300000000001</v>
      </c>
      <c r="L59">
        <v>55</v>
      </c>
      <c r="M59">
        <v>98.889399999999995</v>
      </c>
      <c r="N59">
        <v>63</v>
      </c>
      <c r="O59">
        <v>101.512</v>
      </c>
      <c r="P59">
        <v>117</v>
      </c>
      <c r="Q59">
        <v>10.531499999999999</v>
      </c>
      <c r="R59">
        <v>72</v>
      </c>
      <c r="S59">
        <f t="shared" si="0"/>
        <v>0.15191272122984256</v>
      </c>
      <c r="T59">
        <f t="shared" si="1"/>
        <v>72</v>
      </c>
      <c r="U59">
        <f t="shared" si="2"/>
        <v>870251.79322407243</v>
      </c>
      <c r="V59">
        <f t="shared" si="3"/>
        <v>57</v>
      </c>
      <c r="W59">
        <f t="shared" si="4"/>
        <v>23.418137174566795</v>
      </c>
      <c r="X59">
        <f t="shared" si="5"/>
        <v>106</v>
      </c>
      <c r="Y59">
        <f t="shared" si="6"/>
        <v>89</v>
      </c>
      <c r="Z59">
        <v>0.77759999999999996</v>
      </c>
      <c r="AA59">
        <f t="shared" si="7"/>
        <v>61</v>
      </c>
      <c r="AB59">
        <v>0.79820000000000002</v>
      </c>
      <c r="AC59">
        <f t="shared" si="8"/>
        <v>0.78790000000000004</v>
      </c>
      <c r="AD59">
        <f t="shared" si="9"/>
        <v>59</v>
      </c>
      <c r="AE59">
        <v>0.88029999999999997</v>
      </c>
      <c r="AF59">
        <f t="shared" si="10"/>
        <v>28</v>
      </c>
      <c r="AG59">
        <v>0.72909999999999997</v>
      </c>
      <c r="AH59">
        <f t="shared" si="11"/>
        <v>83</v>
      </c>
      <c r="AI59">
        <f t="shared" si="12"/>
        <v>64.666666666666671</v>
      </c>
      <c r="AJ59">
        <f>IF(C59=1,(AI59/Z59),REF)</f>
        <v>83.16186556927299</v>
      </c>
      <c r="AK59">
        <f t="shared" si="13"/>
        <v>57</v>
      </c>
      <c r="AL59">
        <f>IF(B59=1,(AI59/AC59),REF)</f>
        <v>82.074713373101488</v>
      </c>
      <c r="AM59">
        <f t="shared" si="14"/>
        <v>57</v>
      </c>
      <c r="AN59">
        <f t="shared" si="15"/>
        <v>57</v>
      </c>
      <c r="AO59" t="str">
        <f t="shared" si="16"/>
        <v>Princeton</v>
      </c>
      <c r="AP59">
        <f t="shared" si="17"/>
        <v>0.55823592731326233</v>
      </c>
      <c r="AQ59">
        <f t="shared" si="18"/>
        <v>0.52181459222665305</v>
      </c>
      <c r="AR59">
        <f t="shared" si="19"/>
        <v>0.78156594876450636</v>
      </c>
      <c r="AS59" t="str">
        <f t="shared" si="20"/>
        <v>Princeton</v>
      </c>
      <c r="AT59">
        <f t="shared" si="21"/>
        <v>58</v>
      </c>
      <c r="AU59">
        <f t="shared" si="22"/>
        <v>58</v>
      </c>
      <c r="AV59">
        <v>54</v>
      </c>
      <c r="AW59" t="str">
        <f t="shared" si="23"/>
        <v>Princeton</v>
      </c>
      <c r="AX59" t="str">
        <f t="shared" si="24"/>
        <v/>
      </c>
      <c r="AY59">
        <v>58</v>
      </c>
    </row>
    <row r="60" spans="1:52" x14ac:dyDescent="0.25">
      <c r="A60">
        <v>1</v>
      </c>
      <c r="B60">
        <v>1</v>
      </c>
      <c r="C60">
        <v>1</v>
      </c>
      <c r="D60" t="s">
        <v>234</v>
      </c>
      <c r="E60">
        <v>68.393100000000004</v>
      </c>
      <c r="F60">
        <v>207</v>
      </c>
      <c r="G60">
        <v>67.554100000000005</v>
      </c>
      <c r="H60">
        <v>198</v>
      </c>
      <c r="I60">
        <v>109.062</v>
      </c>
      <c r="J60">
        <v>72</v>
      </c>
      <c r="K60">
        <v>113.81100000000001</v>
      </c>
      <c r="L60">
        <v>36</v>
      </c>
      <c r="M60">
        <v>108.163</v>
      </c>
      <c r="N60">
        <v>281</v>
      </c>
      <c r="O60">
        <v>103.643</v>
      </c>
      <c r="P60">
        <v>153</v>
      </c>
      <c r="Q60">
        <v>10.1675</v>
      </c>
      <c r="R60">
        <v>74</v>
      </c>
      <c r="S60">
        <f t="shared" si="0"/>
        <v>0.14866996816930372</v>
      </c>
      <c r="T60">
        <f t="shared" si="1"/>
        <v>74</v>
      </c>
      <c r="U60">
        <f t="shared" si="2"/>
        <v>885891.97520472528</v>
      </c>
      <c r="V60">
        <f t="shared" si="3"/>
        <v>45</v>
      </c>
      <c r="W60">
        <f t="shared" si="4"/>
        <v>24.538706799990429</v>
      </c>
      <c r="X60">
        <f t="shared" si="5"/>
        <v>167</v>
      </c>
      <c r="Y60">
        <f t="shared" si="6"/>
        <v>120.5</v>
      </c>
      <c r="Z60">
        <v>0.8327</v>
      </c>
      <c r="AA60">
        <f t="shared" si="7"/>
        <v>40</v>
      </c>
      <c r="AB60">
        <v>0.66400000000000003</v>
      </c>
      <c r="AC60">
        <f t="shared" si="8"/>
        <v>0.74835000000000007</v>
      </c>
      <c r="AD60">
        <f t="shared" si="9"/>
        <v>73</v>
      </c>
      <c r="AE60">
        <v>0.74339999999999995</v>
      </c>
      <c r="AF60">
        <f t="shared" si="10"/>
        <v>78</v>
      </c>
      <c r="AG60">
        <v>0.6976</v>
      </c>
      <c r="AH60">
        <f t="shared" si="11"/>
        <v>99</v>
      </c>
      <c r="AI60">
        <f t="shared" si="12"/>
        <v>81.583333333333329</v>
      </c>
      <c r="AJ60">
        <f>IF(C60=1,(AI60/Z60),REF)</f>
        <v>97.974460590048437</v>
      </c>
      <c r="AK60">
        <f t="shared" si="13"/>
        <v>66</v>
      </c>
      <c r="AL60">
        <f>IF(B60=1,(AI60/AC60),REF)</f>
        <v>109.01761653415289</v>
      </c>
      <c r="AM60">
        <f t="shared" si="14"/>
        <v>78</v>
      </c>
      <c r="AN60">
        <f t="shared" si="15"/>
        <v>66</v>
      </c>
      <c r="AO60" t="str">
        <f t="shared" si="16"/>
        <v>North Carolina St.</v>
      </c>
      <c r="AP60">
        <f t="shared" si="17"/>
        <v>0.58807298697171007</v>
      </c>
      <c r="AQ60">
        <f t="shared" si="18"/>
        <v>0.47834249971247361</v>
      </c>
      <c r="AR60">
        <f t="shared" si="19"/>
        <v>0.77760416676638078</v>
      </c>
      <c r="AS60" t="str">
        <f t="shared" si="20"/>
        <v>North Carolina St.</v>
      </c>
      <c r="AT60">
        <f t="shared" si="21"/>
        <v>59</v>
      </c>
      <c r="AU60">
        <f t="shared" si="22"/>
        <v>66</v>
      </c>
      <c r="AV60">
        <v>71</v>
      </c>
      <c r="AW60" t="str">
        <f t="shared" si="23"/>
        <v>North Carolina St.</v>
      </c>
      <c r="AX60" t="str">
        <f t="shared" si="24"/>
        <v/>
      </c>
      <c r="AY60">
        <v>59</v>
      </c>
    </row>
    <row r="61" spans="1:52" x14ac:dyDescent="0.25">
      <c r="A61">
        <v>1</v>
      </c>
      <c r="B61">
        <v>1</v>
      </c>
      <c r="C61">
        <v>1</v>
      </c>
      <c r="D61" t="s">
        <v>256</v>
      </c>
      <c r="E61">
        <v>68.582099999999997</v>
      </c>
      <c r="F61">
        <v>194</v>
      </c>
      <c r="G61">
        <v>67.145200000000003</v>
      </c>
      <c r="H61">
        <v>221</v>
      </c>
      <c r="I61">
        <v>104.95</v>
      </c>
      <c r="J61">
        <v>149</v>
      </c>
      <c r="K61">
        <v>110.836</v>
      </c>
      <c r="L61">
        <v>72</v>
      </c>
      <c r="M61">
        <v>102.881</v>
      </c>
      <c r="N61">
        <v>148</v>
      </c>
      <c r="O61">
        <v>98.399199999999993</v>
      </c>
      <c r="P61">
        <v>62</v>
      </c>
      <c r="Q61">
        <v>12.437099999999999</v>
      </c>
      <c r="R61">
        <v>60</v>
      </c>
      <c r="S61">
        <f t="shared" si="0"/>
        <v>0.18134177868569212</v>
      </c>
      <c r="T61">
        <f t="shared" si="1"/>
        <v>60</v>
      </c>
      <c r="U61">
        <f t="shared" si="2"/>
        <v>842504.96158736153</v>
      </c>
      <c r="V61">
        <f t="shared" si="3"/>
        <v>84</v>
      </c>
      <c r="W61">
        <f t="shared" si="4"/>
        <v>22.52038075562319</v>
      </c>
      <c r="X61">
        <f t="shared" si="5"/>
        <v>64</v>
      </c>
      <c r="Y61">
        <f t="shared" si="6"/>
        <v>62</v>
      </c>
      <c r="Z61">
        <v>0.76019999999999999</v>
      </c>
      <c r="AA61">
        <f t="shared" si="7"/>
        <v>70</v>
      </c>
      <c r="AB61">
        <v>0.81140000000000001</v>
      </c>
      <c r="AC61">
        <f t="shared" si="8"/>
        <v>0.78580000000000005</v>
      </c>
      <c r="AD61">
        <f t="shared" si="9"/>
        <v>63</v>
      </c>
      <c r="AE61">
        <v>0.79290000000000005</v>
      </c>
      <c r="AF61">
        <f t="shared" si="10"/>
        <v>56</v>
      </c>
      <c r="AG61">
        <v>0.78269999999999995</v>
      </c>
      <c r="AH61">
        <f t="shared" si="11"/>
        <v>64</v>
      </c>
      <c r="AI61">
        <f t="shared" si="12"/>
        <v>64.833333333333329</v>
      </c>
      <c r="AJ61">
        <f>IF(C61=1,(AI61/Z61),REF)</f>
        <v>85.284574234850467</v>
      </c>
      <c r="AK61">
        <f t="shared" si="13"/>
        <v>58</v>
      </c>
      <c r="AL61">
        <f>IF(B61=1,(AI61/AC61),REF)</f>
        <v>82.506150844150326</v>
      </c>
      <c r="AM61">
        <f t="shared" si="14"/>
        <v>58</v>
      </c>
      <c r="AN61">
        <f t="shared" si="15"/>
        <v>58</v>
      </c>
      <c r="AO61" t="str">
        <f t="shared" si="16"/>
        <v>Oregon St.</v>
      </c>
      <c r="AP61">
        <f t="shared" si="17"/>
        <v>0.54437073623843912</v>
      </c>
      <c r="AQ61">
        <f t="shared" si="18"/>
        <v>0.52008284020084405</v>
      </c>
      <c r="AR61">
        <f t="shared" si="19"/>
        <v>0.77703161978947444</v>
      </c>
      <c r="AS61" t="str">
        <f t="shared" si="20"/>
        <v>Oregon St.</v>
      </c>
      <c r="AT61">
        <f t="shared" si="21"/>
        <v>60</v>
      </c>
      <c r="AU61">
        <f t="shared" si="22"/>
        <v>60.333333333333336</v>
      </c>
      <c r="AV61">
        <v>65</v>
      </c>
      <c r="AW61" t="str">
        <f t="shared" si="23"/>
        <v>Oregon St.</v>
      </c>
      <c r="AX61" t="str">
        <f t="shared" si="24"/>
        <v/>
      </c>
      <c r="AY61">
        <v>60</v>
      </c>
    </row>
    <row r="62" spans="1:52" x14ac:dyDescent="0.25">
      <c r="A62">
        <v>1</v>
      </c>
      <c r="B62">
        <v>1</v>
      </c>
      <c r="C62">
        <v>1</v>
      </c>
      <c r="D62" t="s">
        <v>48</v>
      </c>
      <c r="E62">
        <v>64.051599999999993</v>
      </c>
      <c r="F62">
        <v>344</v>
      </c>
      <c r="G62">
        <v>63.263300000000001</v>
      </c>
      <c r="H62">
        <v>342</v>
      </c>
      <c r="I62">
        <v>108.82299999999999</v>
      </c>
      <c r="J62">
        <v>75</v>
      </c>
      <c r="K62">
        <v>108.95099999999999</v>
      </c>
      <c r="L62">
        <v>95</v>
      </c>
      <c r="M62">
        <v>93.123500000000007</v>
      </c>
      <c r="N62">
        <v>8</v>
      </c>
      <c r="O62">
        <v>95.624399999999994</v>
      </c>
      <c r="P62">
        <v>32</v>
      </c>
      <c r="Q62">
        <v>13.326499999999999</v>
      </c>
      <c r="R62">
        <v>57</v>
      </c>
      <c r="S62">
        <f t="shared" si="0"/>
        <v>0.20806037632159072</v>
      </c>
      <c r="T62">
        <f t="shared" si="1"/>
        <v>46</v>
      </c>
      <c r="U62">
        <f t="shared" si="2"/>
        <v>760313.01419669145</v>
      </c>
      <c r="V62">
        <f t="shared" si="3"/>
        <v>163</v>
      </c>
      <c r="W62">
        <f t="shared" si="4"/>
        <v>23.034562829446703</v>
      </c>
      <c r="X62">
        <f t="shared" si="5"/>
        <v>87</v>
      </c>
      <c r="Y62">
        <f t="shared" si="6"/>
        <v>66.5</v>
      </c>
      <c r="Z62">
        <v>0.77629999999999999</v>
      </c>
      <c r="AA62">
        <f t="shared" si="7"/>
        <v>63</v>
      </c>
      <c r="AB62">
        <v>0.79579999999999995</v>
      </c>
      <c r="AC62">
        <f t="shared" si="8"/>
        <v>0.78604999999999992</v>
      </c>
      <c r="AD62">
        <f t="shared" si="9"/>
        <v>62</v>
      </c>
      <c r="AE62">
        <v>0.77290000000000003</v>
      </c>
      <c r="AF62">
        <f t="shared" si="10"/>
        <v>64</v>
      </c>
      <c r="AG62">
        <v>0.80989999999999995</v>
      </c>
      <c r="AH62">
        <f t="shared" si="11"/>
        <v>53</v>
      </c>
      <c r="AI62">
        <f t="shared" si="12"/>
        <v>75.75</v>
      </c>
      <c r="AJ62">
        <f>IF(C62=1,(AI62/Z62),REF)</f>
        <v>97.578255828932114</v>
      </c>
      <c r="AK62">
        <f t="shared" si="13"/>
        <v>65</v>
      </c>
      <c r="AL62">
        <f>IF(B62=1,(AI62/AC62),REF)</f>
        <v>96.367915527002111</v>
      </c>
      <c r="AM62">
        <f t="shared" si="14"/>
        <v>65</v>
      </c>
      <c r="AN62">
        <f t="shared" si="15"/>
        <v>62</v>
      </c>
      <c r="AO62" t="str">
        <f t="shared" si="16"/>
        <v>Arkansas Little Rock</v>
      </c>
      <c r="AP62">
        <f t="shared" si="17"/>
        <v>0.54846413695434604</v>
      </c>
      <c r="AQ62">
        <f t="shared" si="18"/>
        <v>0.51024634795140522</v>
      </c>
      <c r="AR62">
        <f t="shared" si="19"/>
        <v>0.77535195698728476</v>
      </c>
      <c r="AS62" t="str">
        <f t="shared" si="20"/>
        <v>Arkansas Little Rock</v>
      </c>
      <c r="AT62">
        <f t="shared" si="21"/>
        <v>61</v>
      </c>
      <c r="AU62">
        <f t="shared" si="22"/>
        <v>61.666666666666664</v>
      </c>
      <c r="AV62">
        <v>56</v>
      </c>
      <c r="AW62" t="str">
        <f t="shared" si="23"/>
        <v>Arkansas Little Rock</v>
      </c>
      <c r="AX62" t="str">
        <f t="shared" si="24"/>
        <v/>
      </c>
      <c r="AY62">
        <v>61</v>
      </c>
    </row>
    <row r="63" spans="1:52" x14ac:dyDescent="0.25">
      <c r="A63">
        <v>1</v>
      </c>
      <c r="B63">
        <v>1</v>
      </c>
      <c r="C63">
        <v>1</v>
      </c>
      <c r="D63" t="s">
        <v>313</v>
      </c>
      <c r="E63">
        <v>69.140199999999993</v>
      </c>
      <c r="F63">
        <v>164</v>
      </c>
      <c r="G63">
        <v>67.4268</v>
      </c>
      <c r="H63">
        <v>207</v>
      </c>
      <c r="I63">
        <v>115.066</v>
      </c>
      <c r="J63">
        <v>11</v>
      </c>
      <c r="K63">
        <v>111.339</v>
      </c>
      <c r="L63">
        <v>67</v>
      </c>
      <c r="M63">
        <v>93.0518</v>
      </c>
      <c r="N63">
        <v>7</v>
      </c>
      <c r="O63">
        <v>96.933599999999998</v>
      </c>
      <c r="P63">
        <v>43</v>
      </c>
      <c r="Q63">
        <v>14.404999999999999</v>
      </c>
      <c r="R63">
        <v>45</v>
      </c>
      <c r="S63">
        <f t="shared" si="0"/>
        <v>0.20835056884417461</v>
      </c>
      <c r="T63">
        <f t="shared" si="1"/>
        <v>45</v>
      </c>
      <c r="U63">
        <f t="shared" si="2"/>
        <v>857087.70303252409</v>
      </c>
      <c r="V63">
        <f t="shared" si="3"/>
        <v>66</v>
      </c>
      <c r="W63">
        <f t="shared" si="4"/>
        <v>21.808626568228242</v>
      </c>
      <c r="X63">
        <f t="shared" si="5"/>
        <v>40</v>
      </c>
      <c r="Y63">
        <f t="shared" si="6"/>
        <v>42.5</v>
      </c>
      <c r="Z63">
        <v>0.76790000000000003</v>
      </c>
      <c r="AA63">
        <f t="shared" si="7"/>
        <v>68</v>
      </c>
      <c r="AB63">
        <v>0.78110000000000002</v>
      </c>
      <c r="AC63">
        <f t="shared" si="8"/>
        <v>0.77449999999999997</v>
      </c>
      <c r="AD63">
        <f t="shared" si="9"/>
        <v>66</v>
      </c>
      <c r="AE63">
        <v>0.92120000000000002</v>
      </c>
      <c r="AF63">
        <f t="shared" si="10"/>
        <v>13</v>
      </c>
      <c r="AG63">
        <v>0.45290000000000002</v>
      </c>
      <c r="AH63">
        <f t="shared" si="11"/>
        <v>186</v>
      </c>
      <c r="AI63">
        <f t="shared" si="12"/>
        <v>69.75</v>
      </c>
      <c r="AJ63">
        <f>IF(C63=1,(AI63/Z63),REF)</f>
        <v>90.832139601510605</v>
      </c>
      <c r="AK63">
        <f t="shared" si="13"/>
        <v>60</v>
      </c>
      <c r="AL63">
        <f>IF(B63=1,(AI63/AC63),REF)</f>
        <v>90.058102001291161</v>
      </c>
      <c r="AM63">
        <f t="shared" si="14"/>
        <v>63</v>
      </c>
      <c r="AN63">
        <f t="shared" si="15"/>
        <v>60</v>
      </c>
      <c r="AO63" t="str">
        <f t="shared" si="16"/>
        <v>Stephen F. Austin</v>
      </c>
      <c r="AP63">
        <f t="shared" si="17"/>
        <v>0.54643016651126997</v>
      </c>
      <c r="AQ63">
        <f t="shared" si="18"/>
        <v>0.50702265423443305</v>
      </c>
      <c r="AR63">
        <f t="shared" si="19"/>
        <v>0.77380946553338181</v>
      </c>
      <c r="AS63" t="str">
        <f t="shared" si="20"/>
        <v>Stephen F. Austin</v>
      </c>
      <c r="AT63">
        <f t="shared" si="21"/>
        <v>62</v>
      </c>
      <c r="AU63">
        <f t="shared" si="22"/>
        <v>62.666666666666664</v>
      </c>
      <c r="AV63">
        <v>63</v>
      </c>
      <c r="AW63" t="str">
        <f t="shared" si="23"/>
        <v>Stephen F. Austin</v>
      </c>
      <c r="AX63" t="str">
        <f t="shared" si="24"/>
        <v/>
      </c>
      <c r="AY63">
        <v>62</v>
      </c>
    </row>
    <row r="64" spans="1:52" x14ac:dyDescent="0.25">
      <c r="A64">
        <v>1</v>
      </c>
      <c r="B64">
        <v>1</v>
      </c>
      <c r="C64">
        <v>1</v>
      </c>
      <c r="D64" t="s">
        <v>85</v>
      </c>
      <c r="E64">
        <v>63.736699999999999</v>
      </c>
      <c r="F64">
        <v>345</v>
      </c>
      <c r="G64">
        <v>63.6755</v>
      </c>
      <c r="H64">
        <v>337</v>
      </c>
      <c r="I64">
        <v>108.443</v>
      </c>
      <c r="J64">
        <v>81</v>
      </c>
      <c r="K64">
        <v>112.91500000000001</v>
      </c>
      <c r="L64">
        <v>44</v>
      </c>
      <c r="M64">
        <v>100.258</v>
      </c>
      <c r="N64">
        <v>94</v>
      </c>
      <c r="O64">
        <v>98.941699999999997</v>
      </c>
      <c r="P64">
        <v>69</v>
      </c>
      <c r="Q64">
        <v>13.9734</v>
      </c>
      <c r="R64">
        <v>49</v>
      </c>
      <c r="S64">
        <f t="shared" si="0"/>
        <v>0.21923475799657041</v>
      </c>
      <c r="T64">
        <f t="shared" si="1"/>
        <v>43</v>
      </c>
      <c r="U64">
        <f t="shared" si="2"/>
        <v>812630.00079065759</v>
      </c>
      <c r="V64">
        <f t="shared" si="3"/>
        <v>110</v>
      </c>
      <c r="W64">
        <f t="shared" si="4"/>
        <v>24.446540807120609</v>
      </c>
      <c r="X64">
        <f t="shared" si="5"/>
        <v>157</v>
      </c>
      <c r="Y64">
        <f t="shared" si="6"/>
        <v>100</v>
      </c>
      <c r="Z64">
        <v>0.74390000000000001</v>
      </c>
      <c r="AA64">
        <f t="shared" si="7"/>
        <v>75</v>
      </c>
      <c r="AB64">
        <v>0.86319999999999997</v>
      </c>
      <c r="AC64">
        <f t="shared" si="8"/>
        <v>0.80354999999999999</v>
      </c>
      <c r="AD64">
        <f t="shared" si="9"/>
        <v>55</v>
      </c>
      <c r="AE64">
        <v>0.87409999999999999</v>
      </c>
      <c r="AF64">
        <f t="shared" si="10"/>
        <v>31</v>
      </c>
      <c r="AG64">
        <v>0.59660000000000002</v>
      </c>
      <c r="AH64">
        <f t="shared" si="11"/>
        <v>137</v>
      </c>
      <c r="AI64">
        <f t="shared" si="12"/>
        <v>79.333333333333329</v>
      </c>
      <c r="AJ64">
        <f>IF(C64=1,(AI64/Z64),REF)</f>
        <v>106.64515839942644</v>
      </c>
      <c r="AK64">
        <f t="shared" si="13"/>
        <v>74</v>
      </c>
      <c r="AL64">
        <f>IF(B64=1,(AI64/AC64),REF)</f>
        <v>98.728558687490917</v>
      </c>
      <c r="AM64">
        <f t="shared" si="14"/>
        <v>67</v>
      </c>
      <c r="AN64">
        <f t="shared" si="15"/>
        <v>55</v>
      </c>
      <c r="AO64" t="str">
        <f t="shared" si="16"/>
        <v>Clemson</v>
      </c>
      <c r="AP64">
        <f t="shared" si="17"/>
        <v>0.52092403804363385</v>
      </c>
      <c r="AQ64">
        <f t="shared" si="18"/>
        <v>0.52003053707412772</v>
      </c>
      <c r="AR64">
        <f t="shared" si="19"/>
        <v>0.77012409785313907</v>
      </c>
      <c r="AS64" t="str">
        <f t="shared" si="20"/>
        <v>Clemson</v>
      </c>
      <c r="AT64">
        <f t="shared" si="21"/>
        <v>63</v>
      </c>
      <c r="AU64">
        <f t="shared" si="22"/>
        <v>57.666666666666664</v>
      </c>
      <c r="AV64">
        <v>59</v>
      </c>
      <c r="AW64" t="str">
        <f t="shared" si="23"/>
        <v>Clemson</v>
      </c>
      <c r="AX64" t="str">
        <f t="shared" si="24"/>
        <v/>
      </c>
      <c r="AY64">
        <v>63</v>
      </c>
    </row>
    <row r="65" spans="1:51" x14ac:dyDescent="0.25">
      <c r="A65">
        <v>1</v>
      </c>
      <c r="B65">
        <v>1</v>
      </c>
      <c r="C65">
        <v>1</v>
      </c>
      <c r="D65" t="s">
        <v>192</v>
      </c>
      <c r="E65">
        <v>72.429100000000005</v>
      </c>
      <c r="F65">
        <v>40</v>
      </c>
      <c r="G65">
        <v>70.033000000000001</v>
      </c>
      <c r="H65">
        <v>82</v>
      </c>
      <c r="I65">
        <v>103.68</v>
      </c>
      <c r="J65">
        <v>185</v>
      </c>
      <c r="K65">
        <v>107.265</v>
      </c>
      <c r="L65">
        <v>125</v>
      </c>
      <c r="M65">
        <v>100.97499999999999</v>
      </c>
      <c r="N65">
        <v>107</v>
      </c>
      <c r="O65">
        <v>100.238</v>
      </c>
      <c r="P65">
        <v>94</v>
      </c>
      <c r="Q65">
        <v>7.0267900000000001</v>
      </c>
      <c r="R65">
        <v>105</v>
      </c>
      <c r="S65">
        <f t="shared" si="0"/>
        <v>9.701901583755701E-2</v>
      </c>
      <c r="T65">
        <f t="shared" si="1"/>
        <v>105</v>
      </c>
      <c r="U65">
        <f t="shared" si="2"/>
        <v>833353.30649454764</v>
      </c>
      <c r="V65">
        <f t="shared" si="3"/>
        <v>95</v>
      </c>
      <c r="W65">
        <f t="shared" si="4"/>
        <v>21.965380952639418</v>
      </c>
      <c r="X65">
        <f t="shared" si="5"/>
        <v>43</v>
      </c>
      <c r="Y65">
        <f t="shared" si="6"/>
        <v>74</v>
      </c>
      <c r="Z65">
        <v>0.80210000000000004</v>
      </c>
      <c r="AA65">
        <f t="shared" si="7"/>
        <v>50</v>
      </c>
      <c r="AB65">
        <v>0.68479999999999996</v>
      </c>
      <c r="AC65">
        <f t="shared" si="8"/>
        <v>0.74344999999999994</v>
      </c>
      <c r="AD65">
        <f t="shared" si="9"/>
        <v>78</v>
      </c>
      <c r="AE65">
        <v>0.77510000000000001</v>
      </c>
      <c r="AF65">
        <f t="shared" si="10"/>
        <v>62</v>
      </c>
      <c r="AG65">
        <v>0.73599999999999999</v>
      </c>
      <c r="AH65">
        <f t="shared" si="11"/>
        <v>82</v>
      </c>
      <c r="AI65">
        <f t="shared" si="12"/>
        <v>82.666666666666671</v>
      </c>
      <c r="AJ65">
        <f>IF(C65=1,(AI65/Z65),REF)</f>
        <v>103.0627935003948</v>
      </c>
      <c r="AK65">
        <f t="shared" si="13"/>
        <v>68</v>
      </c>
      <c r="AL65">
        <f>IF(B65=1,(AI65/AC65),REF)</f>
        <v>111.19331046696708</v>
      </c>
      <c r="AM65">
        <f t="shared" si="14"/>
        <v>79</v>
      </c>
      <c r="AN65">
        <f t="shared" si="15"/>
        <v>68</v>
      </c>
      <c r="AO65" t="str">
        <f t="shared" si="16"/>
        <v>Marquette</v>
      </c>
      <c r="AP65">
        <f t="shared" si="17"/>
        <v>0.56360168056899984</v>
      </c>
      <c r="AQ65">
        <f t="shared" si="18"/>
        <v>0.47403807334110454</v>
      </c>
      <c r="AR65">
        <f t="shared" si="19"/>
        <v>0.76914220424464208</v>
      </c>
      <c r="AS65" t="str">
        <f t="shared" si="20"/>
        <v>Marquette</v>
      </c>
      <c r="AT65">
        <f t="shared" si="21"/>
        <v>64</v>
      </c>
      <c r="AU65">
        <f t="shared" si="22"/>
        <v>70</v>
      </c>
      <c r="AV65">
        <v>73</v>
      </c>
      <c r="AW65" t="str">
        <f t="shared" si="23"/>
        <v>Marquette</v>
      </c>
      <c r="AX65" t="str">
        <f t="shared" si="24"/>
        <v/>
      </c>
      <c r="AY65">
        <v>64</v>
      </c>
    </row>
    <row r="66" spans="1:51" x14ac:dyDescent="0.25">
      <c r="A66">
        <v>1</v>
      </c>
      <c r="B66">
        <v>1</v>
      </c>
      <c r="C66">
        <v>1</v>
      </c>
      <c r="D66" t="s">
        <v>130</v>
      </c>
      <c r="E66">
        <v>67.378399999999999</v>
      </c>
      <c r="F66">
        <v>255</v>
      </c>
      <c r="G66">
        <v>65.896000000000001</v>
      </c>
      <c r="H66">
        <v>279</v>
      </c>
      <c r="I66">
        <v>110.59099999999999</v>
      </c>
      <c r="J66">
        <v>48</v>
      </c>
      <c r="K66">
        <v>112.685</v>
      </c>
      <c r="L66">
        <v>47</v>
      </c>
      <c r="M66">
        <v>101.312</v>
      </c>
      <c r="N66">
        <v>118</v>
      </c>
      <c r="O66">
        <v>102.02</v>
      </c>
      <c r="P66">
        <v>123</v>
      </c>
      <c r="Q66">
        <v>10.665800000000001</v>
      </c>
      <c r="R66">
        <v>69</v>
      </c>
      <c r="S66">
        <f t="shared" ref="S66:S129" si="25">(K66-O66)/E66</f>
        <v>0.15828514776248778</v>
      </c>
      <c r="T66">
        <f t="shared" ref="T66:T129" si="26">RANK(S66,S:S,0)</f>
        <v>67</v>
      </c>
      <c r="U66">
        <f t="shared" ref="U66:U129" si="27">(K66^2)*E66</f>
        <v>855564.80692574009</v>
      </c>
      <c r="V66">
        <f t="shared" ref="V66:V129" si="28">RANK(U66,U:U,0)</f>
        <v>69</v>
      </c>
      <c r="W66">
        <f t="shared" ref="W66:W129" si="29">O66^1.6/E66</f>
        <v>24.287108719633114</v>
      </c>
      <c r="X66">
        <f t="shared" ref="X66:X129" si="30">RANK(W66,W:W,1)</f>
        <v>149</v>
      </c>
      <c r="Y66">
        <f t="shared" ref="Y66:Y129" si="31">AVERAGE(X66,T66)</f>
        <v>108</v>
      </c>
      <c r="Z66">
        <v>0.7258</v>
      </c>
      <c r="AA66">
        <f t="shared" ref="AA66:AA129" si="32">RANK(Z66,Z:Z,0)</f>
        <v>80</v>
      </c>
      <c r="AB66">
        <v>0.86</v>
      </c>
      <c r="AC66">
        <f t="shared" ref="AC66:AC129" si="33">(Z66+AB66)/2</f>
        <v>0.79289999999999994</v>
      </c>
      <c r="AD66">
        <f t="shared" ref="AD66:AD129" si="34">RANK(AC66,AC:AC,0)</f>
        <v>57</v>
      </c>
      <c r="AE66">
        <v>0.76770000000000005</v>
      </c>
      <c r="AF66">
        <f t="shared" ref="AF66:AF129" si="35">RANK(AE66,AE:AE,0)</f>
        <v>68</v>
      </c>
      <c r="AG66">
        <v>0.83489999999999998</v>
      </c>
      <c r="AH66">
        <f t="shared" ref="AH66:AH129" si="36">RANK(AG66,AG:AG,0)</f>
        <v>44</v>
      </c>
      <c r="AI66">
        <f t="shared" ref="AI66:AI129" si="37">(T66+V66+(AD66)+AF66+AH66+Y66)/6</f>
        <v>68.833333333333329</v>
      </c>
      <c r="AJ66">
        <f>IF(C66=1,(AI66/Z66),REF)</f>
        <v>94.837880040415172</v>
      </c>
      <c r="AK66">
        <f t="shared" ref="AK66:AK129" si="38">RANK(AJ66,AJ:AJ,1)</f>
        <v>62</v>
      </c>
      <c r="AL66">
        <f>IF(B66=1,(AI66/AC66),REF)</f>
        <v>86.812124269559007</v>
      </c>
      <c r="AM66">
        <f t="shared" ref="AM66:AM129" si="39">RANK(AL66,AL:AL,1)</f>
        <v>59</v>
      </c>
      <c r="AN66">
        <f t="shared" ref="AN66:AN129" si="40">MIN(AK66,AM66,AD66)</f>
        <v>57</v>
      </c>
      <c r="AO66" t="str">
        <f t="shared" ref="AO66:AO129" si="41">D66</f>
        <v>George Washington</v>
      </c>
      <c r="AP66">
        <f t="shared" ref="AP66:AP129" si="42">(Z66*(($BD$2)/((AJ66)))^(1/10))</f>
        <v>0.51424814549296183</v>
      </c>
      <c r="AQ66">
        <f t="shared" ref="AQ66:AQ129" si="43">(AC66*(($BC$2)/((AL66)))^(1/8))</f>
        <v>0.52145539014128484</v>
      </c>
      <c r="AR66">
        <f t="shared" ref="AR66:AR129" si="44">((AP66+AQ66)/2)^(1/2.5)</f>
        <v>0.76856780000483427</v>
      </c>
      <c r="AS66" t="str">
        <f t="shared" ref="AS66:AS129" si="45">AO66</f>
        <v>George Washington</v>
      </c>
      <c r="AT66">
        <f t="shared" ref="AT66:AT129" si="46">RANK(AR66,AR:AR)</f>
        <v>65</v>
      </c>
      <c r="AU66">
        <f t="shared" ref="AU66:AU129" si="47">(AT66+AN66+AD66)/3</f>
        <v>59.666666666666664</v>
      </c>
      <c r="AV66">
        <v>60</v>
      </c>
      <c r="AW66" t="str">
        <f t="shared" ref="AW66:AW129" si="48">AS66</f>
        <v>George Washington</v>
      </c>
      <c r="AX66" t="str">
        <f t="shared" ref="AX66:AX129" si="49">IF(OR(((RANK(Z66,Z:Z,0))&lt;17),(RANK(AB66,AB:AB,0)&lt;17)),"y","")</f>
        <v/>
      </c>
      <c r="AY66">
        <v>65</v>
      </c>
    </row>
    <row r="67" spans="1:51" x14ac:dyDescent="0.25">
      <c r="A67">
        <v>1</v>
      </c>
      <c r="B67">
        <v>1</v>
      </c>
      <c r="C67">
        <v>1</v>
      </c>
      <c r="D67" t="s">
        <v>90</v>
      </c>
      <c r="E67">
        <v>71.022599999999997</v>
      </c>
      <c r="F67">
        <v>80</v>
      </c>
      <c r="G67">
        <v>68.9529</v>
      </c>
      <c r="H67">
        <v>121</v>
      </c>
      <c r="I67">
        <v>105.3</v>
      </c>
      <c r="J67">
        <v>139</v>
      </c>
      <c r="K67">
        <v>108.785</v>
      </c>
      <c r="L67">
        <v>98</v>
      </c>
      <c r="M67">
        <v>98.86</v>
      </c>
      <c r="N67">
        <v>61</v>
      </c>
      <c r="O67">
        <v>95.194800000000001</v>
      </c>
      <c r="P67">
        <v>26</v>
      </c>
      <c r="Q67">
        <v>13.5905</v>
      </c>
      <c r="R67">
        <v>54</v>
      </c>
      <c r="S67">
        <f t="shared" si="25"/>
        <v>0.19135035889984309</v>
      </c>
      <c r="T67">
        <f t="shared" si="26"/>
        <v>55</v>
      </c>
      <c r="U67">
        <f t="shared" si="27"/>
        <v>840493.96435768495</v>
      </c>
      <c r="V67">
        <f t="shared" si="28"/>
        <v>87</v>
      </c>
      <c r="W67">
        <f t="shared" si="29"/>
        <v>20.624555351643725</v>
      </c>
      <c r="X67">
        <f t="shared" si="30"/>
        <v>18</v>
      </c>
      <c r="Y67">
        <f t="shared" si="31"/>
        <v>36.5</v>
      </c>
      <c r="Z67">
        <v>0.70809999999999995</v>
      </c>
      <c r="AA67">
        <f t="shared" si="32"/>
        <v>86</v>
      </c>
      <c r="AB67">
        <v>0.88949999999999996</v>
      </c>
      <c r="AC67">
        <f t="shared" si="33"/>
        <v>0.79879999999999995</v>
      </c>
      <c r="AD67">
        <f t="shared" si="34"/>
        <v>56</v>
      </c>
      <c r="AE67">
        <v>0.68189999999999995</v>
      </c>
      <c r="AF67">
        <f t="shared" si="35"/>
        <v>98</v>
      </c>
      <c r="AG67">
        <v>0.79679999999999995</v>
      </c>
      <c r="AH67">
        <f t="shared" si="36"/>
        <v>59</v>
      </c>
      <c r="AI67">
        <f t="shared" si="37"/>
        <v>65.25</v>
      </c>
      <c r="AJ67">
        <f>IF(C67=1,(AI67/Z67),REF)</f>
        <v>92.148001694675898</v>
      </c>
      <c r="AK67">
        <f t="shared" si="38"/>
        <v>61</v>
      </c>
      <c r="AL67">
        <f>IF(B67=1,(AI67/AC67),REF)</f>
        <v>81.685027541311968</v>
      </c>
      <c r="AM67">
        <f t="shared" si="39"/>
        <v>56</v>
      </c>
      <c r="AN67">
        <f t="shared" si="40"/>
        <v>56</v>
      </c>
      <c r="AO67" t="str">
        <f t="shared" si="41"/>
        <v>Colorado</v>
      </c>
      <c r="AP67">
        <f t="shared" si="42"/>
        <v>0.50315287235596629</v>
      </c>
      <c r="AQ67">
        <f t="shared" si="43"/>
        <v>0.5293483208617753</v>
      </c>
      <c r="AR67">
        <f t="shared" si="44"/>
        <v>0.76761636788516396</v>
      </c>
      <c r="AS67" t="str">
        <f t="shared" si="45"/>
        <v>Colorado</v>
      </c>
      <c r="AT67">
        <f t="shared" si="46"/>
        <v>66</v>
      </c>
      <c r="AU67">
        <f t="shared" si="47"/>
        <v>59.333333333333336</v>
      </c>
      <c r="AV67">
        <v>62</v>
      </c>
      <c r="AW67" t="str">
        <f t="shared" si="48"/>
        <v>Colorado</v>
      </c>
      <c r="AX67" t="str">
        <f t="shared" si="49"/>
        <v/>
      </c>
      <c r="AY67">
        <v>66</v>
      </c>
    </row>
    <row r="68" spans="1:51" x14ac:dyDescent="0.25">
      <c r="A68">
        <v>1</v>
      </c>
      <c r="B68">
        <v>1</v>
      </c>
      <c r="C68">
        <v>1</v>
      </c>
      <c r="D68" t="s">
        <v>132</v>
      </c>
      <c r="E68">
        <v>68.160600000000002</v>
      </c>
      <c r="F68">
        <v>221</v>
      </c>
      <c r="G68">
        <v>67.098200000000006</v>
      </c>
      <c r="H68">
        <v>226</v>
      </c>
      <c r="I68">
        <v>101.92</v>
      </c>
      <c r="J68">
        <v>216</v>
      </c>
      <c r="K68">
        <v>107.252</v>
      </c>
      <c r="L68">
        <v>126</v>
      </c>
      <c r="M68">
        <v>100.498</v>
      </c>
      <c r="N68">
        <v>100</v>
      </c>
      <c r="O68">
        <v>96.306700000000006</v>
      </c>
      <c r="P68">
        <v>37</v>
      </c>
      <c r="Q68">
        <v>10.944900000000001</v>
      </c>
      <c r="R68">
        <v>67</v>
      </c>
      <c r="S68">
        <f t="shared" si="25"/>
        <v>0.1605810394861546</v>
      </c>
      <c r="T68">
        <f t="shared" si="26"/>
        <v>65</v>
      </c>
      <c r="U68">
        <f t="shared" si="27"/>
        <v>784050.80270754243</v>
      </c>
      <c r="V68">
        <f t="shared" si="28"/>
        <v>140</v>
      </c>
      <c r="W68">
        <f t="shared" si="29"/>
        <v>21.893590871259818</v>
      </c>
      <c r="X68">
        <f t="shared" si="30"/>
        <v>41</v>
      </c>
      <c r="Y68">
        <f t="shared" si="31"/>
        <v>53</v>
      </c>
      <c r="Z68">
        <v>0.74429999999999996</v>
      </c>
      <c r="AA68">
        <f t="shared" si="32"/>
        <v>74</v>
      </c>
      <c r="AB68">
        <v>0.81459999999999999</v>
      </c>
      <c r="AC68">
        <f t="shared" si="33"/>
        <v>0.77944999999999998</v>
      </c>
      <c r="AD68">
        <f t="shared" si="34"/>
        <v>65</v>
      </c>
      <c r="AE68">
        <v>0.75790000000000002</v>
      </c>
      <c r="AF68">
        <f t="shared" si="35"/>
        <v>71</v>
      </c>
      <c r="AG68">
        <v>0.82369999999999999</v>
      </c>
      <c r="AH68">
        <f t="shared" si="36"/>
        <v>50</v>
      </c>
      <c r="AI68">
        <f t="shared" si="37"/>
        <v>74</v>
      </c>
      <c r="AJ68">
        <f>IF(C68=1,(AI68/Z68),REF)</f>
        <v>99.422275963993016</v>
      </c>
      <c r="AK68">
        <f t="shared" si="38"/>
        <v>67</v>
      </c>
      <c r="AL68">
        <f>IF(B68=1,(AI68/AC68),REF)</f>
        <v>94.938738854320363</v>
      </c>
      <c r="AM68">
        <f t="shared" si="39"/>
        <v>64</v>
      </c>
      <c r="AN68">
        <f t="shared" si="40"/>
        <v>64</v>
      </c>
      <c r="AO68" t="str">
        <f t="shared" si="41"/>
        <v>Georgia</v>
      </c>
      <c r="AP68">
        <f t="shared" si="42"/>
        <v>0.5248722388416136</v>
      </c>
      <c r="AQ68">
        <f t="shared" si="43"/>
        <v>0.50690797067203008</v>
      </c>
      <c r="AR68">
        <f t="shared" si="44"/>
        <v>0.76740191588178397</v>
      </c>
      <c r="AS68" t="str">
        <f t="shared" si="45"/>
        <v>Georgia</v>
      </c>
      <c r="AT68">
        <f t="shared" si="46"/>
        <v>67</v>
      </c>
      <c r="AU68">
        <f t="shared" si="47"/>
        <v>65.333333333333329</v>
      </c>
      <c r="AV68">
        <v>68</v>
      </c>
      <c r="AW68" t="str">
        <f t="shared" si="48"/>
        <v>Georgia</v>
      </c>
      <c r="AX68" t="str">
        <f t="shared" si="49"/>
        <v/>
      </c>
      <c r="AY68">
        <v>67</v>
      </c>
    </row>
    <row r="69" spans="1:51" x14ac:dyDescent="0.25">
      <c r="A69">
        <v>1</v>
      </c>
      <c r="B69">
        <v>1</v>
      </c>
      <c r="C69">
        <v>1</v>
      </c>
      <c r="D69" t="s">
        <v>198</v>
      </c>
      <c r="E69">
        <v>73.601399999999998</v>
      </c>
      <c r="F69">
        <v>18</v>
      </c>
      <c r="G69">
        <v>73.347999999999999</v>
      </c>
      <c r="H69">
        <v>12</v>
      </c>
      <c r="I69">
        <v>103.279</v>
      </c>
      <c r="J69">
        <v>189</v>
      </c>
      <c r="K69">
        <v>107.35599999999999</v>
      </c>
      <c r="L69">
        <v>123</v>
      </c>
      <c r="M69">
        <v>94.911600000000007</v>
      </c>
      <c r="N69">
        <v>19</v>
      </c>
      <c r="O69">
        <v>97.146699999999996</v>
      </c>
      <c r="P69">
        <v>46</v>
      </c>
      <c r="Q69">
        <v>10.2096</v>
      </c>
      <c r="R69">
        <v>73</v>
      </c>
      <c r="S69">
        <f t="shared" si="25"/>
        <v>0.13871067669908452</v>
      </c>
      <c r="T69">
        <f t="shared" si="26"/>
        <v>80</v>
      </c>
      <c r="U69">
        <f t="shared" si="27"/>
        <v>848279.00560463034</v>
      </c>
      <c r="V69">
        <f t="shared" si="28"/>
        <v>78</v>
      </c>
      <c r="W69">
        <f t="shared" si="29"/>
        <v>20.558849567976022</v>
      </c>
      <c r="X69">
        <f t="shared" si="30"/>
        <v>16</v>
      </c>
      <c r="Y69">
        <f t="shared" si="31"/>
        <v>48</v>
      </c>
      <c r="Z69">
        <v>0.78120000000000001</v>
      </c>
      <c r="AA69">
        <f t="shared" si="32"/>
        <v>58</v>
      </c>
      <c r="AB69">
        <v>0.6996</v>
      </c>
      <c r="AC69">
        <f t="shared" si="33"/>
        <v>0.74039999999999995</v>
      </c>
      <c r="AD69">
        <f t="shared" si="34"/>
        <v>79</v>
      </c>
      <c r="AE69">
        <v>0.73170000000000002</v>
      </c>
      <c r="AF69">
        <f t="shared" si="35"/>
        <v>82</v>
      </c>
      <c r="AG69">
        <v>0.74060000000000004</v>
      </c>
      <c r="AH69">
        <f t="shared" si="36"/>
        <v>80</v>
      </c>
      <c r="AI69">
        <f t="shared" si="37"/>
        <v>74.5</v>
      </c>
      <c r="AJ69">
        <f>IF(C69=1,(AI69/Z69),REF)</f>
        <v>95.36610343061956</v>
      </c>
      <c r="AK69">
        <f t="shared" si="38"/>
        <v>63</v>
      </c>
      <c r="AL69">
        <f>IF(B69=1,(AI69/AC69),REF)</f>
        <v>100.62128579146408</v>
      </c>
      <c r="AM69">
        <f t="shared" si="39"/>
        <v>68</v>
      </c>
      <c r="AN69">
        <f t="shared" si="40"/>
        <v>63</v>
      </c>
      <c r="AO69" t="str">
        <f t="shared" si="41"/>
        <v>Memphis</v>
      </c>
      <c r="AP69">
        <f t="shared" si="42"/>
        <v>0.55319313869203912</v>
      </c>
      <c r="AQ69">
        <f t="shared" si="43"/>
        <v>0.47802594457081737</v>
      </c>
      <c r="AR69">
        <f t="shared" si="44"/>
        <v>0.76723495023097532</v>
      </c>
      <c r="AS69" t="str">
        <f t="shared" si="45"/>
        <v>Memphis</v>
      </c>
      <c r="AT69">
        <f t="shared" si="46"/>
        <v>68</v>
      </c>
      <c r="AU69">
        <f t="shared" si="47"/>
        <v>70</v>
      </c>
      <c r="AV69">
        <v>75</v>
      </c>
      <c r="AW69" t="str">
        <f t="shared" si="48"/>
        <v>Memphis</v>
      </c>
      <c r="AX69" t="str">
        <f t="shared" si="49"/>
        <v/>
      </c>
      <c r="AY69">
        <v>68</v>
      </c>
    </row>
    <row r="70" spans="1:51" x14ac:dyDescent="0.25">
      <c r="A70">
        <v>1</v>
      </c>
      <c r="B70">
        <v>1</v>
      </c>
      <c r="C70">
        <v>1</v>
      </c>
      <c r="D70" t="s">
        <v>243</v>
      </c>
      <c r="E70">
        <v>63.704500000000003</v>
      </c>
      <c r="F70">
        <v>346</v>
      </c>
      <c r="G70">
        <v>62.396799999999999</v>
      </c>
      <c r="H70">
        <v>346</v>
      </c>
      <c r="I70">
        <v>105.503</v>
      </c>
      <c r="J70">
        <v>132</v>
      </c>
      <c r="K70">
        <v>108.298</v>
      </c>
      <c r="L70">
        <v>104</v>
      </c>
      <c r="M70">
        <v>98.164100000000005</v>
      </c>
      <c r="N70">
        <v>51</v>
      </c>
      <c r="O70">
        <v>98.203900000000004</v>
      </c>
      <c r="P70">
        <v>58</v>
      </c>
      <c r="Q70">
        <v>10.0945</v>
      </c>
      <c r="R70">
        <v>76</v>
      </c>
      <c r="S70">
        <f t="shared" si="25"/>
        <v>0.15845191469990341</v>
      </c>
      <c r="T70">
        <f t="shared" si="26"/>
        <v>66</v>
      </c>
      <c r="U70">
        <f t="shared" si="27"/>
        <v>747155.47647041816</v>
      </c>
      <c r="V70">
        <f t="shared" si="28"/>
        <v>177</v>
      </c>
      <c r="W70">
        <f t="shared" si="29"/>
        <v>24.167730269554397</v>
      </c>
      <c r="X70">
        <f t="shared" si="30"/>
        <v>142</v>
      </c>
      <c r="Y70">
        <f t="shared" si="31"/>
        <v>104</v>
      </c>
      <c r="Z70">
        <v>0.75549999999999995</v>
      </c>
      <c r="AA70">
        <f t="shared" si="32"/>
        <v>72</v>
      </c>
      <c r="AB70">
        <v>0.8085</v>
      </c>
      <c r="AC70">
        <f t="shared" si="33"/>
        <v>0.78200000000000003</v>
      </c>
      <c r="AD70">
        <f t="shared" si="34"/>
        <v>64</v>
      </c>
      <c r="AE70">
        <v>0.88970000000000005</v>
      </c>
      <c r="AF70">
        <f t="shared" si="35"/>
        <v>23</v>
      </c>
      <c r="AG70">
        <v>0.77010000000000001</v>
      </c>
      <c r="AH70">
        <f t="shared" si="36"/>
        <v>67</v>
      </c>
      <c r="AI70">
        <f t="shared" si="37"/>
        <v>83.5</v>
      </c>
      <c r="AJ70">
        <f>IF(C70=1,(AI70/Z70),REF)</f>
        <v>110.52283256121774</v>
      </c>
      <c r="AK70">
        <f t="shared" si="38"/>
        <v>76</v>
      </c>
      <c r="AL70">
        <f>IF(B70=1,(AI70/AC70),REF)</f>
        <v>106.77749360613811</v>
      </c>
      <c r="AM70">
        <f t="shared" si="39"/>
        <v>75</v>
      </c>
      <c r="AN70">
        <f t="shared" si="40"/>
        <v>64</v>
      </c>
      <c r="AO70" t="str">
        <f t="shared" si="41"/>
        <v>Northern Iowa</v>
      </c>
      <c r="AP70">
        <f t="shared" si="42"/>
        <v>0.52716093799209907</v>
      </c>
      <c r="AQ70">
        <f t="shared" si="43"/>
        <v>0.50115039711654308</v>
      </c>
      <c r="AR70">
        <f t="shared" si="44"/>
        <v>0.76636886229087653</v>
      </c>
      <c r="AS70" t="str">
        <f t="shared" si="45"/>
        <v>Northern Iowa</v>
      </c>
      <c r="AT70">
        <f t="shared" si="46"/>
        <v>69</v>
      </c>
      <c r="AU70">
        <f t="shared" si="47"/>
        <v>65.666666666666671</v>
      </c>
      <c r="AV70">
        <v>61</v>
      </c>
      <c r="AW70" t="str">
        <f t="shared" si="48"/>
        <v>Northern Iowa</v>
      </c>
      <c r="AX70" t="str">
        <f t="shared" si="49"/>
        <v/>
      </c>
      <c r="AY70">
        <v>69</v>
      </c>
    </row>
    <row r="71" spans="1:51" x14ac:dyDescent="0.25">
      <c r="A71">
        <v>1</v>
      </c>
      <c r="B71">
        <v>1</v>
      </c>
      <c r="C71">
        <v>1</v>
      </c>
      <c r="D71" t="s">
        <v>147</v>
      </c>
      <c r="E71">
        <v>66.333299999999994</v>
      </c>
      <c r="F71">
        <v>300</v>
      </c>
      <c r="G71">
        <v>66.253600000000006</v>
      </c>
      <c r="H71">
        <v>260</v>
      </c>
      <c r="I71">
        <v>114.67100000000001</v>
      </c>
      <c r="J71">
        <v>13</v>
      </c>
      <c r="K71">
        <v>116.884</v>
      </c>
      <c r="L71">
        <v>21</v>
      </c>
      <c r="M71">
        <v>101.84</v>
      </c>
      <c r="N71">
        <v>129</v>
      </c>
      <c r="O71">
        <v>104.264</v>
      </c>
      <c r="P71">
        <v>172</v>
      </c>
      <c r="Q71">
        <v>12.6198</v>
      </c>
      <c r="R71">
        <v>58</v>
      </c>
      <c r="S71">
        <f t="shared" si="25"/>
        <v>0.19025135188510153</v>
      </c>
      <c r="T71">
        <f t="shared" si="26"/>
        <v>57</v>
      </c>
      <c r="U71">
        <f t="shared" si="27"/>
        <v>906236.88518568478</v>
      </c>
      <c r="V71">
        <f t="shared" si="28"/>
        <v>37</v>
      </c>
      <c r="W71">
        <f t="shared" si="29"/>
        <v>25.543676661223071</v>
      </c>
      <c r="X71">
        <f t="shared" si="30"/>
        <v>222</v>
      </c>
      <c r="Y71">
        <f t="shared" si="31"/>
        <v>139.5</v>
      </c>
      <c r="Z71">
        <v>0.75090000000000001</v>
      </c>
      <c r="AA71">
        <f t="shared" si="32"/>
        <v>73</v>
      </c>
      <c r="AB71">
        <v>0.79339999999999999</v>
      </c>
      <c r="AC71">
        <f t="shared" si="33"/>
        <v>0.77215</v>
      </c>
      <c r="AD71">
        <f t="shared" si="34"/>
        <v>68</v>
      </c>
      <c r="AE71">
        <v>0.75409999999999999</v>
      </c>
      <c r="AF71">
        <f t="shared" si="35"/>
        <v>74</v>
      </c>
      <c r="AG71">
        <v>0.66869999999999996</v>
      </c>
      <c r="AH71">
        <f t="shared" si="36"/>
        <v>109</v>
      </c>
      <c r="AI71">
        <f t="shared" si="37"/>
        <v>80.75</v>
      </c>
      <c r="AJ71">
        <f>IF(C71=1,(AI71/Z71),REF)</f>
        <v>107.53762152084165</v>
      </c>
      <c r="AK71">
        <f t="shared" si="38"/>
        <v>75</v>
      </c>
      <c r="AL71">
        <f>IF(B71=1,(AI71/AC71),REF)</f>
        <v>104.57812601178527</v>
      </c>
      <c r="AM71">
        <f t="shared" si="39"/>
        <v>72</v>
      </c>
      <c r="AN71">
        <f t="shared" si="40"/>
        <v>68</v>
      </c>
      <c r="AO71" t="str">
        <f t="shared" si="41"/>
        <v>Houston</v>
      </c>
      <c r="AP71">
        <f t="shared" si="42"/>
        <v>0.52538783858157079</v>
      </c>
      <c r="AQ71">
        <f t="shared" si="43"/>
        <v>0.49612699691274526</v>
      </c>
      <c r="AR71">
        <f t="shared" si="44"/>
        <v>0.76433874172485583</v>
      </c>
      <c r="AS71" t="str">
        <f t="shared" si="45"/>
        <v>Houston</v>
      </c>
      <c r="AT71">
        <f t="shared" si="46"/>
        <v>70</v>
      </c>
      <c r="AU71">
        <f t="shared" si="47"/>
        <v>68.666666666666671</v>
      </c>
      <c r="AV71">
        <v>67</v>
      </c>
      <c r="AW71" t="str">
        <f t="shared" si="48"/>
        <v>Houston</v>
      </c>
      <c r="AX71" t="str">
        <f t="shared" si="49"/>
        <v/>
      </c>
      <c r="AY71">
        <v>70</v>
      </c>
    </row>
    <row r="72" spans="1:51" x14ac:dyDescent="0.25">
      <c r="A72">
        <v>1</v>
      </c>
      <c r="B72">
        <v>1</v>
      </c>
      <c r="C72">
        <v>1</v>
      </c>
      <c r="D72" t="s">
        <v>245</v>
      </c>
      <c r="E72">
        <v>64.420500000000004</v>
      </c>
      <c r="F72">
        <v>341</v>
      </c>
      <c r="G72">
        <v>63.575899999999997</v>
      </c>
      <c r="H72">
        <v>339</v>
      </c>
      <c r="I72">
        <v>109.83</v>
      </c>
      <c r="J72">
        <v>62</v>
      </c>
      <c r="K72">
        <v>110.971</v>
      </c>
      <c r="L72">
        <v>71</v>
      </c>
      <c r="M72">
        <v>100.44199999999999</v>
      </c>
      <c r="N72">
        <v>99</v>
      </c>
      <c r="O72">
        <v>99.723799999999997</v>
      </c>
      <c r="P72">
        <v>84</v>
      </c>
      <c r="Q72">
        <v>11.247199999999999</v>
      </c>
      <c r="R72">
        <v>65</v>
      </c>
      <c r="S72">
        <f t="shared" si="25"/>
        <v>0.17459038660053874</v>
      </c>
      <c r="T72">
        <f t="shared" si="26"/>
        <v>61</v>
      </c>
      <c r="U72">
        <f t="shared" si="27"/>
        <v>793310.29549864063</v>
      </c>
      <c r="V72">
        <f t="shared" si="28"/>
        <v>131</v>
      </c>
      <c r="W72">
        <f t="shared" si="29"/>
        <v>24.493678845795053</v>
      </c>
      <c r="X72">
        <f t="shared" si="30"/>
        <v>162</v>
      </c>
      <c r="Y72">
        <f t="shared" si="31"/>
        <v>111.5</v>
      </c>
      <c r="Z72">
        <v>0.78549999999999998</v>
      </c>
      <c r="AA72">
        <f t="shared" si="32"/>
        <v>55</v>
      </c>
      <c r="AB72">
        <v>0.70669999999999999</v>
      </c>
      <c r="AC72">
        <f t="shared" si="33"/>
        <v>0.74609999999999999</v>
      </c>
      <c r="AD72">
        <f t="shared" si="34"/>
        <v>74</v>
      </c>
      <c r="AE72">
        <v>0.75029999999999997</v>
      </c>
      <c r="AF72">
        <f t="shared" si="35"/>
        <v>77</v>
      </c>
      <c r="AG72">
        <v>0.76400000000000001</v>
      </c>
      <c r="AH72">
        <f t="shared" si="36"/>
        <v>71</v>
      </c>
      <c r="AI72">
        <f t="shared" si="37"/>
        <v>87.583333333333329</v>
      </c>
      <c r="AJ72">
        <f>IF(C72=1,(AI72/Z72),REF)</f>
        <v>111.50010608953957</v>
      </c>
      <c r="AK72">
        <f t="shared" si="38"/>
        <v>79</v>
      </c>
      <c r="AL72">
        <f>IF(B72=1,(AI72/AC72),REF)</f>
        <v>117.38819639905284</v>
      </c>
      <c r="AM72">
        <f t="shared" si="39"/>
        <v>81</v>
      </c>
      <c r="AN72">
        <f t="shared" si="40"/>
        <v>74</v>
      </c>
      <c r="AO72" t="str">
        <f t="shared" si="41"/>
        <v>Northwestern</v>
      </c>
      <c r="AP72">
        <f t="shared" si="42"/>
        <v>0.54761157000597993</v>
      </c>
      <c r="AQ72">
        <f t="shared" si="43"/>
        <v>0.47251464918803748</v>
      </c>
      <c r="AR72">
        <f t="shared" si="44"/>
        <v>0.76392296454669661</v>
      </c>
      <c r="AS72" t="str">
        <f t="shared" si="45"/>
        <v>Northwestern</v>
      </c>
      <c r="AT72">
        <f t="shared" si="46"/>
        <v>71</v>
      </c>
      <c r="AU72">
        <f t="shared" si="47"/>
        <v>73</v>
      </c>
      <c r="AV72">
        <v>66</v>
      </c>
      <c r="AW72" t="str">
        <f t="shared" si="48"/>
        <v>Northwestern</v>
      </c>
      <c r="AX72" t="str">
        <f t="shared" si="49"/>
        <v/>
      </c>
      <c r="AY72">
        <v>71</v>
      </c>
    </row>
    <row r="73" spans="1:51" x14ac:dyDescent="0.25">
      <c r="A73">
        <v>1</v>
      </c>
      <c r="B73">
        <v>1</v>
      </c>
      <c r="C73">
        <v>1</v>
      </c>
      <c r="D73" t="s">
        <v>308</v>
      </c>
      <c r="E73">
        <v>69.23</v>
      </c>
      <c r="F73">
        <v>159</v>
      </c>
      <c r="G73">
        <v>67.914100000000005</v>
      </c>
      <c r="H73">
        <v>175</v>
      </c>
      <c r="I73">
        <v>111.506</v>
      </c>
      <c r="J73">
        <v>38</v>
      </c>
      <c r="K73">
        <v>113.503</v>
      </c>
      <c r="L73">
        <v>37</v>
      </c>
      <c r="M73">
        <v>104.18600000000001</v>
      </c>
      <c r="N73">
        <v>176</v>
      </c>
      <c r="O73">
        <v>104.279</v>
      </c>
      <c r="P73">
        <v>173</v>
      </c>
      <c r="Q73">
        <v>9.2242999999999995</v>
      </c>
      <c r="R73">
        <v>83</v>
      </c>
      <c r="S73">
        <f t="shared" si="25"/>
        <v>0.13323703596706635</v>
      </c>
      <c r="T73">
        <f t="shared" si="26"/>
        <v>82</v>
      </c>
      <c r="U73">
        <f t="shared" si="27"/>
        <v>891885.31375307008</v>
      </c>
      <c r="V73">
        <f t="shared" si="28"/>
        <v>42</v>
      </c>
      <c r="W73">
        <f t="shared" si="29"/>
        <v>24.480520126953806</v>
      </c>
      <c r="X73">
        <f t="shared" si="30"/>
        <v>161</v>
      </c>
      <c r="Y73">
        <f t="shared" si="31"/>
        <v>121.5</v>
      </c>
      <c r="Z73">
        <v>0.77929999999999999</v>
      </c>
      <c r="AA73">
        <f t="shared" si="32"/>
        <v>59</v>
      </c>
      <c r="AB73">
        <v>0.66520000000000001</v>
      </c>
      <c r="AC73">
        <f t="shared" si="33"/>
        <v>0.72225000000000006</v>
      </c>
      <c r="AD73">
        <f t="shared" si="34"/>
        <v>87</v>
      </c>
      <c r="AE73">
        <v>0.79320000000000002</v>
      </c>
      <c r="AF73">
        <f t="shared" si="35"/>
        <v>55</v>
      </c>
      <c r="AG73">
        <v>0.70730000000000004</v>
      </c>
      <c r="AH73">
        <f t="shared" si="36"/>
        <v>96</v>
      </c>
      <c r="AI73">
        <f t="shared" si="37"/>
        <v>80.583333333333329</v>
      </c>
      <c r="AJ73">
        <f>IF(C73=1,(AI73/Z73),REF)</f>
        <v>103.40476496000684</v>
      </c>
      <c r="AK73">
        <f t="shared" si="38"/>
        <v>70</v>
      </c>
      <c r="AL73">
        <f>IF(B73=1,(AI73/AC73),REF)</f>
        <v>111.57263182185299</v>
      </c>
      <c r="AM73">
        <f t="shared" si="39"/>
        <v>80</v>
      </c>
      <c r="AN73">
        <f t="shared" si="40"/>
        <v>70</v>
      </c>
      <c r="AO73" t="str">
        <f t="shared" si="41"/>
        <v>St. Bonaventure</v>
      </c>
      <c r="AP73">
        <f t="shared" si="42"/>
        <v>0.54739972529723913</v>
      </c>
      <c r="AQ73">
        <f t="shared" si="43"/>
        <v>0.4603245443028367</v>
      </c>
      <c r="AR73">
        <f t="shared" si="44"/>
        <v>0.76019444012243065</v>
      </c>
      <c r="AS73" t="str">
        <f t="shared" si="45"/>
        <v>St. Bonaventure</v>
      </c>
      <c r="AT73">
        <f t="shared" si="46"/>
        <v>72</v>
      </c>
      <c r="AU73">
        <f t="shared" si="47"/>
        <v>76.333333333333329</v>
      </c>
      <c r="AV73">
        <v>78</v>
      </c>
      <c r="AW73" t="str">
        <f t="shared" si="48"/>
        <v>St. Bonaventure</v>
      </c>
      <c r="AX73" t="str">
        <f t="shared" si="49"/>
        <v/>
      </c>
      <c r="AY73">
        <v>72</v>
      </c>
    </row>
    <row r="74" spans="1:51" x14ac:dyDescent="0.25">
      <c r="A74">
        <v>1</v>
      </c>
      <c r="B74">
        <v>1</v>
      </c>
      <c r="C74">
        <v>1</v>
      </c>
      <c r="D74" t="s">
        <v>341</v>
      </c>
      <c r="E74">
        <v>71.635900000000007</v>
      </c>
      <c r="F74">
        <v>61</v>
      </c>
      <c r="G74">
        <v>69.484700000000004</v>
      </c>
      <c r="H74">
        <v>95</v>
      </c>
      <c r="I74">
        <v>107.105</v>
      </c>
      <c r="J74">
        <v>101</v>
      </c>
      <c r="K74">
        <v>112.605</v>
      </c>
      <c r="L74">
        <v>48</v>
      </c>
      <c r="M74">
        <v>105.88800000000001</v>
      </c>
      <c r="N74">
        <v>227</v>
      </c>
      <c r="O74">
        <v>101.503</v>
      </c>
      <c r="P74">
        <v>116</v>
      </c>
      <c r="Q74">
        <v>11.101699999999999</v>
      </c>
      <c r="R74">
        <v>66</v>
      </c>
      <c r="S74">
        <f t="shared" si="25"/>
        <v>0.15497816039164725</v>
      </c>
      <c r="T74">
        <f t="shared" si="26"/>
        <v>70</v>
      </c>
      <c r="U74">
        <f t="shared" si="27"/>
        <v>908335.04729829775</v>
      </c>
      <c r="V74">
        <f t="shared" si="28"/>
        <v>34</v>
      </c>
      <c r="W74">
        <f t="shared" si="29"/>
        <v>22.658725795033014</v>
      </c>
      <c r="X74">
        <f t="shared" si="30"/>
        <v>70</v>
      </c>
      <c r="Y74">
        <f t="shared" si="31"/>
        <v>70</v>
      </c>
      <c r="Z74">
        <v>0.70450000000000002</v>
      </c>
      <c r="AA74">
        <f t="shared" si="32"/>
        <v>88</v>
      </c>
      <c r="AB74">
        <v>0.84350000000000003</v>
      </c>
      <c r="AC74">
        <f t="shared" si="33"/>
        <v>0.77400000000000002</v>
      </c>
      <c r="AD74">
        <f t="shared" si="34"/>
        <v>67</v>
      </c>
      <c r="AE74">
        <v>0.60929999999999995</v>
      </c>
      <c r="AF74">
        <f t="shared" si="35"/>
        <v>124</v>
      </c>
      <c r="AG74">
        <v>0.83620000000000005</v>
      </c>
      <c r="AH74">
        <f t="shared" si="36"/>
        <v>42</v>
      </c>
      <c r="AI74">
        <f t="shared" si="37"/>
        <v>67.833333333333329</v>
      </c>
      <c r="AJ74">
        <f>IF(C74=1,(AI74/Z74),REF)</f>
        <v>96.285781878400755</v>
      </c>
      <c r="AK74">
        <f t="shared" si="38"/>
        <v>64</v>
      </c>
      <c r="AL74">
        <f>IF(B74=1,(AI74/AC74),REF)</f>
        <v>87.639965546942278</v>
      </c>
      <c r="AM74">
        <f t="shared" si="39"/>
        <v>61</v>
      </c>
      <c r="AN74">
        <f t="shared" si="40"/>
        <v>61</v>
      </c>
      <c r="AO74" t="str">
        <f t="shared" si="41"/>
        <v>UCLA</v>
      </c>
      <c r="AP74">
        <f t="shared" si="42"/>
        <v>0.49840080530767789</v>
      </c>
      <c r="AQ74">
        <f t="shared" si="43"/>
        <v>0.50842216656869921</v>
      </c>
      <c r="AR74">
        <f t="shared" si="44"/>
        <v>0.75992240323012084</v>
      </c>
      <c r="AS74" t="str">
        <f t="shared" si="45"/>
        <v>UCLA</v>
      </c>
      <c r="AT74">
        <f t="shared" si="46"/>
        <v>73</v>
      </c>
      <c r="AU74">
        <f t="shared" si="47"/>
        <v>67</v>
      </c>
      <c r="AV74">
        <v>72</v>
      </c>
      <c r="AW74" t="str">
        <f t="shared" si="48"/>
        <v>UCLA</v>
      </c>
      <c r="AX74" t="str">
        <f t="shared" si="49"/>
        <v/>
      </c>
      <c r="AY74">
        <v>73</v>
      </c>
    </row>
    <row r="75" spans="1:51" x14ac:dyDescent="0.25">
      <c r="A75">
        <v>1</v>
      </c>
      <c r="B75">
        <v>1</v>
      </c>
      <c r="C75">
        <v>1</v>
      </c>
      <c r="D75" t="s">
        <v>116</v>
      </c>
      <c r="E75">
        <v>68.834999999999994</v>
      </c>
      <c r="F75">
        <v>184</v>
      </c>
      <c r="G75">
        <v>68.566900000000004</v>
      </c>
      <c r="H75">
        <v>137</v>
      </c>
      <c r="I75">
        <v>106.539</v>
      </c>
      <c r="J75">
        <v>118</v>
      </c>
      <c r="K75">
        <v>107.824</v>
      </c>
      <c r="L75">
        <v>116</v>
      </c>
      <c r="M75">
        <v>94.390100000000004</v>
      </c>
      <c r="N75">
        <v>16</v>
      </c>
      <c r="O75">
        <v>97.713899999999995</v>
      </c>
      <c r="P75">
        <v>52</v>
      </c>
      <c r="Q75">
        <v>10.1105</v>
      </c>
      <c r="R75">
        <v>75</v>
      </c>
      <c r="S75">
        <f t="shared" si="25"/>
        <v>0.1468744098205855</v>
      </c>
      <c r="T75">
        <f t="shared" si="26"/>
        <v>75</v>
      </c>
      <c r="U75">
        <f t="shared" si="27"/>
        <v>800276.74087295996</v>
      </c>
      <c r="V75">
        <f t="shared" si="28"/>
        <v>125</v>
      </c>
      <c r="W75">
        <f t="shared" si="29"/>
        <v>22.188137015710634</v>
      </c>
      <c r="X75">
        <f t="shared" si="30"/>
        <v>55</v>
      </c>
      <c r="Y75">
        <f t="shared" si="31"/>
        <v>65</v>
      </c>
      <c r="Z75">
        <v>0.74150000000000005</v>
      </c>
      <c r="AA75">
        <f t="shared" si="32"/>
        <v>76</v>
      </c>
      <c r="AB75">
        <v>0.74680000000000002</v>
      </c>
      <c r="AC75">
        <f t="shared" si="33"/>
        <v>0.74415000000000009</v>
      </c>
      <c r="AD75">
        <f t="shared" si="34"/>
        <v>77</v>
      </c>
      <c r="AE75">
        <v>0.79430000000000001</v>
      </c>
      <c r="AF75">
        <f t="shared" si="35"/>
        <v>53</v>
      </c>
      <c r="AG75">
        <v>0.74670000000000003</v>
      </c>
      <c r="AH75">
        <f t="shared" si="36"/>
        <v>75</v>
      </c>
      <c r="AI75">
        <f t="shared" si="37"/>
        <v>78.333333333333329</v>
      </c>
      <c r="AJ75">
        <f>IF(C75=1,(AI75/Z75),REF)</f>
        <v>105.64171723982916</v>
      </c>
      <c r="AK75">
        <f t="shared" si="38"/>
        <v>73</v>
      </c>
      <c r="AL75">
        <f>IF(B75=1,(AI75/AC75),REF)</f>
        <v>105.26551546507199</v>
      </c>
      <c r="AM75">
        <f t="shared" si="39"/>
        <v>73</v>
      </c>
      <c r="AN75">
        <f t="shared" si="40"/>
        <v>73</v>
      </c>
      <c r="AO75" t="str">
        <f t="shared" si="41"/>
        <v>Evansville</v>
      </c>
      <c r="AP75">
        <f t="shared" si="42"/>
        <v>0.51973452148126142</v>
      </c>
      <c r="AQ75">
        <f t="shared" si="43"/>
        <v>0.47774484763110209</v>
      </c>
      <c r="AR75">
        <f t="shared" si="44"/>
        <v>0.75709359226466422</v>
      </c>
      <c r="AS75" t="str">
        <f t="shared" si="45"/>
        <v>Evansville</v>
      </c>
      <c r="AT75">
        <f t="shared" si="46"/>
        <v>74</v>
      </c>
      <c r="AU75">
        <f t="shared" si="47"/>
        <v>74.666666666666671</v>
      </c>
      <c r="AV75">
        <v>69</v>
      </c>
      <c r="AW75" t="str">
        <f t="shared" si="48"/>
        <v>Evansville</v>
      </c>
      <c r="AX75" t="str">
        <f t="shared" si="49"/>
        <v/>
      </c>
      <c r="AY75">
        <v>74</v>
      </c>
    </row>
    <row r="76" spans="1:51" x14ac:dyDescent="0.25">
      <c r="A76">
        <v>1</v>
      </c>
      <c r="B76">
        <v>1</v>
      </c>
      <c r="C76">
        <v>1</v>
      </c>
      <c r="D76" t="s">
        <v>207</v>
      </c>
      <c r="E76">
        <v>70.025899999999993</v>
      </c>
      <c r="F76">
        <v>119</v>
      </c>
      <c r="G76">
        <v>68.503600000000006</v>
      </c>
      <c r="H76">
        <v>141</v>
      </c>
      <c r="I76">
        <v>106.648</v>
      </c>
      <c r="J76">
        <v>114</v>
      </c>
      <c r="K76">
        <v>111.68600000000001</v>
      </c>
      <c r="L76">
        <v>60</v>
      </c>
      <c r="M76">
        <v>102.25700000000001</v>
      </c>
      <c r="N76">
        <v>136</v>
      </c>
      <c r="O76">
        <v>101.65</v>
      </c>
      <c r="P76">
        <v>118</v>
      </c>
      <c r="Q76">
        <v>10.036799999999999</v>
      </c>
      <c r="R76">
        <v>77</v>
      </c>
      <c r="S76">
        <f t="shared" si="25"/>
        <v>0.14331840076314625</v>
      </c>
      <c r="T76">
        <f t="shared" si="26"/>
        <v>76</v>
      </c>
      <c r="U76">
        <f t="shared" si="27"/>
        <v>873486.45217123651</v>
      </c>
      <c r="V76">
        <f t="shared" si="28"/>
        <v>53</v>
      </c>
      <c r="W76">
        <f t="shared" si="29"/>
        <v>23.233418400117078</v>
      </c>
      <c r="X76">
        <f t="shared" si="30"/>
        <v>101</v>
      </c>
      <c r="Y76">
        <f t="shared" si="31"/>
        <v>88.5</v>
      </c>
      <c r="Z76">
        <v>0.7339</v>
      </c>
      <c r="AA76">
        <f t="shared" si="32"/>
        <v>78</v>
      </c>
      <c r="AB76">
        <v>0.74109999999999998</v>
      </c>
      <c r="AC76">
        <f t="shared" si="33"/>
        <v>0.73750000000000004</v>
      </c>
      <c r="AD76">
        <f t="shared" si="34"/>
        <v>80</v>
      </c>
      <c r="AE76">
        <v>0.7732</v>
      </c>
      <c r="AF76">
        <f t="shared" si="35"/>
        <v>63</v>
      </c>
      <c r="AG76">
        <v>0.71079999999999999</v>
      </c>
      <c r="AH76">
        <f t="shared" si="36"/>
        <v>94</v>
      </c>
      <c r="AI76">
        <f t="shared" si="37"/>
        <v>75.75</v>
      </c>
      <c r="AJ76">
        <f>IF(C76=1,(AI76/Z76),REF)</f>
        <v>103.21569696143889</v>
      </c>
      <c r="AK76">
        <f t="shared" si="38"/>
        <v>69</v>
      </c>
      <c r="AL76">
        <f>IF(B76=1,(AI76/AC76),REF)</f>
        <v>102.71186440677965</v>
      </c>
      <c r="AM76">
        <f t="shared" si="39"/>
        <v>70</v>
      </c>
      <c r="AN76">
        <f t="shared" si="40"/>
        <v>69</v>
      </c>
      <c r="AO76" t="str">
        <f t="shared" si="41"/>
        <v>Mississippi</v>
      </c>
      <c r="AP76">
        <f t="shared" si="42"/>
        <v>0.51560398684538755</v>
      </c>
      <c r="AQ76">
        <f t="shared" si="43"/>
        <v>0.47493124179538132</v>
      </c>
      <c r="AR76">
        <f t="shared" si="44"/>
        <v>0.75498091288078306</v>
      </c>
      <c r="AS76" t="str">
        <f t="shared" si="45"/>
        <v>Mississippi</v>
      </c>
      <c r="AT76">
        <f t="shared" si="46"/>
        <v>75</v>
      </c>
      <c r="AU76">
        <f t="shared" si="47"/>
        <v>74.666666666666671</v>
      </c>
      <c r="AV76">
        <v>79</v>
      </c>
      <c r="AW76" t="str">
        <f t="shared" si="48"/>
        <v>Mississippi</v>
      </c>
      <c r="AX76" t="str">
        <f t="shared" si="49"/>
        <v/>
      </c>
      <c r="AY76">
        <v>75</v>
      </c>
    </row>
    <row r="77" spans="1:51" x14ac:dyDescent="0.25">
      <c r="A77">
        <v>1</v>
      </c>
      <c r="B77">
        <v>1</v>
      </c>
      <c r="C77">
        <v>1</v>
      </c>
      <c r="D77" t="s">
        <v>364</v>
      </c>
      <c r="E77">
        <v>69.628200000000007</v>
      </c>
      <c r="F77">
        <v>140</v>
      </c>
      <c r="G77">
        <v>69.407600000000002</v>
      </c>
      <c r="H77">
        <v>99</v>
      </c>
      <c r="I77">
        <v>105.44</v>
      </c>
      <c r="J77">
        <v>136</v>
      </c>
      <c r="K77">
        <v>110.235</v>
      </c>
      <c r="L77">
        <v>82</v>
      </c>
      <c r="M77">
        <v>102.057</v>
      </c>
      <c r="N77">
        <v>131</v>
      </c>
      <c r="O77">
        <v>98.915099999999995</v>
      </c>
      <c r="P77">
        <v>68</v>
      </c>
      <c r="Q77">
        <v>11.319599999999999</v>
      </c>
      <c r="R77">
        <v>64</v>
      </c>
      <c r="S77">
        <f t="shared" si="25"/>
        <v>0.16257636991908456</v>
      </c>
      <c r="T77">
        <f t="shared" si="26"/>
        <v>64</v>
      </c>
      <c r="U77">
        <f t="shared" si="27"/>
        <v>846104.84315734496</v>
      </c>
      <c r="V77">
        <f t="shared" si="28"/>
        <v>80</v>
      </c>
      <c r="W77">
        <f t="shared" si="29"/>
        <v>22.368403222003643</v>
      </c>
      <c r="X77">
        <f t="shared" si="30"/>
        <v>61</v>
      </c>
      <c r="Y77">
        <f t="shared" si="31"/>
        <v>62.5</v>
      </c>
      <c r="Z77">
        <v>0.72240000000000004</v>
      </c>
      <c r="AA77">
        <f t="shared" si="32"/>
        <v>81</v>
      </c>
      <c r="AB77">
        <v>0.76739999999999997</v>
      </c>
      <c r="AC77">
        <f t="shared" si="33"/>
        <v>0.74490000000000001</v>
      </c>
      <c r="AD77">
        <f t="shared" si="34"/>
        <v>76</v>
      </c>
      <c r="AE77">
        <v>0.80279999999999996</v>
      </c>
      <c r="AF77">
        <f t="shared" si="35"/>
        <v>52</v>
      </c>
      <c r="AG77">
        <v>0.56699999999999995</v>
      </c>
      <c r="AH77">
        <f t="shared" si="36"/>
        <v>145</v>
      </c>
      <c r="AI77">
        <f t="shared" si="37"/>
        <v>79.916666666666671</v>
      </c>
      <c r="AJ77">
        <f>IF(C77=1,(AI77/Z77),REF)</f>
        <v>110.6266149870801</v>
      </c>
      <c r="AK77">
        <f t="shared" si="38"/>
        <v>77</v>
      </c>
      <c r="AL77">
        <f>IF(B77=1,(AI77/AC77),REF)</f>
        <v>107.28509419608896</v>
      </c>
      <c r="AM77">
        <f t="shared" si="39"/>
        <v>77</v>
      </c>
      <c r="AN77">
        <f t="shared" si="40"/>
        <v>76</v>
      </c>
      <c r="AO77" t="str">
        <f t="shared" si="41"/>
        <v>Virginia Tech</v>
      </c>
      <c r="AP77">
        <f t="shared" si="42"/>
        <v>0.50401763130634125</v>
      </c>
      <c r="AQ77">
        <f t="shared" si="43"/>
        <v>0.47709167893365317</v>
      </c>
      <c r="AR77">
        <f t="shared" si="44"/>
        <v>0.75209891217838687</v>
      </c>
      <c r="AS77" t="str">
        <f t="shared" si="45"/>
        <v>Virginia Tech</v>
      </c>
      <c r="AT77">
        <f t="shared" si="46"/>
        <v>76</v>
      </c>
      <c r="AU77">
        <f t="shared" si="47"/>
        <v>76</v>
      </c>
      <c r="AV77">
        <v>77</v>
      </c>
      <c r="AW77" t="str">
        <f t="shared" si="48"/>
        <v>Virginia Tech</v>
      </c>
      <c r="AX77" t="str">
        <f t="shared" si="49"/>
        <v/>
      </c>
      <c r="AY77">
        <v>76</v>
      </c>
    </row>
    <row r="78" spans="1:51" x14ac:dyDescent="0.25">
      <c r="A78">
        <v>1</v>
      </c>
      <c r="B78">
        <v>1</v>
      </c>
      <c r="C78">
        <v>1</v>
      </c>
      <c r="D78" t="s">
        <v>220</v>
      </c>
      <c r="E78">
        <v>67.229799999999997</v>
      </c>
      <c r="F78">
        <v>262</v>
      </c>
      <c r="G78">
        <v>67.080699999999993</v>
      </c>
      <c r="H78">
        <v>228</v>
      </c>
      <c r="I78">
        <v>106.54600000000001</v>
      </c>
      <c r="J78">
        <v>117</v>
      </c>
      <c r="K78">
        <v>110.224</v>
      </c>
      <c r="L78">
        <v>83</v>
      </c>
      <c r="M78">
        <v>102.238</v>
      </c>
      <c r="N78">
        <v>135</v>
      </c>
      <c r="O78">
        <v>101.298</v>
      </c>
      <c r="P78">
        <v>111</v>
      </c>
      <c r="Q78">
        <v>8.9258600000000001</v>
      </c>
      <c r="R78">
        <v>85</v>
      </c>
      <c r="S78">
        <f t="shared" si="25"/>
        <v>0.13276850444297025</v>
      </c>
      <c r="T78">
        <f t="shared" si="26"/>
        <v>83</v>
      </c>
      <c r="U78">
        <f t="shared" si="27"/>
        <v>816797.03786644491</v>
      </c>
      <c r="V78">
        <f t="shared" si="28"/>
        <v>106</v>
      </c>
      <c r="W78">
        <f t="shared" si="29"/>
        <v>24.065759599354283</v>
      </c>
      <c r="X78">
        <f t="shared" si="30"/>
        <v>136</v>
      </c>
      <c r="Y78">
        <f t="shared" si="31"/>
        <v>109.5</v>
      </c>
      <c r="Z78">
        <v>0.76780000000000004</v>
      </c>
      <c r="AA78">
        <f t="shared" si="32"/>
        <v>69</v>
      </c>
      <c r="AB78">
        <v>0.67989999999999995</v>
      </c>
      <c r="AC78">
        <f t="shared" si="33"/>
        <v>0.72384999999999999</v>
      </c>
      <c r="AD78">
        <f t="shared" si="34"/>
        <v>85</v>
      </c>
      <c r="AE78">
        <v>0.59809999999999997</v>
      </c>
      <c r="AF78">
        <f t="shared" si="35"/>
        <v>126</v>
      </c>
      <c r="AG78">
        <v>0.70099999999999996</v>
      </c>
      <c r="AH78">
        <f t="shared" si="36"/>
        <v>97</v>
      </c>
      <c r="AI78">
        <f t="shared" si="37"/>
        <v>101.08333333333333</v>
      </c>
      <c r="AJ78">
        <f>IF(C78=1,(AI78/Z78),REF)</f>
        <v>131.65320830077275</v>
      </c>
      <c r="AK78">
        <f t="shared" si="38"/>
        <v>89</v>
      </c>
      <c r="AL78">
        <f>IF(B78=1,(AI78/AC78),REF)</f>
        <v>139.64679606732517</v>
      </c>
      <c r="AM78">
        <f t="shared" si="39"/>
        <v>92</v>
      </c>
      <c r="AN78">
        <f t="shared" si="40"/>
        <v>85</v>
      </c>
      <c r="AO78" t="str">
        <f t="shared" si="41"/>
        <v>Nebraska</v>
      </c>
      <c r="AP78">
        <f t="shared" si="42"/>
        <v>0.52645216635233938</v>
      </c>
      <c r="AQ78">
        <f t="shared" si="43"/>
        <v>0.4485811270970656</v>
      </c>
      <c r="AR78">
        <f t="shared" si="44"/>
        <v>0.75023233771872355</v>
      </c>
      <c r="AS78" t="str">
        <f t="shared" si="45"/>
        <v>Nebraska</v>
      </c>
      <c r="AT78">
        <f t="shared" si="46"/>
        <v>77</v>
      </c>
      <c r="AU78">
        <f t="shared" si="47"/>
        <v>82.333333333333329</v>
      </c>
      <c r="AV78">
        <v>85</v>
      </c>
      <c r="AW78" t="str">
        <f t="shared" si="48"/>
        <v>Nebraska</v>
      </c>
      <c r="AX78" t="str">
        <f t="shared" si="49"/>
        <v/>
      </c>
      <c r="AY78">
        <v>77</v>
      </c>
    </row>
    <row r="79" spans="1:51" x14ac:dyDescent="0.25">
      <c r="A79">
        <v>1</v>
      </c>
      <c r="B79">
        <v>1</v>
      </c>
      <c r="C79">
        <v>1</v>
      </c>
      <c r="D79" t="s">
        <v>300</v>
      </c>
      <c r="E79">
        <v>68.629000000000005</v>
      </c>
      <c r="F79">
        <v>191</v>
      </c>
      <c r="G79">
        <v>68.281899999999993</v>
      </c>
      <c r="H79">
        <v>155</v>
      </c>
      <c r="I79">
        <v>110.364</v>
      </c>
      <c r="J79">
        <v>51</v>
      </c>
      <c r="K79">
        <v>110.82599999999999</v>
      </c>
      <c r="L79">
        <v>73</v>
      </c>
      <c r="M79">
        <v>100.03700000000001</v>
      </c>
      <c r="N79">
        <v>90</v>
      </c>
      <c r="O79">
        <v>101.245</v>
      </c>
      <c r="P79">
        <v>109</v>
      </c>
      <c r="Q79">
        <v>9.5818200000000004</v>
      </c>
      <c r="R79">
        <v>80</v>
      </c>
      <c r="S79">
        <f t="shared" si="25"/>
        <v>0.13960570604263486</v>
      </c>
      <c r="T79">
        <f t="shared" si="26"/>
        <v>79</v>
      </c>
      <c r="U79">
        <f t="shared" si="27"/>
        <v>842928.98579960398</v>
      </c>
      <c r="V79">
        <f t="shared" si="28"/>
        <v>83</v>
      </c>
      <c r="W79">
        <f t="shared" si="29"/>
        <v>23.555377288236972</v>
      </c>
      <c r="X79">
        <f t="shared" si="30"/>
        <v>112</v>
      </c>
      <c r="Y79">
        <f t="shared" si="31"/>
        <v>95.5</v>
      </c>
      <c r="Z79">
        <v>0.6976</v>
      </c>
      <c r="AA79">
        <f t="shared" si="32"/>
        <v>91</v>
      </c>
      <c r="AB79">
        <v>0.81769999999999998</v>
      </c>
      <c r="AC79">
        <f t="shared" si="33"/>
        <v>0.75764999999999993</v>
      </c>
      <c r="AD79">
        <f t="shared" si="34"/>
        <v>69</v>
      </c>
      <c r="AE79">
        <v>0.64090000000000003</v>
      </c>
      <c r="AF79">
        <f t="shared" si="35"/>
        <v>113</v>
      </c>
      <c r="AG79">
        <v>0.83589999999999998</v>
      </c>
      <c r="AH79">
        <f t="shared" si="36"/>
        <v>43</v>
      </c>
      <c r="AI79">
        <f t="shared" si="37"/>
        <v>80.416666666666671</v>
      </c>
      <c r="AJ79">
        <f>IF(C79=1,(AI79/Z79),REF)</f>
        <v>115.27618501529052</v>
      </c>
      <c r="AK79">
        <f t="shared" si="38"/>
        <v>81</v>
      </c>
      <c r="AL79">
        <f>IF(B79=1,(AI79/AC79),REF)</f>
        <v>106.13959831936472</v>
      </c>
      <c r="AM79">
        <f t="shared" si="39"/>
        <v>74</v>
      </c>
      <c r="AN79">
        <f t="shared" si="40"/>
        <v>69</v>
      </c>
      <c r="AO79" t="str">
        <f t="shared" si="41"/>
        <v>South Dakota St.</v>
      </c>
      <c r="AP79">
        <f t="shared" si="42"/>
        <v>0.48471500763707659</v>
      </c>
      <c r="AQ79">
        <f t="shared" si="43"/>
        <v>0.48590933066885472</v>
      </c>
      <c r="AR79">
        <f t="shared" si="44"/>
        <v>0.74887351695523241</v>
      </c>
      <c r="AS79" t="str">
        <f t="shared" si="45"/>
        <v>South Dakota St.</v>
      </c>
      <c r="AT79">
        <f t="shared" si="46"/>
        <v>78</v>
      </c>
      <c r="AU79">
        <f t="shared" si="47"/>
        <v>72</v>
      </c>
      <c r="AV79">
        <v>70</v>
      </c>
      <c r="AW79" t="str">
        <f t="shared" si="48"/>
        <v>South Dakota St.</v>
      </c>
      <c r="AX79" t="str">
        <f t="shared" si="49"/>
        <v/>
      </c>
      <c r="AY79">
        <v>78</v>
      </c>
    </row>
    <row r="80" spans="1:51" x14ac:dyDescent="0.25">
      <c r="A80">
        <v>1</v>
      </c>
      <c r="B80">
        <v>1</v>
      </c>
      <c r="C80">
        <v>1</v>
      </c>
      <c r="D80" t="s">
        <v>38</v>
      </c>
      <c r="E80">
        <v>66.152500000000003</v>
      </c>
      <c r="F80">
        <v>308</v>
      </c>
      <c r="G80">
        <v>64.768100000000004</v>
      </c>
      <c r="H80">
        <v>320</v>
      </c>
      <c r="I80">
        <v>100.223</v>
      </c>
      <c r="J80">
        <v>242</v>
      </c>
      <c r="K80">
        <v>105.60899999999999</v>
      </c>
      <c r="L80">
        <v>161</v>
      </c>
      <c r="M80">
        <v>101.803</v>
      </c>
      <c r="N80">
        <v>128</v>
      </c>
      <c r="O80">
        <v>96.957599999999999</v>
      </c>
      <c r="P80">
        <v>44</v>
      </c>
      <c r="Q80">
        <v>8.6517099999999996</v>
      </c>
      <c r="R80">
        <v>89</v>
      </c>
      <c r="S80">
        <f t="shared" si="25"/>
        <v>0.13077963795774905</v>
      </c>
      <c r="T80">
        <f t="shared" si="26"/>
        <v>86</v>
      </c>
      <c r="U80">
        <f t="shared" si="27"/>
        <v>737816.09043035237</v>
      </c>
      <c r="V80">
        <f t="shared" si="28"/>
        <v>184</v>
      </c>
      <c r="W80">
        <f t="shared" si="29"/>
        <v>22.802617876668041</v>
      </c>
      <c r="X80">
        <f t="shared" si="30"/>
        <v>76</v>
      </c>
      <c r="Y80">
        <f t="shared" si="31"/>
        <v>81</v>
      </c>
      <c r="Z80">
        <v>0.71730000000000005</v>
      </c>
      <c r="AA80">
        <f t="shared" si="32"/>
        <v>84</v>
      </c>
      <c r="AB80">
        <v>0.78359999999999996</v>
      </c>
      <c r="AC80">
        <f t="shared" si="33"/>
        <v>0.75045000000000006</v>
      </c>
      <c r="AD80">
        <f t="shared" si="34"/>
        <v>70</v>
      </c>
      <c r="AE80">
        <v>0.77800000000000002</v>
      </c>
      <c r="AF80">
        <f t="shared" si="35"/>
        <v>61</v>
      </c>
      <c r="AG80">
        <v>0.75819999999999999</v>
      </c>
      <c r="AH80">
        <f t="shared" si="36"/>
        <v>72</v>
      </c>
      <c r="AI80">
        <f t="shared" si="37"/>
        <v>92.333333333333329</v>
      </c>
      <c r="AJ80">
        <f>IF(C80=1,(AI80/Z80),REF)</f>
        <v>128.72345369208605</v>
      </c>
      <c r="AK80">
        <f t="shared" si="38"/>
        <v>87</v>
      </c>
      <c r="AL80">
        <f>IF(B80=1,(AI80/AC80),REF)</f>
        <v>123.03728873786838</v>
      </c>
      <c r="AM80">
        <f t="shared" si="39"/>
        <v>83</v>
      </c>
      <c r="AN80">
        <f t="shared" si="40"/>
        <v>70</v>
      </c>
      <c r="AO80" t="str">
        <f t="shared" si="41"/>
        <v>Alabama</v>
      </c>
      <c r="AP80">
        <f t="shared" si="42"/>
        <v>0.49293427469197237</v>
      </c>
      <c r="AQ80">
        <f t="shared" si="43"/>
        <v>0.4724854715824604</v>
      </c>
      <c r="AR80">
        <f t="shared" si="44"/>
        <v>0.74726470961234626</v>
      </c>
      <c r="AS80" t="str">
        <f t="shared" si="45"/>
        <v>Alabama</v>
      </c>
      <c r="AT80">
        <f t="shared" si="46"/>
        <v>79</v>
      </c>
      <c r="AU80">
        <f t="shared" si="47"/>
        <v>73</v>
      </c>
      <c r="AV80">
        <v>74</v>
      </c>
      <c r="AW80" t="str">
        <f t="shared" si="48"/>
        <v>Alabama</v>
      </c>
      <c r="AX80" t="str">
        <f t="shared" si="49"/>
        <v/>
      </c>
      <c r="AY80">
        <v>79</v>
      </c>
    </row>
    <row r="81" spans="1:51" x14ac:dyDescent="0.25">
      <c r="A81">
        <v>1</v>
      </c>
      <c r="B81">
        <v>1</v>
      </c>
      <c r="C81">
        <v>1</v>
      </c>
      <c r="D81" t="s">
        <v>339</v>
      </c>
      <c r="E81">
        <v>68.259100000000004</v>
      </c>
      <c r="F81">
        <v>216</v>
      </c>
      <c r="G81">
        <v>66.670400000000001</v>
      </c>
      <c r="H81">
        <v>242</v>
      </c>
      <c r="I81">
        <v>103.94199999999999</v>
      </c>
      <c r="J81">
        <v>180</v>
      </c>
      <c r="K81">
        <v>107.069</v>
      </c>
      <c r="L81">
        <v>131</v>
      </c>
      <c r="M81">
        <v>99.468900000000005</v>
      </c>
      <c r="N81">
        <v>82</v>
      </c>
      <c r="O81">
        <v>99.3399</v>
      </c>
      <c r="P81">
        <v>79</v>
      </c>
      <c r="Q81">
        <v>7.7287699999999999</v>
      </c>
      <c r="R81">
        <v>100</v>
      </c>
      <c r="S81">
        <f t="shared" si="25"/>
        <v>0.11323178887503647</v>
      </c>
      <c r="T81">
        <f t="shared" si="26"/>
        <v>99</v>
      </c>
      <c r="U81">
        <f t="shared" si="27"/>
        <v>782506.67475217511</v>
      </c>
      <c r="V81">
        <f t="shared" si="28"/>
        <v>141</v>
      </c>
      <c r="W81">
        <f t="shared" si="29"/>
        <v>22.974040999947977</v>
      </c>
      <c r="X81">
        <f t="shared" si="30"/>
        <v>85</v>
      </c>
      <c r="Y81">
        <f t="shared" si="31"/>
        <v>92</v>
      </c>
      <c r="Z81">
        <v>0.77610000000000001</v>
      </c>
      <c r="AA81">
        <f t="shared" si="32"/>
        <v>64</v>
      </c>
      <c r="AB81">
        <v>0.60589999999999999</v>
      </c>
      <c r="AC81">
        <f t="shared" si="33"/>
        <v>0.69100000000000006</v>
      </c>
      <c r="AD81">
        <f t="shared" si="34"/>
        <v>102</v>
      </c>
      <c r="AE81">
        <v>0.86539999999999995</v>
      </c>
      <c r="AF81">
        <f t="shared" si="35"/>
        <v>38</v>
      </c>
      <c r="AG81">
        <v>0.66949999999999998</v>
      </c>
      <c r="AH81">
        <f t="shared" si="36"/>
        <v>108</v>
      </c>
      <c r="AI81">
        <f t="shared" si="37"/>
        <v>96.666666666666671</v>
      </c>
      <c r="AJ81">
        <f>IF(C81=1,(AI81/Z81),REF)</f>
        <v>124.55439591117984</v>
      </c>
      <c r="AK81">
        <f t="shared" si="38"/>
        <v>85</v>
      </c>
      <c r="AL81">
        <f>IF(B81=1,(AI81/AC81),REF)</f>
        <v>139.89387361312109</v>
      </c>
      <c r="AM81">
        <f t="shared" si="39"/>
        <v>93</v>
      </c>
      <c r="AN81">
        <f t="shared" si="40"/>
        <v>85</v>
      </c>
      <c r="AO81" t="str">
        <f t="shared" si="41"/>
        <v>UC Santa Barbara</v>
      </c>
      <c r="AP81">
        <f t="shared" si="42"/>
        <v>0.53510096173837196</v>
      </c>
      <c r="AQ81">
        <f t="shared" si="43"/>
        <v>0.42812885707376808</v>
      </c>
      <c r="AR81">
        <f t="shared" si="44"/>
        <v>0.74658621904289291</v>
      </c>
      <c r="AS81" t="str">
        <f t="shared" si="45"/>
        <v>UC Santa Barbara</v>
      </c>
      <c r="AT81">
        <f t="shared" si="46"/>
        <v>80</v>
      </c>
      <c r="AU81">
        <f t="shared" si="47"/>
        <v>89</v>
      </c>
      <c r="AV81">
        <v>92</v>
      </c>
      <c r="AW81" t="str">
        <f t="shared" si="48"/>
        <v>UC Santa Barbara</v>
      </c>
      <c r="AX81" t="str">
        <f t="shared" si="49"/>
        <v/>
      </c>
      <c r="AY81">
        <v>80</v>
      </c>
    </row>
    <row r="82" spans="1:51" x14ac:dyDescent="0.25">
      <c r="A82">
        <v>1</v>
      </c>
      <c r="B82">
        <v>1</v>
      </c>
      <c r="C82">
        <v>1</v>
      </c>
      <c r="D82" t="s">
        <v>47</v>
      </c>
      <c r="E82">
        <v>71.416799999999995</v>
      </c>
      <c r="F82">
        <v>67</v>
      </c>
      <c r="G82">
        <v>69.626999999999995</v>
      </c>
      <c r="H82">
        <v>90</v>
      </c>
      <c r="I82">
        <v>107.304</v>
      </c>
      <c r="J82">
        <v>97</v>
      </c>
      <c r="K82">
        <v>110.55</v>
      </c>
      <c r="L82">
        <v>79</v>
      </c>
      <c r="M82">
        <v>102.855</v>
      </c>
      <c r="N82">
        <v>144</v>
      </c>
      <c r="O82">
        <v>99.871700000000004</v>
      </c>
      <c r="P82">
        <v>87</v>
      </c>
      <c r="Q82">
        <v>10.6782</v>
      </c>
      <c r="R82">
        <v>68</v>
      </c>
      <c r="S82">
        <f t="shared" si="25"/>
        <v>0.14952084103460242</v>
      </c>
      <c r="T82">
        <f t="shared" si="26"/>
        <v>73</v>
      </c>
      <c r="U82">
        <f t="shared" si="27"/>
        <v>872806.31638199987</v>
      </c>
      <c r="V82">
        <f t="shared" si="28"/>
        <v>54</v>
      </c>
      <c r="W82">
        <f t="shared" si="29"/>
        <v>22.146623430202219</v>
      </c>
      <c r="X82">
        <f t="shared" si="30"/>
        <v>53</v>
      </c>
      <c r="Y82">
        <f t="shared" si="31"/>
        <v>63</v>
      </c>
      <c r="Z82">
        <v>0.68369999999999997</v>
      </c>
      <c r="AA82">
        <f t="shared" si="32"/>
        <v>96</v>
      </c>
      <c r="AB82">
        <v>0.81699999999999995</v>
      </c>
      <c r="AC82">
        <f t="shared" si="33"/>
        <v>0.75034999999999996</v>
      </c>
      <c r="AD82">
        <f t="shared" si="34"/>
        <v>71</v>
      </c>
      <c r="AE82">
        <v>0.627</v>
      </c>
      <c r="AF82">
        <f t="shared" si="35"/>
        <v>121</v>
      </c>
      <c r="AG82">
        <v>0.74309999999999998</v>
      </c>
      <c r="AH82">
        <f t="shared" si="36"/>
        <v>78</v>
      </c>
      <c r="AI82">
        <f t="shared" si="37"/>
        <v>76.666666666666671</v>
      </c>
      <c r="AJ82">
        <f>IF(C82=1,(AI82/Z82),REF)</f>
        <v>112.13495197698796</v>
      </c>
      <c r="AK82">
        <f t="shared" si="38"/>
        <v>80</v>
      </c>
      <c r="AL82">
        <f>IF(B82=1,(AI82/AC82),REF)</f>
        <v>102.17454076986296</v>
      </c>
      <c r="AM82">
        <f t="shared" si="39"/>
        <v>69</v>
      </c>
      <c r="AN82">
        <f t="shared" si="40"/>
        <v>69</v>
      </c>
      <c r="AO82" t="str">
        <f t="shared" si="41"/>
        <v>Arkansas</v>
      </c>
      <c r="AP82">
        <f t="shared" si="42"/>
        <v>0.47637113023049232</v>
      </c>
      <c r="AQ82">
        <f t="shared" si="43"/>
        <v>0.48352322703205702</v>
      </c>
      <c r="AR82">
        <f t="shared" si="44"/>
        <v>0.74555103458832461</v>
      </c>
      <c r="AS82" t="str">
        <f t="shared" si="45"/>
        <v>Arkansas</v>
      </c>
      <c r="AT82">
        <f t="shared" si="46"/>
        <v>81</v>
      </c>
      <c r="AU82">
        <f t="shared" si="47"/>
        <v>73.666666666666671</v>
      </c>
      <c r="AV82">
        <v>76</v>
      </c>
      <c r="AW82" t="str">
        <f t="shared" si="48"/>
        <v>Arkansas</v>
      </c>
      <c r="AX82" t="str">
        <f t="shared" si="49"/>
        <v/>
      </c>
      <c r="AY82">
        <v>81</v>
      </c>
    </row>
    <row r="83" spans="1:51" x14ac:dyDescent="0.25">
      <c r="A83">
        <v>1</v>
      </c>
      <c r="B83">
        <v>1</v>
      </c>
      <c r="C83">
        <v>1</v>
      </c>
      <c r="D83" t="s">
        <v>166</v>
      </c>
      <c r="E83">
        <v>67.664699999999996</v>
      </c>
      <c r="F83">
        <v>244</v>
      </c>
      <c r="G83">
        <v>66.789000000000001</v>
      </c>
      <c r="H83">
        <v>241</v>
      </c>
      <c r="I83">
        <v>107.417</v>
      </c>
      <c r="J83">
        <v>94</v>
      </c>
      <c r="K83">
        <v>107.904</v>
      </c>
      <c r="L83">
        <v>115</v>
      </c>
      <c r="M83">
        <v>99.013199999999998</v>
      </c>
      <c r="N83">
        <v>65</v>
      </c>
      <c r="O83">
        <v>99.332400000000007</v>
      </c>
      <c r="P83">
        <v>78</v>
      </c>
      <c r="Q83">
        <v>8.5715299999999992</v>
      </c>
      <c r="R83">
        <v>90</v>
      </c>
      <c r="S83">
        <f t="shared" si="25"/>
        <v>0.12667757338760077</v>
      </c>
      <c r="T83">
        <f t="shared" si="26"/>
        <v>89</v>
      </c>
      <c r="U83">
        <f t="shared" si="27"/>
        <v>787838.58917867509</v>
      </c>
      <c r="V83">
        <f t="shared" si="28"/>
        <v>137</v>
      </c>
      <c r="W83">
        <f t="shared" si="29"/>
        <v>23.173056754555031</v>
      </c>
      <c r="X83">
        <f t="shared" si="30"/>
        <v>97</v>
      </c>
      <c r="Y83">
        <f t="shared" si="31"/>
        <v>93</v>
      </c>
      <c r="Z83">
        <v>0.7792</v>
      </c>
      <c r="AA83">
        <f t="shared" si="32"/>
        <v>60</v>
      </c>
      <c r="AB83">
        <v>0.61909999999999998</v>
      </c>
      <c r="AC83">
        <f t="shared" si="33"/>
        <v>0.69914999999999994</v>
      </c>
      <c r="AD83">
        <f t="shared" si="34"/>
        <v>100</v>
      </c>
      <c r="AE83">
        <v>0.60129999999999995</v>
      </c>
      <c r="AF83">
        <f t="shared" si="35"/>
        <v>125</v>
      </c>
      <c r="AG83">
        <v>0.69599999999999995</v>
      </c>
      <c r="AH83">
        <f t="shared" si="36"/>
        <v>101</v>
      </c>
      <c r="AI83">
        <f t="shared" si="37"/>
        <v>107.5</v>
      </c>
      <c r="AJ83">
        <f>IF(C83=1,(AI83/Z83),REF)</f>
        <v>137.96201232032854</v>
      </c>
      <c r="AK83">
        <f t="shared" si="38"/>
        <v>95</v>
      </c>
      <c r="AL83">
        <f>IF(B83=1,(AI83/AC83),REF)</f>
        <v>153.75813487806624</v>
      </c>
      <c r="AM83">
        <f t="shared" si="39"/>
        <v>103</v>
      </c>
      <c r="AN83">
        <f t="shared" si="40"/>
        <v>95</v>
      </c>
      <c r="AO83" t="str">
        <f t="shared" si="41"/>
        <v>James Madison</v>
      </c>
      <c r="AP83">
        <f t="shared" si="42"/>
        <v>0.53177381183587913</v>
      </c>
      <c r="AQ83">
        <f t="shared" si="43"/>
        <v>0.4280917814474462</v>
      </c>
      <c r="AR83">
        <f t="shared" si="44"/>
        <v>0.74554209810188932</v>
      </c>
      <c r="AS83" t="str">
        <f t="shared" si="45"/>
        <v>James Madison</v>
      </c>
      <c r="AT83">
        <f t="shared" si="46"/>
        <v>82</v>
      </c>
      <c r="AU83">
        <f t="shared" si="47"/>
        <v>92.333333333333329</v>
      </c>
      <c r="AV83">
        <v>87</v>
      </c>
      <c r="AW83" t="str">
        <f t="shared" si="48"/>
        <v>James Madison</v>
      </c>
      <c r="AX83" t="str">
        <f t="shared" si="49"/>
        <v/>
      </c>
      <c r="AY83">
        <v>82</v>
      </c>
    </row>
    <row r="84" spans="1:51" x14ac:dyDescent="0.25">
      <c r="A84">
        <v>1</v>
      </c>
      <c r="B84">
        <v>1</v>
      </c>
      <c r="C84">
        <v>1</v>
      </c>
      <c r="D84" t="s">
        <v>315</v>
      </c>
      <c r="E84">
        <v>67.599199999999996</v>
      </c>
      <c r="F84">
        <v>245</v>
      </c>
      <c r="G84">
        <v>66.958200000000005</v>
      </c>
      <c r="H84">
        <v>237</v>
      </c>
      <c r="I84">
        <v>111.25700000000001</v>
      </c>
      <c r="J84">
        <v>41</v>
      </c>
      <c r="K84">
        <v>107.48099999999999</v>
      </c>
      <c r="L84">
        <v>122</v>
      </c>
      <c r="M84">
        <v>95.968199999999996</v>
      </c>
      <c r="N84">
        <v>27</v>
      </c>
      <c r="O84">
        <v>98.943299999999994</v>
      </c>
      <c r="P84">
        <v>70</v>
      </c>
      <c r="Q84">
        <v>8.5377299999999998</v>
      </c>
      <c r="R84">
        <v>92</v>
      </c>
      <c r="S84">
        <f t="shared" si="25"/>
        <v>0.12629883193883953</v>
      </c>
      <c r="T84">
        <f t="shared" si="26"/>
        <v>91</v>
      </c>
      <c r="U84">
        <f t="shared" si="27"/>
        <v>780917.13667131111</v>
      </c>
      <c r="V84">
        <f t="shared" si="28"/>
        <v>145</v>
      </c>
      <c r="W84">
        <f t="shared" si="29"/>
        <v>23.050304629971603</v>
      </c>
      <c r="X84">
        <f t="shared" si="30"/>
        <v>90</v>
      </c>
      <c r="Y84">
        <f t="shared" si="31"/>
        <v>90.5</v>
      </c>
      <c r="Z84">
        <v>0.78649999999999998</v>
      </c>
      <c r="AA84">
        <f t="shared" si="32"/>
        <v>53</v>
      </c>
      <c r="AB84">
        <v>0.56989999999999996</v>
      </c>
      <c r="AC84">
        <f t="shared" si="33"/>
        <v>0.67819999999999991</v>
      </c>
      <c r="AD84">
        <f t="shared" si="34"/>
        <v>105</v>
      </c>
      <c r="AE84">
        <v>0.71919999999999995</v>
      </c>
      <c r="AF84">
        <f t="shared" si="35"/>
        <v>88</v>
      </c>
      <c r="AG84">
        <v>0.74519999999999997</v>
      </c>
      <c r="AH84">
        <f t="shared" si="36"/>
        <v>76</v>
      </c>
      <c r="AI84">
        <f t="shared" si="37"/>
        <v>99.25</v>
      </c>
      <c r="AJ84">
        <f>IF(C84=1,(AI84/Z84),REF)</f>
        <v>126.19198982835347</v>
      </c>
      <c r="AK84">
        <f t="shared" si="38"/>
        <v>86</v>
      </c>
      <c r="AL84">
        <f>IF(B84=1,(AI84/AC84),REF)</f>
        <v>146.34326157475672</v>
      </c>
      <c r="AM84">
        <f t="shared" si="39"/>
        <v>99</v>
      </c>
      <c r="AN84">
        <f t="shared" si="40"/>
        <v>86</v>
      </c>
      <c r="AO84" t="str">
        <f t="shared" si="41"/>
        <v>Stony Brook</v>
      </c>
      <c r="AP84">
        <f t="shared" si="42"/>
        <v>0.54156364447883099</v>
      </c>
      <c r="AQ84">
        <f t="shared" si="43"/>
        <v>0.41783756821118301</v>
      </c>
      <c r="AR84">
        <f t="shared" si="44"/>
        <v>0.74539780058912242</v>
      </c>
      <c r="AS84" t="str">
        <f t="shared" si="45"/>
        <v>Stony Brook</v>
      </c>
      <c r="AT84">
        <f t="shared" si="46"/>
        <v>83</v>
      </c>
      <c r="AU84">
        <f t="shared" si="47"/>
        <v>91.333333333333329</v>
      </c>
      <c r="AV84">
        <v>81</v>
      </c>
      <c r="AW84" t="str">
        <f t="shared" si="48"/>
        <v>Stony Brook</v>
      </c>
      <c r="AX84" t="str">
        <f t="shared" si="49"/>
        <v/>
      </c>
      <c r="AY84">
        <v>83</v>
      </c>
    </row>
    <row r="85" spans="1:51" x14ac:dyDescent="0.25">
      <c r="A85">
        <v>1</v>
      </c>
      <c r="B85">
        <v>1</v>
      </c>
      <c r="C85">
        <v>1</v>
      </c>
      <c r="D85" t="s">
        <v>212</v>
      </c>
      <c r="E85">
        <v>73.840599999999995</v>
      </c>
      <c r="F85">
        <v>13</v>
      </c>
      <c r="G85">
        <v>72.727900000000005</v>
      </c>
      <c r="H85">
        <v>16</v>
      </c>
      <c r="I85">
        <v>106.748</v>
      </c>
      <c r="J85">
        <v>110</v>
      </c>
      <c r="K85">
        <v>107.515</v>
      </c>
      <c r="L85">
        <v>120</v>
      </c>
      <c r="M85">
        <v>95.988</v>
      </c>
      <c r="N85">
        <v>28</v>
      </c>
      <c r="O85">
        <v>98.110699999999994</v>
      </c>
      <c r="P85">
        <v>56</v>
      </c>
      <c r="Q85">
        <v>9.4039800000000007</v>
      </c>
      <c r="R85">
        <v>81</v>
      </c>
      <c r="S85">
        <f t="shared" si="25"/>
        <v>0.12735947432713179</v>
      </c>
      <c r="T85">
        <f t="shared" si="26"/>
        <v>88</v>
      </c>
      <c r="U85">
        <f t="shared" si="27"/>
        <v>853558.586299135</v>
      </c>
      <c r="V85">
        <f t="shared" si="28"/>
        <v>71</v>
      </c>
      <c r="W85">
        <f t="shared" si="29"/>
        <v>20.818574165559248</v>
      </c>
      <c r="X85">
        <f t="shared" si="30"/>
        <v>23</v>
      </c>
      <c r="Y85">
        <f t="shared" si="31"/>
        <v>55.5</v>
      </c>
      <c r="Z85">
        <v>0.72089999999999999</v>
      </c>
      <c r="AA85">
        <f t="shared" si="32"/>
        <v>82</v>
      </c>
      <c r="AB85">
        <v>0.69340000000000002</v>
      </c>
      <c r="AC85">
        <f t="shared" si="33"/>
        <v>0.70714999999999995</v>
      </c>
      <c r="AD85">
        <f t="shared" si="34"/>
        <v>97</v>
      </c>
      <c r="AE85">
        <v>0.76529999999999998</v>
      </c>
      <c r="AF85">
        <f t="shared" si="35"/>
        <v>69</v>
      </c>
      <c r="AG85">
        <v>0.75480000000000003</v>
      </c>
      <c r="AH85">
        <f t="shared" si="36"/>
        <v>73</v>
      </c>
      <c r="AI85">
        <f t="shared" si="37"/>
        <v>75.583333333333329</v>
      </c>
      <c r="AJ85">
        <f>IF(C85=1,(AI85/Z85),REF)</f>
        <v>104.84579460859111</v>
      </c>
      <c r="AK85">
        <f t="shared" si="38"/>
        <v>71</v>
      </c>
      <c r="AL85">
        <f>IF(B85=1,(AI85/AC85),REF)</f>
        <v>106.88444224469113</v>
      </c>
      <c r="AM85">
        <f t="shared" si="39"/>
        <v>76</v>
      </c>
      <c r="AN85">
        <f t="shared" si="40"/>
        <v>71</v>
      </c>
      <c r="AO85" t="str">
        <f t="shared" si="41"/>
        <v>Monmouth</v>
      </c>
      <c r="AP85">
        <f t="shared" si="42"/>
        <v>0.50567778854558254</v>
      </c>
      <c r="AQ85">
        <f t="shared" si="43"/>
        <v>0.45312552267986228</v>
      </c>
      <c r="AR85">
        <f t="shared" si="44"/>
        <v>0.74521195225700532</v>
      </c>
      <c r="AS85" t="str">
        <f t="shared" si="45"/>
        <v>Monmouth</v>
      </c>
      <c r="AT85">
        <f t="shared" si="46"/>
        <v>84</v>
      </c>
      <c r="AU85">
        <f t="shared" si="47"/>
        <v>84</v>
      </c>
      <c r="AV85">
        <v>84</v>
      </c>
      <c r="AW85" t="str">
        <f t="shared" si="48"/>
        <v>Monmouth</v>
      </c>
      <c r="AX85" t="str">
        <f t="shared" si="49"/>
        <v/>
      </c>
      <c r="AY85">
        <v>84</v>
      </c>
    </row>
    <row r="86" spans="1:51" x14ac:dyDescent="0.25">
      <c r="A86">
        <v>1</v>
      </c>
      <c r="B86">
        <v>1</v>
      </c>
      <c r="C86">
        <v>1</v>
      </c>
      <c r="D86" t="s">
        <v>377</v>
      </c>
      <c r="E86">
        <v>67.851100000000002</v>
      </c>
      <c r="F86">
        <v>235</v>
      </c>
      <c r="G86">
        <v>68.301100000000005</v>
      </c>
      <c r="H86">
        <v>153</v>
      </c>
      <c r="I86">
        <v>111.01300000000001</v>
      </c>
      <c r="J86">
        <v>43</v>
      </c>
      <c r="K86">
        <v>113.14</v>
      </c>
      <c r="L86">
        <v>40</v>
      </c>
      <c r="M86">
        <v>104.614</v>
      </c>
      <c r="N86">
        <v>187</v>
      </c>
      <c r="O86">
        <v>104.251</v>
      </c>
      <c r="P86">
        <v>171</v>
      </c>
      <c r="Q86">
        <v>8.8896300000000004</v>
      </c>
      <c r="R86">
        <v>86</v>
      </c>
      <c r="S86">
        <f t="shared" si="25"/>
        <v>0.1310074560324003</v>
      </c>
      <c r="T86">
        <f t="shared" si="26"/>
        <v>85</v>
      </c>
      <c r="U86">
        <f t="shared" si="27"/>
        <v>868538.83458556014</v>
      </c>
      <c r="V86">
        <f t="shared" si="28"/>
        <v>60</v>
      </c>
      <c r="W86">
        <f t="shared" si="29"/>
        <v>24.96729394949044</v>
      </c>
      <c r="X86">
        <f t="shared" si="30"/>
        <v>184</v>
      </c>
      <c r="Y86">
        <f t="shared" si="31"/>
        <v>134.5</v>
      </c>
      <c r="Z86">
        <v>0.72929999999999995</v>
      </c>
      <c r="AA86">
        <f t="shared" si="32"/>
        <v>79</v>
      </c>
      <c r="AB86">
        <v>0.72099999999999997</v>
      </c>
      <c r="AC86">
        <f t="shared" si="33"/>
        <v>0.72514999999999996</v>
      </c>
      <c r="AD86">
        <f t="shared" si="34"/>
        <v>83</v>
      </c>
      <c r="AE86">
        <v>0.6946</v>
      </c>
      <c r="AF86">
        <f t="shared" si="35"/>
        <v>94</v>
      </c>
      <c r="AG86">
        <v>0.72589999999999999</v>
      </c>
      <c r="AH86">
        <f t="shared" si="36"/>
        <v>87</v>
      </c>
      <c r="AI86">
        <f t="shared" si="37"/>
        <v>90.583333333333329</v>
      </c>
      <c r="AJ86">
        <f>IF(C86=1,(AI86/Z86),REF)</f>
        <v>124.20585949997715</v>
      </c>
      <c r="AK86">
        <f t="shared" si="38"/>
        <v>84</v>
      </c>
      <c r="AL86">
        <f>IF(B86=1,(AI86/AC86),REF)</f>
        <v>124.91668390447953</v>
      </c>
      <c r="AM86">
        <f t="shared" si="39"/>
        <v>84</v>
      </c>
      <c r="AN86">
        <f t="shared" si="40"/>
        <v>83</v>
      </c>
      <c r="AO86" t="str">
        <f t="shared" si="41"/>
        <v>William &amp; Mary</v>
      </c>
      <c r="AP86">
        <f t="shared" si="42"/>
        <v>0.50297449027897501</v>
      </c>
      <c r="AQ86">
        <f t="shared" si="43"/>
        <v>0.45569219122373339</v>
      </c>
      <c r="AR86">
        <f t="shared" si="44"/>
        <v>0.74516947328168792</v>
      </c>
      <c r="AS86" t="str">
        <f t="shared" si="45"/>
        <v>William &amp; Mary</v>
      </c>
      <c r="AT86">
        <f t="shared" si="46"/>
        <v>85</v>
      </c>
      <c r="AU86">
        <f t="shared" si="47"/>
        <v>83.666666666666671</v>
      </c>
      <c r="AV86">
        <v>86</v>
      </c>
      <c r="AW86" t="str">
        <f t="shared" si="48"/>
        <v>William &amp; Mary</v>
      </c>
      <c r="AX86" t="str">
        <f t="shared" si="49"/>
        <v/>
      </c>
      <c r="AY86">
        <v>85</v>
      </c>
    </row>
    <row r="87" spans="1:51" x14ac:dyDescent="0.25">
      <c r="A87">
        <v>1</v>
      </c>
      <c r="B87">
        <v>1</v>
      </c>
      <c r="C87">
        <v>1</v>
      </c>
      <c r="D87" t="s">
        <v>248</v>
      </c>
      <c r="E87">
        <v>74.808099999999996</v>
      </c>
      <c r="F87">
        <v>9</v>
      </c>
      <c r="G87">
        <v>73.464600000000004</v>
      </c>
      <c r="H87">
        <v>10</v>
      </c>
      <c r="I87">
        <v>114.56</v>
      </c>
      <c r="J87">
        <v>14</v>
      </c>
      <c r="K87">
        <v>115.93600000000001</v>
      </c>
      <c r="L87">
        <v>26</v>
      </c>
      <c r="M87">
        <v>104.867</v>
      </c>
      <c r="N87">
        <v>193</v>
      </c>
      <c r="O87">
        <v>107.369</v>
      </c>
      <c r="P87">
        <v>224</v>
      </c>
      <c r="Q87">
        <v>8.5667799999999996</v>
      </c>
      <c r="R87">
        <v>91</v>
      </c>
      <c r="S87">
        <f t="shared" si="25"/>
        <v>0.11451968436573055</v>
      </c>
      <c r="T87">
        <f t="shared" si="26"/>
        <v>98</v>
      </c>
      <c r="U87">
        <f t="shared" si="27"/>
        <v>1005507.3493451778</v>
      </c>
      <c r="V87">
        <f t="shared" si="28"/>
        <v>6</v>
      </c>
      <c r="W87">
        <f t="shared" si="29"/>
        <v>23.738738077658226</v>
      </c>
      <c r="X87">
        <f t="shared" si="30"/>
        <v>123</v>
      </c>
      <c r="Y87">
        <f t="shared" si="31"/>
        <v>110.5</v>
      </c>
      <c r="Z87">
        <v>0.78390000000000004</v>
      </c>
      <c r="AA87">
        <f t="shared" si="32"/>
        <v>57</v>
      </c>
      <c r="AB87">
        <v>0.50090000000000001</v>
      </c>
      <c r="AC87">
        <f t="shared" si="33"/>
        <v>0.64240000000000008</v>
      </c>
      <c r="AD87">
        <f t="shared" si="34"/>
        <v>114</v>
      </c>
      <c r="AE87">
        <v>0.71409999999999996</v>
      </c>
      <c r="AF87">
        <f t="shared" si="35"/>
        <v>89</v>
      </c>
      <c r="AG87">
        <v>0.74390000000000001</v>
      </c>
      <c r="AH87">
        <f t="shared" si="36"/>
        <v>77</v>
      </c>
      <c r="AI87">
        <f t="shared" si="37"/>
        <v>82.416666666666671</v>
      </c>
      <c r="AJ87">
        <f>IF(C87=1,(AI87/Z87),REF)</f>
        <v>105.13670961432156</v>
      </c>
      <c r="AK87">
        <f t="shared" si="38"/>
        <v>72</v>
      </c>
      <c r="AL87">
        <f>IF(B87=1,(AI87/AC87),REF)</f>
        <v>128.29493565794934</v>
      </c>
      <c r="AM87">
        <f t="shared" si="39"/>
        <v>90</v>
      </c>
      <c r="AN87">
        <f t="shared" si="40"/>
        <v>72</v>
      </c>
      <c r="AO87" t="str">
        <f t="shared" si="41"/>
        <v>Oakland</v>
      </c>
      <c r="AP87">
        <f t="shared" si="42"/>
        <v>0.54971701604585244</v>
      </c>
      <c r="AQ87">
        <f t="shared" si="43"/>
        <v>0.40234687652476303</v>
      </c>
      <c r="AR87">
        <f t="shared" si="44"/>
        <v>0.74311228253055661</v>
      </c>
      <c r="AS87" t="str">
        <f t="shared" si="45"/>
        <v>Oakland</v>
      </c>
      <c r="AT87">
        <f t="shared" si="46"/>
        <v>86</v>
      </c>
      <c r="AU87">
        <f t="shared" si="47"/>
        <v>90.666666666666671</v>
      </c>
      <c r="AV87">
        <v>94</v>
      </c>
      <c r="AW87" t="str">
        <f t="shared" si="48"/>
        <v>Oakland</v>
      </c>
      <c r="AX87" t="str">
        <f t="shared" si="49"/>
        <v/>
      </c>
      <c r="AY87">
        <v>86</v>
      </c>
    </row>
    <row r="88" spans="1:51" x14ac:dyDescent="0.25">
      <c r="A88">
        <v>1</v>
      </c>
      <c r="B88">
        <v>1</v>
      </c>
      <c r="C88">
        <v>1</v>
      </c>
      <c r="D88" t="s">
        <v>334</v>
      </c>
      <c r="E88">
        <v>69.0244</v>
      </c>
      <c r="F88">
        <v>172</v>
      </c>
      <c r="G88">
        <v>68.434799999999996</v>
      </c>
      <c r="H88">
        <v>146</v>
      </c>
      <c r="I88">
        <v>106.59399999999999</v>
      </c>
      <c r="J88">
        <v>115</v>
      </c>
      <c r="K88">
        <v>111.352</v>
      </c>
      <c r="L88">
        <v>66</v>
      </c>
      <c r="M88">
        <v>100.324</v>
      </c>
      <c r="N88">
        <v>96</v>
      </c>
      <c r="O88">
        <v>99.563999999999993</v>
      </c>
      <c r="P88">
        <v>82</v>
      </c>
      <c r="Q88">
        <v>11.788</v>
      </c>
      <c r="R88">
        <v>62</v>
      </c>
      <c r="S88">
        <f t="shared" si="25"/>
        <v>0.17078018787559199</v>
      </c>
      <c r="T88">
        <f t="shared" si="26"/>
        <v>62</v>
      </c>
      <c r="U88">
        <f t="shared" si="27"/>
        <v>855852.02751285757</v>
      </c>
      <c r="V88">
        <f t="shared" si="28"/>
        <v>67</v>
      </c>
      <c r="W88">
        <f t="shared" si="29"/>
        <v>22.801378172058488</v>
      </c>
      <c r="X88">
        <f t="shared" si="30"/>
        <v>75</v>
      </c>
      <c r="Y88">
        <f t="shared" si="31"/>
        <v>68.5</v>
      </c>
      <c r="Z88">
        <v>0.66080000000000005</v>
      </c>
      <c r="AA88">
        <f t="shared" si="32"/>
        <v>105</v>
      </c>
      <c r="AB88">
        <v>0.8296</v>
      </c>
      <c r="AC88">
        <f t="shared" si="33"/>
        <v>0.74520000000000008</v>
      </c>
      <c r="AD88">
        <f t="shared" si="34"/>
        <v>75</v>
      </c>
      <c r="AE88">
        <v>0.70379999999999998</v>
      </c>
      <c r="AF88">
        <f t="shared" si="35"/>
        <v>93</v>
      </c>
      <c r="AG88">
        <v>0.75029999999999997</v>
      </c>
      <c r="AH88">
        <f t="shared" si="36"/>
        <v>74</v>
      </c>
      <c r="AI88">
        <f t="shared" si="37"/>
        <v>73.25</v>
      </c>
      <c r="AJ88">
        <f>IF(C88=1,(AI88/Z88),REF)</f>
        <v>110.85048426150121</v>
      </c>
      <c r="AK88">
        <f t="shared" si="38"/>
        <v>78</v>
      </c>
      <c r="AL88">
        <f>IF(B88=1,(AI88/AC88),REF)</f>
        <v>98.295759527643568</v>
      </c>
      <c r="AM88">
        <f t="shared" si="39"/>
        <v>66</v>
      </c>
      <c r="AN88">
        <f t="shared" si="40"/>
        <v>66</v>
      </c>
      <c r="AO88" t="str">
        <f t="shared" si="41"/>
        <v>Tulsa</v>
      </c>
      <c r="AP88">
        <f t="shared" si="42"/>
        <v>0.46094618924980996</v>
      </c>
      <c r="AQ88">
        <f t="shared" si="43"/>
        <v>0.48253329970532943</v>
      </c>
      <c r="AR88">
        <f t="shared" si="44"/>
        <v>0.74042485162350191</v>
      </c>
      <c r="AS88" t="str">
        <f t="shared" si="45"/>
        <v>Tulsa</v>
      </c>
      <c r="AT88">
        <f t="shared" si="46"/>
        <v>87</v>
      </c>
      <c r="AU88">
        <f t="shared" si="47"/>
        <v>76</v>
      </c>
      <c r="AV88">
        <v>80</v>
      </c>
      <c r="AW88" t="str">
        <f t="shared" si="48"/>
        <v>Tulsa</v>
      </c>
      <c r="AX88" t="str">
        <f t="shared" si="49"/>
        <v/>
      </c>
      <c r="AY88">
        <v>87</v>
      </c>
    </row>
    <row r="89" spans="1:51" x14ac:dyDescent="0.25">
      <c r="A89">
        <v>1</v>
      </c>
      <c r="B89">
        <v>1</v>
      </c>
      <c r="C89">
        <v>1</v>
      </c>
      <c r="D89" t="s">
        <v>347</v>
      </c>
      <c r="E89">
        <v>70.530600000000007</v>
      </c>
      <c r="F89">
        <v>95</v>
      </c>
      <c r="G89">
        <v>70.161799999999999</v>
      </c>
      <c r="H89">
        <v>75</v>
      </c>
      <c r="I89">
        <v>109.08199999999999</v>
      </c>
      <c r="J89">
        <v>71</v>
      </c>
      <c r="K89">
        <v>110.051</v>
      </c>
      <c r="L89">
        <v>86</v>
      </c>
      <c r="M89">
        <v>100.524</v>
      </c>
      <c r="N89">
        <v>102</v>
      </c>
      <c r="O89">
        <v>100.792</v>
      </c>
      <c r="P89">
        <v>101</v>
      </c>
      <c r="Q89">
        <v>9.2585499999999996</v>
      </c>
      <c r="R89">
        <v>82</v>
      </c>
      <c r="S89">
        <f t="shared" si="25"/>
        <v>0.13127635380955216</v>
      </c>
      <c r="T89">
        <f t="shared" si="26"/>
        <v>84</v>
      </c>
      <c r="U89">
        <f t="shared" si="27"/>
        <v>854211.79678209079</v>
      </c>
      <c r="V89">
        <f t="shared" si="28"/>
        <v>70</v>
      </c>
      <c r="W89">
        <f t="shared" si="29"/>
        <v>22.756429518154256</v>
      </c>
      <c r="X89">
        <f t="shared" si="30"/>
        <v>74</v>
      </c>
      <c r="Y89">
        <f t="shared" si="31"/>
        <v>79</v>
      </c>
      <c r="Z89">
        <v>0.71809999999999996</v>
      </c>
      <c r="AA89">
        <f t="shared" si="32"/>
        <v>83</v>
      </c>
      <c r="AB89">
        <v>0.68910000000000005</v>
      </c>
      <c r="AC89">
        <f t="shared" si="33"/>
        <v>0.7036</v>
      </c>
      <c r="AD89">
        <f t="shared" si="34"/>
        <v>98</v>
      </c>
      <c r="AE89">
        <v>0.7258</v>
      </c>
      <c r="AF89">
        <f t="shared" si="35"/>
        <v>83</v>
      </c>
      <c r="AG89">
        <v>0.71889999999999998</v>
      </c>
      <c r="AH89">
        <f t="shared" si="36"/>
        <v>90</v>
      </c>
      <c r="AI89">
        <f t="shared" si="37"/>
        <v>84</v>
      </c>
      <c r="AJ89">
        <f>IF(C89=1,(AI89/Z89),REF)</f>
        <v>116.97535162233673</v>
      </c>
      <c r="AK89">
        <f t="shared" si="38"/>
        <v>82</v>
      </c>
      <c r="AL89">
        <f>IF(B89=1,(AI89/AC89),REF)</f>
        <v>119.38601478112564</v>
      </c>
      <c r="AM89">
        <f t="shared" si="39"/>
        <v>82</v>
      </c>
      <c r="AN89">
        <f t="shared" si="40"/>
        <v>82</v>
      </c>
      <c r="AO89" t="str">
        <f t="shared" si="41"/>
        <v>UNC Wilmington</v>
      </c>
      <c r="AP89">
        <f t="shared" si="42"/>
        <v>0.49822950742749056</v>
      </c>
      <c r="AQ89">
        <f t="shared" si="43"/>
        <v>0.44465987334943169</v>
      </c>
      <c r="AR89">
        <f t="shared" si="44"/>
        <v>0.74023957456024081</v>
      </c>
      <c r="AS89" t="str">
        <f t="shared" si="45"/>
        <v>UNC Wilmington</v>
      </c>
      <c r="AT89">
        <f t="shared" si="46"/>
        <v>88</v>
      </c>
      <c r="AU89">
        <f t="shared" si="47"/>
        <v>89.333333333333329</v>
      </c>
      <c r="AV89">
        <v>89</v>
      </c>
      <c r="AW89" t="str">
        <f t="shared" si="48"/>
        <v>UNC Wilmington</v>
      </c>
      <c r="AX89" t="str">
        <f t="shared" si="49"/>
        <v/>
      </c>
      <c r="AY89">
        <v>88</v>
      </c>
    </row>
    <row r="90" spans="1:51" x14ac:dyDescent="0.25">
      <c r="A90">
        <v>1</v>
      </c>
      <c r="B90">
        <v>1</v>
      </c>
      <c r="C90">
        <v>1</v>
      </c>
      <c r="D90" t="s">
        <v>318</v>
      </c>
      <c r="E90">
        <v>66.002200000000002</v>
      </c>
      <c r="F90">
        <v>313</v>
      </c>
      <c r="G90">
        <v>65.985200000000006</v>
      </c>
      <c r="H90">
        <v>273</v>
      </c>
      <c r="I90">
        <v>102.785</v>
      </c>
      <c r="J90">
        <v>197</v>
      </c>
      <c r="K90">
        <v>106.619</v>
      </c>
      <c r="L90">
        <v>141</v>
      </c>
      <c r="M90">
        <v>100.746</v>
      </c>
      <c r="N90">
        <v>105</v>
      </c>
      <c r="O90">
        <v>98.271199999999993</v>
      </c>
      <c r="P90">
        <v>60</v>
      </c>
      <c r="Q90">
        <v>8.3478499999999993</v>
      </c>
      <c r="R90">
        <v>95</v>
      </c>
      <c r="S90">
        <f t="shared" si="25"/>
        <v>0.1264776022617429</v>
      </c>
      <c r="T90">
        <f t="shared" si="26"/>
        <v>90</v>
      </c>
      <c r="U90">
        <f t="shared" si="27"/>
        <v>750287.34537055425</v>
      </c>
      <c r="V90">
        <f t="shared" si="28"/>
        <v>174</v>
      </c>
      <c r="W90">
        <f t="shared" si="29"/>
        <v>23.35197425049115</v>
      </c>
      <c r="X90">
        <f t="shared" si="30"/>
        <v>104</v>
      </c>
      <c r="Y90">
        <f t="shared" si="31"/>
        <v>97</v>
      </c>
      <c r="Z90">
        <v>0.73699999999999999</v>
      </c>
      <c r="AA90">
        <f t="shared" si="32"/>
        <v>77</v>
      </c>
      <c r="AB90">
        <v>0.68799999999999994</v>
      </c>
      <c r="AC90">
        <f t="shared" si="33"/>
        <v>0.71249999999999991</v>
      </c>
      <c r="AD90">
        <f t="shared" si="34"/>
        <v>95</v>
      </c>
      <c r="AE90">
        <v>0.73260000000000003</v>
      </c>
      <c r="AF90">
        <f t="shared" si="35"/>
        <v>81</v>
      </c>
      <c r="AG90">
        <v>0.63400000000000001</v>
      </c>
      <c r="AH90">
        <f t="shared" si="36"/>
        <v>122</v>
      </c>
      <c r="AI90">
        <f t="shared" si="37"/>
        <v>109.83333333333333</v>
      </c>
      <c r="AJ90">
        <f>IF(C90=1,(AI90/Z90),REF)</f>
        <v>149.02758932609677</v>
      </c>
      <c r="AK90">
        <f t="shared" si="38"/>
        <v>100</v>
      </c>
      <c r="AL90">
        <f>IF(B90=1,(AI90/AC90),REF)</f>
        <v>154.15204678362574</v>
      </c>
      <c r="AM90">
        <f t="shared" si="39"/>
        <v>104</v>
      </c>
      <c r="AN90">
        <f t="shared" si="40"/>
        <v>95</v>
      </c>
      <c r="AO90" t="str">
        <f t="shared" si="41"/>
        <v>Temple</v>
      </c>
      <c r="AP90">
        <f t="shared" si="42"/>
        <v>0.49910827954470077</v>
      </c>
      <c r="AQ90">
        <f t="shared" si="43"/>
        <v>0.43612652174925581</v>
      </c>
      <c r="AR90">
        <f t="shared" si="44"/>
        <v>0.7378299249330631</v>
      </c>
      <c r="AS90" t="str">
        <f t="shared" si="45"/>
        <v>Temple</v>
      </c>
      <c r="AT90">
        <f t="shared" si="46"/>
        <v>89</v>
      </c>
      <c r="AU90">
        <f t="shared" si="47"/>
        <v>93</v>
      </c>
      <c r="AV90">
        <v>100</v>
      </c>
      <c r="AW90" t="str">
        <f t="shared" si="48"/>
        <v>Temple</v>
      </c>
      <c r="AX90" t="str">
        <f t="shared" si="49"/>
        <v/>
      </c>
      <c r="AY90">
        <v>89</v>
      </c>
    </row>
    <row r="91" spans="1:51" x14ac:dyDescent="0.25">
      <c r="A91">
        <v>1</v>
      </c>
      <c r="B91">
        <v>1</v>
      </c>
      <c r="C91">
        <v>1</v>
      </c>
      <c r="D91" t="s">
        <v>37</v>
      </c>
      <c r="E91">
        <v>69.052700000000002</v>
      </c>
      <c r="F91">
        <v>169</v>
      </c>
      <c r="G91">
        <v>67.530600000000007</v>
      </c>
      <c r="H91">
        <v>200</v>
      </c>
      <c r="I91">
        <v>110.56699999999999</v>
      </c>
      <c r="J91">
        <v>49</v>
      </c>
      <c r="K91">
        <v>110.291</v>
      </c>
      <c r="L91">
        <v>81</v>
      </c>
      <c r="M91">
        <v>99.938500000000005</v>
      </c>
      <c r="N91">
        <v>87</v>
      </c>
      <c r="O91">
        <v>101.40300000000001</v>
      </c>
      <c r="P91">
        <v>113</v>
      </c>
      <c r="Q91">
        <v>8.8879999999999999</v>
      </c>
      <c r="R91">
        <v>87</v>
      </c>
      <c r="S91">
        <f t="shared" si="25"/>
        <v>0.12871328709811478</v>
      </c>
      <c r="T91">
        <f t="shared" si="26"/>
        <v>87</v>
      </c>
      <c r="U91">
        <f t="shared" si="27"/>
        <v>839964.27130568866</v>
      </c>
      <c r="V91">
        <f t="shared" si="28"/>
        <v>88</v>
      </c>
      <c r="W91">
        <f t="shared" si="29"/>
        <v>23.469326218254796</v>
      </c>
      <c r="X91">
        <f t="shared" si="30"/>
        <v>110</v>
      </c>
      <c r="Y91">
        <f t="shared" si="31"/>
        <v>98.5</v>
      </c>
      <c r="Z91">
        <v>0.69540000000000002</v>
      </c>
      <c r="AA91">
        <f t="shared" si="32"/>
        <v>92</v>
      </c>
      <c r="AB91">
        <v>0.76959999999999995</v>
      </c>
      <c r="AC91">
        <f t="shared" si="33"/>
        <v>0.73249999999999993</v>
      </c>
      <c r="AD91">
        <f t="shared" si="34"/>
        <v>82</v>
      </c>
      <c r="AE91">
        <v>0.54730000000000001</v>
      </c>
      <c r="AF91">
        <f t="shared" si="35"/>
        <v>144</v>
      </c>
      <c r="AG91">
        <v>0.78759999999999997</v>
      </c>
      <c r="AH91">
        <f t="shared" si="36"/>
        <v>62</v>
      </c>
      <c r="AI91">
        <f t="shared" si="37"/>
        <v>93.583333333333329</v>
      </c>
      <c r="AJ91">
        <f>IF(C91=1,(AI91/Z91),REF)</f>
        <v>134.57482504074392</v>
      </c>
      <c r="AK91">
        <f t="shared" si="38"/>
        <v>93</v>
      </c>
      <c r="AL91">
        <f>IF(B91=1,(AI91/AC91),REF)</f>
        <v>127.75881683731514</v>
      </c>
      <c r="AM91">
        <f t="shared" si="39"/>
        <v>89</v>
      </c>
      <c r="AN91">
        <f t="shared" si="40"/>
        <v>82</v>
      </c>
      <c r="AO91" t="str">
        <f t="shared" si="41"/>
        <v>Akron</v>
      </c>
      <c r="AP91">
        <f t="shared" si="42"/>
        <v>0.47576474622656217</v>
      </c>
      <c r="AQ91">
        <f t="shared" si="43"/>
        <v>0.45901836315482525</v>
      </c>
      <c r="AR91">
        <f t="shared" si="44"/>
        <v>0.73768736389483935</v>
      </c>
      <c r="AS91" t="str">
        <f t="shared" si="45"/>
        <v>Akron</v>
      </c>
      <c r="AT91">
        <f t="shared" si="46"/>
        <v>90</v>
      </c>
      <c r="AU91">
        <f t="shared" si="47"/>
        <v>84.666666666666671</v>
      </c>
      <c r="AV91">
        <v>82</v>
      </c>
      <c r="AW91" t="str">
        <f t="shared" si="48"/>
        <v>Akron</v>
      </c>
      <c r="AX91" t="str">
        <f t="shared" si="49"/>
        <v/>
      </c>
      <c r="AY91">
        <v>90</v>
      </c>
    </row>
    <row r="92" spans="1:51" x14ac:dyDescent="0.25">
      <c r="A92">
        <v>1</v>
      </c>
      <c r="B92">
        <v>1</v>
      </c>
      <c r="C92">
        <v>1</v>
      </c>
      <c r="D92" t="s">
        <v>188</v>
      </c>
      <c r="E92">
        <v>73.125699999999995</v>
      </c>
      <c r="F92">
        <v>24</v>
      </c>
      <c r="G92">
        <v>72.256600000000006</v>
      </c>
      <c r="H92">
        <v>22</v>
      </c>
      <c r="I92">
        <v>107.074</v>
      </c>
      <c r="J92">
        <v>102</v>
      </c>
      <c r="K92">
        <v>111.72799999999999</v>
      </c>
      <c r="L92">
        <v>59</v>
      </c>
      <c r="M92">
        <v>104.41</v>
      </c>
      <c r="N92">
        <v>181</v>
      </c>
      <c r="O92">
        <v>101.944</v>
      </c>
      <c r="P92">
        <v>122</v>
      </c>
      <c r="Q92">
        <v>9.7831499999999991</v>
      </c>
      <c r="R92">
        <v>79</v>
      </c>
      <c r="S92">
        <f t="shared" si="25"/>
        <v>0.13379700980640175</v>
      </c>
      <c r="T92">
        <f t="shared" si="26"/>
        <v>81</v>
      </c>
      <c r="U92">
        <f t="shared" si="27"/>
        <v>912838.7882821887</v>
      </c>
      <c r="V92">
        <f t="shared" si="28"/>
        <v>31</v>
      </c>
      <c r="W92">
        <f t="shared" si="29"/>
        <v>22.351600975335476</v>
      </c>
      <c r="X92">
        <f t="shared" si="30"/>
        <v>60</v>
      </c>
      <c r="Y92">
        <f t="shared" si="31"/>
        <v>70.5</v>
      </c>
      <c r="Z92">
        <v>0.64749999999999996</v>
      </c>
      <c r="AA92">
        <f t="shared" si="32"/>
        <v>109</v>
      </c>
      <c r="AB92">
        <v>0.85170000000000001</v>
      </c>
      <c r="AC92">
        <f t="shared" si="33"/>
        <v>0.74960000000000004</v>
      </c>
      <c r="AD92">
        <f t="shared" si="34"/>
        <v>72</v>
      </c>
      <c r="AE92">
        <v>0.59189999999999998</v>
      </c>
      <c r="AF92">
        <f t="shared" si="35"/>
        <v>129</v>
      </c>
      <c r="AG92">
        <v>0.7288</v>
      </c>
      <c r="AH92">
        <f t="shared" si="36"/>
        <v>84</v>
      </c>
      <c r="AI92">
        <f t="shared" si="37"/>
        <v>77.916666666666671</v>
      </c>
      <c r="AJ92">
        <f>IF(C92=1,(AI92/Z92),REF)</f>
        <v>120.33462033462035</v>
      </c>
      <c r="AK92">
        <f t="shared" si="38"/>
        <v>83</v>
      </c>
      <c r="AL92">
        <f>IF(B92=1,(AI92/AC92),REF)</f>
        <v>103.94432586268232</v>
      </c>
      <c r="AM92">
        <f t="shared" si="39"/>
        <v>71</v>
      </c>
      <c r="AN92">
        <f t="shared" si="40"/>
        <v>71</v>
      </c>
      <c r="AO92" t="str">
        <f t="shared" si="41"/>
        <v>LSU</v>
      </c>
      <c r="AP92">
        <f t="shared" si="42"/>
        <v>0.44797591749906041</v>
      </c>
      <c r="AQ92">
        <f t="shared" si="43"/>
        <v>0.48200414235051786</v>
      </c>
      <c r="AR92">
        <f t="shared" si="44"/>
        <v>0.73616888308749406</v>
      </c>
      <c r="AS92" t="str">
        <f t="shared" si="45"/>
        <v>LSU</v>
      </c>
      <c r="AT92">
        <f t="shared" si="46"/>
        <v>91</v>
      </c>
      <c r="AU92">
        <f t="shared" si="47"/>
        <v>78</v>
      </c>
      <c r="AV92">
        <v>83</v>
      </c>
      <c r="AW92" t="str">
        <f t="shared" si="48"/>
        <v>LSU</v>
      </c>
      <c r="AX92" t="str">
        <f t="shared" si="49"/>
        <v/>
      </c>
      <c r="AY92">
        <v>91</v>
      </c>
    </row>
    <row r="93" spans="1:51" x14ac:dyDescent="0.25">
      <c r="A93">
        <v>1</v>
      </c>
      <c r="B93">
        <v>1</v>
      </c>
      <c r="C93">
        <v>1</v>
      </c>
      <c r="D93" t="s">
        <v>273</v>
      </c>
      <c r="E93">
        <v>68.870900000000006</v>
      </c>
      <c r="F93">
        <v>180</v>
      </c>
      <c r="G93">
        <v>67.997399999999999</v>
      </c>
      <c r="H93">
        <v>167</v>
      </c>
      <c r="I93">
        <v>109.887</v>
      </c>
      <c r="J93">
        <v>60</v>
      </c>
      <c r="K93">
        <v>113.27800000000001</v>
      </c>
      <c r="L93">
        <v>39</v>
      </c>
      <c r="M93">
        <v>106.042</v>
      </c>
      <c r="N93">
        <v>230</v>
      </c>
      <c r="O93">
        <v>105.854</v>
      </c>
      <c r="P93">
        <v>194</v>
      </c>
      <c r="Q93">
        <v>7.4235899999999999</v>
      </c>
      <c r="R93">
        <v>103</v>
      </c>
      <c r="S93">
        <f t="shared" si="25"/>
        <v>0.10779589057207044</v>
      </c>
      <c r="T93">
        <f t="shared" si="26"/>
        <v>102</v>
      </c>
      <c r="U93">
        <f t="shared" si="27"/>
        <v>883744.86562383582</v>
      </c>
      <c r="V93">
        <f t="shared" si="28"/>
        <v>48</v>
      </c>
      <c r="W93">
        <f t="shared" si="29"/>
        <v>25.205532657879846</v>
      </c>
      <c r="X93">
        <f t="shared" si="30"/>
        <v>200</v>
      </c>
      <c r="Y93">
        <f t="shared" si="31"/>
        <v>151</v>
      </c>
      <c r="Z93">
        <v>0.68759999999999999</v>
      </c>
      <c r="AA93">
        <f t="shared" si="32"/>
        <v>93</v>
      </c>
      <c r="AB93">
        <v>0.76219999999999999</v>
      </c>
      <c r="AC93">
        <f t="shared" si="33"/>
        <v>0.72489999999999999</v>
      </c>
      <c r="AD93">
        <f t="shared" si="34"/>
        <v>84</v>
      </c>
      <c r="AE93">
        <v>0.65190000000000003</v>
      </c>
      <c r="AF93">
        <f t="shared" si="35"/>
        <v>109</v>
      </c>
      <c r="AG93">
        <v>0.80969999999999998</v>
      </c>
      <c r="AH93">
        <f t="shared" si="36"/>
        <v>55</v>
      </c>
      <c r="AI93">
        <f t="shared" si="37"/>
        <v>91.5</v>
      </c>
      <c r="AJ93">
        <f>IF(C93=1,(AI93/Z93),REF)</f>
        <v>133.0715532286213</v>
      </c>
      <c r="AK93">
        <f t="shared" si="38"/>
        <v>90</v>
      </c>
      <c r="AL93">
        <f>IF(B93=1,(AI93/AC93),REF)</f>
        <v>126.22430680093807</v>
      </c>
      <c r="AM93">
        <f t="shared" si="39"/>
        <v>88</v>
      </c>
      <c r="AN93">
        <f t="shared" si="40"/>
        <v>84</v>
      </c>
      <c r="AO93" t="str">
        <f t="shared" si="41"/>
        <v>Richmond</v>
      </c>
      <c r="AP93">
        <f t="shared" si="42"/>
        <v>0.47095704676889499</v>
      </c>
      <c r="AQ93">
        <f t="shared" si="43"/>
        <v>0.45494250703840355</v>
      </c>
      <c r="AR93">
        <f t="shared" si="44"/>
        <v>0.73487513276531824</v>
      </c>
      <c r="AS93" t="str">
        <f t="shared" si="45"/>
        <v>Richmond</v>
      </c>
      <c r="AT93">
        <f t="shared" si="46"/>
        <v>92</v>
      </c>
      <c r="AU93">
        <f t="shared" si="47"/>
        <v>86.666666666666671</v>
      </c>
      <c r="AV93">
        <v>90</v>
      </c>
      <c r="AW93" t="str">
        <f t="shared" si="48"/>
        <v>Richmond</v>
      </c>
      <c r="AX93" t="str">
        <f t="shared" si="49"/>
        <v/>
      </c>
      <c r="AY93">
        <v>92</v>
      </c>
    </row>
    <row r="94" spans="1:51" x14ac:dyDescent="0.25">
      <c r="A94">
        <v>1</v>
      </c>
      <c r="B94">
        <v>1</v>
      </c>
      <c r="C94">
        <v>1</v>
      </c>
      <c r="D94" t="s">
        <v>59</v>
      </c>
      <c r="E94">
        <v>70.348600000000005</v>
      </c>
      <c r="F94">
        <v>101</v>
      </c>
      <c r="G94">
        <v>69.176400000000001</v>
      </c>
      <c r="H94">
        <v>110</v>
      </c>
      <c r="I94">
        <v>107.151</v>
      </c>
      <c r="J94">
        <v>100</v>
      </c>
      <c r="K94">
        <v>109.319</v>
      </c>
      <c r="L94">
        <v>94</v>
      </c>
      <c r="M94">
        <v>101.435</v>
      </c>
      <c r="N94">
        <v>122</v>
      </c>
      <c r="O94">
        <v>100.804</v>
      </c>
      <c r="P94">
        <v>102</v>
      </c>
      <c r="Q94">
        <v>8.51478</v>
      </c>
      <c r="R94">
        <v>93</v>
      </c>
      <c r="S94">
        <f t="shared" si="25"/>
        <v>0.12104007755662514</v>
      </c>
      <c r="T94">
        <f t="shared" si="26"/>
        <v>95</v>
      </c>
      <c r="U94">
        <f t="shared" si="27"/>
        <v>840711.05768508476</v>
      </c>
      <c r="V94">
        <f t="shared" si="28"/>
        <v>86</v>
      </c>
      <c r="W94">
        <f t="shared" si="29"/>
        <v>22.819649316905814</v>
      </c>
      <c r="X94">
        <f t="shared" si="30"/>
        <v>77</v>
      </c>
      <c r="Y94">
        <f t="shared" si="31"/>
        <v>86</v>
      </c>
      <c r="Z94">
        <v>0.69789999999999996</v>
      </c>
      <c r="AA94">
        <f t="shared" si="32"/>
        <v>89</v>
      </c>
      <c r="AB94">
        <v>0.74719999999999998</v>
      </c>
      <c r="AC94">
        <f t="shared" si="33"/>
        <v>0.72255000000000003</v>
      </c>
      <c r="AD94">
        <f t="shared" si="34"/>
        <v>86</v>
      </c>
      <c r="AE94">
        <v>0.52290000000000003</v>
      </c>
      <c r="AF94">
        <f t="shared" si="35"/>
        <v>152</v>
      </c>
      <c r="AG94">
        <v>0.69540000000000002</v>
      </c>
      <c r="AH94">
        <f t="shared" si="36"/>
        <v>102</v>
      </c>
      <c r="AI94">
        <f t="shared" si="37"/>
        <v>101.16666666666667</v>
      </c>
      <c r="AJ94">
        <f>IF(C94=1,(AI94/Z94),REF)</f>
        <v>144.95868558055119</v>
      </c>
      <c r="AK94">
        <f t="shared" si="38"/>
        <v>96</v>
      </c>
      <c r="AL94">
        <f>IF(B94=1,(AI94/AC94),REF)</f>
        <v>140.01337854358405</v>
      </c>
      <c r="AM94">
        <f t="shared" si="39"/>
        <v>94</v>
      </c>
      <c r="AN94">
        <f t="shared" si="40"/>
        <v>86</v>
      </c>
      <c r="AO94" t="str">
        <f t="shared" si="41"/>
        <v>Boise St.</v>
      </c>
      <c r="AP94">
        <f t="shared" si="42"/>
        <v>0.47393930588909527</v>
      </c>
      <c r="AQ94">
        <f t="shared" si="43"/>
        <v>0.44762878319234661</v>
      </c>
      <c r="AR94">
        <f t="shared" si="44"/>
        <v>0.73349806583204191</v>
      </c>
      <c r="AS94" t="str">
        <f t="shared" si="45"/>
        <v>Boise St.</v>
      </c>
      <c r="AT94">
        <f t="shared" si="46"/>
        <v>93</v>
      </c>
      <c r="AU94">
        <f t="shared" si="47"/>
        <v>88.333333333333329</v>
      </c>
      <c r="AV94">
        <v>93</v>
      </c>
      <c r="AW94" t="str">
        <f t="shared" si="48"/>
        <v>Boise St.</v>
      </c>
      <c r="AX94" t="str">
        <f t="shared" si="49"/>
        <v/>
      </c>
      <c r="AY94">
        <v>93</v>
      </c>
    </row>
    <row r="95" spans="1:51" x14ac:dyDescent="0.25">
      <c r="A95">
        <v>1</v>
      </c>
      <c r="B95">
        <v>1</v>
      </c>
      <c r="C95">
        <v>1</v>
      </c>
      <c r="D95" t="s">
        <v>337</v>
      </c>
      <c r="E95">
        <v>67.356300000000005</v>
      </c>
      <c r="F95">
        <v>257</v>
      </c>
      <c r="G95">
        <v>67.022300000000001</v>
      </c>
      <c r="H95">
        <v>230</v>
      </c>
      <c r="I95">
        <v>104.21599999999999</v>
      </c>
      <c r="J95">
        <v>172</v>
      </c>
      <c r="K95">
        <v>106.321</v>
      </c>
      <c r="L95">
        <v>148</v>
      </c>
      <c r="M95">
        <v>97.689499999999995</v>
      </c>
      <c r="N95">
        <v>44</v>
      </c>
      <c r="O95">
        <v>97.825199999999995</v>
      </c>
      <c r="P95">
        <v>53</v>
      </c>
      <c r="Q95">
        <v>8.4957999999999991</v>
      </c>
      <c r="R95">
        <v>94</v>
      </c>
      <c r="S95">
        <f t="shared" si="25"/>
        <v>0.12613222519645531</v>
      </c>
      <c r="T95">
        <f t="shared" si="26"/>
        <v>92</v>
      </c>
      <c r="U95">
        <f t="shared" si="27"/>
        <v>761406.05818810838</v>
      </c>
      <c r="V95">
        <f t="shared" si="28"/>
        <v>161</v>
      </c>
      <c r="W95">
        <f t="shared" si="29"/>
        <v>22.716581046341624</v>
      </c>
      <c r="X95">
        <f t="shared" si="30"/>
        <v>71</v>
      </c>
      <c r="Y95">
        <f t="shared" si="31"/>
        <v>81.5</v>
      </c>
      <c r="Z95">
        <v>0.68289999999999995</v>
      </c>
      <c r="AA95">
        <f t="shared" si="32"/>
        <v>97</v>
      </c>
      <c r="AB95">
        <v>0.7843</v>
      </c>
      <c r="AC95">
        <f t="shared" si="33"/>
        <v>0.73360000000000003</v>
      </c>
      <c r="AD95">
        <f t="shared" si="34"/>
        <v>81</v>
      </c>
      <c r="AE95">
        <v>0.62670000000000003</v>
      </c>
      <c r="AF95">
        <f t="shared" si="35"/>
        <v>122</v>
      </c>
      <c r="AG95">
        <v>0.72819999999999996</v>
      </c>
      <c r="AH95">
        <f t="shared" si="36"/>
        <v>85</v>
      </c>
      <c r="AI95">
        <f t="shared" si="37"/>
        <v>103.75</v>
      </c>
      <c r="AJ95">
        <f>IF(C95=1,(AI95/Z95),REF)</f>
        <v>151.92561136330357</v>
      </c>
      <c r="AK95">
        <f t="shared" si="38"/>
        <v>102</v>
      </c>
      <c r="AL95">
        <f>IF(B95=1,(AI95/AC95),REF)</f>
        <v>141.42584514721918</v>
      </c>
      <c r="AM95">
        <f t="shared" si="39"/>
        <v>95</v>
      </c>
      <c r="AN95">
        <f t="shared" si="40"/>
        <v>81</v>
      </c>
      <c r="AO95" t="str">
        <f t="shared" si="41"/>
        <v>UC Irvine</v>
      </c>
      <c r="AP95">
        <f t="shared" si="42"/>
        <v>0.46158104656941046</v>
      </c>
      <c r="AQ95">
        <f t="shared" si="43"/>
        <v>0.45390452879100396</v>
      </c>
      <c r="AR95">
        <f t="shared" si="44"/>
        <v>0.7315577307158655</v>
      </c>
      <c r="AS95" t="str">
        <f t="shared" si="45"/>
        <v>UC Irvine</v>
      </c>
      <c r="AT95">
        <f t="shared" si="46"/>
        <v>94</v>
      </c>
      <c r="AU95">
        <f t="shared" si="47"/>
        <v>85.333333333333329</v>
      </c>
      <c r="AV95">
        <v>88</v>
      </c>
      <c r="AW95" t="str">
        <f t="shared" si="48"/>
        <v>UC Irvine</v>
      </c>
      <c r="AX95" t="str">
        <f t="shared" si="49"/>
        <v/>
      </c>
      <c r="AY95">
        <v>94</v>
      </c>
    </row>
    <row r="96" spans="1:51" x14ac:dyDescent="0.25">
      <c r="A96">
        <v>1</v>
      </c>
      <c r="B96">
        <v>1</v>
      </c>
      <c r="C96">
        <v>1</v>
      </c>
      <c r="D96" t="s">
        <v>208</v>
      </c>
      <c r="E96">
        <v>70.225300000000004</v>
      </c>
      <c r="F96">
        <v>106</v>
      </c>
      <c r="G96">
        <v>69.275300000000001</v>
      </c>
      <c r="H96">
        <v>106</v>
      </c>
      <c r="I96">
        <v>106.43899999999999</v>
      </c>
      <c r="J96">
        <v>119</v>
      </c>
      <c r="K96">
        <v>110.006</v>
      </c>
      <c r="L96">
        <v>88</v>
      </c>
      <c r="M96">
        <v>102.863</v>
      </c>
      <c r="N96">
        <v>145</v>
      </c>
      <c r="O96">
        <v>100.124</v>
      </c>
      <c r="P96">
        <v>93</v>
      </c>
      <c r="Q96">
        <v>9.8819999999999997</v>
      </c>
      <c r="R96">
        <v>78</v>
      </c>
      <c r="S96">
        <f t="shared" si="25"/>
        <v>0.14071851597643589</v>
      </c>
      <c r="T96">
        <f t="shared" si="26"/>
        <v>78</v>
      </c>
      <c r="U96">
        <f t="shared" si="27"/>
        <v>849818.82992411079</v>
      </c>
      <c r="V96">
        <f t="shared" si="28"/>
        <v>76</v>
      </c>
      <c r="W96">
        <f t="shared" si="29"/>
        <v>22.613485312115387</v>
      </c>
      <c r="X96">
        <f t="shared" si="30"/>
        <v>68</v>
      </c>
      <c r="Y96">
        <f t="shared" si="31"/>
        <v>73</v>
      </c>
      <c r="Z96">
        <v>0.6764</v>
      </c>
      <c r="AA96">
        <f t="shared" si="32"/>
        <v>98</v>
      </c>
      <c r="AB96">
        <v>0.76049999999999995</v>
      </c>
      <c r="AC96">
        <f t="shared" si="33"/>
        <v>0.71845000000000003</v>
      </c>
      <c r="AD96">
        <f t="shared" si="34"/>
        <v>91</v>
      </c>
      <c r="AE96">
        <v>0.70709999999999995</v>
      </c>
      <c r="AF96">
        <f t="shared" si="35"/>
        <v>92</v>
      </c>
      <c r="AG96">
        <v>0.60109999999999997</v>
      </c>
      <c r="AH96">
        <f t="shared" si="36"/>
        <v>132</v>
      </c>
      <c r="AI96">
        <f t="shared" si="37"/>
        <v>90.333333333333329</v>
      </c>
      <c r="AJ96">
        <f>IF(C96=1,(AI96/Z96),REF)</f>
        <v>133.55016755371574</v>
      </c>
      <c r="AK96">
        <f t="shared" si="38"/>
        <v>92</v>
      </c>
      <c r="AL96">
        <f>IF(B96=1,(AI96/AC96),REF)</f>
        <v>125.73363954810122</v>
      </c>
      <c r="AM96">
        <f t="shared" si="39"/>
        <v>87</v>
      </c>
      <c r="AN96">
        <f t="shared" si="40"/>
        <v>87</v>
      </c>
      <c r="AO96" t="str">
        <f t="shared" si="41"/>
        <v>Mississippi St.</v>
      </c>
      <c r="AP96">
        <f t="shared" si="42"/>
        <v>0.46311954435572827</v>
      </c>
      <c r="AQ96">
        <f t="shared" si="43"/>
        <v>0.45111410282150438</v>
      </c>
      <c r="AR96">
        <f t="shared" si="44"/>
        <v>0.73115740382015859</v>
      </c>
      <c r="AS96" t="str">
        <f t="shared" si="45"/>
        <v>Mississippi St.</v>
      </c>
      <c r="AT96">
        <f t="shared" si="46"/>
        <v>95</v>
      </c>
      <c r="AU96">
        <f t="shared" si="47"/>
        <v>91</v>
      </c>
      <c r="AV96">
        <v>99</v>
      </c>
      <c r="AW96" t="str">
        <f t="shared" si="48"/>
        <v>Mississippi St.</v>
      </c>
      <c r="AX96" t="str">
        <f t="shared" si="49"/>
        <v/>
      </c>
      <c r="AY96">
        <v>95</v>
      </c>
    </row>
    <row r="97" spans="1:51" x14ac:dyDescent="0.25">
      <c r="A97">
        <v>1</v>
      </c>
      <c r="B97">
        <v>1</v>
      </c>
      <c r="C97">
        <v>1</v>
      </c>
      <c r="D97" t="s">
        <v>250</v>
      </c>
      <c r="E97">
        <v>67.854100000000003</v>
      </c>
      <c r="F97">
        <v>234</v>
      </c>
      <c r="G97">
        <v>67.697400000000002</v>
      </c>
      <c r="H97">
        <v>189</v>
      </c>
      <c r="I97">
        <v>102.643</v>
      </c>
      <c r="J97">
        <v>200</v>
      </c>
      <c r="K97">
        <v>107.068</v>
      </c>
      <c r="L97">
        <v>132</v>
      </c>
      <c r="M97">
        <v>99.415099999999995</v>
      </c>
      <c r="N97">
        <v>78</v>
      </c>
      <c r="O97">
        <v>96.495099999999994</v>
      </c>
      <c r="P97">
        <v>38</v>
      </c>
      <c r="Q97">
        <v>10.572800000000001</v>
      </c>
      <c r="R97">
        <v>71</v>
      </c>
      <c r="S97">
        <f t="shared" si="25"/>
        <v>0.15581814510840175</v>
      </c>
      <c r="T97">
        <f t="shared" si="26"/>
        <v>69</v>
      </c>
      <c r="U97">
        <f t="shared" si="27"/>
        <v>777849.31752055837</v>
      </c>
      <c r="V97">
        <f t="shared" si="28"/>
        <v>149</v>
      </c>
      <c r="W97">
        <f t="shared" si="29"/>
        <v>22.061362072153724</v>
      </c>
      <c r="X97">
        <f t="shared" si="30"/>
        <v>48</v>
      </c>
      <c r="Y97">
        <f t="shared" si="31"/>
        <v>58.5</v>
      </c>
      <c r="Z97">
        <v>0.66839999999999999</v>
      </c>
      <c r="AA97">
        <f t="shared" si="32"/>
        <v>100</v>
      </c>
      <c r="AB97">
        <v>0.77459999999999996</v>
      </c>
      <c r="AC97">
        <f t="shared" si="33"/>
        <v>0.72150000000000003</v>
      </c>
      <c r="AD97">
        <f t="shared" si="34"/>
        <v>89</v>
      </c>
      <c r="AE97">
        <v>0.65010000000000001</v>
      </c>
      <c r="AF97">
        <f t="shared" si="35"/>
        <v>110</v>
      </c>
      <c r="AG97">
        <v>0.76890000000000003</v>
      </c>
      <c r="AH97">
        <f t="shared" si="36"/>
        <v>68</v>
      </c>
      <c r="AI97">
        <f t="shared" si="37"/>
        <v>90.583333333333329</v>
      </c>
      <c r="AJ97">
        <f>IF(C97=1,(AI97/Z97),REF)</f>
        <v>135.52264113305407</v>
      </c>
      <c r="AK97">
        <f t="shared" si="38"/>
        <v>94</v>
      </c>
      <c r="AL97">
        <f>IF(B97=1,(AI97/AC97),REF)</f>
        <v>125.54862554862554</v>
      </c>
      <c r="AM97">
        <f t="shared" si="39"/>
        <v>86</v>
      </c>
      <c r="AN97">
        <f t="shared" si="40"/>
        <v>86</v>
      </c>
      <c r="AO97" t="str">
        <f t="shared" si="41"/>
        <v>Ohio St.</v>
      </c>
      <c r="AP97">
        <f t="shared" si="42"/>
        <v>0.45697159932535764</v>
      </c>
      <c r="AQ97">
        <f t="shared" si="43"/>
        <v>0.45311259177894675</v>
      </c>
      <c r="AR97">
        <f t="shared" si="44"/>
        <v>0.72982818274494832</v>
      </c>
      <c r="AS97" t="str">
        <f t="shared" si="45"/>
        <v>Ohio St.</v>
      </c>
      <c r="AT97">
        <f t="shared" si="46"/>
        <v>96</v>
      </c>
      <c r="AU97">
        <f t="shared" si="47"/>
        <v>90.333333333333329</v>
      </c>
      <c r="AV97">
        <v>96</v>
      </c>
      <c r="AW97" t="str">
        <f t="shared" si="48"/>
        <v>Ohio St.</v>
      </c>
      <c r="AX97" t="str">
        <f t="shared" si="49"/>
        <v/>
      </c>
      <c r="AY97">
        <v>96</v>
      </c>
    </row>
    <row r="98" spans="1:51" x14ac:dyDescent="0.25">
      <c r="A98">
        <v>1</v>
      </c>
      <c r="B98">
        <v>1</v>
      </c>
      <c r="C98">
        <v>1</v>
      </c>
      <c r="D98" t="s">
        <v>179</v>
      </c>
      <c r="E98">
        <v>69.981700000000004</v>
      </c>
      <c r="F98">
        <v>122</v>
      </c>
      <c r="G98">
        <v>69.747100000000003</v>
      </c>
      <c r="H98">
        <v>87</v>
      </c>
      <c r="I98">
        <v>102.89700000000001</v>
      </c>
      <c r="J98">
        <v>194</v>
      </c>
      <c r="K98">
        <v>107.533</v>
      </c>
      <c r="L98">
        <v>119</v>
      </c>
      <c r="M98">
        <v>103.542</v>
      </c>
      <c r="N98">
        <v>162</v>
      </c>
      <c r="O98">
        <v>101.06699999999999</v>
      </c>
      <c r="P98">
        <v>107</v>
      </c>
      <c r="Q98">
        <v>6.4663300000000001</v>
      </c>
      <c r="R98">
        <v>108</v>
      </c>
      <c r="S98">
        <f t="shared" si="25"/>
        <v>9.2395583416807647E-2</v>
      </c>
      <c r="T98">
        <f t="shared" si="26"/>
        <v>108</v>
      </c>
      <c r="U98">
        <f t="shared" si="27"/>
        <v>809222.61699657142</v>
      </c>
      <c r="V98">
        <f t="shared" si="28"/>
        <v>114</v>
      </c>
      <c r="W98">
        <f t="shared" si="29"/>
        <v>23.035121705949482</v>
      </c>
      <c r="X98">
        <f t="shared" si="30"/>
        <v>88</v>
      </c>
      <c r="Y98">
        <f t="shared" si="31"/>
        <v>98</v>
      </c>
      <c r="Z98">
        <v>0.6875</v>
      </c>
      <c r="AA98">
        <f t="shared" si="32"/>
        <v>94</v>
      </c>
      <c r="AB98">
        <v>0.74060000000000004</v>
      </c>
      <c r="AC98">
        <f t="shared" si="33"/>
        <v>0.71405000000000007</v>
      </c>
      <c r="AD98">
        <f t="shared" si="34"/>
        <v>94</v>
      </c>
      <c r="AE98">
        <v>0.71360000000000001</v>
      </c>
      <c r="AF98">
        <f t="shared" si="35"/>
        <v>90</v>
      </c>
      <c r="AG98">
        <v>0.69330000000000003</v>
      </c>
      <c r="AH98">
        <f t="shared" si="36"/>
        <v>104</v>
      </c>
      <c r="AI98">
        <f t="shared" si="37"/>
        <v>101.33333333333333</v>
      </c>
      <c r="AJ98">
        <f>IF(C98=1,(AI98/Z98),REF)</f>
        <v>147.39393939393938</v>
      </c>
      <c r="AK98">
        <f t="shared" si="38"/>
        <v>99</v>
      </c>
      <c r="AL98">
        <f>IF(B98=1,(AI98/AC98),REF)</f>
        <v>141.91349812104659</v>
      </c>
      <c r="AM98">
        <f t="shared" si="39"/>
        <v>96</v>
      </c>
      <c r="AN98">
        <f t="shared" si="40"/>
        <v>94</v>
      </c>
      <c r="AO98" t="str">
        <f t="shared" si="41"/>
        <v>Long Beach St.</v>
      </c>
      <c r="AP98">
        <f t="shared" si="42"/>
        <v>0.46609956105004074</v>
      </c>
      <c r="AQ98">
        <f t="shared" si="43"/>
        <v>0.44161818792705865</v>
      </c>
      <c r="AR98">
        <f t="shared" si="44"/>
        <v>0.72906849685751096</v>
      </c>
      <c r="AS98" t="str">
        <f t="shared" si="45"/>
        <v>Long Beach St.</v>
      </c>
      <c r="AT98">
        <f t="shared" si="46"/>
        <v>97</v>
      </c>
      <c r="AU98">
        <f t="shared" si="47"/>
        <v>95</v>
      </c>
      <c r="AV98">
        <v>101</v>
      </c>
      <c r="AW98" t="str">
        <f t="shared" si="48"/>
        <v>Long Beach St.</v>
      </c>
      <c r="AX98" t="str">
        <f t="shared" si="49"/>
        <v/>
      </c>
      <c r="AY98">
        <v>97</v>
      </c>
    </row>
    <row r="99" spans="1:51" x14ac:dyDescent="0.25">
      <c r="A99">
        <v>1</v>
      </c>
      <c r="B99">
        <v>1</v>
      </c>
      <c r="C99">
        <v>1</v>
      </c>
      <c r="D99" t="s">
        <v>367</v>
      </c>
      <c r="E99">
        <v>72.005200000000002</v>
      </c>
      <c r="F99">
        <v>51</v>
      </c>
      <c r="G99">
        <v>71.352599999999995</v>
      </c>
      <c r="H99">
        <v>43</v>
      </c>
      <c r="I99">
        <v>101.976</v>
      </c>
      <c r="J99">
        <v>213</v>
      </c>
      <c r="K99">
        <v>106.78400000000001</v>
      </c>
      <c r="L99">
        <v>137</v>
      </c>
      <c r="M99">
        <v>109.05</v>
      </c>
      <c r="N99">
        <v>297</v>
      </c>
      <c r="O99">
        <v>102.328</v>
      </c>
      <c r="P99">
        <v>130</v>
      </c>
      <c r="Q99">
        <v>4.4559300000000004</v>
      </c>
      <c r="R99">
        <v>119</v>
      </c>
      <c r="S99">
        <f t="shared" si="25"/>
        <v>6.18844194585947E-2</v>
      </c>
      <c r="T99">
        <f t="shared" si="26"/>
        <v>122</v>
      </c>
      <c r="U99">
        <f t="shared" si="27"/>
        <v>821062.52590981137</v>
      </c>
      <c r="V99">
        <f t="shared" si="28"/>
        <v>105</v>
      </c>
      <c r="W99">
        <f t="shared" si="29"/>
        <v>22.836382911388405</v>
      </c>
      <c r="X99">
        <f t="shared" si="30"/>
        <v>79</v>
      </c>
      <c r="Y99">
        <f t="shared" si="31"/>
        <v>100.5</v>
      </c>
      <c r="Z99">
        <v>0.71440000000000003</v>
      </c>
      <c r="AA99">
        <f t="shared" si="32"/>
        <v>85</v>
      </c>
      <c r="AB99">
        <v>0.64219999999999999</v>
      </c>
      <c r="AC99">
        <f t="shared" si="33"/>
        <v>0.67830000000000001</v>
      </c>
      <c r="AD99">
        <f t="shared" si="34"/>
        <v>104</v>
      </c>
      <c r="AE99">
        <v>0.7077</v>
      </c>
      <c r="AF99">
        <f t="shared" si="35"/>
        <v>91</v>
      </c>
      <c r="AG99">
        <v>0.67210000000000003</v>
      </c>
      <c r="AH99">
        <f t="shared" si="36"/>
        <v>107</v>
      </c>
      <c r="AI99">
        <f t="shared" si="37"/>
        <v>104.91666666666667</v>
      </c>
      <c r="AJ99">
        <f>IF(C99=1,(AI99/Z99),REF)</f>
        <v>146.8598357596118</v>
      </c>
      <c r="AK99">
        <f t="shared" si="38"/>
        <v>97</v>
      </c>
      <c r="AL99">
        <f>IF(B99=1,(AI99/AC99),REF)</f>
        <v>154.67590544989926</v>
      </c>
      <c r="AM99">
        <f t="shared" si="39"/>
        <v>105</v>
      </c>
      <c r="AN99">
        <f t="shared" si="40"/>
        <v>97</v>
      </c>
      <c r="AO99" t="str">
        <f t="shared" si="41"/>
        <v>Wake Forest</v>
      </c>
      <c r="AP99">
        <f t="shared" si="42"/>
        <v>0.48451262292467617</v>
      </c>
      <c r="AQ99">
        <f t="shared" si="43"/>
        <v>0.41501641520684662</v>
      </c>
      <c r="AR99">
        <f t="shared" si="44"/>
        <v>0.72643051091981869</v>
      </c>
      <c r="AS99" t="str">
        <f t="shared" si="45"/>
        <v>Wake Forest</v>
      </c>
      <c r="AT99">
        <f t="shared" si="46"/>
        <v>98</v>
      </c>
      <c r="AU99">
        <f t="shared" si="47"/>
        <v>99.666666666666671</v>
      </c>
      <c r="AV99">
        <v>108</v>
      </c>
      <c r="AW99" t="str">
        <f t="shared" si="48"/>
        <v>Wake Forest</v>
      </c>
      <c r="AX99" t="str">
        <f t="shared" si="49"/>
        <v/>
      </c>
      <c r="AY99">
        <v>98</v>
      </c>
    </row>
    <row r="100" spans="1:51" x14ac:dyDescent="0.25">
      <c r="A100">
        <v>1</v>
      </c>
      <c r="B100">
        <v>1</v>
      </c>
      <c r="C100">
        <v>1</v>
      </c>
      <c r="D100" t="s">
        <v>319</v>
      </c>
      <c r="E100">
        <v>70.898200000000003</v>
      </c>
      <c r="F100">
        <v>84</v>
      </c>
      <c r="G100">
        <v>68.828199999999995</v>
      </c>
      <c r="H100">
        <v>128</v>
      </c>
      <c r="I100">
        <v>105.93300000000001</v>
      </c>
      <c r="J100">
        <v>124</v>
      </c>
      <c r="K100">
        <v>110.739</v>
      </c>
      <c r="L100">
        <v>75</v>
      </c>
      <c r="M100">
        <v>106.327</v>
      </c>
      <c r="N100">
        <v>233</v>
      </c>
      <c r="O100">
        <v>103.282</v>
      </c>
      <c r="P100">
        <v>145</v>
      </c>
      <c r="Q100">
        <v>7.4570299999999996</v>
      </c>
      <c r="R100">
        <v>102</v>
      </c>
      <c r="S100">
        <f t="shared" si="25"/>
        <v>0.10517897492461033</v>
      </c>
      <c r="T100">
        <f t="shared" si="26"/>
        <v>103</v>
      </c>
      <c r="U100">
        <f t="shared" si="27"/>
        <v>869433.56835188228</v>
      </c>
      <c r="V100">
        <f t="shared" si="28"/>
        <v>58</v>
      </c>
      <c r="W100">
        <f t="shared" si="29"/>
        <v>23.539878315399068</v>
      </c>
      <c r="X100">
        <f t="shared" si="30"/>
        <v>111</v>
      </c>
      <c r="Y100">
        <f t="shared" si="31"/>
        <v>107</v>
      </c>
      <c r="Z100">
        <v>0.66649999999999998</v>
      </c>
      <c r="AA100">
        <f t="shared" si="32"/>
        <v>103</v>
      </c>
      <c r="AB100">
        <v>0.7621</v>
      </c>
      <c r="AC100">
        <f t="shared" si="33"/>
        <v>0.71429999999999993</v>
      </c>
      <c r="AD100">
        <f t="shared" si="34"/>
        <v>93</v>
      </c>
      <c r="AE100">
        <v>0.63539999999999996</v>
      </c>
      <c r="AF100">
        <f t="shared" si="35"/>
        <v>115</v>
      </c>
      <c r="AG100">
        <v>0.66159999999999997</v>
      </c>
      <c r="AH100">
        <f t="shared" si="36"/>
        <v>112</v>
      </c>
      <c r="AI100">
        <f t="shared" si="37"/>
        <v>98</v>
      </c>
      <c r="AJ100">
        <f>IF(C100=1,(AI100/Z100),REF)</f>
        <v>147.03675918979746</v>
      </c>
      <c r="AK100">
        <f t="shared" si="38"/>
        <v>98</v>
      </c>
      <c r="AL100">
        <f>IF(B100=1,(AI100/AC100),REF)</f>
        <v>137.19725605487892</v>
      </c>
      <c r="AM100">
        <f t="shared" si="39"/>
        <v>91</v>
      </c>
      <c r="AN100">
        <f t="shared" si="40"/>
        <v>91</v>
      </c>
      <c r="AO100" t="str">
        <f t="shared" si="41"/>
        <v>Tennessee</v>
      </c>
      <c r="AP100">
        <f t="shared" si="42"/>
        <v>0.45197198423044815</v>
      </c>
      <c r="AQ100">
        <f t="shared" si="43"/>
        <v>0.44364313238026037</v>
      </c>
      <c r="AR100">
        <f t="shared" si="44"/>
        <v>0.72516455426397686</v>
      </c>
      <c r="AS100" t="str">
        <f t="shared" si="45"/>
        <v>Tennessee</v>
      </c>
      <c r="AT100">
        <f t="shared" si="46"/>
        <v>99</v>
      </c>
      <c r="AU100">
        <f t="shared" si="47"/>
        <v>94.333333333333329</v>
      </c>
      <c r="AV100">
        <v>102</v>
      </c>
      <c r="AW100" t="str">
        <f t="shared" si="48"/>
        <v>Tennessee</v>
      </c>
      <c r="AX100" t="str">
        <f t="shared" si="49"/>
        <v/>
      </c>
      <c r="AY100">
        <v>99</v>
      </c>
    </row>
    <row r="101" spans="1:51" x14ac:dyDescent="0.25">
      <c r="A101">
        <v>1</v>
      </c>
      <c r="B101">
        <v>1</v>
      </c>
      <c r="C101">
        <v>1</v>
      </c>
      <c r="D101" t="s">
        <v>351</v>
      </c>
      <c r="E101">
        <v>72.962500000000006</v>
      </c>
      <c r="F101">
        <v>26</v>
      </c>
      <c r="G101">
        <v>72.386700000000005</v>
      </c>
      <c r="H101">
        <v>21</v>
      </c>
      <c r="I101">
        <v>107.197</v>
      </c>
      <c r="J101">
        <v>99</v>
      </c>
      <c r="K101">
        <v>107.169</v>
      </c>
      <c r="L101">
        <v>128</v>
      </c>
      <c r="M101">
        <v>95.579499999999996</v>
      </c>
      <c r="N101">
        <v>25</v>
      </c>
      <c r="O101">
        <v>99.541399999999996</v>
      </c>
      <c r="P101">
        <v>80</v>
      </c>
      <c r="Q101">
        <v>7.6277499999999998</v>
      </c>
      <c r="R101">
        <v>101</v>
      </c>
      <c r="S101">
        <f t="shared" si="25"/>
        <v>0.10454137399348981</v>
      </c>
      <c r="T101">
        <f t="shared" si="26"/>
        <v>104</v>
      </c>
      <c r="U101">
        <f t="shared" si="27"/>
        <v>837988.50815696258</v>
      </c>
      <c r="V101">
        <f t="shared" si="28"/>
        <v>89</v>
      </c>
      <c r="W101">
        <f t="shared" si="29"/>
        <v>21.562856118950471</v>
      </c>
      <c r="X101">
        <f t="shared" si="30"/>
        <v>36</v>
      </c>
      <c r="Y101">
        <f t="shared" si="31"/>
        <v>70</v>
      </c>
      <c r="Z101">
        <v>0.65690000000000004</v>
      </c>
      <c r="AA101">
        <f t="shared" si="32"/>
        <v>106</v>
      </c>
      <c r="AB101">
        <v>0.74450000000000005</v>
      </c>
      <c r="AC101">
        <f t="shared" si="33"/>
        <v>0.7007000000000001</v>
      </c>
      <c r="AD101">
        <f t="shared" si="34"/>
        <v>99</v>
      </c>
      <c r="AE101">
        <v>0.63300000000000001</v>
      </c>
      <c r="AF101">
        <f t="shared" si="35"/>
        <v>117</v>
      </c>
      <c r="AG101">
        <v>0.82699999999999996</v>
      </c>
      <c r="AH101">
        <f t="shared" si="36"/>
        <v>47</v>
      </c>
      <c r="AI101">
        <f t="shared" si="37"/>
        <v>87.666666666666671</v>
      </c>
      <c r="AJ101">
        <f>IF(C101=1,(AI101/Z101),REF)</f>
        <v>133.4551174709494</v>
      </c>
      <c r="AK101">
        <f t="shared" si="38"/>
        <v>91</v>
      </c>
      <c r="AL101">
        <f>IF(B101=1,(AI101/AC101),REF)</f>
        <v>125.11298225583938</v>
      </c>
      <c r="AM101">
        <f t="shared" si="39"/>
        <v>85</v>
      </c>
      <c r="AN101">
        <f t="shared" si="40"/>
        <v>85</v>
      </c>
      <c r="AO101" t="str">
        <f t="shared" si="41"/>
        <v>UT Arlington</v>
      </c>
      <c r="AP101">
        <f t="shared" si="42"/>
        <v>0.44980025027722043</v>
      </c>
      <c r="AQ101">
        <f t="shared" si="43"/>
        <v>0.44024112695335854</v>
      </c>
      <c r="AR101">
        <f t="shared" si="44"/>
        <v>0.72335598737792894</v>
      </c>
      <c r="AS101" t="str">
        <f t="shared" si="45"/>
        <v>UT Arlington</v>
      </c>
      <c r="AT101">
        <f t="shared" si="46"/>
        <v>100</v>
      </c>
      <c r="AU101">
        <f t="shared" si="47"/>
        <v>94.666666666666671</v>
      </c>
      <c r="AV101">
        <v>91</v>
      </c>
      <c r="AW101" t="str">
        <f t="shared" si="48"/>
        <v>UT Arlington</v>
      </c>
      <c r="AX101" t="str">
        <f t="shared" si="49"/>
        <v/>
      </c>
      <c r="AY101">
        <v>100</v>
      </c>
    </row>
    <row r="102" spans="1:51" x14ac:dyDescent="0.25">
      <c r="A102">
        <v>1</v>
      </c>
      <c r="B102">
        <v>1</v>
      </c>
      <c r="C102">
        <v>1</v>
      </c>
      <c r="D102" t="s">
        <v>252</v>
      </c>
      <c r="E102">
        <v>65.0779</v>
      </c>
      <c r="F102">
        <v>334</v>
      </c>
      <c r="G102">
        <v>63.904600000000002</v>
      </c>
      <c r="H102">
        <v>334</v>
      </c>
      <c r="I102">
        <v>100.943</v>
      </c>
      <c r="J102">
        <v>233</v>
      </c>
      <c r="K102">
        <v>106.366</v>
      </c>
      <c r="L102">
        <v>145</v>
      </c>
      <c r="M102">
        <v>102.134</v>
      </c>
      <c r="N102">
        <v>133</v>
      </c>
      <c r="O102">
        <v>98.207700000000003</v>
      </c>
      <c r="P102">
        <v>59</v>
      </c>
      <c r="Q102">
        <v>8.1587200000000006</v>
      </c>
      <c r="R102">
        <v>97</v>
      </c>
      <c r="S102">
        <f t="shared" si="25"/>
        <v>0.1253620660777314</v>
      </c>
      <c r="T102">
        <f t="shared" si="26"/>
        <v>94</v>
      </c>
      <c r="U102">
        <f t="shared" si="27"/>
        <v>736273.52639197244</v>
      </c>
      <c r="V102">
        <f t="shared" si="28"/>
        <v>186</v>
      </c>
      <c r="W102">
        <f t="shared" si="29"/>
        <v>23.65916068831514</v>
      </c>
      <c r="X102">
        <f t="shared" si="30"/>
        <v>120</v>
      </c>
      <c r="Y102">
        <f t="shared" si="31"/>
        <v>107</v>
      </c>
      <c r="Z102">
        <v>0.6673</v>
      </c>
      <c r="AA102">
        <f t="shared" si="32"/>
        <v>102</v>
      </c>
      <c r="AB102">
        <v>0.77580000000000005</v>
      </c>
      <c r="AC102">
        <f t="shared" si="33"/>
        <v>0.72155000000000002</v>
      </c>
      <c r="AD102">
        <f t="shared" si="34"/>
        <v>88</v>
      </c>
      <c r="AE102">
        <v>0.66790000000000005</v>
      </c>
      <c r="AF102">
        <f t="shared" si="35"/>
        <v>101</v>
      </c>
      <c r="AG102">
        <v>0.72299999999999998</v>
      </c>
      <c r="AH102">
        <f t="shared" si="36"/>
        <v>88</v>
      </c>
      <c r="AI102">
        <f t="shared" si="37"/>
        <v>110.66666666666667</v>
      </c>
      <c r="AJ102">
        <f>IF(C102=1,(AI102/Z102),REF)</f>
        <v>165.84244967281083</v>
      </c>
      <c r="AK102">
        <f t="shared" si="38"/>
        <v>103</v>
      </c>
      <c r="AL102">
        <f>IF(B102=1,(AI102/AC102),REF)</f>
        <v>153.37352458827061</v>
      </c>
      <c r="AM102">
        <f t="shared" si="39"/>
        <v>101</v>
      </c>
      <c r="AN102">
        <f t="shared" si="40"/>
        <v>88</v>
      </c>
      <c r="AO102" t="str">
        <f t="shared" si="41"/>
        <v>Oklahoma St.</v>
      </c>
      <c r="AP102">
        <f t="shared" si="42"/>
        <v>0.44710086336988991</v>
      </c>
      <c r="AQ102">
        <f t="shared" si="43"/>
        <v>0.44194570982614451</v>
      </c>
      <c r="AR102">
        <f t="shared" si="44"/>
        <v>0.72303247932250869</v>
      </c>
      <c r="AS102" t="str">
        <f t="shared" si="45"/>
        <v>Oklahoma St.</v>
      </c>
      <c r="AT102">
        <f t="shared" si="46"/>
        <v>101</v>
      </c>
      <c r="AU102">
        <f t="shared" si="47"/>
        <v>92.333333333333329</v>
      </c>
      <c r="AV102">
        <v>97</v>
      </c>
      <c r="AW102" t="str">
        <f t="shared" si="48"/>
        <v>Oklahoma St.</v>
      </c>
      <c r="AX102" t="str">
        <f t="shared" si="49"/>
        <v/>
      </c>
      <c r="AY102">
        <v>101</v>
      </c>
    </row>
    <row r="103" spans="1:51" x14ac:dyDescent="0.25">
      <c r="A103">
        <v>1</v>
      </c>
      <c r="B103">
        <v>1</v>
      </c>
      <c r="C103">
        <v>1</v>
      </c>
      <c r="D103" t="s">
        <v>158</v>
      </c>
      <c r="E103">
        <v>72.343100000000007</v>
      </c>
      <c r="F103">
        <v>42</v>
      </c>
      <c r="G103">
        <v>71.792699999999996</v>
      </c>
      <c r="H103">
        <v>33</v>
      </c>
      <c r="I103">
        <v>109.76300000000001</v>
      </c>
      <c r="J103">
        <v>63</v>
      </c>
      <c r="K103">
        <v>110.602</v>
      </c>
      <c r="L103">
        <v>78</v>
      </c>
      <c r="M103">
        <v>100.98399999999999</v>
      </c>
      <c r="N103">
        <v>108</v>
      </c>
      <c r="O103">
        <v>102.768</v>
      </c>
      <c r="P103">
        <v>138</v>
      </c>
      <c r="Q103">
        <v>7.8333000000000004</v>
      </c>
      <c r="R103">
        <v>99</v>
      </c>
      <c r="S103">
        <f t="shared" si="25"/>
        <v>0.10828952588429308</v>
      </c>
      <c r="T103">
        <f t="shared" si="26"/>
        <v>101</v>
      </c>
      <c r="U103">
        <f t="shared" si="27"/>
        <v>884958.8475928125</v>
      </c>
      <c r="V103">
        <f t="shared" si="28"/>
        <v>46</v>
      </c>
      <c r="W103">
        <f t="shared" si="29"/>
        <v>22.886297156731583</v>
      </c>
      <c r="X103">
        <f t="shared" si="30"/>
        <v>82</v>
      </c>
      <c r="Y103">
        <f t="shared" si="31"/>
        <v>91.5</v>
      </c>
      <c r="Z103">
        <v>0.70530000000000004</v>
      </c>
      <c r="AA103">
        <f t="shared" si="32"/>
        <v>87</v>
      </c>
      <c r="AB103">
        <v>0.58989999999999998</v>
      </c>
      <c r="AC103">
        <f t="shared" si="33"/>
        <v>0.64759999999999995</v>
      </c>
      <c r="AD103">
        <f t="shared" si="34"/>
        <v>113</v>
      </c>
      <c r="AE103">
        <v>0.88270000000000004</v>
      </c>
      <c r="AF103">
        <f t="shared" si="35"/>
        <v>26</v>
      </c>
      <c r="AG103">
        <v>0.47299999999999998</v>
      </c>
      <c r="AH103">
        <f t="shared" si="36"/>
        <v>178</v>
      </c>
      <c r="AI103">
        <f t="shared" si="37"/>
        <v>92.583333333333329</v>
      </c>
      <c r="AJ103">
        <f>IF(C103=1,(AI103/Z103),REF)</f>
        <v>131.26801833735053</v>
      </c>
      <c r="AK103">
        <f t="shared" si="38"/>
        <v>88</v>
      </c>
      <c r="AL103">
        <f>IF(B103=1,(AI103/AC103),REF)</f>
        <v>142.96376364010706</v>
      </c>
      <c r="AM103">
        <f t="shared" si="39"/>
        <v>97</v>
      </c>
      <c r="AN103">
        <f t="shared" si="40"/>
        <v>88</v>
      </c>
      <c r="AO103" t="str">
        <f t="shared" si="41"/>
        <v>Iona</v>
      </c>
      <c r="AP103">
        <f t="shared" si="42"/>
        <v>0.48373993844957319</v>
      </c>
      <c r="AQ103">
        <f t="shared" si="43"/>
        <v>0.40015190111081789</v>
      </c>
      <c r="AR103">
        <f t="shared" si="44"/>
        <v>0.72135268303664879</v>
      </c>
      <c r="AS103" t="str">
        <f t="shared" si="45"/>
        <v>Iona</v>
      </c>
      <c r="AT103">
        <f t="shared" si="46"/>
        <v>102</v>
      </c>
      <c r="AU103">
        <f t="shared" si="47"/>
        <v>101</v>
      </c>
      <c r="AV103">
        <v>104</v>
      </c>
      <c r="AW103" t="str">
        <f t="shared" si="48"/>
        <v>Iona</v>
      </c>
      <c r="AX103" t="str">
        <f t="shared" si="49"/>
        <v/>
      </c>
      <c r="AY103">
        <v>102</v>
      </c>
    </row>
    <row r="104" spans="1:51" x14ac:dyDescent="0.25">
      <c r="A104">
        <v>1</v>
      </c>
      <c r="B104">
        <v>1</v>
      </c>
      <c r="C104">
        <v>1</v>
      </c>
      <c r="D104" t="s">
        <v>71</v>
      </c>
      <c r="E104">
        <v>68.116600000000005</v>
      </c>
      <c r="F104">
        <v>224</v>
      </c>
      <c r="G104">
        <v>67.619699999999995</v>
      </c>
      <c r="H104">
        <v>192</v>
      </c>
      <c r="I104">
        <v>104.634</v>
      </c>
      <c r="J104">
        <v>162</v>
      </c>
      <c r="K104">
        <v>103.37</v>
      </c>
      <c r="L104">
        <v>188</v>
      </c>
      <c r="M104">
        <v>92.148099999999999</v>
      </c>
      <c r="N104">
        <v>4</v>
      </c>
      <c r="O104">
        <v>96.871399999999994</v>
      </c>
      <c r="P104">
        <v>42</v>
      </c>
      <c r="Q104">
        <v>6.49871</v>
      </c>
      <c r="R104">
        <v>107</v>
      </c>
      <c r="S104">
        <f t="shared" si="25"/>
        <v>9.5404057160809699E-2</v>
      </c>
      <c r="T104">
        <f t="shared" si="26"/>
        <v>107</v>
      </c>
      <c r="U104">
        <f t="shared" si="27"/>
        <v>727850.18181454006</v>
      </c>
      <c r="V104">
        <f t="shared" si="28"/>
        <v>203</v>
      </c>
      <c r="W104">
        <f t="shared" si="29"/>
        <v>22.113625974914626</v>
      </c>
      <c r="X104">
        <f t="shared" si="30"/>
        <v>52</v>
      </c>
      <c r="Y104">
        <f t="shared" si="31"/>
        <v>79.5</v>
      </c>
      <c r="Z104">
        <v>0.66839999999999999</v>
      </c>
      <c r="AA104">
        <f t="shared" si="32"/>
        <v>100</v>
      </c>
      <c r="AB104">
        <v>0.76629999999999998</v>
      </c>
      <c r="AC104">
        <f t="shared" si="33"/>
        <v>0.71734999999999993</v>
      </c>
      <c r="AD104">
        <f t="shared" si="34"/>
        <v>92</v>
      </c>
      <c r="AE104">
        <v>0.72309999999999997</v>
      </c>
      <c r="AF104">
        <f t="shared" si="35"/>
        <v>86</v>
      </c>
      <c r="AG104">
        <v>0.63460000000000005</v>
      </c>
      <c r="AH104">
        <f t="shared" si="36"/>
        <v>121</v>
      </c>
      <c r="AI104">
        <f t="shared" si="37"/>
        <v>114.75</v>
      </c>
      <c r="AJ104">
        <f>IF(C104=1,(AI104/Z104),REF)</f>
        <v>171.67863554757631</v>
      </c>
      <c r="AK104">
        <f t="shared" si="38"/>
        <v>106</v>
      </c>
      <c r="AL104">
        <f>IF(B104=1,(AI104/AC104),REF)</f>
        <v>159.96375548895242</v>
      </c>
      <c r="AM104">
        <f t="shared" si="39"/>
        <v>107</v>
      </c>
      <c r="AN104">
        <f t="shared" si="40"/>
        <v>92</v>
      </c>
      <c r="AO104" t="str">
        <f t="shared" si="41"/>
        <v>Cal St. Bakersfield</v>
      </c>
      <c r="AP104">
        <f t="shared" si="42"/>
        <v>0.44629165885177263</v>
      </c>
      <c r="AQ104">
        <f t="shared" si="43"/>
        <v>0.43706868842508356</v>
      </c>
      <c r="AR104">
        <f t="shared" si="44"/>
        <v>0.7211791493298505</v>
      </c>
      <c r="AS104" t="str">
        <f t="shared" si="45"/>
        <v>Cal St. Bakersfield</v>
      </c>
      <c r="AT104">
        <f t="shared" si="46"/>
        <v>103</v>
      </c>
      <c r="AU104">
        <f t="shared" si="47"/>
        <v>95.666666666666671</v>
      </c>
      <c r="AV104">
        <v>95</v>
      </c>
      <c r="AW104" t="str">
        <f t="shared" si="48"/>
        <v>Cal St. Bakersfield</v>
      </c>
      <c r="AX104" t="str">
        <f t="shared" si="49"/>
        <v/>
      </c>
      <c r="AY104">
        <v>103</v>
      </c>
    </row>
    <row r="105" spans="1:51" x14ac:dyDescent="0.25">
      <c r="A105">
        <v>1</v>
      </c>
      <c r="B105">
        <v>1</v>
      </c>
      <c r="C105">
        <v>1</v>
      </c>
      <c r="D105" t="s">
        <v>145</v>
      </c>
      <c r="E105">
        <v>69.894300000000001</v>
      </c>
      <c r="F105">
        <v>129</v>
      </c>
      <c r="G105">
        <v>69.268799999999999</v>
      </c>
      <c r="H105">
        <v>108</v>
      </c>
      <c r="I105">
        <v>109.663</v>
      </c>
      <c r="J105">
        <v>65</v>
      </c>
      <c r="K105">
        <v>111.202</v>
      </c>
      <c r="L105">
        <v>68</v>
      </c>
      <c r="M105">
        <v>103.232</v>
      </c>
      <c r="N105">
        <v>153</v>
      </c>
      <c r="O105">
        <v>102.9</v>
      </c>
      <c r="P105">
        <v>142</v>
      </c>
      <c r="Q105">
        <v>8.3022399999999994</v>
      </c>
      <c r="R105">
        <v>96</v>
      </c>
      <c r="S105">
        <f t="shared" si="25"/>
        <v>0.1187793568288114</v>
      </c>
      <c r="T105">
        <f t="shared" si="26"/>
        <v>96</v>
      </c>
      <c r="U105">
        <f t="shared" si="27"/>
        <v>864304.86225621717</v>
      </c>
      <c r="V105">
        <f t="shared" si="28"/>
        <v>63</v>
      </c>
      <c r="W105">
        <f t="shared" si="29"/>
        <v>23.736836583062217</v>
      </c>
      <c r="X105">
        <f t="shared" si="30"/>
        <v>122</v>
      </c>
      <c r="Y105">
        <f t="shared" si="31"/>
        <v>109</v>
      </c>
      <c r="Z105">
        <v>0.68500000000000005</v>
      </c>
      <c r="AA105">
        <f t="shared" si="32"/>
        <v>95</v>
      </c>
      <c r="AB105">
        <v>0.629</v>
      </c>
      <c r="AC105">
        <f t="shared" si="33"/>
        <v>0.65700000000000003</v>
      </c>
      <c r="AD105">
        <f t="shared" si="34"/>
        <v>110</v>
      </c>
      <c r="AE105">
        <v>0.73699999999999999</v>
      </c>
      <c r="AF105">
        <f t="shared" si="35"/>
        <v>79</v>
      </c>
      <c r="AG105">
        <v>0.52680000000000005</v>
      </c>
      <c r="AH105">
        <f t="shared" si="36"/>
        <v>157</v>
      </c>
      <c r="AI105">
        <f t="shared" si="37"/>
        <v>102.33333333333333</v>
      </c>
      <c r="AJ105">
        <f>IF(C105=1,(AI105/Z105),REF)</f>
        <v>149.39172749391724</v>
      </c>
      <c r="AK105">
        <f t="shared" si="38"/>
        <v>101</v>
      </c>
      <c r="AL105">
        <f>IF(B105=1,(AI105/AC105),REF)</f>
        <v>155.75849822425164</v>
      </c>
      <c r="AM105">
        <f t="shared" si="39"/>
        <v>106</v>
      </c>
      <c r="AN105">
        <f t="shared" si="40"/>
        <v>101</v>
      </c>
      <c r="AO105" t="str">
        <f t="shared" si="41"/>
        <v>Hofstra</v>
      </c>
      <c r="AP105">
        <f t="shared" si="42"/>
        <v>0.46377984451634513</v>
      </c>
      <c r="AQ105">
        <f t="shared" si="43"/>
        <v>0.40163374216370601</v>
      </c>
      <c r="AR105">
        <f t="shared" si="44"/>
        <v>0.71528231161635625</v>
      </c>
      <c r="AS105" t="str">
        <f t="shared" si="45"/>
        <v>Hofstra</v>
      </c>
      <c r="AT105">
        <f t="shared" si="46"/>
        <v>104</v>
      </c>
      <c r="AU105">
        <f t="shared" si="47"/>
        <v>105</v>
      </c>
      <c r="AV105">
        <v>107</v>
      </c>
      <c r="AW105" t="str">
        <f t="shared" si="48"/>
        <v>Hofstra</v>
      </c>
      <c r="AX105" t="str">
        <f t="shared" si="49"/>
        <v/>
      </c>
      <c r="AY105">
        <v>104</v>
      </c>
    </row>
    <row r="106" spans="1:51" x14ac:dyDescent="0.25">
      <c r="A106">
        <v>1</v>
      </c>
      <c r="B106">
        <v>1</v>
      </c>
      <c r="C106">
        <v>1</v>
      </c>
      <c r="D106" t="s">
        <v>348</v>
      </c>
      <c r="E106">
        <v>73.545199999999994</v>
      </c>
      <c r="F106">
        <v>19</v>
      </c>
      <c r="G106">
        <v>72.997</v>
      </c>
      <c r="H106">
        <v>14</v>
      </c>
      <c r="I106">
        <v>101.527</v>
      </c>
      <c r="J106">
        <v>224</v>
      </c>
      <c r="K106">
        <v>103.134</v>
      </c>
      <c r="L106">
        <v>196</v>
      </c>
      <c r="M106">
        <v>98.5364</v>
      </c>
      <c r="N106">
        <v>56</v>
      </c>
      <c r="O106">
        <v>98.176100000000005</v>
      </c>
      <c r="P106">
        <v>57</v>
      </c>
      <c r="Q106">
        <v>4.95784</v>
      </c>
      <c r="R106">
        <v>115</v>
      </c>
      <c r="S106">
        <f t="shared" si="25"/>
        <v>6.7412965088136212E-2</v>
      </c>
      <c r="T106">
        <f t="shared" si="26"/>
        <v>117</v>
      </c>
      <c r="U106">
        <f t="shared" si="27"/>
        <v>782272.48907841125</v>
      </c>
      <c r="V106">
        <f t="shared" si="28"/>
        <v>142</v>
      </c>
      <c r="W106">
        <f t="shared" si="29"/>
        <v>20.924491282738277</v>
      </c>
      <c r="X106">
        <f t="shared" si="30"/>
        <v>24</v>
      </c>
      <c r="Y106">
        <f t="shared" si="31"/>
        <v>70.5</v>
      </c>
      <c r="Z106">
        <v>0.66110000000000002</v>
      </c>
      <c r="AA106">
        <f t="shared" si="32"/>
        <v>104</v>
      </c>
      <c r="AB106">
        <v>0.69669999999999999</v>
      </c>
      <c r="AC106">
        <f t="shared" si="33"/>
        <v>0.67890000000000006</v>
      </c>
      <c r="AD106">
        <f t="shared" si="34"/>
        <v>103</v>
      </c>
      <c r="AE106">
        <v>0.39610000000000001</v>
      </c>
      <c r="AF106">
        <f t="shared" si="35"/>
        <v>194</v>
      </c>
      <c r="AG106">
        <v>0.80410000000000004</v>
      </c>
      <c r="AH106">
        <f t="shared" si="36"/>
        <v>57</v>
      </c>
      <c r="AI106">
        <f t="shared" si="37"/>
        <v>113.91666666666667</v>
      </c>
      <c r="AJ106">
        <f>IF(C106=1,(AI106/Z106),REF)</f>
        <v>172.31382040034288</v>
      </c>
      <c r="AK106">
        <f t="shared" si="38"/>
        <v>107</v>
      </c>
      <c r="AL106">
        <f>IF(B106=1,(AI106/AC106),REF)</f>
        <v>167.79594441989491</v>
      </c>
      <c r="AM106">
        <f t="shared" si="39"/>
        <v>110</v>
      </c>
      <c r="AN106">
        <f t="shared" si="40"/>
        <v>103</v>
      </c>
      <c r="AO106" t="str">
        <f t="shared" si="41"/>
        <v>UNLV</v>
      </c>
      <c r="AP106">
        <f t="shared" si="42"/>
        <v>0.44125445189918377</v>
      </c>
      <c r="AQ106">
        <f t="shared" si="43"/>
        <v>0.41117757158960416</v>
      </c>
      <c r="AR106">
        <f t="shared" si="44"/>
        <v>0.71097102920037425</v>
      </c>
      <c r="AS106" t="str">
        <f t="shared" si="45"/>
        <v>UNLV</v>
      </c>
      <c r="AT106">
        <f t="shared" si="46"/>
        <v>105</v>
      </c>
      <c r="AU106">
        <f t="shared" si="47"/>
        <v>103.66666666666667</v>
      </c>
      <c r="AV106">
        <v>109</v>
      </c>
      <c r="AW106" t="str">
        <f t="shared" si="48"/>
        <v>UNLV</v>
      </c>
      <c r="AX106" t="str">
        <f t="shared" si="49"/>
        <v/>
      </c>
      <c r="AY106">
        <v>105</v>
      </c>
    </row>
    <row r="107" spans="1:51" x14ac:dyDescent="0.25">
      <c r="A107">
        <v>1</v>
      </c>
      <c r="B107">
        <v>1</v>
      </c>
      <c r="C107">
        <v>1</v>
      </c>
      <c r="D107" t="s">
        <v>92</v>
      </c>
      <c r="E107">
        <v>65.946600000000004</v>
      </c>
      <c r="F107">
        <v>317</v>
      </c>
      <c r="G107">
        <v>64.755799999999994</v>
      </c>
      <c r="H107">
        <v>321</v>
      </c>
      <c r="I107">
        <v>111.771</v>
      </c>
      <c r="J107">
        <v>36</v>
      </c>
      <c r="K107">
        <v>111.788</v>
      </c>
      <c r="L107">
        <v>56</v>
      </c>
      <c r="M107">
        <v>104.239</v>
      </c>
      <c r="N107">
        <v>178</v>
      </c>
      <c r="O107">
        <v>107.244</v>
      </c>
      <c r="P107">
        <v>220</v>
      </c>
      <c r="Q107">
        <v>4.5437700000000003</v>
      </c>
      <c r="R107">
        <v>118</v>
      </c>
      <c r="S107">
        <f t="shared" si="25"/>
        <v>6.8904234638328538E-2</v>
      </c>
      <c r="T107">
        <f t="shared" si="26"/>
        <v>115</v>
      </c>
      <c r="U107">
        <f t="shared" si="27"/>
        <v>824105.44216319046</v>
      </c>
      <c r="V107">
        <f t="shared" si="28"/>
        <v>101</v>
      </c>
      <c r="W107">
        <f t="shared" si="29"/>
        <v>26.878460901125379</v>
      </c>
      <c r="X107">
        <f t="shared" si="30"/>
        <v>281</v>
      </c>
      <c r="Y107">
        <f t="shared" si="31"/>
        <v>198</v>
      </c>
      <c r="Z107">
        <v>0.69769999999999999</v>
      </c>
      <c r="AA107">
        <f t="shared" si="32"/>
        <v>90</v>
      </c>
      <c r="AB107">
        <v>0.60260000000000002</v>
      </c>
      <c r="AC107">
        <f t="shared" si="33"/>
        <v>0.65015000000000001</v>
      </c>
      <c r="AD107">
        <f t="shared" si="34"/>
        <v>112</v>
      </c>
      <c r="AE107">
        <v>0.72209999999999996</v>
      </c>
      <c r="AF107">
        <f t="shared" si="35"/>
        <v>87</v>
      </c>
      <c r="AG107">
        <v>0.59689999999999999</v>
      </c>
      <c r="AH107">
        <f t="shared" si="36"/>
        <v>136</v>
      </c>
      <c r="AI107">
        <f t="shared" si="37"/>
        <v>124.83333333333333</v>
      </c>
      <c r="AJ107">
        <f>IF(C107=1,(AI107/Z107),REF)</f>
        <v>178.92121733314224</v>
      </c>
      <c r="AK107">
        <f t="shared" si="38"/>
        <v>108</v>
      </c>
      <c r="AL107">
        <f>IF(B107=1,(AI107/AC107),REF)</f>
        <v>192.00697274987823</v>
      </c>
      <c r="AM107">
        <f t="shared" si="39"/>
        <v>116</v>
      </c>
      <c r="AN107">
        <f t="shared" si="40"/>
        <v>108</v>
      </c>
      <c r="AO107" t="str">
        <f t="shared" si="41"/>
        <v>Columbia</v>
      </c>
      <c r="AP107">
        <f t="shared" si="42"/>
        <v>0.46393431096938914</v>
      </c>
      <c r="AQ107">
        <f t="shared" si="43"/>
        <v>0.3871865236400438</v>
      </c>
      <c r="AR107">
        <f t="shared" si="44"/>
        <v>0.71053338828199319</v>
      </c>
      <c r="AS107" t="str">
        <f t="shared" si="45"/>
        <v>Columbia</v>
      </c>
      <c r="AT107">
        <f t="shared" si="46"/>
        <v>106</v>
      </c>
      <c r="AU107">
        <f t="shared" si="47"/>
        <v>108.66666666666667</v>
      </c>
      <c r="AV107">
        <v>110</v>
      </c>
      <c r="AW107" t="str">
        <f t="shared" si="48"/>
        <v>Columbia</v>
      </c>
      <c r="AX107" t="str">
        <f t="shared" si="49"/>
        <v/>
      </c>
      <c r="AY107">
        <v>106</v>
      </c>
    </row>
    <row r="108" spans="1:51" x14ac:dyDescent="0.25">
      <c r="A108">
        <v>1</v>
      </c>
      <c r="B108">
        <v>1</v>
      </c>
      <c r="C108">
        <v>1</v>
      </c>
      <c r="D108" t="s">
        <v>46</v>
      </c>
      <c r="E108">
        <v>69.792199999999994</v>
      </c>
      <c r="F108">
        <v>136</v>
      </c>
      <c r="G108">
        <v>67.847700000000003</v>
      </c>
      <c r="H108">
        <v>178</v>
      </c>
      <c r="I108">
        <v>104.206</v>
      </c>
      <c r="J108">
        <v>173</v>
      </c>
      <c r="K108">
        <v>109.53100000000001</v>
      </c>
      <c r="L108">
        <v>90</v>
      </c>
      <c r="M108">
        <v>105.10899999999999</v>
      </c>
      <c r="N108">
        <v>204</v>
      </c>
      <c r="O108">
        <v>100.753</v>
      </c>
      <c r="P108">
        <v>100</v>
      </c>
      <c r="Q108">
        <v>8.7781300000000009</v>
      </c>
      <c r="R108">
        <v>88</v>
      </c>
      <c r="S108">
        <f t="shared" si="25"/>
        <v>0.12577336722441773</v>
      </c>
      <c r="T108">
        <f t="shared" si="26"/>
        <v>93</v>
      </c>
      <c r="U108">
        <f t="shared" si="27"/>
        <v>837299.8123661041</v>
      </c>
      <c r="V108">
        <f t="shared" si="28"/>
        <v>92</v>
      </c>
      <c r="W108">
        <f t="shared" si="29"/>
        <v>22.982956227024435</v>
      </c>
      <c r="X108">
        <f t="shared" si="30"/>
        <v>86</v>
      </c>
      <c r="Y108">
        <f t="shared" si="31"/>
        <v>89.5</v>
      </c>
      <c r="Z108">
        <v>0.6048</v>
      </c>
      <c r="AA108">
        <f t="shared" si="32"/>
        <v>119</v>
      </c>
      <c r="AB108">
        <v>0.81799999999999995</v>
      </c>
      <c r="AC108">
        <f t="shared" si="33"/>
        <v>0.71140000000000003</v>
      </c>
      <c r="AD108">
        <f t="shared" si="34"/>
        <v>96</v>
      </c>
      <c r="AE108">
        <v>0.3846</v>
      </c>
      <c r="AF108">
        <f t="shared" si="35"/>
        <v>199</v>
      </c>
      <c r="AG108">
        <v>0.83250000000000002</v>
      </c>
      <c r="AH108">
        <f t="shared" si="36"/>
        <v>45</v>
      </c>
      <c r="AI108">
        <f t="shared" si="37"/>
        <v>102.41666666666667</v>
      </c>
      <c r="AJ108">
        <f>IF(C108=1,(AI108/Z108),REF)</f>
        <v>169.33972663139332</v>
      </c>
      <c r="AK108">
        <f t="shared" si="38"/>
        <v>105</v>
      </c>
      <c r="AL108">
        <f>IF(B108=1,(AI108/AC108),REF)</f>
        <v>143.96495173835629</v>
      </c>
      <c r="AM108">
        <f t="shared" si="39"/>
        <v>98</v>
      </c>
      <c r="AN108">
        <f t="shared" si="40"/>
        <v>96</v>
      </c>
      <c r="AO108" t="str">
        <f t="shared" si="41"/>
        <v>Arizona St.</v>
      </c>
      <c r="AP108">
        <f t="shared" si="42"/>
        <v>0.40438017058432257</v>
      </c>
      <c r="AQ108">
        <f t="shared" si="43"/>
        <v>0.43919061880391624</v>
      </c>
      <c r="AR108">
        <f t="shared" si="44"/>
        <v>0.70800547301521854</v>
      </c>
      <c r="AS108" t="str">
        <f t="shared" si="45"/>
        <v>Arizona St.</v>
      </c>
      <c r="AT108">
        <f t="shared" si="46"/>
        <v>107</v>
      </c>
      <c r="AU108">
        <f t="shared" si="47"/>
        <v>99.666666666666671</v>
      </c>
      <c r="AV108">
        <v>105</v>
      </c>
      <c r="AW108" t="str">
        <f t="shared" si="48"/>
        <v>Arizona St.</v>
      </c>
      <c r="AX108" t="str">
        <f t="shared" si="49"/>
        <v/>
      </c>
      <c r="AY108">
        <v>107</v>
      </c>
    </row>
    <row r="109" spans="1:51" x14ac:dyDescent="0.25">
      <c r="A109">
        <v>1</v>
      </c>
      <c r="B109">
        <v>1</v>
      </c>
      <c r="C109">
        <v>1</v>
      </c>
      <c r="D109" t="s">
        <v>271</v>
      </c>
      <c r="E109">
        <v>65.090199999999996</v>
      </c>
      <c r="F109">
        <v>333</v>
      </c>
      <c r="G109">
        <v>64.358500000000006</v>
      </c>
      <c r="H109">
        <v>328</v>
      </c>
      <c r="I109">
        <v>105.828</v>
      </c>
      <c r="J109">
        <v>126</v>
      </c>
      <c r="K109">
        <v>108.048</v>
      </c>
      <c r="L109">
        <v>113</v>
      </c>
      <c r="M109">
        <v>98.35</v>
      </c>
      <c r="N109">
        <v>53</v>
      </c>
      <c r="O109">
        <v>98.875299999999996</v>
      </c>
      <c r="P109">
        <v>66</v>
      </c>
      <c r="Q109">
        <v>9.1729299999999991</v>
      </c>
      <c r="R109">
        <v>84</v>
      </c>
      <c r="S109">
        <f t="shared" si="25"/>
        <v>0.14092290390872983</v>
      </c>
      <c r="T109">
        <f t="shared" si="26"/>
        <v>77</v>
      </c>
      <c r="U109">
        <f t="shared" si="27"/>
        <v>759887.09796142078</v>
      </c>
      <c r="V109">
        <f t="shared" si="28"/>
        <v>164</v>
      </c>
      <c r="W109">
        <f t="shared" si="29"/>
        <v>23.91249524937577</v>
      </c>
      <c r="X109">
        <f t="shared" si="30"/>
        <v>130</v>
      </c>
      <c r="Y109">
        <f t="shared" si="31"/>
        <v>103.5</v>
      </c>
      <c r="Z109">
        <v>0.59119999999999995</v>
      </c>
      <c r="AA109">
        <f t="shared" si="32"/>
        <v>124</v>
      </c>
      <c r="AB109">
        <v>0.85050000000000003</v>
      </c>
      <c r="AC109">
        <f t="shared" si="33"/>
        <v>0.72084999999999999</v>
      </c>
      <c r="AD109">
        <f t="shared" si="34"/>
        <v>90</v>
      </c>
      <c r="AE109">
        <v>0.59030000000000005</v>
      </c>
      <c r="AF109">
        <f t="shared" si="35"/>
        <v>130</v>
      </c>
      <c r="AG109">
        <v>0.7167</v>
      </c>
      <c r="AH109">
        <f t="shared" si="36"/>
        <v>92</v>
      </c>
      <c r="AI109">
        <f t="shared" si="37"/>
        <v>109.41666666666667</v>
      </c>
      <c r="AJ109">
        <f>IF(C109=1,(AI109/Z109),REF)</f>
        <v>185.07555254848899</v>
      </c>
      <c r="AK109">
        <f t="shared" si="38"/>
        <v>111</v>
      </c>
      <c r="AL109">
        <f>IF(B109=1,(AI109/AC109),REF)</f>
        <v>151.78839795611663</v>
      </c>
      <c r="AM109">
        <f t="shared" si="39"/>
        <v>100</v>
      </c>
      <c r="AN109">
        <f t="shared" si="40"/>
        <v>90</v>
      </c>
      <c r="AO109" t="str">
        <f t="shared" si="41"/>
        <v>Rhode Island</v>
      </c>
      <c r="AP109">
        <f t="shared" si="42"/>
        <v>0.39179011463541386</v>
      </c>
      <c r="AQ109">
        <f t="shared" si="43"/>
        <v>0.4420906925747804</v>
      </c>
      <c r="AR109">
        <f t="shared" si="44"/>
        <v>0.704741088650085</v>
      </c>
      <c r="AS109" t="str">
        <f t="shared" si="45"/>
        <v>Rhode Island</v>
      </c>
      <c r="AT109">
        <f t="shared" si="46"/>
        <v>108</v>
      </c>
      <c r="AU109">
        <f t="shared" si="47"/>
        <v>96</v>
      </c>
      <c r="AV109">
        <v>98</v>
      </c>
      <c r="AW109" t="str">
        <f t="shared" si="48"/>
        <v>Rhode Island</v>
      </c>
      <c r="AX109" t="str">
        <f t="shared" si="49"/>
        <v/>
      </c>
      <c r="AY109">
        <v>108</v>
      </c>
    </row>
    <row r="110" spans="1:51" x14ac:dyDescent="0.25">
      <c r="A110">
        <v>1</v>
      </c>
      <c r="B110">
        <v>1</v>
      </c>
      <c r="C110">
        <v>1</v>
      </c>
      <c r="D110" t="s">
        <v>126</v>
      </c>
      <c r="E110">
        <v>70.118899999999996</v>
      </c>
      <c r="F110">
        <v>111</v>
      </c>
      <c r="G110">
        <v>68.9375</v>
      </c>
      <c r="H110">
        <v>123</v>
      </c>
      <c r="I110">
        <v>104.645</v>
      </c>
      <c r="J110">
        <v>161</v>
      </c>
      <c r="K110">
        <v>107.084</v>
      </c>
      <c r="L110">
        <v>130</v>
      </c>
      <c r="M110">
        <v>99.809399999999997</v>
      </c>
      <c r="N110">
        <v>86</v>
      </c>
      <c r="O110">
        <v>100.38500000000001</v>
      </c>
      <c r="P110">
        <v>95</v>
      </c>
      <c r="Q110">
        <v>6.69862</v>
      </c>
      <c r="R110">
        <v>106</v>
      </c>
      <c r="S110">
        <f t="shared" si="25"/>
        <v>9.5537722354457899E-2</v>
      </c>
      <c r="T110">
        <f t="shared" si="26"/>
        <v>106</v>
      </c>
      <c r="U110">
        <f t="shared" si="27"/>
        <v>804052.23820535839</v>
      </c>
      <c r="V110">
        <f t="shared" si="28"/>
        <v>119</v>
      </c>
      <c r="W110">
        <f t="shared" si="29"/>
        <v>22.742333449955705</v>
      </c>
      <c r="X110">
        <f t="shared" si="30"/>
        <v>72</v>
      </c>
      <c r="Y110">
        <f t="shared" si="31"/>
        <v>89</v>
      </c>
      <c r="Z110">
        <v>0.63980000000000004</v>
      </c>
      <c r="AA110">
        <f t="shared" si="32"/>
        <v>111</v>
      </c>
      <c r="AB110">
        <v>0.66749999999999998</v>
      </c>
      <c r="AC110">
        <f t="shared" si="33"/>
        <v>0.65365000000000006</v>
      </c>
      <c r="AD110">
        <f t="shared" si="34"/>
        <v>111</v>
      </c>
      <c r="AE110">
        <v>0.72330000000000005</v>
      </c>
      <c r="AF110">
        <f t="shared" si="35"/>
        <v>85</v>
      </c>
      <c r="AG110">
        <v>0.60040000000000004</v>
      </c>
      <c r="AH110">
        <f t="shared" si="36"/>
        <v>134</v>
      </c>
      <c r="AI110">
        <f t="shared" si="37"/>
        <v>107.33333333333333</v>
      </c>
      <c r="AJ110">
        <f>IF(C110=1,(AI110/Z110),REF)</f>
        <v>167.76075857038657</v>
      </c>
      <c r="AK110">
        <f t="shared" si="38"/>
        <v>104</v>
      </c>
      <c r="AL110">
        <f>IF(B110=1,(AI110/AC110),REF)</f>
        <v>164.20612458247277</v>
      </c>
      <c r="AM110">
        <f t="shared" si="39"/>
        <v>109</v>
      </c>
      <c r="AN110">
        <f t="shared" si="40"/>
        <v>104</v>
      </c>
      <c r="AO110" t="str">
        <f t="shared" si="41"/>
        <v>Fresno St.</v>
      </c>
      <c r="AP110">
        <f t="shared" si="42"/>
        <v>0.42818273482325625</v>
      </c>
      <c r="AQ110">
        <f t="shared" si="43"/>
        <v>0.39695647251222987</v>
      </c>
      <c r="AR110">
        <f t="shared" si="44"/>
        <v>0.70177661313067141</v>
      </c>
      <c r="AS110" t="str">
        <f t="shared" si="45"/>
        <v>Fresno St.</v>
      </c>
      <c r="AT110">
        <f t="shared" si="46"/>
        <v>109</v>
      </c>
      <c r="AU110">
        <f t="shared" si="47"/>
        <v>108</v>
      </c>
      <c r="AV110">
        <v>113</v>
      </c>
      <c r="AW110" t="str">
        <f t="shared" si="48"/>
        <v>Fresno St.</v>
      </c>
      <c r="AX110" t="str">
        <f t="shared" si="49"/>
        <v/>
      </c>
      <c r="AY110">
        <v>109</v>
      </c>
    </row>
    <row r="111" spans="1:51" x14ac:dyDescent="0.25">
      <c r="A111">
        <v>1</v>
      </c>
      <c r="B111">
        <v>1</v>
      </c>
      <c r="C111">
        <v>1</v>
      </c>
      <c r="D111" t="s">
        <v>224</v>
      </c>
      <c r="E111">
        <v>72.192499999999995</v>
      </c>
      <c r="F111">
        <v>47</v>
      </c>
      <c r="G111">
        <v>70.872699999999995</v>
      </c>
      <c r="H111">
        <v>56</v>
      </c>
      <c r="I111">
        <v>105.054</v>
      </c>
      <c r="J111">
        <v>146</v>
      </c>
      <c r="K111">
        <v>108.209</v>
      </c>
      <c r="L111">
        <v>109</v>
      </c>
      <c r="M111">
        <v>101.328</v>
      </c>
      <c r="N111">
        <v>119</v>
      </c>
      <c r="O111">
        <v>103.29600000000001</v>
      </c>
      <c r="P111">
        <v>147</v>
      </c>
      <c r="Q111">
        <v>4.91296</v>
      </c>
      <c r="R111">
        <v>116</v>
      </c>
      <c r="S111">
        <f t="shared" si="25"/>
        <v>6.8054160750770462E-2</v>
      </c>
      <c r="T111">
        <f t="shared" si="26"/>
        <v>116</v>
      </c>
      <c r="U111">
        <f t="shared" si="27"/>
        <v>845315.53166059253</v>
      </c>
      <c r="V111">
        <f t="shared" si="28"/>
        <v>82</v>
      </c>
      <c r="W111">
        <f t="shared" si="29"/>
        <v>23.122858709035658</v>
      </c>
      <c r="X111">
        <f t="shared" si="30"/>
        <v>93</v>
      </c>
      <c r="Y111">
        <f t="shared" si="31"/>
        <v>104.5</v>
      </c>
      <c r="Z111">
        <v>0.59109999999999996</v>
      </c>
      <c r="AA111">
        <f t="shared" si="32"/>
        <v>125</v>
      </c>
      <c r="AB111">
        <v>0.7923</v>
      </c>
      <c r="AC111">
        <f t="shared" si="33"/>
        <v>0.69169999999999998</v>
      </c>
      <c r="AD111">
        <f t="shared" si="34"/>
        <v>101</v>
      </c>
      <c r="AE111">
        <v>0.55640000000000001</v>
      </c>
      <c r="AF111">
        <f t="shared" si="35"/>
        <v>139</v>
      </c>
      <c r="AG111">
        <v>0.71020000000000005</v>
      </c>
      <c r="AH111">
        <f t="shared" si="36"/>
        <v>95</v>
      </c>
      <c r="AI111">
        <f t="shared" si="37"/>
        <v>106.25</v>
      </c>
      <c r="AJ111">
        <f>IF(C111=1,(AI111/Z111),REF)</f>
        <v>179.74961935374725</v>
      </c>
      <c r="AK111">
        <f t="shared" si="38"/>
        <v>109</v>
      </c>
      <c r="AL111">
        <f>IF(B111=1,(AI111/AC111),REF)</f>
        <v>153.6070550816828</v>
      </c>
      <c r="AM111">
        <f t="shared" si="39"/>
        <v>102</v>
      </c>
      <c r="AN111">
        <f t="shared" si="40"/>
        <v>101</v>
      </c>
      <c r="AO111" t="str">
        <f t="shared" si="41"/>
        <v>New Mexico</v>
      </c>
      <c r="AP111">
        <f t="shared" si="42"/>
        <v>0.3928693202950429</v>
      </c>
      <c r="AQ111">
        <f t="shared" si="43"/>
        <v>0.42358217046000596</v>
      </c>
      <c r="AR111">
        <f t="shared" si="44"/>
        <v>0.6988116817161184</v>
      </c>
      <c r="AS111" t="str">
        <f t="shared" si="45"/>
        <v>New Mexico</v>
      </c>
      <c r="AT111">
        <f t="shared" si="46"/>
        <v>110</v>
      </c>
      <c r="AU111">
        <f t="shared" si="47"/>
        <v>104</v>
      </c>
      <c r="AV111">
        <v>111</v>
      </c>
      <c r="AW111" t="str">
        <f t="shared" si="48"/>
        <v>New Mexico</v>
      </c>
      <c r="AX111" t="str">
        <f t="shared" si="49"/>
        <v/>
      </c>
      <c r="AY111">
        <v>110</v>
      </c>
    </row>
    <row r="112" spans="1:51" x14ac:dyDescent="0.25">
      <c r="A112">
        <v>1</v>
      </c>
      <c r="B112">
        <v>1</v>
      </c>
      <c r="C112">
        <v>1</v>
      </c>
      <c r="D112" t="s">
        <v>98</v>
      </c>
      <c r="E112">
        <v>71.091899999999995</v>
      </c>
      <c r="F112">
        <v>78</v>
      </c>
      <c r="G112">
        <v>70.153999999999996</v>
      </c>
      <c r="H112">
        <v>77</v>
      </c>
      <c r="I112">
        <v>110.727</v>
      </c>
      <c r="J112">
        <v>46</v>
      </c>
      <c r="K112">
        <v>114.265</v>
      </c>
      <c r="L112">
        <v>31</v>
      </c>
      <c r="M112">
        <v>109.44199999999999</v>
      </c>
      <c r="N112">
        <v>307</v>
      </c>
      <c r="O112">
        <v>107.90900000000001</v>
      </c>
      <c r="P112">
        <v>235</v>
      </c>
      <c r="Q112">
        <v>6.3560299999999996</v>
      </c>
      <c r="R112">
        <v>109</v>
      </c>
      <c r="S112">
        <f t="shared" si="25"/>
        <v>8.9405403428519908E-2</v>
      </c>
      <c r="T112">
        <f t="shared" si="26"/>
        <v>110</v>
      </c>
      <c r="U112">
        <f t="shared" si="27"/>
        <v>928210.69742667745</v>
      </c>
      <c r="V112">
        <f t="shared" si="28"/>
        <v>28</v>
      </c>
      <c r="W112">
        <f t="shared" si="29"/>
        <v>25.180952126089853</v>
      </c>
      <c r="X112">
        <f t="shared" si="30"/>
        <v>196</v>
      </c>
      <c r="Y112">
        <f t="shared" si="31"/>
        <v>153</v>
      </c>
      <c r="Z112">
        <v>0.59819999999999995</v>
      </c>
      <c r="AA112">
        <f t="shared" si="32"/>
        <v>121</v>
      </c>
      <c r="AB112">
        <v>0.73860000000000003</v>
      </c>
      <c r="AC112">
        <f t="shared" si="33"/>
        <v>0.66839999999999999</v>
      </c>
      <c r="AD112">
        <f t="shared" si="34"/>
        <v>107</v>
      </c>
      <c r="AE112">
        <v>0.58209999999999995</v>
      </c>
      <c r="AF112">
        <f t="shared" si="35"/>
        <v>133</v>
      </c>
      <c r="AG112">
        <v>0.64180000000000004</v>
      </c>
      <c r="AH112">
        <f t="shared" si="36"/>
        <v>116</v>
      </c>
      <c r="AI112">
        <f t="shared" si="37"/>
        <v>107.83333333333333</v>
      </c>
      <c r="AJ112">
        <f>IF(C112=1,(AI112/Z112),REF)</f>
        <v>180.26301125599019</v>
      </c>
      <c r="AK112">
        <f t="shared" si="38"/>
        <v>110</v>
      </c>
      <c r="AL112">
        <f>IF(B112=1,(AI112/AC112),REF)</f>
        <v>161.33054059445442</v>
      </c>
      <c r="AM112">
        <f t="shared" si="39"/>
        <v>108</v>
      </c>
      <c r="AN112">
        <f t="shared" si="40"/>
        <v>107</v>
      </c>
      <c r="AO112" t="str">
        <f t="shared" si="41"/>
        <v>Davidson</v>
      </c>
      <c r="AP112">
        <f t="shared" si="42"/>
        <v>0.3974748925466346</v>
      </c>
      <c r="AQ112">
        <f t="shared" si="43"/>
        <v>0.40681144130008368</v>
      </c>
      <c r="AR112">
        <f t="shared" si="44"/>
        <v>0.69462798725948771</v>
      </c>
      <c r="AS112" t="str">
        <f t="shared" si="45"/>
        <v>Davidson</v>
      </c>
      <c r="AT112">
        <f t="shared" si="46"/>
        <v>111</v>
      </c>
      <c r="AU112">
        <f t="shared" si="47"/>
        <v>108.33333333333333</v>
      </c>
      <c r="AV112">
        <v>114</v>
      </c>
      <c r="AW112" t="str">
        <f t="shared" si="48"/>
        <v>Davidson</v>
      </c>
      <c r="AX112" t="str">
        <f t="shared" si="49"/>
        <v/>
      </c>
      <c r="AY112">
        <v>111</v>
      </c>
    </row>
    <row r="113" spans="1:51" x14ac:dyDescent="0.25">
      <c r="A113">
        <v>1</v>
      </c>
      <c r="B113">
        <v>1</v>
      </c>
      <c r="C113">
        <v>1</v>
      </c>
      <c r="D113" t="s">
        <v>82</v>
      </c>
      <c r="E113">
        <v>67.418800000000005</v>
      </c>
      <c r="F113">
        <v>253</v>
      </c>
      <c r="G113">
        <v>66.176299999999998</v>
      </c>
      <c r="H113">
        <v>263</v>
      </c>
      <c r="I113">
        <v>109.685</v>
      </c>
      <c r="J113">
        <v>64</v>
      </c>
      <c r="K113">
        <v>107.15600000000001</v>
      </c>
      <c r="L113">
        <v>129</v>
      </c>
      <c r="M113">
        <v>98.649299999999997</v>
      </c>
      <c r="N113">
        <v>58</v>
      </c>
      <c r="O113">
        <v>99.738399999999999</v>
      </c>
      <c r="P113">
        <v>86</v>
      </c>
      <c r="Q113">
        <v>7.41784</v>
      </c>
      <c r="R113">
        <v>104</v>
      </c>
      <c r="S113">
        <f t="shared" si="25"/>
        <v>0.11002272363198405</v>
      </c>
      <c r="T113">
        <f t="shared" si="26"/>
        <v>100</v>
      </c>
      <c r="U113">
        <f t="shared" si="27"/>
        <v>774130.19112311688</v>
      </c>
      <c r="V113">
        <f t="shared" si="28"/>
        <v>152</v>
      </c>
      <c r="W113">
        <f t="shared" si="29"/>
        <v>23.409860031368037</v>
      </c>
      <c r="X113">
        <f t="shared" si="30"/>
        <v>105</v>
      </c>
      <c r="Y113">
        <f t="shared" si="31"/>
        <v>102.5</v>
      </c>
      <c r="Z113">
        <v>0.61350000000000005</v>
      </c>
      <c r="AA113">
        <f t="shared" si="32"/>
        <v>115</v>
      </c>
      <c r="AB113">
        <v>0.70599999999999996</v>
      </c>
      <c r="AC113">
        <f t="shared" si="33"/>
        <v>0.65975000000000006</v>
      </c>
      <c r="AD113">
        <f t="shared" si="34"/>
        <v>109</v>
      </c>
      <c r="AE113">
        <v>0.53120000000000001</v>
      </c>
      <c r="AF113">
        <f t="shared" si="35"/>
        <v>149</v>
      </c>
      <c r="AG113">
        <v>0.72740000000000005</v>
      </c>
      <c r="AH113">
        <f t="shared" si="36"/>
        <v>86</v>
      </c>
      <c r="AI113">
        <f t="shared" si="37"/>
        <v>116.41666666666667</v>
      </c>
      <c r="AJ113">
        <f>IF(C113=1,(AI113/Z113),REF)</f>
        <v>189.75821787557729</v>
      </c>
      <c r="AK113">
        <f t="shared" si="38"/>
        <v>114</v>
      </c>
      <c r="AL113">
        <f>IF(B113=1,(AI113/AC113),REF)</f>
        <v>176.4557281798661</v>
      </c>
      <c r="AM113">
        <f t="shared" si="39"/>
        <v>111</v>
      </c>
      <c r="AN113">
        <f t="shared" si="40"/>
        <v>109</v>
      </c>
      <c r="AO113" t="str">
        <f t="shared" si="41"/>
        <v>Chattanooga</v>
      </c>
      <c r="AP113">
        <f t="shared" si="42"/>
        <v>0.40555378765575173</v>
      </c>
      <c r="AQ113">
        <f t="shared" si="43"/>
        <v>0.39707378878461874</v>
      </c>
      <c r="AR113">
        <f t="shared" si="44"/>
        <v>0.69405459295690075</v>
      </c>
      <c r="AS113" t="str">
        <f t="shared" si="45"/>
        <v>Chattanooga</v>
      </c>
      <c r="AT113">
        <f t="shared" si="46"/>
        <v>112</v>
      </c>
      <c r="AU113">
        <f t="shared" si="47"/>
        <v>110</v>
      </c>
      <c r="AV113">
        <v>106</v>
      </c>
      <c r="AW113" t="str">
        <f t="shared" si="48"/>
        <v>Chattanooga</v>
      </c>
      <c r="AX113" t="str">
        <f t="shared" si="49"/>
        <v/>
      </c>
      <c r="AY113">
        <v>112</v>
      </c>
    </row>
    <row r="114" spans="1:51" x14ac:dyDescent="0.25">
      <c r="A114">
        <v>1</v>
      </c>
      <c r="B114">
        <v>1</v>
      </c>
      <c r="C114">
        <v>1</v>
      </c>
      <c r="D114" t="s">
        <v>253</v>
      </c>
      <c r="E114">
        <v>62.902200000000001</v>
      </c>
      <c r="F114">
        <v>347</v>
      </c>
      <c r="G114">
        <v>61.272500000000001</v>
      </c>
      <c r="H114">
        <v>348</v>
      </c>
      <c r="I114">
        <v>108.259</v>
      </c>
      <c r="J114">
        <v>85</v>
      </c>
      <c r="K114">
        <v>106.29</v>
      </c>
      <c r="L114">
        <v>149</v>
      </c>
      <c r="M114">
        <v>97.791600000000003</v>
      </c>
      <c r="N114">
        <v>45</v>
      </c>
      <c r="O114">
        <v>100.494</v>
      </c>
      <c r="P114">
        <v>97</v>
      </c>
      <c r="Q114">
        <v>5.79582</v>
      </c>
      <c r="R114">
        <v>110</v>
      </c>
      <c r="S114">
        <f t="shared" si="25"/>
        <v>9.2143041101901149E-2</v>
      </c>
      <c r="T114">
        <f t="shared" si="26"/>
        <v>109</v>
      </c>
      <c r="U114">
        <f t="shared" si="27"/>
        <v>710641.63653102005</v>
      </c>
      <c r="V114">
        <f t="shared" si="28"/>
        <v>233</v>
      </c>
      <c r="W114">
        <f t="shared" si="29"/>
        <v>25.395594129538146</v>
      </c>
      <c r="X114">
        <f t="shared" si="30"/>
        <v>211</v>
      </c>
      <c r="Y114">
        <f t="shared" si="31"/>
        <v>160</v>
      </c>
      <c r="Z114">
        <v>0.60140000000000005</v>
      </c>
      <c r="AA114">
        <f t="shared" si="32"/>
        <v>120</v>
      </c>
      <c r="AB114">
        <v>0.74860000000000004</v>
      </c>
      <c r="AC114">
        <f t="shared" si="33"/>
        <v>0.67500000000000004</v>
      </c>
      <c r="AD114">
        <f t="shared" si="34"/>
        <v>106</v>
      </c>
      <c r="AE114">
        <v>0.65990000000000004</v>
      </c>
      <c r="AF114">
        <f t="shared" si="35"/>
        <v>106</v>
      </c>
      <c r="AG114">
        <v>0.77729999999999999</v>
      </c>
      <c r="AH114">
        <f t="shared" si="36"/>
        <v>66</v>
      </c>
      <c r="AI114">
        <f t="shared" si="37"/>
        <v>130</v>
      </c>
      <c r="AJ114">
        <f>IF(C114=1,(AI114/Z114),REF)</f>
        <v>216.16228799467908</v>
      </c>
      <c r="AK114">
        <f t="shared" si="38"/>
        <v>123</v>
      </c>
      <c r="AL114">
        <f>IF(B114=1,(AI114/AC114),REF)</f>
        <v>192.59259259259258</v>
      </c>
      <c r="AM114">
        <f t="shared" si="39"/>
        <v>117</v>
      </c>
      <c r="AN114">
        <f t="shared" si="40"/>
        <v>106</v>
      </c>
      <c r="AO114" t="str">
        <f t="shared" si="41"/>
        <v>Old Dominion</v>
      </c>
      <c r="AP114">
        <f t="shared" si="42"/>
        <v>0.39240938446799323</v>
      </c>
      <c r="AQ114">
        <f t="shared" si="43"/>
        <v>0.40183255286175157</v>
      </c>
      <c r="AR114">
        <f t="shared" si="44"/>
        <v>0.69114493179770575</v>
      </c>
      <c r="AS114" t="str">
        <f t="shared" si="45"/>
        <v>Old Dominion</v>
      </c>
      <c r="AT114">
        <f t="shared" si="46"/>
        <v>113</v>
      </c>
      <c r="AU114">
        <f t="shared" si="47"/>
        <v>108.33333333333333</v>
      </c>
      <c r="AV114">
        <v>103</v>
      </c>
      <c r="AW114" t="str">
        <f t="shared" si="48"/>
        <v>Old Dominion</v>
      </c>
      <c r="AX114" t="str">
        <f t="shared" si="49"/>
        <v/>
      </c>
      <c r="AY114">
        <v>113</v>
      </c>
    </row>
    <row r="115" spans="1:51" x14ac:dyDescent="0.25">
      <c r="A115">
        <v>1</v>
      </c>
      <c r="B115">
        <v>1</v>
      </c>
      <c r="C115">
        <v>1</v>
      </c>
      <c r="D115" t="s">
        <v>335</v>
      </c>
      <c r="E115">
        <v>69.048100000000005</v>
      </c>
      <c r="F115">
        <v>171</v>
      </c>
      <c r="G115">
        <v>68.085400000000007</v>
      </c>
      <c r="H115">
        <v>161</v>
      </c>
      <c r="I115">
        <v>111.258</v>
      </c>
      <c r="J115">
        <v>40</v>
      </c>
      <c r="K115">
        <v>108.71899999999999</v>
      </c>
      <c r="L115">
        <v>99</v>
      </c>
      <c r="M115">
        <v>100.521</v>
      </c>
      <c r="N115">
        <v>101</v>
      </c>
      <c r="O115">
        <v>103.57899999999999</v>
      </c>
      <c r="P115">
        <v>150</v>
      </c>
      <c r="Q115">
        <v>5.1398000000000001</v>
      </c>
      <c r="R115">
        <v>112</v>
      </c>
      <c r="S115">
        <f t="shared" si="25"/>
        <v>7.4440860791245525E-2</v>
      </c>
      <c r="T115">
        <f t="shared" si="26"/>
        <v>113</v>
      </c>
      <c r="U115">
        <f t="shared" si="27"/>
        <v>816136.17969722417</v>
      </c>
      <c r="V115">
        <f t="shared" si="28"/>
        <v>107</v>
      </c>
      <c r="W115">
        <f t="shared" si="29"/>
        <v>24.281919194863328</v>
      </c>
      <c r="X115">
        <f t="shared" si="30"/>
        <v>146</v>
      </c>
      <c r="Y115">
        <f t="shared" si="31"/>
        <v>129.5</v>
      </c>
      <c r="Z115">
        <v>0.62949999999999995</v>
      </c>
      <c r="AA115">
        <f t="shared" si="32"/>
        <v>112</v>
      </c>
      <c r="AB115">
        <v>0.63719999999999999</v>
      </c>
      <c r="AC115">
        <f t="shared" si="33"/>
        <v>0.63334999999999997</v>
      </c>
      <c r="AD115">
        <f t="shared" si="34"/>
        <v>116</v>
      </c>
      <c r="AE115">
        <v>0.5837</v>
      </c>
      <c r="AF115">
        <f t="shared" si="35"/>
        <v>132</v>
      </c>
      <c r="AG115">
        <v>0.62639999999999996</v>
      </c>
      <c r="AH115">
        <f t="shared" si="36"/>
        <v>123</v>
      </c>
      <c r="AI115">
        <f t="shared" si="37"/>
        <v>120.08333333333333</v>
      </c>
      <c r="AJ115">
        <f>IF(C115=1,(AI115/Z115),REF)</f>
        <v>190.75986232459624</v>
      </c>
      <c r="AK115">
        <f t="shared" si="38"/>
        <v>115</v>
      </c>
      <c r="AL115">
        <f>IF(B115=1,(AI115/AC115),REF)</f>
        <v>189.60027367700849</v>
      </c>
      <c r="AM115">
        <f t="shared" si="39"/>
        <v>115</v>
      </c>
      <c r="AN115">
        <f t="shared" si="40"/>
        <v>115</v>
      </c>
      <c r="AO115" t="str">
        <f t="shared" si="41"/>
        <v>UAB</v>
      </c>
      <c r="AP115">
        <f t="shared" si="42"/>
        <v>0.41591155713548922</v>
      </c>
      <c r="AQ115">
        <f t="shared" si="43"/>
        <v>0.37777672382688665</v>
      </c>
      <c r="AR115">
        <f t="shared" si="44"/>
        <v>0.6909521759999292</v>
      </c>
      <c r="AS115" t="str">
        <f t="shared" si="45"/>
        <v>UAB</v>
      </c>
      <c r="AT115">
        <f t="shared" si="46"/>
        <v>114</v>
      </c>
      <c r="AU115">
        <f t="shared" si="47"/>
        <v>115</v>
      </c>
      <c r="AV115">
        <v>112</v>
      </c>
      <c r="AW115" t="str">
        <f t="shared" si="48"/>
        <v>UAB</v>
      </c>
      <c r="AX115" t="str">
        <f t="shared" si="49"/>
        <v/>
      </c>
      <c r="AY115">
        <v>114</v>
      </c>
    </row>
    <row r="116" spans="1:51" x14ac:dyDescent="0.25">
      <c r="A116">
        <v>1</v>
      </c>
      <c r="B116">
        <v>1</v>
      </c>
      <c r="C116">
        <v>1</v>
      </c>
      <c r="D116" t="s">
        <v>305</v>
      </c>
      <c r="E116">
        <v>69.907700000000006</v>
      </c>
      <c r="F116">
        <v>127</v>
      </c>
      <c r="G116">
        <v>69.253399999999999</v>
      </c>
      <c r="H116">
        <v>109</v>
      </c>
      <c r="I116">
        <v>104.67</v>
      </c>
      <c r="J116">
        <v>160</v>
      </c>
      <c r="K116">
        <v>106.741</v>
      </c>
      <c r="L116">
        <v>138</v>
      </c>
      <c r="M116">
        <v>99.333200000000005</v>
      </c>
      <c r="N116">
        <v>77</v>
      </c>
      <c r="O116">
        <v>104.39</v>
      </c>
      <c r="P116">
        <v>177</v>
      </c>
      <c r="Q116">
        <v>2.3512300000000002</v>
      </c>
      <c r="R116">
        <v>143</v>
      </c>
      <c r="S116">
        <f t="shared" si="25"/>
        <v>3.3630057919227768E-2</v>
      </c>
      <c r="T116">
        <f t="shared" si="26"/>
        <v>144</v>
      </c>
      <c r="U116">
        <f t="shared" si="27"/>
        <v>796503.24259822373</v>
      </c>
      <c r="V116">
        <f t="shared" si="28"/>
        <v>130</v>
      </c>
      <c r="W116">
        <f t="shared" si="29"/>
        <v>24.284503142095623</v>
      </c>
      <c r="X116">
        <f t="shared" si="30"/>
        <v>148</v>
      </c>
      <c r="Y116">
        <f t="shared" si="31"/>
        <v>146</v>
      </c>
      <c r="Z116">
        <v>0.67310000000000003</v>
      </c>
      <c r="AA116">
        <f t="shared" si="32"/>
        <v>99</v>
      </c>
      <c r="AB116">
        <v>0.50790000000000002</v>
      </c>
      <c r="AC116">
        <f t="shared" si="33"/>
        <v>0.59050000000000002</v>
      </c>
      <c r="AD116">
        <f t="shared" si="34"/>
        <v>131</v>
      </c>
      <c r="AE116">
        <v>0.41089999999999999</v>
      </c>
      <c r="AF116">
        <f t="shared" si="35"/>
        <v>191</v>
      </c>
      <c r="AG116">
        <v>0.61450000000000005</v>
      </c>
      <c r="AH116">
        <f t="shared" si="36"/>
        <v>125</v>
      </c>
      <c r="AI116">
        <f t="shared" si="37"/>
        <v>144.5</v>
      </c>
      <c r="AJ116">
        <f>IF(C116=1,(AI116/Z116),REF)</f>
        <v>214.67835388500964</v>
      </c>
      <c r="AK116">
        <f t="shared" si="38"/>
        <v>122</v>
      </c>
      <c r="AL116">
        <f>IF(B116=1,(AI116/AC116),REF)</f>
        <v>244.70787468247246</v>
      </c>
      <c r="AM116">
        <f t="shared" si="39"/>
        <v>140</v>
      </c>
      <c r="AN116">
        <f t="shared" si="40"/>
        <v>122</v>
      </c>
      <c r="AO116" t="str">
        <f t="shared" si="41"/>
        <v>Southern Illinois</v>
      </c>
      <c r="AP116">
        <f t="shared" si="42"/>
        <v>0.43949578971762804</v>
      </c>
      <c r="AQ116">
        <f t="shared" si="43"/>
        <v>0.34116164505935487</v>
      </c>
      <c r="AR116">
        <f t="shared" si="44"/>
        <v>0.68639198213976005</v>
      </c>
      <c r="AS116" t="str">
        <f t="shared" si="45"/>
        <v>Southern Illinois</v>
      </c>
      <c r="AT116">
        <f t="shared" si="46"/>
        <v>115</v>
      </c>
      <c r="AU116">
        <f t="shared" si="47"/>
        <v>122.66666666666667</v>
      </c>
      <c r="AV116">
        <v>120</v>
      </c>
      <c r="AW116" t="str">
        <f t="shared" si="48"/>
        <v>Southern Illinois</v>
      </c>
      <c r="AX116" t="str">
        <f t="shared" si="49"/>
        <v/>
      </c>
      <c r="AY116">
        <v>115</v>
      </c>
    </row>
    <row r="117" spans="1:51" x14ac:dyDescent="0.25">
      <c r="A117">
        <v>1</v>
      </c>
      <c r="B117">
        <v>1</v>
      </c>
      <c r="C117">
        <v>1</v>
      </c>
      <c r="D117" t="s">
        <v>204</v>
      </c>
      <c r="E117">
        <v>69.202600000000004</v>
      </c>
      <c r="F117">
        <v>161</v>
      </c>
      <c r="G117">
        <v>67.555599999999998</v>
      </c>
      <c r="H117">
        <v>197</v>
      </c>
      <c r="I117">
        <v>104.14700000000001</v>
      </c>
      <c r="J117">
        <v>175</v>
      </c>
      <c r="K117">
        <v>103.14400000000001</v>
      </c>
      <c r="L117">
        <v>194</v>
      </c>
      <c r="M117">
        <v>98.384900000000002</v>
      </c>
      <c r="N117">
        <v>54</v>
      </c>
      <c r="O117">
        <v>99.21</v>
      </c>
      <c r="P117">
        <v>74</v>
      </c>
      <c r="Q117">
        <v>3.9340799999999998</v>
      </c>
      <c r="R117">
        <v>128</v>
      </c>
      <c r="S117">
        <f t="shared" si="25"/>
        <v>5.6847575091109458E-2</v>
      </c>
      <c r="T117">
        <f t="shared" si="26"/>
        <v>127</v>
      </c>
      <c r="U117">
        <f t="shared" si="27"/>
        <v>736224.64431151375</v>
      </c>
      <c r="V117">
        <f t="shared" si="28"/>
        <v>187</v>
      </c>
      <c r="W117">
        <f t="shared" si="29"/>
        <v>22.613423064828552</v>
      </c>
      <c r="X117">
        <f t="shared" si="30"/>
        <v>67</v>
      </c>
      <c r="Y117">
        <f t="shared" si="31"/>
        <v>97</v>
      </c>
      <c r="Z117">
        <v>0.6482</v>
      </c>
      <c r="AA117">
        <f t="shared" si="32"/>
        <v>107</v>
      </c>
      <c r="AB117">
        <v>0.54059999999999997</v>
      </c>
      <c r="AC117">
        <f t="shared" si="33"/>
        <v>0.59440000000000004</v>
      </c>
      <c r="AD117">
        <f t="shared" si="34"/>
        <v>129</v>
      </c>
      <c r="AE117">
        <v>0.6905</v>
      </c>
      <c r="AF117">
        <f t="shared" si="35"/>
        <v>95</v>
      </c>
      <c r="AG117">
        <v>0.69899999999999995</v>
      </c>
      <c r="AH117">
        <f t="shared" si="36"/>
        <v>98</v>
      </c>
      <c r="AI117">
        <f t="shared" si="37"/>
        <v>122.16666666666667</v>
      </c>
      <c r="AJ117">
        <f>IF(C117=1,(AI117/Z117),REF)</f>
        <v>188.47063663478352</v>
      </c>
      <c r="AK117">
        <f t="shared" si="38"/>
        <v>112</v>
      </c>
      <c r="AL117">
        <f>IF(B117=1,(AI117/AC117),REF)</f>
        <v>205.52938537460744</v>
      </c>
      <c r="AM117">
        <f t="shared" si="39"/>
        <v>120</v>
      </c>
      <c r="AN117">
        <f t="shared" si="40"/>
        <v>112</v>
      </c>
      <c r="AO117" t="str">
        <f t="shared" si="41"/>
        <v>Middle Tennessee</v>
      </c>
      <c r="AP117">
        <f t="shared" si="42"/>
        <v>0.42878403914429059</v>
      </c>
      <c r="AQ117">
        <f t="shared" si="43"/>
        <v>0.35098685469262553</v>
      </c>
      <c r="AR117">
        <f t="shared" si="44"/>
        <v>0.68608007988581077</v>
      </c>
      <c r="AS117" t="str">
        <f t="shared" si="45"/>
        <v>Middle Tennessee</v>
      </c>
      <c r="AT117">
        <f t="shared" si="46"/>
        <v>116</v>
      </c>
      <c r="AU117">
        <f t="shared" si="47"/>
        <v>119</v>
      </c>
      <c r="AV117">
        <v>117</v>
      </c>
      <c r="AW117" t="str">
        <f t="shared" si="48"/>
        <v>Middle Tennessee</v>
      </c>
      <c r="AX117" t="str">
        <f t="shared" si="49"/>
        <v/>
      </c>
      <c r="AY117">
        <v>116</v>
      </c>
    </row>
    <row r="118" spans="1:51" x14ac:dyDescent="0.25">
      <c r="A118">
        <v>1</v>
      </c>
      <c r="B118">
        <v>1</v>
      </c>
      <c r="C118">
        <v>1</v>
      </c>
      <c r="D118" t="s">
        <v>239</v>
      </c>
      <c r="E118">
        <v>65.809600000000003</v>
      </c>
      <c r="F118">
        <v>319</v>
      </c>
      <c r="G118">
        <v>65.174099999999996</v>
      </c>
      <c r="H118">
        <v>308</v>
      </c>
      <c r="I118">
        <v>104.83</v>
      </c>
      <c r="J118">
        <v>157</v>
      </c>
      <c r="K118">
        <v>106.89700000000001</v>
      </c>
      <c r="L118">
        <v>136</v>
      </c>
      <c r="M118">
        <v>104.24</v>
      </c>
      <c r="N118">
        <v>179</v>
      </c>
      <c r="O118">
        <v>103.393</v>
      </c>
      <c r="P118">
        <v>148</v>
      </c>
      <c r="Q118">
        <v>3.5038200000000002</v>
      </c>
      <c r="R118">
        <v>130</v>
      </c>
      <c r="S118">
        <f t="shared" si="25"/>
        <v>5.3244511439060636E-2</v>
      </c>
      <c r="T118">
        <f t="shared" si="26"/>
        <v>129</v>
      </c>
      <c r="U118">
        <f t="shared" si="27"/>
        <v>752004.23337084649</v>
      </c>
      <c r="V118">
        <f t="shared" si="28"/>
        <v>173</v>
      </c>
      <c r="W118">
        <f t="shared" si="29"/>
        <v>25.403676155707274</v>
      </c>
      <c r="X118">
        <f t="shared" si="30"/>
        <v>213</v>
      </c>
      <c r="Y118">
        <f t="shared" si="31"/>
        <v>171</v>
      </c>
      <c r="Z118">
        <v>0.64780000000000004</v>
      </c>
      <c r="AA118">
        <f t="shared" si="32"/>
        <v>108</v>
      </c>
      <c r="AB118">
        <v>0.55600000000000005</v>
      </c>
      <c r="AC118">
        <f t="shared" si="33"/>
        <v>0.6019000000000001</v>
      </c>
      <c r="AD118">
        <f t="shared" si="34"/>
        <v>125</v>
      </c>
      <c r="AE118">
        <v>0.65469999999999995</v>
      </c>
      <c r="AF118">
        <f t="shared" si="35"/>
        <v>108</v>
      </c>
      <c r="AG118">
        <v>0.63949999999999996</v>
      </c>
      <c r="AH118">
        <f t="shared" si="36"/>
        <v>118</v>
      </c>
      <c r="AI118">
        <f t="shared" si="37"/>
        <v>137.33333333333334</v>
      </c>
      <c r="AJ118">
        <f>IF(C118=1,(AI118/Z118),REF)</f>
        <v>211.99958835031387</v>
      </c>
      <c r="AK118">
        <f t="shared" si="38"/>
        <v>121</v>
      </c>
      <c r="AL118">
        <f>IF(B118=1,(AI118/AC118),REF)</f>
        <v>228.16636207564932</v>
      </c>
      <c r="AM118">
        <f t="shared" si="39"/>
        <v>128</v>
      </c>
      <c r="AN118">
        <f t="shared" si="40"/>
        <v>121</v>
      </c>
      <c r="AO118" t="str">
        <f t="shared" si="41"/>
        <v>Northeastern</v>
      </c>
      <c r="AP118">
        <f t="shared" si="42"/>
        <v>0.42350778300940645</v>
      </c>
      <c r="AQ118">
        <f t="shared" si="43"/>
        <v>0.35080371360230062</v>
      </c>
      <c r="AR118">
        <f t="shared" si="44"/>
        <v>0.68415465261339425</v>
      </c>
      <c r="AS118" t="str">
        <f t="shared" si="45"/>
        <v>Northeastern</v>
      </c>
      <c r="AT118">
        <f t="shared" si="46"/>
        <v>117</v>
      </c>
      <c r="AU118">
        <f t="shared" si="47"/>
        <v>121</v>
      </c>
      <c r="AV118">
        <v>122</v>
      </c>
      <c r="AW118" t="str">
        <f t="shared" si="48"/>
        <v>Northeastern</v>
      </c>
      <c r="AX118" t="str">
        <f t="shared" si="49"/>
        <v/>
      </c>
      <c r="AY118">
        <v>117</v>
      </c>
    </row>
    <row r="119" spans="1:51" x14ac:dyDescent="0.25">
      <c r="A119">
        <v>1</v>
      </c>
      <c r="B119">
        <v>1</v>
      </c>
      <c r="C119">
        <v>1</v>
      </c>
      <c r="D119" t="s">
        <v>205</v>
      </c>
      <c r="E119">
        <v>67.888000000000005</v>
      </c>
      <c r="F119">
        <v>232</v>
      </c>
      <c r="G119">
        <v>65.871399999999994</v>
      </c>
      <c r="H119">
        <v>282</v>
      </c>
      <c r="I119">
        <v>112.291</v>
      </c>
      <c r="J119">
        <v>31</v>
      </c>
      <c r="K119">
        <v>112.092</v>
      </c>
      <c r="L119">
        <v>54</v>
      </c>
      <c r="M119">
        <v>104.995</v>
      </c>
      <c r="N119">
        <v>200</v>
      </c>
      <c r="O119">
        <v>107.00700000000001</v>
      </c>
      <c r="P119">
        <v>216</v>
      </c>
      <c r="Q119">
        <v>5.0846799999999996</v>
      </c>
      <c r="R119">
        <v>113</v>
      </c>
      <c r="S119">
        <f t="shared" si="25"/>
        <v>7.4902781051142966E-2</v>
      </c>
      <c r="T119">
        <f t="shared" si="26"/>
        <v>112</v>
      </c>
      <c r="U119">
        <f t="shared" si="27"/>
        <v>852986.68250803195</v>
      </c>
      <c r="V119">
        <f t="shared" si="28"/>
        <v>73</v>
      </c>
      <c r="W119">
        <f t="shared" si="29"/>
        <v>26.017555355481697</v>
      </c>
      <c r="X119">
        <f t="shared" si="30"/>
        <v>249</v>
      </c>
      <c r="Y119">
        <f t="shared" si="31"/>
        <v>180.5</v>
      </c>
      <c r="Z119">
        <v>0.62880000000000003</v>
      </c>
      <c r="AA119">
        <f t="shared" si="32"/>
        <v>113</v>
      </c>
      <c r="AB119">
        <v>0.59119999999999995</v>
      </c>
      <c r="AC119">
        <f t="shared" si="33"/>
        <v>0.61</v>
      </c>
      <c r="AD119">
        <f t="shared" si="34"/>
        <v>122</v>
      </c>
      <c r="AE119">
        <v>0.51270000000000004</v>
      </c>
      <c r="AF119">
        <f t="shared" si="35"/>
        <v>157</v>
      </c>
      <c r="AG119">
        <v>0.60299999999999998</v>
      </c>
      <c r="AH119">
        <f t="shared" si="36"/>
        <v>131</v>
      </c>
      <c r="AI119">
        <f t="shared" si="37"/>
        <v>129.25</v>
      </c>
      <c r="AJ119">
        <f>IF(C119=1,(AI119/Z119),REF)</f>
        <v>205.5502544529262</v>
      </c>
      <c r="AK119">
        <f t="shared" si="38"/>
        <v>120</v>
      </c>
      <c r="AL119">
        <f>IF(B119=1,(AI119/AC119),REF)</f>
        <v>211.88524590163934</v>
      </c>
      <c r="AM119">
        <f t="shared" si="39"/>
        <v>122</v>
      </c>
      <c r="AN119">
        <f t="shared" si="40"/>
        <v>120</v>
      </c>
      <c r="AO119" t="str">
        <f t="shared" si="41"/>
        <v>Milwaukee</v>
      </c>
      <c r="AP119">
        <f t="shared" si="42"/>
        <v>0.41235824750098626</v>
      </c>
      <c r="AQ119">
        <f t="shared" si="43"/>
        <v>0.35882982763962329</v>
      </c>
      <c r="AR119">
        <f t="shared" si="44"/>
        <v>0.683049415315924</v>
      </c>
      <c r="AS119" t="str">
        <f t="shared" si="45"/>
        <v>Milwaukee</v>
      </c>
      <c r="AT119">
        <f t="shared" si="46"/>
        <v>118</v>
      </c>
      <c r="AU119">
        <f t="shared" si="47"/>
        <v>120</v>
      </c>
      <c r="AV119">
        <v>123</v>
      </c>
      <c r="AW119" t="str">
        <f t="shared" si="48"/>
        <v>Milwaukee</v>
      </c>
      <c r="AX119" t="str">
        <f t="shared" si="49"/>
        <v/>
      </c>
      <c r="AY119">
        <v>118</v>
      </c>
    </row>
    <row r="120" spans="1:51" x14ac:dyDescent="0.25">
      <c r="A120">
        <v>1</v>
      </c>
      <c r="B120">
        <v>1</v>
      </c>
      <c r="C120">
        <v>1</v>
      </c>
      <c r="D120" t="s">
        <v>152</v>
      </c>
      <c r="E120">
        <v>68.552400000000006</v>
      </c>
      <c r="F120">
        <v>195</v>
      </c>
      <c r="G120">
        <v>67.987799999999993</v>
      </c>
      <c r="H120">
        <v>168</v>
      </c>
      <c r="I120">
        <v>102.169</v>
      </c>
      <c r="J120">
        <v>208</v>
      </c>
      <c r="K120">
        <v>106.74</v>
      </c>
      <c r="L120">
        <v>139</v>
      </c>
      <c r="M120">
        <v>106.509</v>
      </c>
      <c r="N120">
        <v>239</v>
      </c>
      <c r="O120">
        <v>102.58799999999999</v>
      </c>
      <c r="P120">
        <v>135</v>
      </c>
      <c r="Q120">
        <v>4.1514100000000003</v>
      </c>
      <c r="R120">
        <v>125</v>
      </c>
      <c r="S120">
        <f t="shared" si="25"/>
        <v>6.0566807289022716E-2</v>
      </c>
      <c r="T120">
        <f t="shared" si="26"/>
        <v>124</v>
      </c>
      <c r="U120">
        <f t="shared" si="27"/>
        <v>781046.80620623997</v>
      </c>
      <c r="V120">
        <f t="shared" si="28"/>
        <v>144</v>
      </c>
      <c r="W120">
        <f t="shared" si="29"/>
        <v>24.084178487011517</v>
      </c>
      <c r="X120">
        <f t="shared" si="30"/>
        <v>137</v>
      </c>
      <c r="Y120">
        <f t="shared" si="31"/>
        <v>130.5</v>
      </c>
      <c r="Z120">
        <v>0.64219999999999999</v>
      </c>
      <c r="AA120">
        <f t="shared" si="32"/>
        <v>110</v>
      </c>
      <c r="AB120">
        <v>0.52590000000000003</v>
      </c>
      <c r="AC120">
        <f t="shared" si="33"/>
        <v>0.58404999999999996</v>
      </c>
      <c r="AD120">
        <f t="shared" si="34"/>
        <v>135</v>
      </c>
      <c r="AE120">
        <v>0.66490000000000005</v>
      </c>
      <c r="AF120">
        <f t="shared" si="35"/>
        <v>103</v>
      </c>
      <c r="AG120">
        <v>0.56799999999999995</v>
      </c>
      <c r="AH120">
        <f t="shared" si="36"/>
        <v>143</v>
      </c>
      <c r="AI120">
        <f t="shared" si="37"/>
        <v>129.91666666666666</v>
      </c>
      <c r="AJ120">
        <f>IF(C120=1,(AI120/Z120),REF)</f>
        <v>202.29938752205956</v>
      </c>
      <c r="AK120">
        <f t="shared" si="38"/>
        <v>118</v>
      </c>
      <c r="AL120">
        <f>IF(B120=1,(AI120/AC120),REF)</f>
        <v>222.44100105584567</v>
      </c>
      <c r="AM120">
        <f t="shared" si="39"/>
        <v>127</v>
      </c>
      <c r="AN120">
        <f t="shared" si="40"/>
        <v>118</v>
      </c>
      <c r="AO120" t="str">
        <f t="shared" si="41"/>
        <v>Illinois</v>
      </c>
      <c r="AP120">
        <f t="shared" si="42"/>
        <v>0.42181769920729179</v>
      </c>
      <c r="AQ120">
        <f t="shared" si="43"/>
        <v>0.34148329572503389</v>
      </c>
      <c r="AR120">
        <f t="shared" si="44"/>
        <v>0.68024652692995147</v>
      </c>
      <c r="AS120" t="str">
        <f t="shared" si="45"/>
        <v>Illinois</v>
      </c>
      <c r="AT120">
        <f t="shared" si="46"/>
        <v>119</v>
      </c>
      <c r="AU120">
        <f t="shared" si="47"/>
        <v>124</v>
      </c>
      <c r="AV120">
        <v>134</v>
      </c>
      <c r="AW120" t="str">
        <f t="shared" si="48"/>
        <v>Illinois</v>
      </c>
      <c r="AX120" t="str">
        <f t="shared" si="49"/>
        <v/>
      </c>
      <c r="AY120">
        <v>119</v>
      </c>
    </row>
    <row r="121" spans="1:51" x14ac:dyDescent="0.25">
      <c r="A121">
        <v>1</v>
      </c>
      <c r="B121">
        <v>1</v>
      </c>
      <c r="C121">
        <v>1</v>
      </c>
      <c r="D121" t="s">
        <v>249</v>
      </c>
      <c r="E121">
        <v>70.216300000000004</v>
      </c>
      <c r="F121">
        <v>107</v>
      </c>
      <c r="G121">
        <v>69.370500000000007</v>
      </c>
      <c r="H121">
        <v>100</v>
      </c>
      <c r="I121">
        <v>110.361</v>
      </c>
      <c r="J121">
        <v>52</v>
      </c>
      <c r="K121">
        <v>111.381</v>
      </c>
      <c r="L121">
        <v>64</v>
      </c>
      <c r="M121">
        <v>105.82899999999999</v>
      </c>
      <c r="N121">
        <v>225</v>
      </c>
      <c r="O121">
        <v>108.166</v>
      </c>
      <c r="P121">
        <v>244</v>
      </c>
      <c r="Q121">
        <v>3.2158600000000002</v>
      </c>
      <c r="R121">
        <v>135</v>
      </c>
      <c r="S121">
        <f t="shared" si="25"/>
        <v>4.5787089322564749E-2</v>
      </c>
      <c r="T121">
        <f t="shared" si="26"/>
        <v>135</v>
      </c>
      <c r="U121">
        <f t="shared" si="27"/>
        <v>871084.26005492441</v>
      </c>
      <c r="V121">
        <f t="shared" si="28"/>
        <v>56</v>
      </c>
      <c r="W121">
        <f t="shared" si="29"/>
        <v>25.592180530386401</v>
      </c>
      <c r="X121">
        <f t="shared" si="30"/>
        <v>225</v>
      </c>
      <c r="Y121">
        <f t="shared" si="31"/>
        <v>180</v>
      </c>
      <c r="Z121">
        <v>0.61240000000000006</v>
      </c>
      <c r="AA121">
        <f t="shared" si="32"/>
        <v>116</v>
      </c>
      <c r="AB121">
        <v>0.59379999999999999</v>
      </c>
      <c r="AC121">
        <f t="shared" si="33"/>
        <v>0.60309999999999997</v>
      </c>
      <c r="AD121">
        <f t="shared" si="34"/>
        <v>124</v>
      </c>
      <c r="AE121">
        <v>0.65749999999999997</v>
      </c>
      <c r="AF121">
        <f t="shared" si="35"/>
        <v>107</v>
      </c>
      <c r="AG121">
        <v>0.64129999999999998</v>
      </c>
      <c r="AH121">
        <f t="shared" si="36"/>
        <v>117</v>
      </c>
      <c r="AI121">
        <f t="shared" si="37"/>
        <v>119.83333333333333</v>
      </c>
      <c r="AJ121">
        <f>IF(C121=1,(AI121/Z121),REF)</f>
        <v>195.6782059655998</v>
      </c>
      <c r="AK121">
        <f t="shared" si="38"/>
        <v>116</v>
      </c>
      <c r="AL121">
        <f>IF(B121=1,(AI121/AC121),REF)</f>
        <v>198.69562814348092</v>
      </c>
      <c r="AM121">
        <f t="shared" si="39"/>
        <v>118</v>
      </c>
      <c r="AN121">
        <f t="shared" si="40"/>
        <v>116</v>
      </c>
      <c r="AO121" t="str">
        <f t="shared" si="41"/>
        <v>Ohio</v>
      </c>
      <c r="AP121">
        <f t="shared" si="42"/>
        <v>0.4035848827347</v>
      </c>
      <c r="AQ121">
        <f t="shared" si="43"/>
        <v>0.3576325839948562</v>
      </c>
      <c r="AR121">
        <f t="shared" si="44"/>
        <v>0.67950318968971568</v>
      </c>
      <c r="AS121" t="str">
        <f t="shared" si="45"/>
        <v>Ohio</v>
      </c>
      <c r="AT121">
        <f t="shared" si="46"/>
        <v>120</v>
      </c>
      <c r="AU121">
        <f t="shared" si="47"/>
        <v>120</v>
      </c>
      <c r="AV121">
        <v>124</v>
      </c>
      <c r="AW121" t="str">
        <f t="shared" si="48"/>
        <v>Ohio</v>
      </c>
      <c r="AX121" t="str">
        <f t="shared" si="49"/>
        <v/>
      </c>
      <c r="AY121">
        <v>120</v>
      </c>
    </row>
    <row r="122" spans="1:51" x14ac:dyDescent="0.25">
      <c r="A122">
        <v>1</v>
      </c>
      <c r="B122">
        <v>1</v>
      </c>
      <c r="C122">
        <v>1</v>
      </c>
      <c r="D122" t="s">
        <v>56</v>
      </c>
      <c r="E122">
        <v>72.922899999999998</v>
      </c>
      <c r="F122">
        <v>27</v>
      </c>
      <c r="G122">
        <v>71.650300000000001</v>
      </c>
      <c r="H122">
        <v>37</v>
      </c>
      <c r="I122">
        <v>112.697</v>
      </c>
      <c r="J122">
        <v>24</v>
      </c>
      <c r="K122">
        <v>113.09</v>
      </c>
      <c r="L122">
        <v>41</v>
      </c>
      <c r="M122">
        <v>107.383</v>
      </c>
      <c r="N122">
        <v>257</v>
      </c>
      <c r="O122">
        <v>109.724</v>
      </c>
      <c r="P122">
        <v>273</v>
      </c>
      <c r="Q122">
        <v>3.36572</v>
      </c>
      <c r="R122">
        <v>132</v>
      </c>
      <c r="S122">
        <f t="shared" si="25"/>
        <v>4.6158339835634617E-2</v>
      </c>
      <c r="T122">
        <f t="shared" si="26"/>
        <v>134</v>
      </c>
      <c r="U122">
        <f t="shared" si="27"/>
        <v>932636.35256149003</v>
      </c>
      <c r="V122">
        <f t="shared" si="28"/>
        <v>24</v>
      </c>
      <c r="W122">
        <f t="shared" si="29"/>
        <v>25.212660680595839</v>
      </c>
      <c r="X122">
        <f t="shared" si="30"/>
        <v>201</v>
      </c>
      <c r="Y122">
        <f t="shared" si="31"/>
        <v>167.5</v>
      </c>
      <c r="Z122">
        <v>0.57930000000000004</v>
      </c>
      <c r="AA122">
        <f t="shared" si="32"/>
        <v>126</v>
      </c>
      <c r="AB122">
        <v>0.6865</v>
      </c>
      <c r="AC122">
        <f t="shared" si="33"/>
        <v>0.63290000000000002</v>
      </c>
      <c r="AD122">
        <f t="shared" si="34"/>
        <v>117</v>
      </c>
      <c r="AE122">
        <v>0.56579999999999997</v>
      </c>
      <c r="AF122">
        <f t="shared" si="35"/>
        <v>137</v>
      </c>
      <c r="AG122">
        <v>0.63639999999999997</v>
      </c>
      <c r="AH122">
        <f t="shared" si="36"/>
        <v>120</v>
      </c>
      <c r="AI122">
        <f t="shared" si="37"/>
        <v>116.58333333333333</v>
      </c>
      <c r="AJ122">
        <f>IF(C122=1,(AI122/Z122),REF)</f>
        <v>201.24863340813624</v>
      </c>
      <c r="AK122">
        <f t="shared" si="38"/>
        <v>117</v>
      </c>
      <c r="AL122">
        <f>IF(B122=1,(AI122/AC122),REF)</f>
        <v>184.20498235634906</v>
      </c>
      <c r="AM122">
        <f t="shared" si="39"/>
        <v>112</v>
      </c>
      <c r="AN122">
        <f t="shared" si="40"/>
        <v>112</v>
      </c>
      <c r="AO122" t="str">
        <f t="shared" si="41"/>
        <v>Belmont</v>
      </c>
      <c r="AP122">
        <f t="shared" si="42"/>
        <v>0.38070114988449738</v>
      </c>
      <c r="AQ122">
        <f t="shared" si="43"/>
        <v>0.37887305088863588</v>
      </c>
      <c r="AR122">
        <f t="shared" si="44"/>
        <v>0.67891606263231674</v>
      </c>
      <c r="AS122" t="str">
        <f t="shared" si="45"/>
        <v>Belmont</v>
      </c>
      <c r="AT122">
        <f t="shared" si="46"/>
        <v>121</v>
      </c>
      <c r="AU122">
        <f t="shared" si="47"/>
        <v>116.66666666666667</v>
      </c>
      <c r="AV122">
        <v>118</v>
      </c>
      <c r="AW122" t="str">
        <f t="shared" si="48"/>
        <v>Belmont</v>
      </c>
      <c r="AX122" t="str">
        <f t="shared" si="49"/>
        <v/>
      </c>
      <c r="AY122">
        <v>121</v>
      </c>
    </row>
    <row r="123" spans="1:51" x14ac:dyDescent="0.25">
      <c r="A123">
        <v>1</v>
      </c>
      <c r="B123">
        <v>1</v>
      </c>
      <c r="C123">
        <v>1</v>
      </c>
      <c r="D123" t="s">
        <v>108</v>
      </c>
      <c r="E123">
        <v>73.193200000000004</v>
      </c>
      <c r="F123">
        <v>21</v>
      </c>
      <c r="G123">
        <v>72.555499999999995</v>
      </c>
      <c r="H123">
        <v>19</v>
      </c>
      <c r="I123">
        <v>105.502</v>
      </c>
      <c r="J123">
        <v>133</v>
      </c>
      <c r="K123">
        <v>106.075</v>
      </c>
      <c r="L123">
        <v>154</v>
      </c>
      <c r="M123">
        <v>105.571</v>
      </c>
      <c r="N123">
        <v>219</v>
      </c>
      <c r="O123">
        <v>105.66500000000001</v>
      </c>
      <c r="P123">
        <v>189</v>
      </c>
      <c r="Q123">
        <v>0.40919699999999998</v>
      </c>
      <c r="R123">
        <v>159</v>
      </c>
      <c r="S123">
        <f t="shared" si="25"/>
        <v>5.6016132646201635E-3</v>
      </c>
      <c r="T123">
        <f t="shared" si="26"/>
        <v>159</v>
      </c>
      <c r="U123">
        <f t="shared" si="27"/>
        <v>823562.97879175015</v>
      </c>
      <c r="V123">
        <f t="shared" si="28"/>
        <v>103</v>
      </c>
      <c r="W123">
        <f t="shared" si="29"/>
        <v>23.649345001682427</v>
      </c>
      <c r="X123">
        <f t="shared" si="30"/>
        <v>119</v>
      </c>
      <c r="Y123">
        <f t="shared" si="31"/>
        <v>139</v>
      </c>
      <c r="Z123">
        <v>0.61429999999999996</v>
      </c>
      <c r="AA123">
        <f t="shared" si="32"/>
        <v>114</v>
      </c>
      <c r="AB123">
        <v>0.58699999999999997</v>
      </c>
      <c r="AC123">
        <f t="shared" si="33"/>
        <v>0.60064999999999991</v>
      </c>
      <c r="AD123">
        <f t="shared" si="34"/>
        <v>127</v>
      </c>
      <c r="AE123">
        <v>0.68569999999999998</v>
      </c>
      <c r="AF123">
        <f t="shared" si="35"/>
        <v>96</v>
      </c>
      <c r="AG123">
        <v>0.60609999999999997</v>
      </c>
      <c r="AH123">
        <f t="shared" si="36"/>
        <v>129</v>
      </c>
      <c r="AI123">
        <f t="shared" si="37"/>
        <v>125.5</v>
      </c>
      <c r="AJ123">
        <f>IF(C123=1,(AI123/Z123),REF)</f>
        <v>204.29757447501223</v>
      </c>
      <c r="AK123">
        <f t="shared" si="38"/>
        <v>119</v>
      </c>
      <c r="AL123">
        <f>IF(B123=1,(AI123/AC123),REF)</f>
        <v>208.94031465911931</v>
      </c>
      <c r="AM123">
        <f t="shared" si="39"/>
        <v>121</v>
      </c>
      <c r="AN123">
        <f t="shared" si="40"/>
        <v>119</v>
      </c>
      <c r="AO123" t="str">
        <f t="shared" si="41"/>
        <v>Duquesne</v>
      </c>
      <c r="AP123">
        <f t="shared" si="42"/>
        <v>0.40309568419797281</v>
      </c>
      <c r="AQ123">
        <f t="shared" si="43"/>
        <v>0.35394843134887954</v>
      </c>
      <c r="AR123">
        <f t="shared" si="44"/>
        <v>0.67801058952439053</v>
      </c>
      <c r="AS123" t="str">
        <f t="shared" si="45"/>
        <v>Duquesne</v>
      </c>
      <c r="AT123">
        <f t="shared" si="46"/>
        <v>122</v>
      </c>
      <c r="AU123">
        <f t="shared" si="47"/>
        <v>122.66666666666667</v>
      </c>
      <c r="AV123">
        <v>127</v>
      </c>
      <c r="AW123" t="str">
        <f t="shared" si="48"/>
        <v>Duquesne</v>
      </c>
      <c r="AX123" t="str">
        <f t="shared" si="49"/>
        <v/>
      </c>
      <c r="AY123">
        <v>122</v>
      </c>
    </row>
    <row r="124" spans="1:51" x14ac:dyDescent="0.25">
      <c r="A124">
        <v>1</v>
      </c>
      <c r="B124">
        <v>1</v>
      </c>
      <c r="C124">
        <v>1</v>
      </c>
      <c r="D124" t="s">
        <v>312</v>
      </c>
      <c r="E124">
        <v>67.111800000000002</v>
      </c>
      <c r="F124">
        <v>270</v>
      </c>
      <c r="G124">
        <v>65.718999999999994</v>
      </c>
      <c r="H124">
        <v>290</v>
      </c>
      <c r="I124">
        <v>102.227</v>
      </c>
      <c r="J124">
        <v>206</v>
      </c>
      <c r="K124">
        <v>107.964</v>
      </c>
      <c r="L124">
        <v>114</v>
      </c>
      <c r="M124">
        <v>105.48099999999999</v>
      </c>
      <c r="N124">
        <v>217</v>
      </c>
      <c r="O124">
        <v>100.036</v>
      </c>
      <c r="P124">
        <v>91</v>
      </c>
      <c r="Q124">
        <v>7.9276799999999996</v>
      </c>
      <c r="R124">
        <v>98</v>
      </c>
      <c r="S124">
        <f t="shared" si="25"/>
        <v>0.11813123772570543</v>
      </c>
      <c r="T124">
        <f t="shared" si="26"/>
        <v>97</v>
      </c>
      <c r="U124">
        <f t="shared" si="27"/>
        <v>782270.26082009287</v>
      </c>
      <c r="V124">
        <f t="shared" si="28"/>
        <v>143</v>
      </c>
      <c r="W124">
        <f t="shared" si="29"/>
        <v>23.629319874124597</v>
      </c>
      <c r="X124">
        <f t="shared" si="30"/>
        <v>116</v>
      </c>
      <c r="Y124">
        <f t="shared" si="31"/>
        <v>106.5</v>
      </c>
      <c r="Z124">
        <v>0.53710000000000002</v>
      </c>
      <c r="AA124">
        <f t="shared" si="32"/>
        <v>141</v>
      </c>
      <c r="AB124">
        <v>0.79090000000000005</v>
      </c>
      <c r="AC124">
        <f t="shared" si="33"/>
        <v>0.66400000000000003</v>
      </c>
      <c r="AD124">
        <f t="shared" si="34"/>
        <v>108</v>
      </c>
      <c r="AE124">
        <v>0.35949999999999999</v>
      </c>
      <c r="AF124">
        <f t="shared" si="35"/>
        <v>209</v>
      </c>
      <c r="AG124">
        <v>0.71679999999999999</v>
      </c>
      <c r="AH124">
        <f t="shared" si="36"/>
        <v>91</v>
      </c>
      <c r="AI124">
        <f t="shared" si="37"/>
        <v>125.75</v>
      </c>
      <c r="AJ124">
        <f>IF(C124=1,(AI124/Z124),REF)</f>
        <v>234.12772295661887</v>
      </c>
      <c r="AK124">
        <f t="shared" si="38"/>
        <v>129</v>
      </c>
      <c r="AL124">
        <f>IF(B124=1,(AI124/AC124),REF)</f>
        <v>189.38253012048193</v>
      </c>
      <c r="AM124">
        <f t="shared" si="39"/>
        <v>114</v>
      </c>
      <c r="AN124">
        <f t="shared" si="40"/>
        <v>108</v>
      </c>
      <c r="AO124" t="str">
        <f t="shared" si="41"/>
        <v>Stanford</v>
      </c>
      <c r="AP124">
        <f t="shared" si="42"/>
        <v>0.34766728196022439</v>
      </c>
      <c r="AQ124">
        <f t="shared" si="43"/>
        <v>0.39611554055967141</v>
      </c>
      <c r="AR124">
        <f t="shared" si="44"/>
        <v>0.67323464891413598</v>
      </c>
      <c r="AS124" t="str">
        <f t="shared" si="45"/>
        <v>Stanford</v>
      </c>
      <c r="AT124">
        <f t="shared" si="46"/>
        <v>123</v>
      </c>
      <c r="AU124">
        <f t="shared" si="47"/>
        <v>113</v>
      </c>
      <c r="AV124">
        <v>115</v>
      </c>
      <c r="AW124" t="str">
        <f t="shared" si="48"/>
        <v>Stanford</v>
      </c>
      <c r="AX124" t="str">
        <f t="shared" si="49"/>
        <v/>
      </c>
      <c r="AY124">
        <v>123</v>
      </c>
    </row>
    <row r="125" spans="1:51" x14ac:dyDescent="0.25">
      <c r="A125">
        <v>1</v>
      </c>
      <c r="B125">
        <v>1</v>
      </c>
      <c r="C125">
        <v>1</v>
      </c>
      <c r="D125" t="s">
        <v>225</v>
      </c>
      <c r="E125">
        <v>66.847999999999999</v>
      </c>
      <c r="F125">
        <v>285</v>
      </c>
      <c r="G125">
        <v>65.227400000000003</v>
      </c>
      <c r="H125">
        <v>306</v>
      </c>
      <c r="I125">
        <v>104.449</v>
      </c>
      <c r="J125">
        <v>167</v>
      </c>
      <c r="K125">
        <v>103.13500000000001</v>
      </c>
      <c r="L125">
        <v>195</v>
      </c>
      <c r="M125">
        <v>93.925200000000004</v>
      </c>
      <c r="N125">
        <v>13</v>
      </c>
      <c r="O125">
        <v>97.459800000000001</v>
      </c>
      <c r="P125">
        <v>49</v>
      </c>
      <c r="Q125">
        <v>5.6749499999999999</v>
      </c>
      <c r="R125">
        <v>111</v>
      </c>
      <c r="S125">
        <f t="shared" si="25"/>
        <v>8.4897079942556311E-2</v>
      </c>
      <c r="T125">
        <f t="shared" si="26"/>
        <v>111</v>
      </c>
      <c r="U125">
        <f t="shared" si="27"/>
        <v>711050.6931848001</v>
      </c>
      <c r="V125">
        <f t="shared" si="28"/>
        <v>232</v>
      </c>
      <c r="W125">
        <f t="shared" si="29"/>
        <v>22.752672046394991</v>
      </c>
      <c r="X125">
        <f t="shared" si="30"/>
        <v>73</v>
      </c>
      <c r="Y125">
        <f t="shared" si="31"/>
        <v>92</v>
      </c>
      <c r="Z125">
        <v>0.57169999999999999</v>
      </c>
      <c r="AA125">
        <f t="shared" si="32"/>
        <v>129</v>
      </c>
      <c r="AB125">
        <v>0.7026</v>
      </c>
      <c r="AC125">
        <f t="shared" si="33"/>
        <v>0.63714999999999999</v>
      </c>
      <c r="AD125">
        <f t="shared" si="34"/>
        <v>115</v>
      </c>
      <c r="AE125">
        <v>0.63529999999999998</v>
      </c>
      <c r="AF125">
        <f t="shared" si="35"/>
        <v>116</v>
      </c>
      <c r="AG125">
        <v>0.54330000000000001</v>
      </c>
      <c r="AH125">
        <f t="shared" si="36"/>
        <v>152</v>
      </c>
      <c r="AI125">
        <f t="shared" si="37"/>
        <v>136.33333333333334</v>
      </c>
      <c r="AJ125">
        <f>IF(C125=1,(AI125/Z125),REF)</f>
        <v>238.47006005480733</v>
      </c>
      <c r="AK125">
        <f t="shared" si="38"/>
        <v>131</v>
      </c>
      <c r="AL125">
        <f>IF(B125=1,(AI125/AC125),REF)</f>
        <v>213.97368489889877</v>
      </c>
      <c r="AM125">
        <f t="shared" si="39"/>
        <v>124</v>
      </c>
      <c r="AN125">
        <f t="shared" si="40"/>
        <v>115</v>
      </c>
      <c r="AO125" t="str">
        <f t="shared" si="41"/>
        <v>New Mexico St.</v>
      </c>
      <c r="AP125">
        <f t="shared" si="42"/>
        <v>0.36938457861106422</v>
      </c>
      <c r="AQ125">
        <f t="shared" si="43"/>
        <v>0.37434146253715228</v>
      </c>
      <c r="AR125">
        <f t="shared" si="44"/>
        <v>0.67321409019124012</v>
      </c>
      <c r="AS125" t="str">
        <f t="shared" si="45"/>
        <v>New Mexico St.</v>
      </c>
      <c r="AT125">
        <f t="shared" si="46"/>
        <v>124</v>
      </c>
      <c r="AU125">
        <f t="shared" si="47"/>
        <v>118</v>
      </c>
      <c r="AV125">
        <v>116</v>
      </c>
      <c r="AW125" t="str">
        <f t="shared" si="48"/>
        <v>New Mexico St.</v>
      </c>
      <c r="AX125" t="str">
        <f t="shared" si="49"/>
        <v/>
      </c>
      <c r="AY125">
        <v>124</v>
      </c>
    </row>
    <row r="126" spans="1:51" x14ac:dyDescent="0.25">
      <c r="A126">
        <v>1</v>
      </c>
      <c r="B126">
        <v>1</v>
      </c>
      <c r="C126">
        <v>1</v>
      </c>
      <c r="D126" t="s">
        <v>330</v>
      </c>
      <c r="E126">
        <v>70.150800000000004</v>
      </c>
      <c r="F126">
        <v>109</v>
      </c>
      <c r="G126">
        <v>68.843900000000005</v>
      </c>
      <c r="H126">
        <v>126</v>
      </c>
      <c r="I126">
        <v>109.852</v>
      </c>
      <c r="J126">
        <v>61</v>
      </c>
      <c r="K126">
        <v>108.30800000000001</v>
      </c>
      <c r="L126">
        <v>103</v>
      </c>
      <c r="M126">
        <v>102.30200000000001</v>
      </c>
      <c r="N126">
        <v>137</v>
      </c>
      <c r="O126">
        <v>104.282</v>
      </c>
      <c r="P126">
        <v>174</v>
      </c>
      <c r="Q126">
        <v>4.02583</v>
      </c>
      <c r="R126">
        <v>126</v>
      </c>
      <c r="S126">
        <f t="shared" si="25"/>
        <v>5.7390649857164994E-2</v>
      </c>
      <c r="T126">
        <f t="shared" si="26"/>
        <v>126</v>
      </c>
      <c r="U126">
        <f t="shared" si="27"/>
        <v>822912.57840789133</v>
      </c>
      <c r="V126">
        <f t="shared" si="28"/>
        <v>104</v>
      </c>
      <c r="W126">
        <f t="shared" si="29"/>
        <v>24.160300676432215</v>
      </c>
      <c r="X126">
        <f t="shared" si="30"/>
        <v>140</v>
      </c>
      <c r="Y126">
        <f t="shared" si="31"/>
        <v>133</v>
      </c>
      <c r="Z126">
        <v>0.56179999999999997</v>
      </c>
      <c r="AA126">
        <f t="shared" si="32"/>
        <v>132</v>
      </c>
      <c r="AB126">
        <v>0.69979999999999998</v>
      </c>
      <c r="AC126">
        <f t="shared" si="33"/>
        <v>0.63080000000000003</v>
      </c>
      <c r="AD126">
        <f t="shared" si="34"/>
        <v>118</v>
      </c>
      <c r="AE126">
        <v>0.46639999999999998</v>
      </c>
      <c r="AF126">
        <f t="shared" si="35"/>
        <v>171</v>
      </c>
      <c r="AG126">
        <v>0.67449999999999999</v>
      </c>
      <c r="AH126">
        <f t="shared" si="36"/>
        <v>106</v>
      </c>
      <c r="AI126">
        <f t="shared" si="37"/>
        <v>126.33333333333333</v>
      </c>
      <c r="AJ126">
        <f>IF(C126=1,(AI126/Z126),REF)</f>
        <v>224.87243384359797</v>
      </c>
      <c r="AK126">
        <f t="shared" si="38"/>
        <v>126</v>
      </c>
      <c r="AL126">
        <f>IF(B126=1,(AI126/AC126),REF)</f>
        <v>200.2747833439019</v>
      </c>
      <c r="AM126">
        <f t="shared" si="39"/>
        <v>119</v>
      </c>
      <c r="AN126">
        <f t="shared" si="40"/>
        <v>118</v>
      </c>
      <c r="AO126" t="str">
        <f t="shared" si="41"/>
        <v>Toledo</v>
      </c>
      <c r="AP126">
        <f t="shared" si="42"/>
        <v>0.36512541777424673</v>
      </c>
      <c r="AQ126">
        <f t="shared" si="43"/>
        <v>0.37368846468741362</v>
      </c>
      <c r="AR126">
        <f t="shared" si="44"/>
        <v>0.67143197692539491</v>
      </c>
      <c r="AS126" t="str">
        <f t="shared" si="45"/>
        <v>Toledo</v>
      </c>
      <c r="AT126">
        <f t="shared" si="46"/>
        <v>125</v>
      </c>
      <c r="AU126">
        <f t="shared" si="47"/>
        <v>120.33333333333333</v>
      </c>
      <c r="AV126">
        <v>119</v>
      </c>
      <c r="AW126" t="str">
        <f t="shared" si="48"/>
        <v>Toledo</v>
      </c>
      <c r="AX126" t="str">
        <f t="shared" si="49"/>
        <v/>
      </c>
      <c r="AY126">
        <v>125</v>
      </c>
    </row>
    <row r="127" spans="1:51" x14ac:dyDescent="0.25">
      <c r="A127">
        <v>1</v>
      </c>
      <c r="B127">
        <v>1</v>
      </c>
      <c r="C127">
        <v>1</v>
      </c>
      <c r="D127" t="s">
        <v>260</v>
      </c>
      <c r="E127">
        <v>68.055700000000002</v>
      </c>
      <c r="F127">
        <v>226</v>
      </c>
      <c r="G127">
        <v>67.408100000000005</v>
      </c>
      <c r="H127">
        <v>209</v>
      </c>
      <c r="I127">
        <v>105.54300000000001</v>
      </c>
      <c r="J127">
        <v>131</v>
      </c>
      <c r="K127">
        <v>106.11799999999999</v>
      </c>
      <c r="L127">
        <v>153</v>
      </c>
      <c r="M127">
        <v>104.43300000000001</v>
      </c>
      <c r="N127">
        <v>183</v>
      </c>
      <c r="O127">
        <v>102.76600000000001</v>
      </c>
      <c r="P127">
        <v>137</v>
      </c>
      <c r="Q127">
        <v>3.35195</v>
      </c>
      <c r="R127">
        <v>134</v>
      </c>
      <c r="S127">
        <f t="shared" si="25"/>
        <v>4.9253773012399985E-2</v>
      </c>
      <c r="T127">
        <f t="shared" si="26"/>
        <v>133</v>
      </c>
      <c r="U127">
        <f t="shared" si="27"/>
        <v>766377.27419876668</v>
      </c>
      <c r="V127">
        <f t="shared" si="28"/>
        <v>157</v>
      </c>
      <c r="W127">
        <f t="shared" si="29"/>
        <v>24.327339662375294</v>
      </c>
      <c r="X127">
        <f t="shared" si="30"/>
        <v>150</v>
      </c>
      <c r="Y127">
        <f t="shared" si="31"/>
        <v>141.5</v>
      </c>
      <c r="Z127">
        <v>0.55689999999999995</v>
      </c>
      <c r="AA127">
        <f t="shared" si="32"/>
        <v>135</v>
      </c>
      <c r="AB127">
        <v>0.66049999999999998</v>
      </c>
      <c r="AC127">
        <f t="shared" si="33"/>
        <v>0.60870000000000002</v>
      </c>
      <c r="AD127">
        <f t="shared" si="34"/>
        <v>123</v>
      </c>
      <c r="AE127">
        <v>0.55110000000000003</v>
      </c>
      <c r="AF127">
        <f t="shared" si="35"/>
        <v>143</v>
      </c>
      <c r="AG127">
        <v>0.65920000000000001</v>
      </c>
      <c r="AH127">
        <f t="shared" si="36"/>
        <v>113</v>
      </c>
      <c r="AI127">
        <f t="shared" si="37"/>
        <v>135.08333333333334</v>
      </c>
      <c r="AJ127">
        <f>IF(C127=1,(AI127/Z127),REF)</f>
        <v>242.56299754593886</v>
      </c>
      <c r="AK127">
        <f t="shared" si="38"/>
        <v>133</v>
      </c>
      <c r="AL127">
        <f>IF(B127=1,(AI127/AC127),REF)</f>
        <v>221.92103389737693</v>
      </c>
      <c r="AM127">
        <f t="shared" si="39"/>
        <v>126</v>
      </c>
      <c r="AN127">
        <f t="shared" si="40"/>
        <v>123</v>
      </c>
      <c r="AO127" t="str">
        <f t="shared" si="41"/>
        <v>Pepperdine</v>
      </c>
      <c r="AP127">
        <f t="shared" si="42"/>
        <v>0.35921024684305086</v>
      </c>
      <c r="AQ127">
        <f t="shared" si="43"/>
        <v>0.35599982496965371</v>
      </c>
      <c r="AR127">
        <f t="shared" si="44"/>
        <v>0.66276787626883527</v>
      </c>
      <c r="AS127" t="str">
        <f t="shared" si="45"/>
        <v>Pepperdine</v>
      </c>
      <c r="AT127">
        <f t="shared" si="46"/>
        <v>126</v>
      </c>
      <c r="AU127">
        <f t="shared" si="47"/>
        <v>124</v>
      </c>
      <c r="AV127">
        <v>126</v>
      </c>
      <c r="AW127" t="str">
        <f t="shared" si="48"/>
        <v>Pepperdine</v>
      </c>
      <c r="AX127" t="str">
        <f t="shared" si="49"/>
        <v/>
      </c>
      <c r="AY127">
        <v>126</v>
      </c>
    </row>
    <row r="128" spans="1:51" x14ac:dyDescent="0.25">
      <c r="A128">
        <v>1</v>
      </c>
      <c r="B128">
        <v>1</v>
      </c>
      <c r="C128">
        <v>1</v>
      </c>
      <c r="D128" t="s">
        <v>139</v>
      </c>
      <c r="E128">
        <v>76.825299999999999</v>
      </c>
      <c r="F128">
        <v>5</v>
      </c>
      <c r="G128">
        <v>76.121899999999997</v>
      </c>
      <c r="H128">
        <v>5</v>
      </c>
      <c r="I128">
        <v>107.029</v>
      </c>
      <c r="J128">
        <v>104</v>
      </c>
      <c r="K128">
        <v>108.22499999999999</v>
      </c>
      <c r="L128">
        <v>107</v>
      </c>
      <c r="M128">
        <v>103.14400000000001</v>
      </c>
      <c r="N128">
        <v>152</v>
      </c>
      <c r="O128">
        <v>104.236</v>
      </c>
      <c r="P128">
        <v>170</v>
      </c>
      <c r="Q128">
        <v>3.9888499999999998</v>
      </c>
      <c r="R128">
        <v>127</v>
      </c>
      <c r="S128">
        <f t="shared" si="25"/>
        <v>5.1922999324441173E-2</v>
      </c>
      <c r="T128">
        <f t="shared" si="26"/>
        <v>130</v>
      </c>
      <c r="U128">
        <f t="shared" si="27"/>
        <v>899827.89806081238</v>
      </c>
      <c r="V128">
        <f t="shared" si="28"/>
        <v>41</v>
      </c>
      <c r="W128">
        <f t="shared" si="29"/>
        <v>22.04571124388923</v>
      </c>
      <c r="X128">
        <f t="shared" si="30"/>
        <v>45</v>
      </c>
      <c r="Y128">
        <f t="shared" si="31"/>
        <v>87.5</v>
      </c>
      <c r="Z128">
        <v>0.56810000000000005</v>
      </c>
      <c r="AA128">
        <f t="shared" si="32"/>
        <v>131</v>
      </c>
      <c r="AB128">
        <v>0.56769999999999998</v>
      </c>
      <c r="AC128">
        <f t="shared" si="33"/>
        <v>0.56790000000000007</v>
      </c>
      <c r="AD128">
        <f t="shared" si="34"/>
        <v>140</v>
      </c>
      <c r="AE128">
        <v>0.64639999999999997</v>
      </c>
      <c r="AF128">
        <f t="shared" si="35"/>
        <v>111</v>
      </c>
      <c r="AG128">
        <v>0.60070000000000001</v>
      </c>
      <c r="AH128">
        <f t="shared" si="36"/>
        <v>133</v>
      </c>
      <c r="AI128">
        <f t="shared" si="37"/>
        <v>107.08333333333333</v>
      </c>
      <c r="AJ128">
        <f>IF(C128=1,(AI128/Z128),REF)</f>
        <v>188.49380977527429</v>
      </c>
      <c r="AK128">
        <f t="shared" si="38"/>
        <v>113</v>
      </c>
      <c r="AL128">
        <f>IF(B128=1,(AI128/AC128),REF)</f>
        <v>188.56019252215762</v>
      </c>
      <c r="AM128">
        <f t="shared" si="39"/>
        <v>113</v>
      </c>
      <c r="AN128">
        <f t="shared" si="40"/>
        <v>113</v>
      </c>
      <c r="AO128" t="str">
        <f t="shared" si="41"/>
        <v>Green Bay</v>
      </c>
      <c r="AP128">
        <f t="shared" si="42"/>
        <v>0.37579330112126569</v>
      </c>
      <c r="AQ128">
        <f t="shared" si="43"/>
        <v>0.3389705032561196</v>
      </c>
      <c r="AR128">
        <f t="shared" si="44"/>
        <v>0.66260242719814821</v>
      </c>
      <c r="AS128" t="str">
        <f t="shared" si="45"/>
        <v>Green Bay</v>
      </c>
      <c r="AT128">
        <f t="shared" si="46"/>
        <v>127</v>
      </c>
      <c r="AU128">
        <f t="shared" si="47"/>
        <v>126.66666666666667</v>
      </c>
      <c r="AV128">
        <v>135</v>
      </c>
      <c r="AW128" t="str">
        <f t="shared" si="48"/>
        <v>Green Bay</v>
      </c>
      <c r="AX128" t="str">
        <f t="shared" si="49"/>
        <v/>
      </c>
      <c r="AY128">
        <v>127</v>
      </c>
    </row>
    <row r="129" spans="1:51" x14ac:dyDescent="0.25">
      <c r="A129">
        <v>1</v>
      </c>
      <c r="B129">
        <v>1</v>
      </c>
      <c r="C129">
        <v>1</v>
      </c>
      <c r="D129" t="s">
        <v>354</v>
      </c>
      <c r="E129">
        <v>68.020700000000005</v>
      </c>
      <c r="F129">
        <v>228</v>
      </c>
      <c r="G129">
        <v>66.947400000000002</v>
      </c>
      <c r="H129">
        <v>238</v>
      </c>
      <c r="I129">
        <v>107.386</v>
      </c>
      <c r="J129">
        <v>96</v>
      </c>
      <c r="K129">
        <v>110.97199999999999</v>
      </c>
      <c r="L129">
        <v>70</v>
      </c>
      <c r="M129">
        <v>106.59399999999999</v>
      </c>
      <c r="N129">
        <v>241</v>
      </c>
      <c r="O129">
        <v>107.90600000000001</v>
      </c>
      <c r="P129">
        <v>234</v>
      </c>
      <c r="Q129">
        <v>3.0659299999999998</v>
      </c>
      <c r="R129">
        <v>136</v>
      </c>
      <c r="S129">
        <f t="shared" si="25"/>
        <v>4.5074514081742588E-2</v>
      </c>
      <c r="T129">
        <f t="shared" si="26"/>
        <v>136</v>
      </c>
      <c r="U129">
        <f t="shared" si="27"/>
        <v>837660.28135702887</v>
      </c>
      <c r="V129">
        <f t="shared" si="28"/>
        <v>91</v>
      </c>
      <c r="W129">
        <f t="shared" si="29"/>
        <v>26.316725662597175</v>
      </c>
      <c r="X129">
        <f t="shared" si="30"/>
        <v>265</v>
      </c>
      <c r="Y129">
        <f t="shared" si="31"/>
        <v>200.5</v>
      </c>
      <c r="Z129">
        <v>0.55859999999999999</v>
      </c>
      <c r="AA129">
        <f t="shared" si="32"/>
        <v>134</v>
      </c>
      <c r="AB129">
        <v>0.61240000000000006</v>
      </c>
      <c r="AC129">
        <f t="shared" si="33"/>
        <v>0.58550000000000002</v>
      </c>
      <c r="AD129">
        <f t="shared" si="34"/>
        <v>134</v>
      </c>
      <c r="AE129">
        <v>0.6663</v>
      </c>
      <c r="AF129">
        <f t="shared" si="35"/>
        <v>102</v>
      </c>
      <c r="AG129">
        <v>0.55159999999999998</v>
      </c>
      <c r="AH129">
        <f t="shared" si="36"/>
        <v>151</v>
      </c>
      <c r="AI129">
        <f t="shared" si="37"/>
        <v>135.75</v>
      </c>
      <c r="AJ129">
        <f>IF(C129=1,(AI129/Z129),REF)</f>
        <v>243.01825993555317</v>
      </c>
      <c r="AK129">
        <f t="shared" si="38"/>
        <v>134</v>
      </c>
      <c r="AL129">
        <f>IF(B129=1,(AI129/AC129),REF)</f>
        <v>231.8531169940222</v>
      </c>
      <c r="AM129">
        <f t="shared" si="39"/>
        <v>130</v>
      </c>
      <c r="AN129">
        <f t="shared" si="40"/>
        <v>130</v>
      </c>
      <c r="AO129" t="str">
        <f t="shared" si="41"/>
        <v>Utah St.</v>
      </c>
      <c r="AP129">
        <f t="shared" si="42"/>
        <v>0.36023922094369926</v>
      </c>
      <c r="AQ129">
        <f t="shared" si="43"/>
        <v>0.34056230229404161</v>
      </c>
      <c r="AR129">
        <f t="shared" si="44"/>
        <v>0.65739442475298371</v>
      </c>
      <c r="AS129" t="str">
        <f t="shared" si="45"/>
        <v>Utah St.</v>
      </c>
      <c r="AT129">
        <f t="shared" si="46"/>
        <v>128</v>
      </c>
      <c r="AU129">
        <f t="shared" si="47"/>
        <v>130.66666666666666</v>
      </c>
      <c r="AV129">
        <v>137</v>
      </c>
      <c r="AW129" t="str">
        <f t="shared" si="48"/>
        <v>Utah St.</v>
      </c>
      <c r="AX129" t="str">
        <f t="shared" si="49"/>
        <v/>
      </c>
      <c r="AY129">
        <v>128</v>
      </c>
    </row>
    <row r="130" spans="1:51" x14ac:dyDescent="0.25">
      <c r="A130">
        <v>1</v>
      </c>
      <c r="B130">
        <v>1</v>
      </c>
      <c r="C130">
        <v>1</v>
      </c>
      <c r="D130" t="s">
        <v>138</v>
      </c>
      <c r="E130">
        <v>69.928299999999993</v>
      </c>
      <c r="F130">
        <v>125</v>
      </c>
      <c r="G130">
        <v>69.050700000000006</v>
      </c>
      <c r="H130">
        <v>115</v>
      </c>
      <c r="I130">
        <v>107.788</v>
      </c>
      <c r="J130">
        <v>92</v>
      </c>
      <c r="K130">
        <v>105.553</v>
      </c>
      <c r="L130">
        <v>162</v>
      </c>
      <c r="M130">
        <v>96.901200000000003</v>
      </c>
      <c r="N130">
        <v>35</v>
      </c>
      <c r="O130">
        <v>101.295</v>
      </c>
      <c r="P130">
        <v>110</v>
      </c>
      <c r="Q130">
        <v>4.2576799999999997</v>
      </c>
      <c r="R130">
        <v>121</v>
      </c>
      <c r="S130">
        <f t="shared" ref="S130:S193" si="50">(K130-O130)/E130</f>
        <v>6.0890941149720441E-2</v>
      </c>
      <c r="T130">
        <f t="shared" ref="T130:T193" si="51">RANK(S130,S:S,0)</f>
        <v>123</v>
      </c>
      <c r="U130">
        <f t="shared" ref="U130:U193" si="52">(K130^2)*E130</f>
        <v>779101.66568249452</v>
      </c>
      <c r="V130">
        <f t="shared" ref="V130:V193" si="53">RANK(U130,U:U,0)</f>
        <v>148</v>
      </c>
      <c r="W130">
        <f t="shared" ref="W130:W193" si="54">O130^1.6/E130</f>
        <v>23.135976987547011</v>
      </c>
      <c r="X130">
        <f t="shared" ref="X130:X193" si="55">RANK(W130,W:W,1)</f>
        <v>94</v>
      </c>
      <c r="Y130">
        <f t="shared" ref="Y130:Y193" si="56">AVERAGE(X130,T130)</f>
        <v>108.5</v>
      </c>
      <c r="Z130">
        <v>0.55120000000000002</v>
      </c>
      <c r="AA130">
        <f t="shared" ref="AA130:AA193" si="57">RANK(Z130,Z:Z,0)</f>
        <v>137</v>
      </c>
      <c r="AB130">
        <v>0.62919999999999998</v>
      </c>
      <c r="AC130">
        <f t="shared" ref="AC130:AC193" si="58">(Z130+AB130)/2</f>
        <v>0.59020000000000006</v>
      </c>
      <c r="AD130">
        <f t="shared" ref="AD130:AD193" si="59">RANK(AC130,AC:AC,0)</f>
        <v>132</v>
      </c>
      <c r="AE130">
        <v>0.37830000000000003</v>
      </c>
      <c r="AF130">
        <f t="shared" ref="AF130:AF193" si="60">RANK(AE130,AE:AE,0)</f>
        <v>201</v>
      </c>
      <c r="AG130">
        <v>0.67769999999999997</v>
      </c>
      <c r="AH130">
        <f t="shared" ref="AH130:AH193" si="61">RANK(AG130,AG:AG,0)</f>
        <v>105</v>
      </c>
      <c r="AI130">
        <f t="shared" ref="AI130:AI193" si="62">(T130+V130+(AD130)+AF130+AH130+Y130)/6</f>
        <v>136.25</v>
      </c>
      <c r="AJ130">
        <f>IF(C130=1,(AI130/Z130),REF)</f>
        <v>247.18795355587807</v>
      </c>
      <c r="AK130">
        <f t="shared" ref="AK130:AK193" si="63">RANK(AJ130,AJ:AJ,1)</f>
        <v>138</v>
      </c>
      <c r="AL130">
        <f>IF(B130=1,(AI130/AC130),REF)</f>
        <v>230.85394781430023</v>
      </c>
      <c r="AM130">
        <f t="shared" ref="AM130:AM193" si="64">RANK(AL130,AL:AL,1)</f>
        <v>129</v>
      </c>
      <c r="AN130">
        <f t="shared" ref="AN130:AN193" si="65">MIN(AK130,AM130,AD130)</f>
        <v>129</v>
      </c>
      <c r="AO130" t="str">
        <f t="shared" ref="AO130:AO193" si="66">D130</f>
        <v>Grand Canyon</v>
      </c>
      <c r="AP130">
        <f t="shared" ref="AP130:AP193" si="67">(Z130*(($BD$2)/((AJ130)))^(1/10))</f>
        <v>0.35486276551505358</v>
      </c>
      <c r="AQ130">
        <f t="shared" ref="AQ130:AQ193" si="68">(AC130*(($BC$2)/((AL130)))^(1/8))</f>
        <v>0.34348148592344491</v>
      </c>
      <c r="AR130">
        <f t="shared" ref="AR130:AR193" si="69">((AP130+AQ130)/2)^(1/2.5)</f>
        <v>0.65647142492061439</v>
      </c>
      <c r="AS130" t="str">
        <f t="shared" ref="AS130:AS193" si="70">AO130</f>
        <v>Grand Canyon</v>
      </c>
      <c r="AT130">
        <f t="shared" ref="AT130:AT193" si="71">RANK(AR130,AR:AR)</f>
        <v>129</v>
      </c>
      <c r="AU130">
        <f t="shared" ref="AU130:AU193" si="72">(AT130+AN130+AD130)/3</f>
        <v>130</v>
      </c>
      <c r="AV130">
        <v>128</v>
      </c>
      <c r="AW130" t="str">
        <f t="shared" ref="AW130:AW193" si="73">AS130</f>
        <v>Grand Canyon</v>
      </c>
      <c r="AX130" t="str">
        <f t="shared" ref="AX130:AX193" si="74">IF(OR(((RANK(Z130,Z:Z,0))&lt;17),(RANK(AB130,AB:AB,0)&lt;17)),"y","")</f>
        <v/>
      </c>
      <c r="AY130">
        <v>129</v>
      </c>
    </row>
    <row r="131" spans="1:51" x14ac:dyDescent="0.25">
      <c r="A131">
        <v>1</v>
      </c>
      <c r="B131">
        <v>1</v>
      </c>
      <c r="C131">
        <v>1</v>
      </c>
      <c r="D131" t="s">
        <v>41</v>
      </c>
      <c r="E131">
        <v>67.487300000000005</v>
      </c>
      <c r="F131">
        <v>250</v>
      </c>
      <c r="G131">
        <v>65.913300000000007</v>
      </c>
      <c r="H131">
        <v>277</v>
      </c>
      <c r="I131">
        <v>109.48</v>
      </c>
      <c r="J131">
        <v>68</v>
      </c>
      <c r="K131">
        <v>106.485</v>
      </c>
      <c r="L131">
        <v>143</v>
      </c>
      <c r="M131">
        <v>96.837999999999994</v>
      </c>
      <c r="N131">
        <v>34</v>
      </c>
      <c r="O131">
        <v>102.297</v>
      </c>
      <c r="P131">
        <v>129</v>
      </c>
      <c r="Q131">
        <v>4.1881599999999999</v>
      </c>
      <c r="R131">
        <v>124</v>
      </c>
      <c r="S131">
        <f t="shared" si="50"/>
        <v>6.2056120188539211E-2</v>
      </c>
      <c r="T131">
        <f t="shared" si="51"/>
        <v>121</v>
      </c>
      <c r="U131">
        <f t="shared" si="52"/>
        <v>765242.22168614261</v>
      </c>
      <c r="V131">
        <f t="shared" si="53"/>
        <v>159</v>
      </c>
      <c r="W131">
        <f t="shared" si="54"/>
        <v>24.353342843207955</v>
      </c>
      <c r="X131">
        <f t="shared" si="55"/>
        <v>151</v>
      </c>
      <c r="Y131">
        <f t="shared" si="56"/>
        <v>136</v>
      </c>
      <c r="Z131">
        <v>0.55649999999999999</v>
      </c>
      <c r="AA131">
        <f t="shared" si="57"/>
        <v>136</v>
      </c>
      <c r="AB131">
        <v>0.61070000000000002</v>
      </c>
      <c r="AC131">
        <f t="shared" si="58"/>
        <v>0.58360000000000001</v>
      </c>
      <c r="AD131">
        <f t="shared" si="59"/>
        <v>136</v>
      </c>
      <c r="AE131">
        <v>0.58420000000000005</v>
      </c>
      <c r="AF131">
        <f t="shared" si="60"/>
        <v>131</v>
      </c>
      <c r="AG131">
        <v>0.59560000000000002</v>
      </c>
      <c r="AH131">
        <f t="shared" si="61"/>
        <v>138</v>
      </c>
      <c r="AI131">
        <f t="shared" si="62"/>
        <v>136.83333333333334</v>
      </c>
      <c r="AJ131">
        <f>IF(C131=1,(AI131/Z131),REF)</f>
        <v>245.88200059898176</v>
      </c>
      <c r="AK131">
        <f t="shared" si="63"/>
        <v>136</v>
      </c>
      <c r="AL131">
        <f>IF(B131=1,(AI131/AC131),REF)</f>
        <v>234.46424491660957</v>
      </c>
      <c r="AM131">
        <f t="shared" si="64"/>
        <v>133</v>
      </c>
      <c r="AN131">
        <f t="shared" si="65"/>
        <v>133</v>
      </c>
      <c r="AO131" t="str">
        <f t="shared" si="66"/>
        <v>Albany</v>
      </c>
      <c r="AP131">
        <f t="shared" si="67"/>
        <v>0.35846474473984785</v>
      </c>
      <c r="AQ131">
        <f t="shared" si="68"/>
        <v>0.33898227994019303</v>
      </c>
      <c r="AR131">
        <f t="shared" si="69"/>
        <v>0.65613392323305841</v>
      </c>
      <c r="AS131" t="str">
        <f t="shared" si="70"/>
        <v>Albany</v>
      </c>
      <c r="AT131">
        <f t="shared" si="71"/>
        <v>130</v>
      </c>
      <c r="AU131">
        <f t="shared" si="72"/>
        <v>133</v>
      </c>
      <c r="AV131">
        <v>125</v>
      </c>
      <c r="AW131" t="str">
        <f t="shared" si="73"/>
        <v>Albany</v>
      </c>
      <c r="AX131" t="str">
        <f t="shared" si="74"/>
        <v/>
      </c>
      <c r="AY131">
        <v>130</v>
      </c>
    </row>
    <row r="132" spans="1:51" x14ac:dyDescent="0.25">
      <c r="A132">
        <v>1</v>
      </c>
      <c r="B132">
        <v>1</v>
      </c>
      <c r="C132">
        <v>1</v>
      </c>
      <c r="D132" t="s">
        <v>370</v>
      </c>
      <c r="E132">
        <v>68.525199999999998</v>
      </c>
      <c r="F132">
        <v>197</v>
      </c>
      <c r="G132">
        <v>66.995800000000003</v>
      </c>
      <c r="H132">
        <v>231</v>
      </c>
      <c r="I132">
        <v>107.01</v>
      </c>
      <c r="J132">
        <v>106</v>
      </c>
      <c r="K132">
        <v>103.593</v>
      </c>
      <c r="L132">
        <v>183</v>
      </c>
      <c r="M132">
        <v>98.150599999999997</v>
      </c>
      <c r="N132">
        <v>50</v>
      </c>
      <c r="O132">
        <v>100.851</v>
      </c>
      <c r="P132">
        <v>103</v>
      </c>
      <c r="Q132">
        <v>2.74146</v>
      </c>
      <c r="R132">
        <v>140</v>
      </c>
      <c r="S132">
        <f t="shared" si="50"/>
        <v>4.0014476426190722E-2</v>
      </c>
      <c r="T132">
        <f t="shared" si="51"/>
        <v>140</v>
      </c>
      <c r="U132">
        <f t="shared" si="52"/>
        <v>735378.84499965492</v>
      </c>
      <c r="V132">
        <f t="shared" si="53"/>
        <v>191</v>
      </c>
      <c r="W132">
        <f t="shared" si="54"/>
        <v>23.444340612528215</v>
      </c>
      <c r="X132">
        <f t="shared" si="55"/>
        <v>107</v>
      </c>
      <c r="Y132">
        <f t="shared" si="56"/>
        <v>123.5</v>
      </c>
      <c r="Z132">
        <v>0.53380000000000005</v>
      </c>
      <c r="AA132">
        <f t="shared" si="57"/>
        <v>143</v>
      </c>
      <c r="AB132">
        <v>0.69379999999999997</v>
      </c>
      <c r="AC132">
        <f t="shared" si="58"/>
        <v>0.61380000000000001</v>
      </c>
      <c r="AD132">
        <f t="shared" si="59"/>
        <v>120</v>
      </c>
      <c r="AE132">
        <v>0.43030000000000002</v>
      </c>
      <c r="AF132">
        <f t="shared" si="60"/>
        <v>181</v>
      </c>
      <c r="AG132">
        <v>0.61209999999999998</v>
      </c>
      <c r="AH132">
        <f t="shared" si="61"/>
        <v>127</v>
      </c>
      <c r="AI132">
        <f t="shared" si="62"/>
        <v>147.08333333333334</v>
      </c>
      <c r="AJ132">
        <f>IF(C132=1,(AI132/Z132),REF)</f>
        <v>275.54015236667914</v>
      </c>
      <c r="AK132">
        <f t="shared" si="63"/>
        <v>142</v>
      </c>
      <c r="AL132">
        <f>IF(B132=1,(AI132/AC132),REF)</f>
        <v>239.62745736939286</v>
      </c>
      <c r="AM132">
        <f t="shared" si="64"/>
        <v>138</v>
      </c>
      <c r="AN132">
        <f t="shared" si="65"/>
        <v>120</v>
      </c>
      <c r="AO132" t="str">
        <f t="shared" si="66"/>
        <v>Weber St.</v>
      </c>
      <c r="AP132">
        <f t="shared" si="67"/>
        <v>0.33994920830622682</v>
      </c>
      <c r="AQ132">
        <f t="shared" si="68"/>
        <v>0.355554437089598</v>
      </c>
      <c r="AR132">
        <f t="shared" si="69"/>
        <v>0.6554020055281935</v>
      </c>
      <c r="AS132" t="str">
        <f t="shared" si="70"/>
        <v>Weber St.</v>
      </c>
      <c r="AT132">
        <f t="shared" si="71"/>
        <v>131</v>
      </c>
      <c r="AU132">
        <f t="shared" si="72"/>
        <v>123.66666666666667</v>
      </c>
      <c r="AV132">
        <v>121</v>
      </c>
      <c r="AW132" t="str">
        <f t="shared" si="73"/>
        <v>Weber St.</v>
      </c>
      <c r="AX132" t="str">
        <f t="shared" si="74"/>
        <v/>
      </c>
      <c r="AY132">
        <v>131</v>
      </c>
    </row>
    <row r="133" spans="1:51" x14ac:dyDescent="0.25">
      <c r="A133">
        <v>1</v>
      </c>
      <c r="B133">
        <v>1</v>
      </c>
      <c r="C133">
        <v>1</v>
      </c>
      <c r="D133" t="s">
        <v>91</v>
      </c>
      <c r="E133">
        <v>69.377099999999999</v>
      </c>
      <c r="F133">
        <v>151</v>
      </c>
      <c r="G133">
        <v>68.071799999999996</v>
      </c>
      <c r="H133">
        <v>162</v>
      </c>
      <c r="I133">
        <v>110.502</v>
      </c>
      <c r="J133">
        <v>50</v>
      </c>
      <c r="K133">
        <v>112.129</v>
      </c>
      <c r="L133">
        <v>52</v>
      </c>
      <c r="M133">
        <v>109.259</v>
      </c>
      <c r="N133">
        <v>302</v>
      </c>
      <c r="O133">
        <v>110.14400000000001</v>
      </c>
      <c r="P133">
        <v>278</v>
      </c>
      <c r="Q133">
        <v>1.9850099999999999</v>
      </c>
      <c r="R133">
        <v>147</v>
      </c>
      <c r="S133">
        <f t="shared" si="50"/>
        <v>2.8611746527312319E-2</v>
      </c>
      <c r="T133">
        <f t="shared" si="51"/>
        <v>147</v>
      </c>
      <c r="U133">
        <f t="shared" si="52"/>
        <v>872272.21758592117</v>
      </c>
      <c r="V133">
        <f t="shared" si="53"/>
        <v>55</v>
      </c>
      <c r="W133">
        <f t="shared" si="54"/>
        <v>26.663748774531271</v>
      </c>
      <c r="X133">
        <f t="shared" si="55"/>
        <v>276</v>
      </c>
      <c r="Y133">
        <f t="shared" si="56"/>
        <v>211.5</v>
      </c>
      <c r="Z133">
        <v>0.57609999999999995</v>
      </c>
      <c r="AA133">
        <f t="shared" si="57"/>
        <v>128</v>
      </c>
      <c r="AB133">
        <v>0.53159999999999996</v>
      </c>
      <c r="AC133">
        <f t="shared" si="58"/>
        <v>0.55384999999999995</v>
      </c>
      <c r="AD133">
        <f t="shared" si="59"/>
        <v>142</v>
      </c>
      <c r="AE133">
        <v>0.61080000000000001</v>
      </c>
      <c r="AF133">
        <f t="shared" si="60"/>
        <v>123</v>
      </c>
      <c r="AG133">
        <v>0.5736</v>
      </c>
      <c r="AH133">
        <f t="shared" si="61"/>
        <v>142</v>
      </c>
      <c r="AI133">
        <f t="shared" si="62"/>
        <v>136.75</v>
      </c>
      <c r="AJ133">
        <f>IF(C133=1,(AI133/Z133),REF)</f>
        <v>237.37198403055027</v>
      </c>
      <c r="AK133">
        <f t="shared" si="63"/>
        <v>130</v>
      </c>
      <c r="AL133">
        <f>IF(B133=1,(AI133/AC133),REF)</f>
        <v>246.90800758328069</v>
      </c>
      <c r="AM133">
        <f t="shared" si="64"/>
        <v>141</v>
      </c>
      <c r="AN133">
        <f t="shared" si="65"/>
        <v>130</v>
      </c>
      <c r="AO133" t="str">
        <f t="shared" si="66"/>
        <v>Colorado St.</v>
      </c>
      <c r="AP133">
        <f t="shared" si="67"/>
        <v>0.37239932345621074</v>
      </c>
      <c r="AQ133">
        <f t="shared" si="68"/>
        <v>0.31962927834795257</v>
      </c>
      <c r="AR133">
        <f t="shared" si="69"/>
        <v>0.65409016564008704</v>
      </c>
      <c r="AS133" t="str">
        <f t="shared" si="70"/>
        <v>Colorado St.</v>
      </c>
      <c r="AT133">
        <f t="shared" si="71"/>
        <v>132</v>
      </c>
      <c r="AU133">
        <f t="shared" si="72"/>
        <v>134.66666666666666</v>
      </c>
      <c r="AV133">
        <v>144</v>
      </c>
      <c r="AW133" t="str">
        <f t="shared" si="73"/>
        <v>Colorado St.</v>
      </c>
      <c r="AX133" t="str">
        <f t="shared" si="74"/>
        <v/>
      </c>
      <c r="AY133">
        <v>132</v>
      </c>
    </row>
    <row r="134" spans="1:51" x14ac:dyDescent="0.25">
      <c r="A134">
        <v>1</v>
      </c>
      <c r="B134">
        <v>1</v>
      </c>
      <c r="C134">
        <v>1</v>
      </c>
      <c r="D134" t="s">
        <v>89</v>
      </c>
      <c r="E134">
        <v>65.062200000000004</v>
      </c>
      <c r="F134">
        <v>335</v>
      </c>
      <c r="G134">
        <v>63.757100000000001</v>
      </c>
      <c r="H134">
        <v>335</v>
      </c>
      <c r="I134">
        <v>98.402000000000001</v>
      </c>
      <c r="J134">
        <v>281</v>
      </c>
      <c r="K134">
        <v>98.359499999999997</v>
      </c>
      <c r="L134">
        <v>288</v>
      </c>
      <c r="M134">
        <v>95.020099999999999</v>
      </c>
      <c r="N134">
        <v>22</v>
      </c>
      <c r="O134">
        <v>94.061199999999999</v>
      </c>
      <c r="P134">
        <v>20</v>
      </c>
      <c r="Q134">
        <v>4.2982500000000003</v>
      </c>
      <c r="R134">
        <v>120</v>
      </c>
      <c r="S134">
        <f t="shared" si="50"/>
        <v>6.6064473688255201E-2</v>
      </c>
      <c r="T134">
        <f t="shared" si="51"/>
        <v>118</v>
      </c>
      <c r="U134">
        <f t="shared" si="52"/>
        <v>629450.1901913936</v>
      </c>
      <c r="V134">
        <f t="shared" si="53"/>
        <v>311</v>
      </c>
      <c r="W134">
        <f t="shared" si="54"/>
        <v>22.086560014437328</v>
      </c>
      <c r="X134">
        <f t="shared" si="55"/>
        <v>51</v>
      </c>
      <c r="Y134">
        <f t="shared" si="56"/>
        <v>84.5</v>
      </c>
      <c r="Z134">
        <v>0.54320000000000002</v>
      </c>
      <c r="AA134">
        <f t="shared" si="57"/>
        <v>140</v>
      </c>
      <c r="AB134">
        <v>0.66059999999999997</v>
      </c>
      <c r="AC134">
        <f t="shared" si="58"/>
        <v>0.60189999999999999</v>
      </c>
      <c r="AD134">
        <f t="shared" si="59"/>
        <v>126</v>
      </c>
      <c r="AE134">
        <v>0.46710000000000002</v>
      </c>
      <c r="AF134">
        <f t="shared" si="60"/>
        <v>169</v>
      </c>
      <c r="AG134">
        <v>0.69420000000000004</v>
      </c>
      <c r="AH134">
        <f t="shared" si="61"/>
        <v>103</v>
      </c>
      <c r="AI134">
        <f t="shared" si="62"/>
        <v>151.91666666666666</v>
      </c>
      <c r="AJ134">
        <f>IF(C134=1,(AI134/Z134),REF)</f>
        <v>279.66985763377511</v>
      </c>
      <c r="AK134">
        <f t="shared" si="63"/>
        <v>144</v>
      </c>
      <c r="AL134">
        <f>IF(B134=1,(AI134/AC134),REF)</f>
        <v>252.39519299994461</v>
      </c>
      <c r="AM134">
        <f t="shared" si="64"/>
        <v>142</v>
      </c>
      <c r="AN134">
        <f t="shared" si="65"/>
        <v>126</v>
      </c>
      <c r="AO134" t="str">
        <f t="shared" si="66"/>
        <v>College of Charleston</v>
      </c>
      <c r="AP134">
        <f t="shared" si="67"/>
        <v>0.34542132775238621</v>
      </c>
      <c r="AQ134">
        <f t="shared" si="68"/>
        <v>0.34640607480877328</v>
      </c>
      <c r="AR134">
        <f t="shared" si="69"/>
        <v>0.65401409137021838</v>
      </c>
      <c r="AS134" t="str">
        <f t="shared" si="70"/>
        <v>College of Charleston</v>
      </c>
      <c r="AT134">
        <f t="shared" si="71"/>
        <v>133</v>
      </c>
      <c r="AU134">
        <f t="shared" si="72"/>
        <v>128.33333333333334</v>
      </c>
      <c r="AV134">
        <v>129</v>
      </c>
      <c r="AW134" t="str">
        <f t="shared" si="73"/>
        <v>College of Charleston</v>
      </c>
      <c r="AX134" t="str">
        <f t="shared" si="74"/>
        <v/>
      </c>
      <c r="AY134">
        <v>133</v>
      </c>
    </row>
    <row r="135" spans="1:51" x14ac:dyDescent="0.25">
      <c r="A135">
        <v>1</v>
      </c>
      <c r="B135">
        <v>1</v>
      </c>
      <c r="C135">
        <v>1</v>
      </c>
      <c r="D135" t="s">
        <v>67</v>
      </c>
      <c r="E135">
        <v>72.390299999999996</v>
      </c>
      <c r="F135">
        <v>41</v>
      </c>
      <c r="G135">
        <v>71.982799999999997</v>
      </c>
      <c r="H135">
        <v>28</v>
      </c>
      <c r="I135">
        <v>104.917</v>
      </c>
      <c r="J135">
        <v>152</v>
      </c>
      <c r="K135">
        <v>105.541</v>
      </c>
      <c r="L135">
        <v>163</v>
      </c>
      <c r="M135">
        <v>103.878</v>
      </c>
      <c r="N135">
        <v>171</v>
      </c>
      <c r="O135">
        <v>102.83</v>
      </c>
      <c r="P135">
        <v>140</v>
      </c>
      <c r="Q135">
        <v>2.7111900000000002</v>
      </c>
      <c r="R135">
        <v>141</v>
      </c>
      <c r="S135">
        <f t="shared" si="50"/>
        <v>3.7449768822618482E-2</v>
      </c>
      <c r="T135">
        <f t="shared" si="51"/>
        <v>142</v>
      </c>
      <c r="U135">
        <f t="shared" si="52"/>
        <v>806348.50674839423</v>
      </c>
      <c r="V135">
        <f t="shared" si="53"/>
        <v>116</v>
      </c>
      <c r="W135">
        <f t="shared" si="54"/>
        <v>22.893456108533176</v>
      </c>
      <c r="X135">
        <f t="shared" si="55"/>
        <v>83</v>
      </c>
      <c r="Y135">
        <f t="shared" si="56"/>
        <v>112.5</v>
      </c>
      <c r="Z135">
        <v>0.57720000000000005</v>
      </c>
      <c r="AA135">
        <f t="shared" si="57"/>
        <v>127</v>
      </c>
      <c r="AB135">
        <v>0.51370000000000005</v>
      </c>
      <c r="AC135">
        <f t="shared" si="58"/>
        <v>0.54544999999999999</v>
      </c>
      <c r="AD135">
        <f t="shared" si="59"/>
        <v>146</v>
      </c>
      <c r="AE135">
        <v>0.7681</v>
      </c>
      <c r="AF135">
        <f t="shared" si="60"/>
        <v>67</v>
      </c>
      <c r="AG135">
        <v>0.44159999999999999</v>
      </c>
      <c r="AH135">
        <f t="shared" si="61"/>
        <v>192</v>
      </c>
      <c r="AI135">
        <f t="shared" si="62"/>
        <v>129.25</v>
      </c>
      <c r="AJ135">
        <f>IF(C135=1,(AI135/Z135),REF)</f>
        <v>223.9258489258489</v>
      </c>
      <c r="AK135">
        <f t="shared" si="63"/>
        <v>125</v>
      </c>
      <c r="AL135">
        <f>IF(B135=1,(AI135/AC135),REF)</f>
        <v>236.96030800256671</v>
      </c>
      <c r="AM135">
        <f t="shared" si="64"/>
        <v>135</v>
      </c>
      <c r="AN135">
        <f t="shared" si="65"/>
        <v>125</v>
      </c>
      <c r="AO135" t="str">
        <f t="shared" si="66"/>
        <v>Buffalo</v>
      </c>
      <c r="AP135">
        <f t="shared" si="67"/>
        <v>0.37529247250193881</v>
      </c>
      <c r="AQ135">
        <f t="shared" si="68"/>
        <v>0.3164038697481375</v>
      </c>
      <c r="AR135">
        <f t="shared" si="69"/>
        <v>0.65396452978197628</v>
      </c>
      <c r="AS135" t="str">
        <f t="shared" si="70"/>
        <v>Buffalo</v>
      </c>
      <c r="AT135">
        <f t="shared" si="71"/>
        <v>134</v>
      </c>
      <c r="AU135">
        <f t="shared" si="72"/>
        <v>135</v>
      </c>
      <c r="AV135">
        <v>140</v>
      </c>
      <c r="AW135" t="str">
        <f t="shared" si="73"/>
        <v>Buffalo</v>
      </c>
      <c r="AX135" t="str">
        <f t="shared" si="74"/>
        <v/>
      </c>
      <c r="AY135">
        <v>134</v>
      </c>
    </row>
    <row r="136" spans="1:51" x14ac:dyDescent="0.25">
      <c r="A136">
        <v>1</v>
      </c>
      <c r="B136">
        <v>1</v>
      </c>
      <c r="C136">
        <v>1</v>
      </c>
      <c r="D136" t="s">
        <v>361</v>
      </c>
      <c r="E136">
        <v>68.851100000000002</v>
      </c>
      <c r="F136">
        <v>182</v>
      </c>
      <c r="G136">
        <v>67.112099999999998</v>
      </c>
      <c r="H136">
        <v>225</v>
      </c>
      <c r="I136">
        <v>108.348</v>
      </c>
      <c r="J136">
        <v>82</v>
      </c>
      <c r="K136">
        <v>107.681</v>
      </c>
      <c r="L136">
        <v>118</v>
      </c>
      <c r="M136">
        <v>103.557</v>
      </c>
      <c r="N136">
        <v>164</v>
      </c>
      <c r="O136">
        <v>106.651</v>
      </c>
      <c r="P136">
        <v>212</v>
      </c>
      <c r="Q136">
        <v>1.02983</v>
      </c>
      <c r="R136">
        <v>155</v>
      </c>
      <c r="S136">
        <f t="shared" si="50"/>
        <v>1.4959819087857726E-2</v>
      </c>
      <c r="T136">
        <f t="shared" si="51"/>
        <v>155</v>
      </c>
      <c r="U136">
        <f t="shared" si="52"/>
        <v>798342.12056238705</v>
      </c>
      <c r="V136">
        <f t="shared" si="53"/>
        <v>128</v>
      </c>
      <c r="W136">
        <f t="shared" si="54"/>
        <v>25.517199432105571</v>
      </c>
      <c r="X136">
        <f t="shared" si="55"/>
        <v>220</v>
      </c>
      <c r="Y136">
        <f t="shared" si="56"/>
        <v>187.5</v>
      </c>
      <c r="Z136">
        <v>0.6079</v>
      </c>
      <c r="AA136">
        <f t="shared" si="57"/>
        <v>118</v>
      </c>
      <c r="AB136">
        <v>0.4279</v>
      </c>
      <c r="AC136">
        <f t="shared" si="58"/>
        <v>0.51790000000000003</v>
      </c>
      <c r="AD136">
        <f t="shared" si="59"/>
        <v>159</v>
      </c>
      <c r="AE136">
        <v>0.77829999999999999</v>
      </c>
      <c r="AF136">
        <f t="shared" si="60"/>
        <v>60</v>
      </c>
      <c r="AG136">
        <v>0.53659999999999997</v>
      </c>
      <c r="AH136">
        <f t="shared" si="61"/>
        <v>155</v>
      </c>
      <c r="AI136">
        <f t="shared" si="62"/>
        <v>140.75</v>
      </c>
      <c r="AJ136">
        <f>IF(C136=1,(AI136/Z136),REF)</f>
        <v>231.53479190656358</v>
      </c>
      <c r="AK136">
        <f t="shared" si="63"/>
        <v>127</v>
      </c>
      <c r="AL136">
        <f>IF(B136=1,(AI136/AC136),REF)</f>
        <v>271.77061208727554</v>
      </c>
      <c r="AM136">
        <f t="shared" si="64"/>
        <v>144</v>
      </c>
      <c r="AN136">
        <f t="shared" si="65"/>
        <v>127</v>
      </c>
      <c r="AO136" t="str">
        <f t="shared" si="66"/>
        <v>Vermont</v>
      </c>
      <c r="AP136">
        <f t="shared" si="67"/>
        <v>0.39393491209971104</v>
      </c>
      <c r="AQ136">
        <f t="shared" si="68"/>
        <v>0.29531934093209872</v>
      </c>
      <c r="AR136">
        <f t="shared" si="69"/>
        <v>0.65304000012059893</v>
      </c>
      <c r="AS136" t="str">
        <f t="shared" si="70"/>
        <v>Vermont</v>
      </c>
      <c r="AT136">
        <f t="shared" si="71"/>
        <v>135</v>
      </c>
      <c r="AU136">
        <f t="shared" si="72"/>
        <v>140.33333333333334</v>
      </c>
      <c r="AV136">
        <v>139</v>
      </c>
      <c r="AW136" t="str">
        <f t="shared" si="73"/>
        <v>Vermont</v>
      </c>
      <c r="AX136" t="str">
        <f t="shared" si="74"/>
        <v/>
      </c>
      <c r="AY136">
        <v>135</v>
      </c>
    </row>
    <row r="137" spans="1:51" x14ac:dyDescent="0.25">
      <c r="A137">
        <v>1</v>
      </c>
      <c r="B137">
        <v>1</v>
      </c>
      <c r="C137">
        <v>1</v>
      </c>
      <c r="D137" t="s">
        <v>181</v>
      </c>
      <c r="E137">
        <v>70.959000000000003</v>
      </c>
      <c r="F137">
        <v>82</v>
      </c>
      <c r="G137">
        <v>70.154399999999995</v>
      </c>
      <c r="H137">
        <v>76</v>
      </c>
      <c r="I137">
        <v>108.574</v>
      </c>
      <c r="J137">
        <v>79</v>
      </c>
      <c r="K137">
        <v>110.054</v>
      </c>
      <c r="L137">
        <v>85</v>
      </c>
      <c r="M137">
        <v>102.845</v>
      </c>
      <c r="N137">
        <v>143</v>
      </c>
      <c r="O137">
        <v>105.04</v>
      </c>
      <c r="P137">
        <v>184</v>
      </c>
      <c r="Q137">
        <v>5.0146100000000002</v>
      </c>
      <c r="R137">
        <v>114</v>
      </c>
      <c r="S137">
        <f t="shared" si="50"/>
        <v>7.0660522273425438E-2</v>
      </c>
      <c r="T137">
        <f t="shared" si="51"/>
        <v>114</v>
      </c>
      <c r="U137">
        <f t="shared" si="52"/>
        <v>859447.09983644402</v>
      </c>
      <c r="V137">
        <f t="shared" si="53"/>
        <v>65</v>
      </c>
      <c r="W137">
        <f t="shared" si="54"/>
        <v>24.163511898392954</v>
      </c>
      <c r="X137">
        <f t="shared" si="55"/>
        <v>141</v>
      </c>
      <c r="Y137">
        <f t="shared" si="56"/>
        <v>127.5</v>
      </c>
      <c r="Z137">
        <v>0.52839999999999998</v>
      </c>
      <c r="AA137">
        <f t="shared" si="57"/>
        <v>144</v>
      </c>
      <c r="AB137">
        <v>0.65910000000000002</v>
      </c>
      <c r="AC137">
        <f t="shared" si="58"/>
        <v>0.59375</v>
      </c>
      <c r="AD137">
        <f t="shared" si="59"/>
        <v>130</v>
      </c>
      <c r="AE137">
        <v>0.53120000000000001</v>
      </c>
      <c r="AF137">
        <f t="shared" si="60"/>
        <v>149</v>
      </c>
      <c r="AG137">
        <v>0.436</v>
      </c>
      <c r="AH137">
        <f t="shared" si="61"/>
        <v>195</v>
      </c>
      <c r="AI137">
        <f t="shared" si="62"/>
        <v>130.08333333333334</v>
      </c>
      <c r="AJ137">
        <f>IF(C137=1,(AI137/Z137),REF)</f>
        <v>246.18344688367401</v>
      </c>
      <c r="AK137">
        <f t="shared" si="63"/>
        <v>137</v>
      </c>
      <c r="AL137">
        <f>IF(B137=1,(AI137/AC137),REF)</f>
        <v>219.08771929824562</v>
      </c>
      <c r="AM137">
        <f t="shared" si="64"/>
        <v>125</v>
      </c>
      <c r="AN137">
        <f t="shared" si="65"/>
        <v>125</v>
      </c>
      <c r="AO137" t="str">
        <f t="shared" si="66"/>
        <v>Louisiana Lafayette</v>
      </c>
      <c r="AP137">
        <f t="shared" si="67"/>
        <v>0.34032266873012834</v>
      </c>
      <c r="AQ137">
        <f t="shared" si="68"/>
        <v>0.34781448086961453</v>
      </c>
      <c r="AR137">
        <f t="shared" si="69"/>
        <v>0.65261643030729144</v>
      </c>
      <c r="AS137" t="str">
        <f t="shared" si="70"/>
        <v>Louisiana Lafayette</v>
      </c>
      <c r="AT137">
        <f t="shared" si="71"/>
        <v>136</v>
      </c>
      <c r="AU137">
        <f t="shared" si="72"/>
        <v>130.33333333333334</v>
      </c>
      <c r="AV137">
        <v>136</v>
      </c>
      <c r="AW137" t="str">
        <f t="shared" si="73"/>
        <v>Louisiana Lafayette</v>
      </c>
      <c r="AX137" t="str">
        <f t="shared" si="74"/>
        <v/>
      </c>
      <c r="AY137">
        <v>136</v>
      </c>
    </row>
    <row r="138" spans="1:51" x14ac:dyDescent="0.25">
      <c r="A138">
        <v>1</v>
      </c>
      <c r="B138">
        <v>1</v>
      </c>
      <c r="C138">
        <v>1</v>
      </c>
      <c r="D138" t="s">
        <v>221</v>
      </c>
      <c r="E138">
        <v>76.006200000000007</v>
      </c>
      <c r="F138">
        <v>6</v>
      </c>
      <c r="G138">
        <v>75.756200000000007</v>
      </c>
      <c r="H138">
        <v>6</v>
      </c>
      <c r="I138">
        <v>108.65600000000001</v>
      </c>
      <c r="J138">
        <v>78</v>
      </c>
      <c r="K138">
        <v>108.81399999999999</v>
      </c>
      <c r="L138">
        <v>96</v>
      </c>
      <c r="M138">
        <v>105.776</v>
      </c>
      <c r="N138">
        <v>223</v>
      </c>
      <c r="O138">
        <v>106.57899999999999</v>
      </c>
      <c r="P138">
        <v>211</v>
      </c>
      <c r="Q138">
        <v>2.23502</v>
      </c>
      <c r="R138">
        <v>145</v>
      </c>
      <c r="S138">
        <f t="shared" si="50"/>
        <v>2.9405495867442382E-2</v>
      </c>
      <c r="T138">
        <f t="shared" si="51"/>
        <v>146</v>
      </c>
      <c r="U138">
        <f t="shared" si="52"/>
        <v>899950.39231289516</v>
      </c>
      <c r="V138">
        <f t="shared" si="53"/>
        <v>40</v>
      </c>
      <c r="W138">
        <f t="shared" si="54"/>
        <v>23.090088930134641</v>
      </c>
      <c r="X138">
        <f t="shared" si="55"/>
        <v>92</v>
      </c>
      <c r="Y138">
        <f t="shared" si="56"/>
        <v>119</v>
      </c>
      <c r="Z138">
        <v>0.61099999999999999</v>
      </c>
      <c r="AA138">
        <f t="shared" si="57"/>
        <v>117</v>
      </c>
      <c r="AB138">
        <v>0.41670000000000001</v>
      </c>
      <c r="AC138">
        <f t="shared" si="58"/>
        <v>0.51385000000000003</v>
      </c>
      <c r="AD138">
        <f t="shared" si="59"/>
        <v>160</v>
      </c>
      <c r="AE138">
        <v>0.2316</v>
      </c>
      <c r="AF138">
        <f t="shared" si="60"/>
        <v>263</v>
      </c>
      <c r="AG138">
        <v>0.61409999999999998</v>
      </c>
      <c r="AH138">
        <f t="shared" si="61"/>
        <v>126</v>
      </c>
      <c r="AI138">
        <f t="shared" si="62"/>
        <v>142.33333333333334</v>
      </c>
      <c r="AJ138">
        <f>IF(C138=1,(AI138/Z138),REF)</f>
        <v>232.95144571740317</v>
      </c>
      <c r="AK138">
        <f t="shared" si="63"/>
        <v>128</v>
      </c>
      <c r="AL138">
        <f>IF(B138=1,(AI138/AC138),REF)</f>
        <v>276.99393467613766</v>
      </c>
      <c r="AM138">
        <f t="shared" si="64"/>
        <v>146</v>
      </c>
      <c r="AN138">
        <f t="shared" si="65"/>
        <v>128</v>
      </c>
      <c r="AO138" t="str">
        <f t="shared" si="66"/>
        <v>Nebraska Omaha</v>
      </c>
      <c r="AP138">
        <f t="shared" si="67"/>
        <v>0.39570234439015012</v>
      </c>
      <c r="AQ138">
        <f t="shared" si="68"/>
        <v>0.2923134976711424</v>
      </c>
      <c r="AR138">
        <f t="shared" si="69"/>
        <v>0.65257040955115031</v>
      </c>
      <c r="AS138" t="str">
        <f t="shared" si="70"/>
        <v>Nebraska Omaha</v>
      </c>
      <c r="AT138">
        <f t="shared" si="71"/>
        <v>137</v>
      </c>
      <c r="AU138">
        <f t="shared" si="72"/>
        <v>141.66666666666666</v>
      </c>
      <c r="AV138">
        <v>149</v>
      </c>
      <c r="AW138" t="str">
        <f t="shared" si="73"/>
        <v>Nebraska Omaha</v>
      </c>
      <c r="AX138" t="str">
        <f t="shared" si="74"/>
        <v/>
      </c>
      <c r="AY138">
        <v>137</v>
      </c>
    </row>
    <row r="139" spans="1:51" x14ac:dyDescent="0.25">
      <c r="A139">
        <v>1</v>
      </c>
      <c r="B139">
        <v>1</v>
      </c>
      <c r="C139">
        <v>1</v>
      </c>
      <c r="D139" t="s">
        <v>161</v>
      </c>
      <c r="E139">
        <v>69.936499999999995</v>
      </c>
      <c r="F139">
        <v>123</v>
      </c>
      <c r="G139">
        <v>69.270499999999998</v>
      </c>
      <c r="H139">
        <v>107</v>
      </c>
      <c r="I139">
        <v>111.134</v>
      </c>
      <c r="J139">
        <v>42</v>
      </c>
      <c r="K139">
        <v>112.102</v>
      </c>
      <c r="L139">
        <v>53</v>
      </c>
      <c r="M139">
        <v>107.717</v>
      </c>
      <c r="N139">
        <v>266</v>
      </c>
      <c r="O139">
        <v>108.327</v>
      </c>
      <c r="P139">
        <v>245</v>
      </c>
      <c r="Q139">
        <v>3.7747099999999998</v>
      </c>
      <c r="R139">
        <v>129</v>
      </c>
      <c r="S139">
        <f t="shared" si="50"/>
        <v>5.3977536765494501E-2</v>
      </c>
      <c r="T139">
        <f t="shared" si="51"/>
        <v>128</v>
      </c>
      <c r="U139">
        <f t="shared" si="52"/>
        <v>878882.09277134598</v>
      </c>
      <c r="V139">
        <f t="shared" si="53"/>
        <v>50</v>
      </c>
      <c r="W139">
        <f t="shared" si="54"/>
        <v>25.755788582682186</v>
      </c>
      <c r="X139">
        <f t="shared" si="55"/>
        <v>234</v>
      </c>
      <c r="Y139">
        <f t="shared" si="56"/>
        <v>181</v>
      </c>
      <c r="Z139">
        <v>0.54590000000000005</v>
      </c>
      <c r="AA139">
        <f t="shared" si="57"/>
        <v>138</v>
      </c>
      <c r="AB139">
        <v>0.60940000000000005</v>
      </c>
      <c r="AC139">
        <f t="shared" si="58"/>
        <v>0.57765</v>
      </c>
      <c r="AD139">
        <f t="shared" si="59"/>
        <v>138</v>
      </c>
      <c r="AE139">
        <v>0.57640000000000002</v>
      </c>
      <c r="AF139">
        <f t="shared" si="60"/>
        <v>135</v>
      </c>
      <c r="AG139">
        <v>0.49099999999999999</v>
      </c>
      <c r="AH139">
        <f t="shared" si="61"/>
        <v>173</v>
      </c>
      <c r="AI139">
        <f t="shared" si="62"/>
        <v>134.16666666666666</v>
      </c>
      <c r="AJ139">
        <f>IF(C139=1,(AI139/Z139),REF)</f>
        <v>245.77150882334979</v>
      </c>
      <c r="AK139">
        <f t="shared" si="63"/>
        <v>135</v>
      </c>
      <c r="AL139">
        <f>IF(B139=1,(AI139/AC139),REF)</f>
        <v>232.26290429614241</v>
      </c>
      <c r="AM139">
        <f t="shared" si="64"/>
        <v>131</v>
      </c>
      <c r="AN139">
        <f t="shared" si="65"/>
        <v>131</v>
      </c>
      <c r="AO139" t="str">
        <f t="shared" si="66"/>
        <v>IPFW</v>
      </c>
      <c r="AP139">
        <f t="shared" si="67"/>
        <v>0.35165265022023251</v>
      </c>
      <c r="AQ139">
        <f t="shared" si="68"/>
        <v>0.33592210820530888</v>
      </c>
      <c r="AR139">
        <f t="shared" si="69"/>
        <v>0.65240303345911566</v>
      </c>
      <c r="AS139" t="str">
        <f t="shared" si="70"/>
        <v>IPFW</v>
      </c>
      <c r="AT139">
        <f t="shared" si="71"/>
        <v>138</v>
      </c>
      <c r="AU139">
        <f t="shared" si="72"/>
        <v>135.66666666666666</v>
      </c>
      <c r="AV139">
        <v>142</v>
      </c>
      <c r="AW139" t="str">
        <f t="shared" si="73"/>
        <v>IPFW</v>
      </c>
      <c r="AX139" t="str">
        <f t="shared" si="74"/>
        <v/>
      </c>
      <c r="AY139">
        <v>138</v>
      </c>
    </row>
    <row r="140" spans="1:51" x14ac:dyDescent="0.25">
      <c r="A140">
        <v>1</v>
      </c>
      <c r="B140">
        <v>1</v>
      </c>
      <c r="C140">
        <v>1</v>
      </c>
      <c r="D140" t="s">
        <v>237</v>
      </c>
      <c r="E140">
        <v>71.739999999999995</v>
      </c>
      <c r="F140">
        <v>57</v>
      </c>
      <c r="G140">
        <v>70.127099999999999</v>
      </c>
      <c r="H140">
        <v>79</v>
      </c>
      <c r="I140">
        <v>116.077</v>
      </c>
      <c r="J140">
        <v>9</v>
      </c>
      <c r="K140">
        <v>113.956</v>
      </c>
      <c r="L140">
        <v>33</v>
      </c>
      <c r="M140">
        <v>111.214</v>
      </c>
      <c r="N140">
        <v>329</v>
      </c>
      <c r="O140">
        <v>114.699</v>
      </c>
      <c r="P140">
        <v>336</v>
      </c>
      <c r="Q140">
        <v>-0.74346400000000001</v>
      </c>
      <c r="R140">
        <v>170</v>
      </c>
      <c r="S140">
        <f t="shared" si="50"/>
        <v>-1.0356844159464664E-2</v>
      </c>
      <c r="T140">
        <f t="shared" si="51"/>
        <v>170</v>
      </c>
      <c r="U140">
        <f t="shared" si="52"/>
        <v>931613.48320864001</v>
      </c>
      <c r="V140">
        <f t="shared" si="53"/>
        <v>25</v>
      </c>
      <c r="W140">
        <f t="shared" si="54"/>
        <v>27.512752295340352</v>
      </c>
      <c r="X140">
        <f t="shared" si="55"/>
        <v>311</v>
      </c>
      <c r="Y140">
        <f t="shared" si="56"/>
        <v>240.5</v>
      </c>
      <c r="Z140">
        <v>0.59319999999999995</v>
      </c>
      <c r="AA140">
        <f t="shared" si="57"/>
        <v>123</v>
      </c>
      <c r="AB140">
        <v>0.48759999999999998</v>
      </c>
      <c r="AC140">
        <f t="shared" si="58"/>
        <v>0.54039999999999999</v>
      </c>
      <c r="AD140">
        <f t="shared" si="59"/>
        <v>150</v>
      </c>
      <c r="AE140">
        <v>0.30530000000000002</v>
      </c>
      <c r="AF140">
        <f t="shared" si="60"/>
        <v>234</v>
      </c>
      <c r="AG140">
        <v>0.65649999999999997</v>
      </c>
      <c r="AH140">
        <f t="shared" si="61"/>
        <v>114</v>
      </c>
      <c r="AI140">
        <f t="shared" si="62"/>
        <v>155.58333333333334</v>
      </c>
      <c r="AJ140">
        <f>IF(C140=1,(AI140/Z140),REF)</f>
        <v>262.27804000899084</v>
      </c>
      <c r="AK140">
        <f t="shared" si="63"/>
        <v>139</v>
      </c>
      <c r="AL140">
        <f>IF(B140=1,(AI140/AC140),REF)</f>
        <v>287.90402171231187</v>
      </c>
      <c r="AM140">
        <f t="shared" si="64"/>
        <v>149</v>
      </c>
      <c r="AN140">
        <f t="shared" si="65"/>
        <v>139</v>
      </c>
      <c r="AO140" t="str">
        <f t="shared" si="66"/>
        <v>North Florida</v>
      </c>
      <c r="AP140">
        <f t="shared" si="67"/>
        <v>0.37964606557918879</v>
      </c>
      <c r="AQ140">
        <f t="shared" si="68"/>
        <v>0.30593605694286635</v>
      </c>
      <c r="AR140">
        <f t="shared" si="69"/>
        <v>0.65164609252206029</v>
      </c>
      <c r="AS140" t="str">
        <f t="shared" si="70"/>
        <v>North Florida</v>
      </c>
      <c r="AT140">
        <f t="shared" si="71"/>
        <v>139</v>
      </c>
      <c r="AU140">
        <f t="shared" si="72"/>
        <v>142.66666666666666</v>
      </c>
      <c r="AV140">
        <v>145</v>
      </c>
      <c r="AW140" t="str">
        <f t="shared" si="73"/>
        <v>North Florida</v>
      </c>
      <c r="AX140" t="str">
        <f t="shared" si="74"/>
        <v/>
      </c>
      <c r="AY140">
        <v>139</v>
      </c>
    </row>
    <row r="141" spans="1:51" x14ac:dyDescent="0.25">
      <c r="A141">
        <v>1</v>
      </c>
      <c r="B141">
        <v>1</v>
      </c>
      <c r="C141">
        <v>1</v>
      </c>
      <c r="D141" t="s">
        <v>345</v>
      </c>
      <c r="E141">
        <v>70.510199999999998</v>
      </c>
      <c r="F141">
        <v>96</v>
      </c>
      <c r="G141">
        <v>70.181100000000001</v>
      </c>
      <c r="H141">
        <v>74</v>
      </c>
      <c r="I141">
        <v>104.89400000000001</v>
      </c>
      <c r="J141">
        <v>154</v>
      </c>
      <c r="K141">
        <v>103.529</v>
      </c>
      <c r="L141">
        <v>185</v>
      </c>
      <c r="M141">
        <v>97.022800000000004</v>
      </c>
      <c r="N141">
        <v>36</v>
      </c>
      <c r="O141">
        <v>99.316599999999994</v>
      </c>
      <c r="P141">
        <v>76</v>
      </c>
      <c r="Q141">
        <v>4.2119299999999997</v>
      </c>
      <c r="R141">
        <v>122</v>
      </c>
      <c r="S141">
        <f t="shared" si="50"/>
        <v>5.974171112831906E-2</v>
      </c>
      <c r="T141">
        <f t="shared" si="51"/>
        <v>125</v>
      </c>
      <c r="U141">
        <f t="shared" si="52"/>
        <v>755746.22197967814</v>
      </c>
      <c r="V141">
        <f t="shared" si="53"/>
        <v>170</v>
      </c>
      <c r="W141">
        <f t="shared" si="54"/>
        <v>22.232228790456137</v>
      </c>
      <c r="X141">
        <f t="shared" si="55"/>
        <v>56</v>
      </c>
      <c r="Y141">
        <f t="shared" si="56"/>
        <v>90.5</v>
      </c>
      <c r="Z141">
        <v>0.56930000000000003</v>
      </c>
      <c r="AA141">
        <f t="shared" si="57"/>
        <v>130</v>
      </c>
      <c r="AB141">
        <v>0.51370000000000005</v>
      </c>
      <c r="AC141">
        <f t="shared" si="58"/>
        <v>0.54150000000000009</v>
      </c>
      <c r="AD141">
        <f t="shared" si="59"/>
        <v>148</v>
      </c>
      <c r="AE141">
        <v>0.67190000000000005</v>
      </c>
      <c r="AF141">
        <f t="shared" si="60"/>
        <v>100</v>
      </c>
      <c r="AG141">
        <v>0.62339999999999995</v>
      </c>
      <c r="AH141">
        <f t="shared" si="61"/>
        <v>124</v>
      </c>
      <c r="AI141">
        <f t="shared" si="62"/>
        <v>126.25</v>
      </c>
      <c r="AJ141">
        <f>IF(C141=1,(AI141/Z141),REF)</f>
        <v>221.76356929562618</v>
      </c>
      <c r="AK141">
        <f t="shared" si="63"/>
        <v>124</v>
      </c>
      <c r="AL141">
        <f>IF(B141=1,(AI141/AC141),REF)</f>
        <v>233.14866112650043</v>
      </c>
      <c r="AM141">
        <f t="shared" si="64"/>
        <v>132</v>
      </c>
      <c r="AN141">
        <f t="shared" si="65"/>
        <v>124</v>
      </c>
      <c r="AO141" t="str">
        <f t="shared" si="66"/>
        <v>UNC Asheville</v>
      </c>
      <c r="AP141">
        <f t="shared" si="67"/>
        <v>0.37051527543994373</v>
      </c>
      <c r="AQ141">
        <f t="shared" si="68"/>
        <v>0.31474992573538058</v>
      </c>
      <c r="AR141">
        <f t="shared" si="69"/>
        <v>0.65152558225917856</v>
      </c>
      <c r="AS141" t="str">
        <f t="shared" si="70"/>
        <v>UNC Asheville</v>
      </c>
      <c r="AT141">
        <f t="shared" si="71"/>
        <v>140</v>
      </c>
      <c r="AU141">
        <f t="shared" si="72"/>
        <v>137.33333333333334</v>
      </c>
      <c r="AV141">
        <v>133</v>
      </c>
      <c r="AW141" t="str">
        <f t="shared" si="73"/>
        <v>UNC Asheville</v>
      </c>
      <c r="AX141" t="str">
        <f t="shared" si="74"/>
        <v/>
      </c>
      <c r="AY141">
        <v>140</v>
      </c>
    </row>
    <row r="142" spans="1:51" x14ac:dyDescent="0.25">
      <c r="A142">
        <v>1</v>
      </c>
      <c r="B142">
        <v>1</v>
      </c>
      <c r="C142">
        <v>1</v>
      </c>
      <c r="D142" t="s">
        <v>293</v>
      </c>
      <c r="E142">
        <v>70.931299999999993</v>
      </c>
      <c r="F142">
        <v>83</v>
      </c>
      <c r="G142">
        <v>69.755300000000005</v>
      </c>
      <c r="H142">
        <v>86</v>
      </c>
      <c r="I142">
        <v>108.542</v>
      </c>
      <c r="J142">
        <v>80</v>
      </c>
      <c r="K142">
        <v>108.274</v>
      </c>
      <c r="L142">
        <v>105</v>
      </c>
      <c r="M142">
        <v>101.101</v>
      </c>
      <c r="N142">
        <v>112</v>
      </c>
      <c r="O142">
        <v>103.717</v>
      </c>
      <c r="P142">
        <v>156</v>
      </c>
      <c r="Q142">
        <v>4.5568600000000004</v>
      </c>
      <c r="R142">
        <v>117</v>
      </c>
      <c r="S142">
        <f t="shared" si="50"/>
        <v>6.4245262669653636E-2</v>
      </c>
      <c r="T142">
        <f t="shared" si="51"/>
        <v>119</v>
      </c>
      <c r="U142">
        <f t="shared" si="52"/>
        <v>831546.00649747869</v>
      </c>
      <c r="V142">
        <f t="shared" si="53"/>
        <v>96</v>
      </c>
      <c r="W142">
        <f t="shared" si="54"/>
        <v>23.687650940638601</v>
      </c>
      <c r="X142">
        <f t="shared" si="55"/>
        <v>121</v>
      </c>
      <c r="Y142">
        <f t="shared" si="56"/>
        <v>120</v>
      </c>
      <c r="Z142">
        <v>0.52080000000000004</v>
      </c>
      <c r="AA142">
        <f t="shared" si="57"/>
        <v>147</v>
      </c>
      <c r="AB142">
        <v>0.65820000000000001</v>
      </c>
      <c r="AC142">
        <f t="shared" si="58"/>
        <v>0.58950000000000002</v>
      </c>
      <c r="AD142">
        <f t="shared" si="59"/>
        <v>133</v>
      </c>
      <c r="AE142">
        <v>0.53549999999999998</v>
      </c>
      <c r="AF142">
        <f t="shared" si="60"/>
        <v>147</v>
      </c>
      <c r="AG142">
        <v>0.58479999999999999</v>
      </c>
      <c r="AH142">
        <f t="shared" si="61"/>
        <v>140</v>
      </c>
      <c r="AI142">
        <f t="shared" si="62"/>
        <v>125.83333333333333</v>
      </c>
      <c r="AJ142">
        <f>IF(C142=1,(AI142/Z142),REF)</f>
        <v>241.61546338965692</v>
      </c>
      <c r="AK142">
        <f t="shared" si="63"/>
        <v>132</v>
      </c>
      <c r="AL142">
        <f>IF(B142=1,(AI142/AC142),REF)</f>
        <v>213.457732541702</v>
      </c>
      <c r="AM142">
        <f t="shared" si="64"/>
        <v>123</v>
      </c>
      <c r="AN142">
        <f t="shared" si="65"/>
        <v>123</v>
      </c>
      <c r="AO142" t="str">
        <f t="shared" si="66"/>
        <v>Siena</v>
      </c>
      <c r="AP142">
        <f t="shared" si="67"/>
        <v>0.33605662158515315</v>
      </c>
      <c r="AQ142">
        <f t="shared" si="68"/>
        <v>0.34645043744478721</v>
      </c>
      <c r="AR142">
        <f t="shared" si="69"/>
        <v>0.6504753759026709</v>
      </c>
      <c r="AS142" t="str">
        <f t="shared" si="70"/>
        <v>Siena</v>
      </c>
      <c r="AT142">
        <f t="shared" si="71"/>
        <v>141</v>
      </c>
      <c r="AU142">
        <f t="shared" si="72"/>
        <v>132.33333333333334</v>
      </c>
      <c r="AV142">
        <v>132</v>
      </c>
      <c r="AW142" t="str">
        <f t="shared" si="73"/>
        <v>Siena</v>
      </c>
      <c r="AX142" t="str">
        <f t="shared" si="74"/>
        <v/>
      </c>
      <c r="AY142">
        <v>141</v>
      </c>
    </row>
    <row r="143" spans="1:51" x14ac:dyDescent="0.25">
      <c r="A143">
        <v>1</v>
      </c>
      <c r="B143">
        <v>1</v>
      </c>
      <c r="C143">
        <v>1</v>
      </c>
      <c r="D143" t="s">
        <v>222</v>
      </c>
      <c r="E143">
        <v>72.078199999999995</v>
      </c>
      <c r="F143">
        <v>50</v>
      </c>
      <c r="G143">
        <v>71.049199999999999</v>
      </c>
      <c r="H143">
        <v>53</v>
      </c>
      <c r="I143">
        <v>97.841999999999999</v>
      </c>
      <c r="J143">
        <v>287</v>
      </c>
      <c r="K143">
        <v>99.428600000000003</v>
      </c>
      <c r="L143">
        <v>267</v>
      </c>
      <c r="M143">
        <v>97.588800000000006</v>
      </c>
      <c r="N143">
        <v>42</v>
      </c>
      <c r="O143">
        <v>96.521799999999999</v>
      </c>
      <c r="P143">
        <v>40</v>
      </c>
      <c r="Q143">
        <v>2.9068299999999998</v>
      </c>
      <c r="R143">
        <v>137</v>
      </c>
      <c r="S143">
        <f t="shared" si="50"/>
        <v>4.0328421075998072E-2</v>
      </c>
      <c r="T143">
        <f t="shared" si="51"/>
        <v>139</v>
      </c>
      <c r="U143">
        <f t="shared" si="52"/>
        <v>712568.43668926042</v>
      </c>
      <c r="V143">
        <f t="shared" si="53"/>
        <v>230</v>
      </c>
      <c r="W143">
        <f t="shared" si="54"/>
        <v>20.777664394887974</v>
      </c>
      <c r="X143">
        <f t="shared" si="55"/>
        <v>20</v>
      </c>
      <c r="Y143">
        <f t="shared" si="56"/>
        <v>79.5</v>
      </c>
      <c r="Z143">
        <v>0.54459999999999997</v>
      </c>
      <c r="AA143">
        <f t="shared" si="57"/>
        <v>139</v>
      </c>
      <c r="AB143">
        <v>0.61250000000000004</v>
      </c>
      <c r="AC143">
        <f t="shared" si="58"/>
        <v>0.57855000000000001</v>
      </c>
      <c r="AD143">
        <f t="shared" si="59"/>
        <v>137</v>
      </c>
      <c r="AE143">
        <v>0.44529999999999997</v>
      </c>
      <c r="AF143">
        <f t="shared" si="60"/>
        <v>177</v>
      </c>
      <c r="AG143">
        <v>0.56769999999999998</v>
      </c>
      <c r="AH143">
        <f t="shared" si="61"/>
        <v>144</v>
      </c>
      <c r="AI143">
        <f t="shared" si="62"/>
        <v>151.08333333333334</v>
      </c>
      <c r="AJ143">
        <f>IF(C143=1,(AI143/Z143),REF)</f>
        <v>277.42073693230509</v>
      </c>
      <c r="AK143">
        <f t="shared" si="63"/>
        <v>143</v>
      </c>
      <c r="AL143">
        <f>IF(B143=1,(AI143/AC143),REF)</f>
        <v>261.14135914498894</v>
      </c>
      <c r="AM143">
        <f t="shared" si="64"/>
        <v>143</v>
      </c>
      <c r="AN143">
        <f t="shared" si="65"/>
        <v>137</v>
      </c>
      <c r="AO143" t="str">
        <f t="shared" si="66"/>
        <v>Nevada</v>
      </c>
      <c r="AP143">
        <f t="shared" si="67"/>
        <v>0.34659133347659021</v>
      </c>
      <c r="AQ143">
        <f t="shared" si="68"/>
        <v>0.33155282408916004</v>
      </c>
      <c r="AR143">
        <f t="shared" si="69"/>
        <v>0.64880891925199458</v>
      </c>
      <c r="AS143" t="str">
        <f t="shared" si="70"/>
        <v>Nevada</v>
      </c>
      <c r="AT143">
        <f t="shared" si="71"/>
        <v>142</v>
      </c>
      <c r="AU143">
        <f t="shared" si="72"/>
        <v>138.66666666666666</v>
      </c>
      <c r="AV143">
        <v>141</v>
      </c>
      <c r="AW143" t="str">
        <f t="shared" si="73"/>
        <v>Nevada</v>
      </c>
      <c r="AX143" t="str">
        <f t="shared" si="74"/>
        <v/>
      </c>
      <c r="AY143">
        <v>142</v>
      </c>
    </row>
    <row r="144" spans="1:51" x14ac:dyDescent="0.25">
      <c r="A144">
        <v>1</v>
      </c>
      <c r="B144">
        <v>1</v>
      </c>
      <c r="C144">
        <v>1</v>
      </c>
      <c r="D144" t="s">
        <v>154</v>
      </c>
      <c r="E144">
        <v>67.564899999999994</v>
      </c>
      <c r="F144">
        <v>248</v>
      </c>
      <c r="G144">
        <v>67.152000000000001</v>
      </c>
      <c r="H144">
        <v>219</v>
      </c>
      <c r="I144">
        <v>99.257499999999993</v>
      </c>
      <c r="J144">
        <v>261</v>
      </c>
      <c r="K144">
        <v>103.538</v>
      </c>
      <c r="L144">
        <v>184</v>
      </c>
      <c r="M144">
        <v>97.54</v>
      </c>
      <c r="N144">
        <v>40</v>
      </c>
      <c r="O144">
        <v>99.328900000000004</v>
      </c>
      <c r="P144">
        <v>77</v>
      </c>
      <c r="Q144">
        <v>4.2088700000000001</v>
      </c>
      <c r="R144">
        <v>123</v>
      </c>
      <c r="S144">
        <f t="shared" si="50"/>
        <v>6.2297139491067001E-2</v>
      </c>
      <c r="T144">
        <f t="shared" si="51"/>
        <v>120</v>
      </c>
      <c r="U144">
        <f t="shared" si="52"/>
        <v>724303.66309211554</v>
      </c>
      <c r="V144">
        <f t="shared" si="53"/>
        <v>211</v>
      </c>
      <c r="W144">
        <f t="shared" si="54"/>
        <v>23.205977308999881</v>
      </c>
      <c r="X144">
        <f t="shared" si="55"/>
        <v>100</v>
      </c>
      <c r="Y144">
        <f t="shared" si="56"/>
        <v>110</v>
      </c>
      <c r="Z144">
        <v>0.50690000000000002</v>
      </c>
      <c r="AA144">
        <f t="shared" si="57"/>
        <v>149</v>
      </c>
      <c r="AB144">
        <v>0.7157</v>
      </c>
      <c r="AC144">
        <f t="shared" si="58"/>
        <v>0.61129999999999995</v>
      </c>
      <c r="AD144">
        <f t="shared" si="59"/>
        <v>121</v>
      </c>
      <c r="AE144">
        <v>0.57189999999999996</v>
      </c>
      <c r="AF144">
        <f t="shared" si="60"/>
        <v>136</v>
      </c>
      <c r="AG144">
        <v>0.49109999999999998</v>
      </c>
      <c r="AH144">
        <f t="shared" si="61"/>
        <v>172</v>
      </c>
      <c r="AI144">
        <f t="shared" si="62"/>
        <v>145</v>
      </c>
      <c r="AJ144">
        <f>IF(C144=1,(AI144/Z144),REF)</f>
        <v>286.05247583349774</v>
      </c>
      <c r="AK144">
        <f t="shared" si="63"/>
        <v>147</v>
      </c>
      <c r="AL144">
        <f>IF(B144=1,(AI144/AC144),REF)</f>
        <v>237.1994110911173</v>
      </c>
      <c r="AM144">
        <f t="shared" si="64"/>
        <v>137</v>
      </c>
      <c r="AN144">
        <f t="shared" si="65"/>
        <v>121</v>
      </c>
      <c r="AO144" t="str">
        <f t="shared" si="66"/>
        <v>Illinois St.</v>
      </c>
      <c r="AP144">
        <f t="shared" si="67"/>
        <v>0.32161157745009811</v>
      </c>
      <c r="AQ144">
        <f t="shared" si="68"/>
        <v>0.3545573445300968</v>
      </c>
      <c r="AR144">
        <f t="shared" si="69"/>
        <v>0.6480523414485142</v>
      </c>
      <c r="AS144" t="str">
        <f t="shared" si="70"/>
        <v>Illinois St.</v>
      </c>
      <c r="AT144">
        <f t="shared" si="71"/>
        <v>143</v>
      </c>
      <c r="AU144">
        <f t="shared" si="72"/>
        <v>128.33333333333334</v>
      </c>
      <c r="AV144">
        <v>131</v>
      </c>
      <c r="AW144" t="str">
        <f t="shared" si="73"/>
        <v>Illinois St.</v>
      </c>
      <c r="AX144" t="str">
        <f t="shared" si="74"/>
        <v/>
      </c>
      <c r="AY144">
        <v>143</v>
      </c>
    </row>
    <row r="145" spans="1:51" x14ac:dyDescent="0.25">
      <c r="A145">
        <v>1</v>
      </c>
      <c r="B145">
        <v>1</v>
      </c>
      <c r="C145">
        <v>1</v>
      </c>
      <c r="D145" t="s">
        <v>196</v>
      </c>
      <c r="E145">
        <v>71.726799999999997</v>
      </c>
      <c r="F145">
        <v>58</v>
      </c>
      <c r="G145">
        <v>70.707999999999998</v>
      </c>
      <c r="H145">
        <v>58</v>
      </c>
      <c r="I145">
        <v>100.51600000000001</v>
      </c>
      <c r="J145">
        <v>240</v>
      </c>
      <c r="K145">
        <v>102.45699999999999</v>
      </c>
      <c r="L145">
        <v>207</v>
      </c>
      <c r="M145">
        <v>104.008</v>
      </c>
      <c r="N145">
        <v>174</v>
      </c>
      <c r="O145">
        <v>103.093</v>
      </c>
      <c r="P145">
        <v>143</v>
      </c>
      <c r="Q145">
        <v>-0.63581200000000004</v>
      </c>
      <c r="R145">
        <v>169</v>
      </c>
      <c r="S145">
        <f t="shared" si="50"/>
        <v>-8.8669785909870503E-3</v>
      </c>
      <c r="T145">
        <f t="shared" si="51"/>
        <v>169</v>
      </c>
      <c r="U145">
        <f t="shared" si="52"/>
        <v>752947.55338085303</v>
      </c>
      <c r="V145">
        <f t="shared" si="53"/>
        <v>172</v>
      </c>
      <c r="W145">
        <f t="shared" si="54"/>
        <v>23.199852761109096</v>
      </c>
      <c r="X145">
        <f t="shared" si="55"/>
        <v>99</v>
      </c>
      <c r="Y145">
        <f t="shared" si="56"/>
        <v>134</v>
      </c>
      <c r="Z145">
        <v>0.55969999999999998</v>
      </c>
      <c r="AA145">
        <f t="shared" si="57"/>
        <v>133</v>
      </c>
      <c r="AB145">
        <v>0.4864</v>
      </c>
      <c r="AC145">
        <f t="shared" si="58"/>
        <v>0.52305000000000001</v>
      </c>
      <c r="AD145">
        <f t="shared" si="59"/>
        <v>156</v>
      </c>
      <c r="AE145">
        <v>0.51829999999999998</v>
      </c>
      <c r="AF145">
        <f t="shared" si="60"/>
        <v>154</v>
      </c>
      <c r="AG145">
        <v>0.53120000000000001</v>
      </c>
      <c r="AH145">
        <f t="shared" si="61"/>
        <v>156</v>
      </c>
      <c r="AI145">
        <f t="shared" si="62"/>
        <v>156.83333333333334</v>
      </c>
      <c r="AJ145">
        <f>IF(C145=1,(AI145/Z145),REF)</f>
        <v>280.20963611458524</v>
      </c>
      <c r="AK145">
        <f t="shared" si="63"/>
        <v>145</v>
      </c>
      <c r="AL145">
        <f>IF(B145=1,(AI145/AC145),REF)</f>
        <v>299.84386451263424</v>
      </c>
      <c r="AM145">
        <f t="shared" si="64"/>
        <v>153</v>
      </c>
      <c r="AN145">
        <f t="shared" si="65"/>
        <v>145</v>
      </c>
      <c r="AO145" t="str">
        <f t="shared" si="66"/>
        <v>Massachusetts</v>
      </c>
      <c r="AP145">
        <f t="shared" si="67"/>
        <v>0.35584507084003875</v>
      </c>
      <c r="AQ145">
        <f t="shared" si="68"/>
        <v>0.29461347161184021</v>
      </c>
      <c r="AR145">
        <f t="shared" si="69"/>
        <v>0.63808105504893109</v>
      </c>
      <c r="AS145" t="str">
        <f t="shared" si="70"/>
        <v>Massachusetts</v>
      </c>
      <c r="AT145">
        <f t="shared" si="71"/>
        <v>144</v>
      </c>
      <c r="AU145">
        <f t="shared" si="72"/>
        <v>148.33333333333334</v>
      </c>
      <c r="AV145">
        <v>155</v>
      </c>
      <c r="AW145" t="str">
        <f t="shared" si="73"/>
        <v>Massachusetts</v>
      </c>
      <c r="AX145" t="str">
        <f t="shared" si="74"/>
        <v/>
      </c>
      <c r="AY145">
        <v>144</v>
      </c>
    </row>
    <row r="146" spans="1:51" x14ac:dyDescent="0.25">
      <c r="A146">
        <v>1</v>
      </c>
      <c r="B146">
        <v>1</v>
      </c>
      <c r="C146">
        <v>1</v>
      </c>
      <c r="D146" t="s">
        <v>182</v>
      </c>
      <c r="E146">
        <v>66.586600000000004</v>
      </c>
      <c r="F146">
        <v>292</v>
      </c>
      <c r="G146">
        <v>65.614800000000002</v>
      </c>
      <c r="H146">
        <v>294</v>
      </c>
      <c r="I146">
        <v>105.00700000000001</v>
      </c>
      <c r="J146">
        <v>147</v>
      </c>
      <c r="K146">
        <v>106.946</v>
      </c>
      <c r="L146">
        <v>134</v>
      </c>
      <c r="M146">
        <v>103.057</v>
      </c>
      <c r="N146">
        <v>151</v>
      </c>
      <c r="O146">
        <v>103.587</v>
      </c>
      <c r="P146">
        <v>151</v>
      </c>
      <c r="Q146">
        <v>3.3589099999999998</v>
      </c>
      <c r="R146">
        <v>133</v>
      </c>
      <c r="S146">
        <f t="shared" si="50"/>
        <v>5.044558514776238E-2</v>
      </c>
      <c r="T146">
        <f t="shared" si="51"/>
        <v>131</v>
      </c>
      <c r="U146">
        <f t="shared" si="52"/>
        <v>761580.70281692559</v>
      </c>
      <c r="V146">
        <f t="shared" si="53"/>
        <v>160</v>
      </c>
      <c r="W146">
        <f t="shared" si="54"/>
        <v>25.182658095876469</v>
      </c>
      <c r="X146">
        <f t="shared" si="55"/>
        <v>197</v>
      </c>
      <c r="Y146">
        <f t="shared" si="56"/>
        <v>164</v>
      </c>
      <c r="Z146">
        <v>0.45679999999999998</v>
      </c>
      <c r="AA146">
        <f t="shared" si="57"/>
        <v>171</v>
      </c>
      <c r="AB146">
        <v>0.78049999999999997</v>
      </c>
      <c r="AC146">
        <f t="shared" si="58"/>
        <v>0.61864999999999992</v>
      </c>
      <c r="AD146">
        <f t="shared" si="59"/>
        <v>119</v>
      </c>
      <c r="AE146">
        <v>0.75290000000000001</v>
      </c>
      <c r="AF146">
        <f t="shared" si="60"/>
        <v>75</v>
      </c>
      <c r="AG146">
        <v>0.33550000000000002</v>
      </c>
      <c r="AH146">
        <f t="shared" si="61"/>
        <v>231</v>
      </c>
      <c r="AI146">
        <f t="shared" si="62"/>
        <v>146.66666666666666</v>
      </c>
      <c r="AJ146">
        <f>IF(C146=1,(AI146/Z146),REF)</f>
        <v>321.07413893753647</v>
      </c>
      <c r="AK146">
        <f t="shared" si="63"/>
        <v>151</v>
      </c>
      <c r="AL146">
        <f>IF(B146=1,(AI146/AC146),REF)</f>
        <v>237.07535224548076</v>
      </c>
      <c r="AM146">
        <f t="shared" si="64"/>
        <v>136</v>
      </c>
      <c r="AN146">
        <f t="shared" si="65"/>
        <v>119</v>
      </c>
      <c r="AO146" t="str">
        <f t="shared" si="66"/>
        <v>Louisiana Monroe</v>
      </c>
      <c r="AP146">
        <f t="shared" si="67"/>
        <v>0.28649662923370928</v>
      </c>
      <c r="AQ146">
        <f t="shared" si="68"/>
        <v>0.35884385020182913</v>
      </c>
      <c r="AR146">
        <f t="shared" si="69"/>
        <v>0.63606802566316245</v>
      </c>
      <c r="AS146" t="str">
        <f t="shared" si="70"/>
        <v>Louisiana Monroe</v>
      </c>
      <c r="AT146">
        <f t="shared" si="71"/>
        <v>145</v>
      </c>
      <c r="AU146">
        <f t="shared" si="72"/>
        <v>127.66666666666667</v>
      </c>
      <c r="AV146">
        <v>130</v>
      </c>
      <c r="AW146" t="str">
        <f t="shared" si="73"/>
        <v>Louisiana Monroe</v>
      </c>
      <c r="AX146" t="str">
        <f t="shared" si="74"/>
        <v/>
      </c>
      <c r="AY146">
        <v>145</v>
      </c>
    </row>
    <row r="147" spans="1:51" x14ac:dyDescent="0.25">
      <c r="A147">
        <v>1</v>
      </c>
      <c r="B147">
        <v>1</v>
      </c>
      <c r="C147">
        <v>1</v>
      </c>
      <c r="D147" t="s">
        <v>193</v>
      </c>
      <c r="E147">
        <v>77.6173</v>
      </c>
      <c r="F147">
        <v>4</v>
      </c>
      <c r="G147">
        <v>77.242800000000003</v>
      </c>
      <c r="H147">
        <v>2</v>
      </c>
      <c r="I147">
        <v>109.988</v>
      </c>
      <c r="J147">
        <v>56</v>
      </c>
      <c r="K147">
        <v>110.661</v>
      </c>
      <c r="L147">
        <v>76</v>
      </c>
      <c r="M147">
        <v>108.46599999999999</v>
      </c>
      <c r="N147">
        <v>286</v>
      </c>
      <c r="O147">
        <v>109.081</v>
      </c>
      <c r="P147">
        <v>263</v>
      </c>
      <c r="Q147">
        <v>1.5805400000000001</v>
      </c>
      <c r="R147">
        <v>150</v>
      </c>
      <c r="S147">
        <f t="shared" si="50"/>
        <v>2.0356286549519223E-2</v>
      </c>
      <c r="T147">
        <f t="shared" si="51"/>
        <v>151</v>
      </c>
      <c r="U147">
        <f t="shared" si="52"/>
        <v>950490.35039433336</v>
      </c>
      <c r="V147">
        <f t="shared" si="53"/>
        <v>15</v>
      </c>
      <c r="W147">
        <f t="shared" si="54"/>
        <v>23.466052923918497</v>
      </c>
      <c r="X147">
        <f t="shared" si="55"/>
        <v>108</v>
      </c>
      <c r="Y147">
        <f t="shared" si="56"/>
        <v>129.5</v>
      </c>
      <c r="Z147">
        <v>0.49619999999999997</v>
      </c>
      <c r="AA147">
        <f t="shared" si="57"/>
        <v>154</v>
      </c>
      <c r="AB147">
        <v>0.63160000000000005</v>
      </c>
      <c r="AC147">
        <f t="shared" si="58"/>
        <v>0.56390000000000007</v>
      </c>
      <c r="AD147">
        <f t="shared" si="59"/>
        <v>141</v>
      </c>
      <c r="AE147">
        <v>0.49690000000000001</v>
      </c>
      <c r="AF147">
        <f t="shared" si="60"/>
        <v>161</v>
      </c>
      <c r="AG147">
        <v>0.43099999999999999</v>
      </c>
      <c r="AH147">
        <f t="shared" si="61"/>
        <v>196</v>
      </c>
      <c r="AI147">
        <f t="shared" si="62"/>
        <v>132.25</v>
      </c>
      <c r="AJ147">
        <f>IF(C147=1,(AI147/Z147),REF)</f>
        <v>266.5255945183394</v>
      </c>
      <c r="AK147">
        <f t="shared" si="63"/>
        <v>140</v>
      </c>
      <c r="AL147">
        <f>IF(B147=1,(AI147/AC147),REF)</f>
        <v>234.52739847490687</v>
      </c>
      <c r="AM147">
        <f t="shared" si="64"/>
        <v>134</v>
      </c>
      <c r="AN147">
        <f t="shared" si="65"/>
        <v>134</v>
      </c>
      <c r="AO147" t="str">
        <f t="shared" si="66"/>
        <v>Marshall</v>
      </c>
      <c r="AP147">
        <f t="shared" si="67"/>
        <v>0.3170566174004032</v>
      </c>
      <c r="AQ147">
        <f t="shared" si="68"/>
        <v>0.3275285687424781</v>
      </c>
      <c r="AR147">
        <f t="shared" si="69"/>
        <v>0.63577014464343296</v>
      </c>
      <c r="AS147" t="str">
        <f t="shared" si="70"/>
        <v>Marshall</v>
      </c>
      <c r="AT147">
        <f t="shared" si="71"/>
        <v>146</v>
      </c>
      <c r="AU147">
        <f t="shared" si="72"/>
        <v>140.33333333333334</v>
      </c>
      <c r="AV147">
        <v>147</v>
      </c>
      <c r="AW147" t="str">
        <f t="shared" si="73"/>
        <v>Marshall</v>
      </c>
      <c r="AX147" t="str">
        <f t="shared" si="74"/>
        <v/>
      </c>
      <c r="AY147">
        <v>146</v>
      </c>
    </row>
    <row r="148" spans="1:51" x14ac:dyDescent="0.25">
      <c r="A148">
        <v>1</v>
      </c>
      <c r="B148">
        <v>1</v>
      </c>
      <c r="C148">
        <v>1</v>
      </c>
      <c r="D148" t="s">
        <v>317</v>
      </c>
      <c r="E148">
        <v>70.063299999999998</v>
      </c>
      <c r="F148">
        <v>116</v>
      </c>
      <c r="G148">
        <v>69.526899999999998</v>
      </c>
      <c r="H148">
        <v>93</v>
      </c>
      <c r="I148">
        <v>95.742400000000004</v>
      </c>
      <c r="J148">
        <v>313</v>
      </c>
      <c r="K148">
        <v>101.54300000000001</v>
      </c>
      <c r="L148">
        <v>223</v>
      </c>
      <c r="M148">
        <v>102.1</v>
      </c>
      <c r="N148">
        <v>132</v>
      </c>
      <c r="O148">
        <v>98.043700000000001</v>
      </c>
      <c r="P148">
        <v>54</v>
      </c>
      <c r="Q148">
        <v>3.4994299999999998</v>
      </c>
      <c r="R148">
        <v>131</v>
      </c>
      <c r="S148">
        <f t="shared" si="50"/>
        <v>4.9944835598665853E-2</v>
      </c>
      <c r="T148">
        <f t="shared" si="51"/>
        <v>132</v>
      </c>
      <c r="U148">
        <f t="shared" si="52"/>
        <v>722421.34451774182</v>
      </c>
      <c r="V148">
        <f t="shared" si="53"/>
        <v>213</v>
      </c>
      <c r="W148">
        <f t="shared" si="54"/>
        <v>21.916990481233547</v>
      </c>
      <c r="X148">
        <f t="shared" si="55"/>
        <v>42</v>
      </c>
      <c r="Y148">
        <f t="shared" si="56"/>
        <v>87</v>
      </c>
      <c r="Z148">
        <v>0.4879</v>
      </c>
      <c r="AA148">
        <f t="shared" si="57"/>
        <v>159</v>
      </c>
      <c r="AB148">
        <v>0.66720000000000002</v>
      </c>
      <c r="AC148">
        <f t="shared" si="58"/>
        <v>0.57755000000000001</v>
      </c>
      <c r="AD148">
        <f t="shared" si="59"/>
        <v>139</v>
      </c>
      <c r="AE148">
        <v>0.52759999999999996</v>
      </c>
      <c r="AF148">
        <f t="shared" si="60"/>
        <v>151</v>
      </c>
      <c r="AG148">
        <v>0.66779999999999995</v>
      </c>
      <c r="AH148">
        <f t="shared" si="61"/>
        <v>111</v>
      </c>
      <c r="AI148">
        <f t="shared" si="62"/>
        <v>138.83333333333334</v>
      </c>
      <c r="AJ148">
        <f>IF(C148=1,(AI148/Z148),REF)</f>
        <v>284.55284552845529</v>
      </c>
      <c r="AK148">
        <f t="shared" si="63"/>
        <v>146</v>
      </c>
      <c r="AL148">
        <f>IF(B148=1,(AI148/AC148),REF)</f>
        <v>240.38322800334748</v>
      </c>
      <c r="AM148">
        <f t="shared" si="64"/>
        <v>139</v>
      </c>
      <c r="AN148">
        <f t="shared" si="65"/>
        <v>139</v>
      </c>
      <c r="AO148" t="str">
        <f t="shared" si="66"/>
        <v>TCU</v>
      </c>
      <c r="AP148">
        <f t="shared" si="67"/>
        <v>0.30971944965847065</v>
      </c>
      <c r="AQ148">
        <f t="shared" si="68"/>
        <v>0.33442432480572182</v>
      </c>
      <c r="AR148">
        <f t="shared" si="69"/>
        <v>0.63559595879628084</v>
      </c>
      <c r="AS148" t="str">
        <f t="shared" si="70"/>
        <v>TCU</v>
      </c>
      <c r="AT148">
        <f t="shared" si="71"/>
        <v>147</v>
      </c>
      <c r="AU148">
        <f t="shared" si="72"/>
        <v>141.66666666666666</v>
      </c>
      <c r="AV148">
        <v>146</v>
      </c>
      <c r="AW148" t="str">
        <f t="shared" si="73"/>
        <v>TCU</v>
      </c>
      <c r="AX148" t="str">
        <f t="shared" si="74"/>
        <v/>
      </c>
      <c r="AY148">
        <v>147</v>
      </c>
    </row>
    <row r="149" spans="1:51" x14ac:dyDescent="0.25">
      <c r="A149">
        <v>1</v>
      </c>
      <c r="B149">
        <v>1</v>
      </c>
      <c r="C149">
        <v>1</v>
      </c>
      <c r="D149" t="s">
        <v>144</v>
      </c>
      <c r="E149">
        <v>66.712000000000003</v>
      </c>
      <c r="F149">
        <v>289</v>
      </c>
      <c r="G149">
        <v>66.168199999999999</v>
      </c>
      <c r="H149">
        <v>265</v>
      </c>
      <c r="I149">
        <v>112.157</v>
      </c>
      <c r="J149">
        <v>33</v>
      </c>
      <c r="K149">
        <v>110.52200000000001</v>
      </c>
      <c r="L149">
        <v>80</v>
      </c>
      <c r="M149">
        <v>104.876</v>
      </c>
      <c r="N149">
        <v>194</v>
      </c>
      <c r="O149">
        <v>107.985</v>
      </c>
      <c r="P149">
        <v>239</v>
      </c>
      <c r="Q149">
        <v>2.5368599999999999</v>
      </c>
      <c r="R149">
        <v>142</v>
      </c>
      <c r="S149">
        <f t="shared" si="50"/>
        <v>3.8029140184674515E-2</v>
      </c>
      <c r="T149">
        <f t="shared" si="51"/>
        <v>141</v>
      </c>
      <c r="U149">
        <f t="shared" si="52"/>
        <v>814894.58403260808</v>
      </c>
      <c r="V149">
        <f t="shared" si="53"/>
        <v>108</v>
      </c>
      <c r="W149">
        <f t="shared" si="54"/>
        <v>26.864423880275968</v>
      </c>
      <c r="X149">
        <f t="shared" si="55"/>
        <v>280</v>
      </c>
      <c r="Y149">
        <f t="shared" si="56"/>
        <v>210.5</v>
      </c>
      <c r="Z149">
        <v>0.53410000000000002</v>
      </c>
      <c r="AA149">
        <f t="shared" si="57"/>
        <v>142</v>
      </c>
      <c r="AB149">
        <v>0.50249999999999995</v>
      </c>
      <c r="AC149">
        <f t="shared" si="58"/>
        <v>0.51829999999999998</v>
      </c>
      <c r="AD149">
        <f t="shared" si="59"/>
        <v>158</v>
      </c>
      <c r="AE149">
        <v>0.53510000000000002</v>
      </c>
      <c r="AF149">
        <f t="shared" si="60"/>
        <v>148</v>
      </c>
      <c r="AG149">
        <v>0.66790000000000005</v>
      </c>
      <c r="AH149">
        <f t="shared" si="61"/>
        <v>110</v>
      </c>
      <c r="AI149">
        <f t="shared" si="62"/>
        <v>145.91666666666666</v>
      </c>
      <c r="AJ149">
        <f>IF(C149=1,(AI149/Z149),REF)</f>
        <v>273.20102352867752</v>
      </c>
      <c r="AK149">
        <f t="shared" si="63"/>
        <v>141</v>
      </c>
      <c r="AL149">
        <f>IF(B149=1,(AI149/AC149),REF)</f>
        <v>281.52935880120907</v>
      </c>
      <c r="AM149">
        <f t="shared" si="64"/>
        <v>148</v>
      </c>
      <c r="AN149">
        <f t="shared" si="65"/>
        <v>141</v>
      </c>
      <c r="AO149" t="str">
        <f t="shared" si="66"/>
        <v>High Point</v>
      </c>
      <c r="AP149">
        <f t="shared" si="67"/>
        <v>0.34043037236643164</v>
      </c>
      <c r="AQ149">
        <f t="shared" si="68"/>
        <v>0.29424699650030522</v>
      </c>
      <c r="AR149">
        <f t="shared" si="69"/>
        <v>0.63184304126013746</v>
      </c>
      <c r="AS149" t="str">
        <f t="shared" si="70"/>
        <v>High Point</v>
      </c>
      <c r="AT149">
        <f t="shared" si="71"/>
        <v>148</v>
      </c>
      <c r="AU149">
        <f t="shared" si="72"/>
        <v>149</v>
      </c>
      <c r="AV149">
        <v>148</v>
      </c>
      <c r="AW149" t="str">
        <f t="shared" si="73"/>
        <v>High Point</v>
      </c>
      <c r="AX149" t="str">
        <f t="shared" si="74"/>
        <v/>
      </c>
      <c r="AY149">
        <v>148</v>
      </c>
    </row>
    <row r="150" spans="1:51" x14ac:dyDescent="0.25">
      <c r="A150">
        <v>1</v>
      </c>
      <c r="B150">
        <v>1</v>
      </c>
      <c r="C150">
        <v>1</v>
      </c>
      <c r="D150" t="s">
        <v>381</v>
      </c>
      <c r="E150">
        <v>67.789100000000005</v>
      </c>
      <c r="F150">
        <v>238</v>
      </c>
      <c r="G150">
        <v>65.098399999999998</v>
      </c>
      <c r="H150">
        <v>311</v>
      </c>
      <c r="I150">
        <v>100.748</v>
      </c>
      <c r="J150">
        <v>237</v>
      </c>
      <c r="K150">
        <v>100.94799999999999</v>
      </c>
      <c r="L150">
        <v>235</v>
      </c>
      <c r="M150">
        <v>97.791799999999995</v>
      </c>
      <c r="N150">
        <v>46</v>
      </c>
      <c r="O150">
        <v>99.088300000000004</v>
      </c>
      <c r="P150">
        <v>71</v>
      </c>
      <c r="Q150">
        <v>1.85951</v>
      </c>
      <c r="R150">
        <v>148</v>
      </c>
      <c r="S150">
        <f t="shared" si="50"/>
        <v>2.7433613958586105E-2</v>
      </c>
      <c r="T150">
        <f t="shared" si="51"/>
        <v>148</v>
      </c>
      <c r="U150">
        <f t="shared" si="52"/>
        <v>690804.73569532635</v>
      </c>
      <c r="V150">
        <f t="shared" si="53"/>
        <v>258</v>
      </c>
      <c r="W150">
        <f t="shared" si="54"/>
        <v>23.039653112295625</v>
      </c>
      <c r="X150">
        <f t="shared" si="55"/>
        <v>89</v>
      </c>
      <c r="Y150">
        <f t="shared" si="56"/>
        <v>118.5</v>
      </c>
      <c r="Z150">
        <v>0.47089999999999999</v>
      </c>
      <c r="AA150">
        <f t="shared" si="57"/>
        <v>168</v>
      </c>
      <c r="AB150">
        <v>0.72140000000000004</v>
      </c>
      <c r="AC150">
        <f t="shared" si="58"/>
        <v>0.59614999999999996</v>
      </c>
      <c r="AD150">
        <f t="shared" si="59"/>
        <v>128</v>
      </c>
      <c r="AE150">
        <v>0.64159999999999995</v>
      </c>
      <c r="AF150">
        <f t="shared" si="60"/>
        <v>112</v>
      </c>
      <c r="AG150">
        <v>0.38540000000000002</v>
      </c>
      <c r="AH150">
        <f t="shared" si="61"/>
        <v>215</v>
      </c>
      <c r="AI150">
        <f t="shared" si="62"/>
        <v>163.25</v>
      </c>
      <c r="AJ150">
        <f>IF(C150=1,(AI150/Z150),REF)</f>
        <v>346.67657676789128</v>
      </c>
      <c r="AK150">
        <f t="shared" si="63"/>
        <v>154</v>
      </c>
      <c r="AL150">
        <f>IF(B150=1,(AI150/AC150),REF)</f>
        <v>273.84047639017029</v>
      </c>
      <c r="AM150">
        <f t="shared" si="64"/>
        <v>145</v>
      </c>
      <c r="AN150">
        <f t="shared" si="65"/>
        <v>128</v>
      </c>
      <c r="AO150" t="str">
        <f t="shared" si="66"/>
        <v>Wright St.</v>
      </c>
      <c r="AP150">
        <f t="shared" si="67"/>
        <v>0.29308270727267893</v>
      </c>
      <c r="AQ150">
        <f t="shared" si="68"/>
        <v>0.33961716643333112</v>
      </c>
      <c r="AR150">
        <f t="shared" si="69"/>
        <v>0.63105483832769216</v>
      </c>
      <c r="AS150" t="str">
        <f t="shared" si="70"/>
        <v>Wright St.</v>
      </c>
      <c r="AT150">
        <f t="shared" si="71"/>
        <v>149</v>
      </c>
      <c r="AU150">
        <f t="shared" si="72"/>
        <v>135</v>
      </c>
      <c r="AV150">
        <v>138</v>
      </c>
      <c r="AW150" t="str">
        <f t="shared" si="73"/>
        <v>Wright St.</v>
      </c>
      <c r="AX150" t="str">
        <f t="shared" si="74"/>
        <v/>
      </c>
      <c r="AY150">
        <v>149</v>
      </c>
    </row>
    <row r="151" spans="1:51" x14ac:dyDescent="0.25">
      <c r="A151">
        <v>1</v>
      </c>
      <c r="B151">
        <v>1</v>
      </c>
      <c r="C151">
        <v>1</v>
      </c>
      <c r="D151" t="s">
        <v>215</v>
      </c>
      <c r="E151">
        <v>66.012299999999996</v>
      </c>
      <c r="F151">
        <v>312</v>
      </c>
      <c r="G151">
        <v>64.658299999999997</v>
      </c>
      <c r="H151">
        <v>323</v>
      </c>
      <c r="I151">
        <v>106.22799999999999</v>
      </c>
      <c r="J151">
        <v>122</v>
      </c>
      <c r="K151">
        <v>104.86799999999999</v>
      </c>
      <c r="L151">
        <v>167</v>
      </c>
      <c r="M151">
        <v>101.70099999999999</v>
      </c>
      <c r="N151">
        <v>126</v>
      </c>
      <c r="O151">
        <v>102.092</v>
      </c>
      <c r="P151">
        <v>124</v>
      </c>
      <c r="Q151">
        <v>2.7763100000000001</v>
      </c>
      <c r="R151">
        <v>139</v>
      </c>
      <c r="S151">
        <f t="shared" si="50"/>
        <v>4.2052768953664645E-2</v>
      </c>
      <c r="T151">
        <f t="shared" si="51"/>
        <v>138</v>
      </c>
      <c r="U151">
        <f t="shared" si="52"/>
        <v>725956.89674231503</v>
      </c>
      <c r="V151">
        <f t="shared" si="53"/>
        <v>206</v>
      </c>
      <c r="W151">
        <f t="shared" si="54"/>
        <v>24.817719643124168</v>
      </c>
      <c r="X151">
        <f t="shared" si="55"/>
        <v>177</v>
      </c>
      <c r="Y151">
        <f t="shared" si="56"/>
        <v>157.5</v>
      </c>
      <c r="Z151">
        <v>0.50390000000000001</v>
      </c>
      <c r="AA151">
        <f t="shared" si="57"/>
        <v>151</v>
      </c>
      <c r="AB151">
        <v>0.59719999999999995</v>
      </c>
      <c r="AC151">
        <f t="shared" si="58"/>
        <v>0.55054999999999998</v>
      </c>
      <c r="AD151">
        <f t="shared" si="59"/>
        <v>144</v>
      </c>
      <c r="AE151">
        <v>0.50490000000000002</v>
      </c>
      <c r="AF151">
        <f t="shared" si="60"/>
        <v>158</v>
      </c>
      <c r="AG151">
        <v>0.63660000000000005</v>
      </c>
      <c r="AH151">
        <f t="shared" si="61"/>
        <v>119</v>
      </c>
      <c r="AI151">
        <f t="shared" si="62"/>
        <v>153.75</v>
      </c>
      <c r="AJ151">
        <f>IF(C151=1,(AI151/Z151),REF)</f>
        <v>305.12006350466362</v>
      </c>
      <c r="AK151">
        <f t="shared" si="63"/>
        <v>148</v>
      </c>
      <c r="AL151">
        <f>IF(B151=1,(AI151/AC151),REF)</f>
        <v>279.26618835709746</v>
      </c>
      <c r="AM151">
        <f t="shared" si="64"/>
        <v>147</v>
      </c>
      <c r="AN151">
        <f t="shared" si="65"/>
        <v>144</v>
      </c>
      <c r="AO151" t="str">
        <f t="shared" si="66"/>
        <v>Morehead St.</v>
      </c>
      <c r="AP151">
        <f t="shared" si="67"/>
        <v>0.31765173795705509</v>
      </c>
      <c r="AQ151">
        <f t="shared" si="68"/>
        <v>0.31287132641274251</v>
      </c>
      <c r="AR151">
        <f t="shared" si="69"/>
        <v>0.63018548046499079</v>
      </c>
      <c r="AS151" t="str">
        <f t="shared" si="70"/>
        <v>Morehead St.</v>
      </c>
      <c r="AT151">
        <f t="shared" si="71"/>
        <v>150</v>
      </c>
      <c r="AU151">
        <f t="shared" si="72"/>
        <v>146</v>
      </c>
      <c r="AV151">
        <v>143</v>
      </c>
      <c r="AW151" t="str">
        <f t="shared" si="73"/>
        <v>Morehead St.</v>
      </c>
      <c r="AX151" t="str">
        <f t="shared" si="74"/>
        <v/>
      </c>
      <c r="AY151">
        <v>150</v>
      </c>
    </row>
    <row r="152" spans="1:51" x14ac:dyDescent="0.25">
      <c r="A152">
        <v>1</v>
      </c>
      <c r="B152">
        <v>1</v>
      </c>
      <c r="C152">
        <v>1</v>
      </c>
      <c r="D152" t="s">
        <v>79</v>
      </c>
      <c r="E152">
        <v>67.278599999999997</v>
      </c>
      <c r="F152">
        <v>261</v>
      </c>
      <c r="G152">
        <v>66.463300000000004</v>
      </c>
      <c r="H152">
        <v>250</v>
      </c>
      <c r="I152">
        <v>110.64100000000001</v>
      </c>
      <c r="J152">
        <v>47</v>
      </c>
      <c r="K152">
        <v>110.761</v>
      </c>
      <c r="L152">
        <v>74</v>
      </c>
      <c r="M152">
        <v>109.05500000000001</v>
      </c>
      <c r="N152">
        <v>298</v>
      </c>
      <c r="O152">
        <v>109.598</v>
      </c>
      <c r="P152">
        <v>270</v>
      </c>
      <c r="Q152">
        <v>1.16259</v>
      </c>
      <c r="R152">
        <v>154</v>
      </c>
      <c r="S152">
        <f t="shared" si="50"/>
        <v>1.72863287880544E-2</v>
      </c>
      <c r="T152">
        <f t="shared" si="51"/>
        <v>153</v>
      </c>
      <c r="U152">
        <f t="shared" si="52"/>
        <v>825373.80566211045</v>
      </c>
      <c r="V152">
        <f t="shared" si="53"/>
        <v>100</v>
      </c>
      <c r="W152">
        <f t="shared" si="54"/>
        <v>27.277669351288733</v>
      </c>
      <c r="X152">
        <f t="shared" si="55"/>
        <v>302</v>
      </c>
      <c r="Y152">
        <f t="shared" si="56"/>
        <v>227.5</v>
      </c>
      <c r="Z152">
        <v>0.50260000000000005</v>
      </c>
      <c r="AA152">
        <f t="shared" si="57"/>
        <v>152</v>
      </c>
      <c r="AB152">
        <v>0.59809999999999997</v>
      </c>
      <c r="AC152">
        <f t="shared" si="58"/>
        <v>0.55035000000000001</v>
      </c>
      <c r="AD152">
        <f t="shared" si="59"/>
        <v>145</v>
      </c>
      <c r="AE152">
        <v>0.49780000000000002</v>
      </c>
      <c r="AF152">
        <f t="shared" si="60"/>
        <v>160</v>
      </c>
      <c r="AG152">
        <v>0.45229999999999998</v>
      </c>
      <c r="AH152">
        <f t="shared" si="61"/>
        <v>187</v>
      </c>
      <c r="AI152">
        <f t="shared" si="62"/>
        <v>162.08333333333334</v>
      </c>
      <c r="AJ152">
        <f>IF(C152=1,(AI152/Z152),REF)</f>
        <v>322.48972012203211</v>
      </c>
      <c r="AK152">
        <f t="shared" si="63"/>
        <v>152</v>
      </c>
      <c r="AL152">
        <f>IF(B152=1,(AI152/AC152),REF)</f>
        <v>294.50955452590779</v>
      </c>
      <c r="AM152">
        <f t="shared" si="64"/>
        <v>151</v>
      </c>
      <c r="AN152">
        <f t="shared" si="65"/>
        <v>145</v>
      </c>
      <c r="AO152" t="str">
        <f t="shared" si="66"/>
        <v>Central Michigan</v>
      </c>
      <c r="AP152">
        <f t="shared" si="67"/>
        <v>0.31508291216100104</v>
      </c>
      <c r="AQ152">
        <f t="shared" si="68"/>
        <v>0.31068682596881225</v>
      </c>
      <c r="AR152">
        <f t="shared" si="69"/>
        <v>0.6282808528144066</v>
      </c>
      <c r="AS152" t="str">
        <f t="shared" si="70"/>
        <v>Central Michigan</v>
      </c>
      <c r="AT152">
        <f t="shared" si="71"/>
        <v>151</v>
      </c>
      <c r="AU152">
        <f t="shared" si="72"/>
        <v>147</v>
      </c>
      <c r="AV152">
        <v>150</v>
      </c>
      <c r="AW152" t="str">
        <f t="shared" si="73"/>
        <v>Central Michigan</v>
      </c>
      <c r="AX152" t="str">
        <f t="shared" si="74"/>
        <v/>
      </c>
      <c r="AY152">
        <v>151</v>
      </c>
    </row>
    <row r="153" spans="1:51" x14ac:dyDescent="0.25">
      <c r="A153">
        <v>1</v>
      </c>
      <c r="B153">
        <v>1</v>
      </c>
      <c r="C153">
        <v>1</v>
      </c>
      <c r="D153" t="s">
        <v>134</v>
      </c>
      <c r="E153">
        <v>64.9499</v>
      </c>
      <c r="F153">
        <v>336</v>
      </c>
      <c r="G153">
        <v>64.783900000000003</v>
      </c>
      <c r="H153">
        <v>319</v>
      </c>
      <c r="I153">
        <v>98.519099999999995</v>
      </c>
      <c r="J153">
        <v>279</v>
      </c>
      <c r="K153">
        <v>99.496899999999997</v>
      </c>
      <c r="L153">
        <v>265</v>
      </c>
      <c r="M153">
        <v>99.128500000000003</v>
      </c>
      <c r="N153">
        <v>72</v>
      </c>
      <c r="O153">
        <v>101.1</v>
      </c>
      <c r="P153">
        <v>108</v>
      </c>
      <c r="Q153">
        <v>-1.60331</v>
      </c>
      <c r="R153">
        <v>182</v>
      </c>
      <c r="S153">
        <f t="shared" si="50"/>
        <v>-2.4682101127176451E-2</v>
      </c>
      <c r="T153">
        <f t="shared" si="51"/>
        <v>182</v>
      </c>
      <c r="U153">
        <f t="shared" si="52"/>
        <v>642980.18050585839</v>
      </c>
      <c r="V153">
        <f t="shared" si="53"/>
        <v>305</v>
      </c>
      <c r="W153">
        <f t="shared" si="54"/>
        <v>24.832666851751235</v>
      </c>
      <c r="X153">
        <f t="shared" si="55"/>
        <v>180</v>
      </c>
      <c r="Y153">
        <f t="shared" si="56"/>
        <v>181</v>
      </c>
      <c r="Z153">
        <v>0.52439999999999998</v>
      </c>
      <c r="AA153">
        <f t="shared" si="57"/>
        <v>146</v>
      </c>
      <c r="AB153">
        <v>0.54479999999999995</v>
      </c>
      <c r="AC153">
        <f t="shared" si="58"/>
        <v>0.53459999999999996</v>
      </c>
      <c r="AD153">
        <f t="shared" si="59"/>
        <v>153</v>
      </c>
      <c r="AE153">
        <v>0.41870000000000002</v>
      </c>
      <c r="AF153">
        <f t="shared" si="60"/>
        <v>186</v>
      </c>
      <c r="AG153">
        <v>0.71220000000000006</v>
      </c>
      <c r="AH153">
        <f t="shared" si="61"/>
        <v>93</v>
      </c>
      <c r="AI153">
        <f t="shared" si="62"/>
        <v>183.33333333333334</v>
      </c>
      <c r="AJ153">
        <f>IF(C153=1,(AI153/Z153),REF)</f>
        <v>349.6058988049835</v>
      </c>
      <c r="AK153">
        <f t="shared" si="63"/>
        <v>155</v>
      </c>
      <c r="AL153">
        <f>IF(B153=1,(AI153/AC153),REF)</f>
        <v>342.93552812071334</v>
      </c>
      <c r="AM153">
        <f t="shared" si="64"/>
        <v>165</v>
      </c>
      <c r="AN153">
        <f t="shared" si="65"/>
        <v>153</v>
      </c>
      <c r="AO153" t="str">
        <f t="shared" si="66"/>
        <v>Georgia St.</v>
      </c>
      <c r="AP153">
        <f t="shared" si="67"/>
        <v>0.32610597933768776</v>
      </c>
      <c r="AQ153">
        <f t="shared" si="68"/>
        <v>0.29610700761966269</v>
      </c>
      <c r="AR153">
        <f t="shared" si="69"/>
        <v>0.62685000022443094</v>
      </c>
      <c r="AS153" t="str">
        <f t="shared" si="70"/>
        <v>Georgia St.</v>
      </c>
      <c r="AT153">
        <f t="shared" si="71"/>
        <v>152</v>
      </c>
      <c r="AU153">
        <f t="shared" si="72"/>
        <v>152.66666666666666</v>
      </c>
      <c r="AV153">
        <v>154</v>
      </c>
      <c r="AW153" t="str">
        <f t="shared" si="73"/>
        <v>Georgia St.</v>
      </c>
      <c r="AX153" t="str">
        <f t="shared" si="74"/>
        <v/>
      </c>
      <c r="AY153">
        <v>152</v>
      </c>
    </row>
    <row r="154" spans="1:51" x14ac:dyDescent="0.25">
      <c r="A154">
        <v>1</v>
      </c>
      <c r="B154">
        <v>1</v>
      </c>
      <c r="C154">
        <v>1</v>
      </c>
      <c r="D154" t="s">
        <v>259</v>
      </c>
      <c r="E154">
        <v>66.209699999999998</v>
      </c>
      <c r="F154">
        <v>303</v>
      </c>
      <c r="G154">
        <v>66.054299999999998</v>
      </c>
      <c r="H154">
        <v>270</v>
      </c>
      <c r="I154">
        <v>98.566100000000006</v>
      </c>
      <c r="J154">
        <v>275</v>
      </c>
      <c r="K154">
        <v>103.25</v>
      </c>
      <c r="L154">
        <v>190</v>
      </c>
      <c r="M154">
        <v>104.20699999999999</v>
      </c>
      <c r="N154">
        <v>177</v>
      </c>
      <c r="O154">
        <v>100.45</v>
      </c>
      <c r="P154">
        <v>96</v>
      </c>
      <c r="Q154">
        <v>2.7993700000000001</v>
      </c>
      <c r="R154">
        <v>138</v>
      </c>
      <c r="S154">
        <f t="shared" si="50"/>
        <v>4.2289875954731666E-2</v>
      </c>
      <c r="T154">
        <f t="shared" si="51"/>
        <v>137</v>
      </c>
      <c r="U154">
        <f t="shared" si="52"/>
        <v>705832.64495624998</v>
      </c>
      <c r="V154">
        <f t="shared" si="53"/>
        <v>240</v>
      </c>
      <c r="W154">
        <f t="shared" si="54"/>
        <v>24.110059694879968</v>
      </c>
      <c r="X154">
        <f t="shared" si="55"/>
        <v>138</v>
      </c>
      <c r="Y154">
        <f t="shared" si="56"/>
        <v>137.5</v>
      </c>
      <c r="Z154">
        <v>0.4758</v>
      </c>
      <c r="AA154">
        <f t="shared" si="57"/>
        <v>164</v>
      </c>
      <c r="AB154">
        <v>0.59789999999999999</v>
      </c>
      <c r="AC154">
        <f t="shared" si="58"/>
        <v>0.53685000000000005</v>
      </c>
      <c r="AD154">
        <f t="shared" si="59"/>
        <v>152</v>
      </c>
      <c r="AE154">
        <v>0.39329999999999998</v>
      </c>
      <c r="AF154">
        <f t="shared" si="60"/>
        <v>195</v>
      </c>
      <c r="AG154">
        <v>0.5242</v>
      </c>
      <c r="AH154">
        <f t="shared" si="61"/>
        <v>159</v>
      </c>
      <c r="AI154">
        <f t="shared" si="62"/>
        <v>170.08333333333334</v>
      </c>
      <c r="AJ154">
        <f>IF(C154=1,(AI154/Z154),REF)</f>
        <v>357.46812386156648</v>
      </c>
      <c r="AK154">
        <f t="shared" si="63"/>
        <v>160</v>
      </c>
      <c r="AL154">
        <f>IF(B154=1,(AI154/AC154),REF)</f>
        <v>316.81723634783145</v>
      </c>
      <c r="AM154">
        <f t="shared" si="64"/>
        <v>157</v>
      </c>
      <c r="AN154">
        <f t="shared" si="65"/>
        <v>152</v>
      </c>
      <c r="AO154" t="str">
        <f t="shared" si="66"/>
        <v>Penn St.</v>
      </c>
      <c r="AP154">
        <f t="shared" si="67"/>
        <v>0.2952260389791605</v>
      </c>
      <c r="AQ154">
        <f t="shared" si="68"/>
        <v>0.30031231953402937</v>
      </c>
      <c r="AR154">
        <f t="shared" si="69"/>
        <v>0.61595913092875587</v>
      </c>
      <c r="AS154" t="str">
        <f t="shared" si="70"/>
        <v>Penn St.</v>
      </c>
      <c r="AT154">
        <f t="shared" si="71"/>
        <v>153</v>
      </c>
      <c r="AU154">
        <f t="shared" si="72"/>
        <v>152.33333333333334</v>
      </c>
      <c r="AV154">
        <v>156</v>
      </c>
      <c r="AW154" t="str">
        <f t="shared" si="73"/>
        <v>Penn St.</v>
      </c>
      <c r="AX154" t="str">
        <f t="shared" si="74"/>
        <v/>
      </c>
      <c r="AY154">
        <v>153</v>
      </c>
    </row>
    <row r="155" spans="1:51" x14ac:dyDescent="0.25">
      <c r="A155">
        <v>1</v>
      </c>
      <c r="B155">
        <v>1</v>
      </c>
      <c r="C155">
        <v>1</v>
      </c>
      <c r="D155" t="s">
        <v>219</v>
      </c>
      <c r="E155">
        <v>65.110799999999998</v>
      </c>
      <c r="F155">
        <v>331</v>
      </c>
      <c r="G155">
        <v>64.800700000000006</v>
      </c>
      <c r="H155">
        <v>318</v>
      </c>
      <c r="I155">
        <v>101.941</v>
      </c>
      <c r="J155">
        <v>214</v>
      </c>
      <c r="K155">
        <v>99.124899999999997</v>
      </c>
      <c r="L155">
        <v>275</v>
      </c>
      <c r="M155">
        <v>98.556600000000003</v>
      </c>
      <c r="N155">
        <v>57</v>
      </c>
      <c r="O155">
        <v>102.815</v>
      </c>
      <c r="P155">
        <v>139</v>
      </c>
      <c r="Q155">
        <v>-3.6903299999999999</v>
      </c>
      <c r="R155">
        <v>204</v>
      </c>
      <c r="S155">
        <f t="shared" si="50"/>
        <v>-5.667416158302465E-2</v>
      </c>
      <c r="T155">
        <f t="shared" si="51"/>
        <v>206</v>
      </c>
      <c r="U155">
        <f t="shared" si="52"/>
        <v>639762.16963529109</v>
      </c>
      <c r="V155">
        <f t="shared" si="53"/>
        <v>307</v>
      </c>
      <c r="W155">
        <f t="shared" si="54"/>
        <v>25.447043741124403</v>
      </c>
      <c r="X155">
        <f t="shared" si="55"/>
        <v>215</v>
      </c>
      <c r="Y155">
        <f t="shared" si="56"/>
        <v>210.5</v>
      </c>
      <c r="Z155">
        <v>0.59399999999999997</v>
      </c>
      <c r="AA155">
        <f t="shared" si="57"/>
        <v>122</v>
      </c>
      <c r="AB155">
        <v>0.25240000000000001</v>
      </c>
      <c r="AC155">
        <f t="shared" si="58"/>
        <v>0.42320000000000002</v>
      </c>
      <c r="AD155">
        <f t="shared" si="59"/>
        <v>200</v>
      </c>
      <c r="AE155">
        <v>0.5645</v>
      </c>
      <c r="AF155">
        <f t="shared" si="60"/>
        <v>138</v>
      </c>
      <c r="AG155">
        <v>0.5645</v>
      </c>
      <c r="AH155">
        <f t="shared" si="61"/>
        <v>149</v>
      </c>
      <c r="AI155">
        <f t="shared" si="62"/>
        <v>201.75</v>
      </c>
      <c r="AJ155">
        <f>IF(C155=1,(AI155/Z155),REF)</f>
        <v>339.64646464646466</v>
      </c>
      <c r="AK155">
        <f t="shared" si="63"/>
        <v>153</v>
      </c>
      <c r="AL155">
        <f>IF(B155=1,(AI155/AC155),REF)</f>
        <v>476.72495274102079</v>
      </c>
      <c r="AM155">
        <f t="shared" si="64"/>
        <v>200</v>
      </c>
      <c r="AN155">
        <f t="shared" si="65"/>
        <v>153</v>
      </c>
      <c r="AO155" t="str">
        <f t="shared" si="66"/>
        <v>Navy</v>
      </c>
      <c r="AP155">
        <f t="shared" si="67"/>
        <v>0.37045690085425231</v>
      </c>
      <c r="AQ155">
        <f t="shared" si="68"/>
        <v>0.22494868802364251</v>
      </c>
      <c r="AR155">
        <f t="shared" si="69"/>
        <v>0.61590419835333465</v>
      </c>
      <c r="AS155" t="str">
        <f t="shared" si="70"/>
        <v>Navy</v>
      </c>
      <c r="AT155">
        <f t="shared" si="71"/>
        <v>154</v>
      </c>
      <c r="AU155">
        <f t="shared" si="72"/>
        <v>169</v>
      </c>
      <c r="AV155">
        <v>166</v>
      </c>
      <c r="AW155" t="str">
        <f t="shared" si="73"/>
        <v>Navy</v>
      </c>
      <c r="AX155" t="str">
        <f t="shared" si="74"/>
        <v/>
      </c>
      <c r="AY155">
        <v>154</v>
      </c>
    </row>
    <row r="156" spans="1:51" x14ac:dyDescent="0.25">
      <c r="A156">
        <v>1</v>
      </c>
      <c r="B156">
        <v>1</v>
      </c>
      <c r="C156">
        <v>1</v>
      </c>
      <c r="D156" t="s">
        <v>115</v>
      </c>
      <c r="E156">
        <v>71.273200000000003</v>
      </c>
      <c r="F156">
        <v>74</v>
      </c>
      <c r="G156">
        <v>71.0745</v>
      </c>
      <c r="H156">
        <v>52</v>
      </c>
      <c r="I156">
        <v>104.033</v>
      </c>
      <c r="J156">
        <v>177</v>
      </c>
      <c r="K156">
        <v>106.35899999999999</v>
      </c>
      <c r="L156">
        <v>146</v>
      </c>
      <c r="M156">
        <v>106.389</v>
      </c>
      <c r="N156">
        <v>235</v>
      </c>
      <c r="O156">
        <v>106.086</v>
      </c>
      <c r="P156">
        <v>199</v>
      </c>
      <c r="Q156">
        <v>0.27311200000000002</v>
      </c>
      <c r="R156">
        <v>161</v>
      </c>
      <c r="S156">
        <f t="shared" si="50"/>
        <v>3.8303317375955638E-3</v>
      </c>
      <c r="T156">
        <f t="shared" si="51"/>
        <v>161</v>
      </c>
      <c r="U156">
        <f t="shared" si="52"/>
        <v>806259.32166688913</v>
      </c>
      <c r="V156">
        <f t="shared" si="53"/>
        <v>117</v>
      </c>
      <c r="W156">
        <f t="shared" si="54"/>
        <v>24.441432787919151</v>
      </c>
      <c r="X156">
        <f t="shared" si="55"/>
        <v>156</v>
      </c>
      <c r="Y156">
        <f t="shared" si="56"/>
        <v>158.5</v>
      </c>
      <c r="Z156">
        <v>0.505</v>
      </c>
      <c r="AA156">
        <f t="shared" si="57"/>
        <v>150</v>
      </c>
      <c r="AB156">
        <v>0.48</v>
      </c>
      <c r="AC156">
        <f t="shared" si="58"/>
        <v>0.49249999999999999</v>
      </c>
      <c r="AD156">
        <f t="shared" si="59"/>
        <v>167</v>
      </c>
      <c r="AE156">
        <v>0.45119999999999999</v>
      </c>
      <c r="AF156">
        <f t="shared" si="60"/>
        <v>174</v>
      </c>
      <c r="AG156">
        <v>0.49540000000000001</v>
      </c>
      <c r="AH156">
        <f t="shared" si="61"/>
        <v>171</v>
      </c>
      <c r="AI156">
        <f t="shared" si="62"/>
        <v>158.08333333333334</v>
      </c>
      <c r="AJ156">
        <f>IF(C156=1,(AI156/Z156),REF)</f>
        <v>313.03630363036308</v>
      </c>
      <c r="AK156">
        <f t="shared" si="63"/>
        <v>149</v>
      </c>
      <c r="AL156">
        <f>IF(B156=1,(AI156/AC156),REF)</f>
        <v>320.98138747884946</v>
      </c>
      <c r="AM156">
        <f t="shared" si="64"/>
        <v>158</v>
      </c>
      <c r="AN156">
        <f t="shared" si="65"/>
        <v>149</v>
      </c>
      <c r="AO156" t="str">
        <f t="shared" si="66"/>
        <v>Elon</v>
      </c>
      <c r="AP156">
        <f t="shared" si="67"/>
        <v>0.31753080288732216</v>
      </c>
      <c r="AQ156">
        <f t="shared" si="68"/>
        <v>0.2750537337186722</v>
      </c>
      <c r="AR156">
        <f t="shared" si="69"/>
        <v>0.6147352648208122</v>
      </c>
      <c r="AS156" t="str">
        <f t="shared" si="70"/>
        <v>Elon</v>
      </c>
      <c r="AT156">
        <f t="shared" si="71"/>
        <v>155</v>
      </c>
      <c r="AU156">
        <f t="shared" si="72"/>
        <v>157</v>
      </c>
      <c r="AV156">
        <v>167</v>
      </c>
      <c r="AW156" t="str">
        <f t="shared" si="73"/>
        <v>Elon</v>
      </c>
      <c r="AX156" t="str">
        <f t="shared" si="74"/>
        <v/>
      </c>
      <c r="AY156">
        <v>155</v>
      </c>
    </row>
    <row r="157" spans="1:51" x14ac:dyDescent="0.25">
      <c r="A157">
        <v>1</v>
      </c>
      <c r="B157">
        <v>1</v>
      </c>
      <c r="C157">
        <v>1</v>
      </c>
      <c r="D157" t="s">
        <v>142</v>
      </c>
      <c r="E157">
        <v>67.140699999999995</v>
      </c>
      <c r="F157">
        <v>267</v>
      </c>
      <c r="G157">
        <v>65.886700000000005</v>
      </c>
      <c r="H157">
        <v>280</v>
      </c>
      <c r="I157">
        <v>98.894099999999995</v>
      </c>
      <c r="J157">
        <v>269</v>
      </c>
      <c r="K157">
        <v>99.985399999999998</v>
      </c>
      <c r="L157">
        <v>252</v>
      </c>
      <c r="M157">
        <v>100.075</v>
      </c>
      <c r="N157">
        <v>91</v>
      </c>
      <c r="O157">
        <v>100.90900000000001</v>
      </c>
      <c r="P157">
        <v>105</v>
      </c>
      <c r="Q157">
        <v>-0.92334700000000003</v>
      </c>
      <c r="R157">
        <v>174</v>
      </c>
      <c r="S157">
        <f t="shared" si="50"/>
        <v>-1.3756186634932426E-2</v>
      </c>
      <c r="T157">
        <f t="shared" si="51"/>
        <v>175</v>
      </c>
      <c r="U157">
        <f t="shared" si="52"/>
        <v>671210.96346771158</v>
      </c>
      <c r="V157">
        <f t="shared" si="53"/>
        <v>284</v>
      </c>
      <c r="W157">
        <f t="shared" si="54"/>
        <v>23.949804847589572</v>
      </c>
      <c r="X157">
        <f t="shared" si="55"/>
        <v>131</v>
      </c>
      <c r="Y157">
        <f t="shared" si="56"/>
        <v>153</v>
      </c>
      <c r="Z157">
        <v>0.48520000000000002</v>
      </c>
      <c r="AA157">
        <f t="shared" si="57"/>
        <v>160</v>
      </c>
      <c r="AB157">
        <v>0.56759999999999999</v>
      </c>
      <c r="AC157">
        <f t="shared" si="58"/>
        <v>0.52639999999999998</v>
      </c>
      <c r="AD157">
        <f t="shared" si="59"/>
        <v>155</v>
      </c>
      <c r="AE157">
        <v>0.28249999999999997</v>
      </c>
      <c r="AF157">
        <f t="shared" si="60"/>
        <v>242</v>
      </c>
      <c r="AG157">
        <v>0.64800000000000002</v>
      </c>
      <c r="AH157">
        <f t="shared" si="61"/>
        <v>115</v>
      </c>
      <c r="AI157">
        <f t="shared" si="62"/>
        <v>187.33333333333334</v>
      </c>
      <c r="AJ157">
        <f>IF(C157=1,(AI157/Z157),REF)</f>
        <v>386.09508106622701</v>
      </c>
      <c r="AK157">
        <f t="shared" si="63"/>
        <v>173</v>
      </c>
      <c r="AL157">
        <f>IF(B157=1,(AI157/AC157),REF)</f>
        <v>355.87639311043569</v>
      </c>
      <c r="AM157">
        <f t="shared" si="64"/>
        <v>170</v>
      </c>
      <c r="AN157">
        <f t="shared" si="65"/>
        <v>155</v>
      </c>
      <c r="AO157" t="str">
        <f t="shared" si="66"/>
        <v>Harvard</v>
      </c>
      <c r="AP157">
        <f t="shared" si="67"/>
        <v>0.29874821521764033</v>
      </c>
      <c r="AQ157">
        <f t="shared" si="68"/>
        <v>0.29021828684976986</v>
      </c>
      <c r="AR157">
        <f t="shared" si="69"/>
        <v>0.613231195479919</v>
      </c>
      <c r="AS157" t="str">
        <f t="shared" si="70"/>
        <v>Harvard</v>
      </c>
      <c r="AT157">
        <f t="shared" si="71"/>
        <v>156</v>
      </c>
      <c r="AU157">
        <f t="shared" si="72"/>
        <v>155.33333333333334</v>
      </c>
      <c r="AV157">
        <v>157</v>
      </c>
      <c r="AW157" t="str">
        <f t="shared" si="73"/>
        <v>Harvard</v>
      </c>
      <c r="AX157" t="str">
        <f t="shared" si="74"/>
        <v/>
      </c>
      <c r="AY157">
        <v>156</v>
      </c>
    </row>
    <row r="158" spans="1:51" x14ac:dyDescent="0.25">
      <c r="A158">
        <v>1</v>
      </c>
      <c r="B158">
        <v>1</v>
      </c>
      <c r="C158">
        <v>1</v>
      </c>
      <c r="D158" t="s">
        <v>382</v>
      </c>
      <c r="E158">
        <v>66.171700000000001</v>
      </c>
      <c r="F158">
        <v>306</v>
      </c>
      <c r="G158">
        <v>64.597800000000007</v>
      </c>
      <c r="H158">
        <v>324</v>
      </c>
      <c r="I158">
        <v>105.26900000000001</v>
      </c>
      <c r="J158">
        <v>140</v>
      </c>
      <c r="K158">
        <v>108.17700000000001</v>
      </c>
      <c r="L158">
        <v>110</v>
      </c>
      <c r="M158">
        <v>108.02800000000001</v>
      </c>
      <c r="N158">
        <v>275</v>
      </c>
      <c r="O158">
        <v>108.461</v>
      </c>
      <c r="P158">
        <v>248</v>
      </c>
      <c r="Q158">
        <v>-0.28387000000000001</v>
      </c>
      <c r="R158">
        <v>167</v>
      </c>
      <c r="S158">
        <f t="shared" si="50"/>
        <v>-4.2918649513310342E-3</v>
      </c>
      <c r="T158">
        <f t="shared" si="51"/>
        <v>167</v>
      </c>
      <c r="U158">
        <f t="shared" si="52"/>
        <v>774358.65832758939</v>
      </c>
      <c r="V158">
        <f t="shared" si="53"/>
        <v>151</v>
      </c>
      <c r="W158">
        <f t="shared" si="54"/>
        <v>27.275044931806505</v>
      </c>
      <c r="X158">
        <f t="shared" si="55"/>
        <v>301</v>
      </c>
      <c r="Y158">
        <f t="shared" si="56"/>
        <v>234</v>
      </c>
      <c r="Z158">
        <v>0.49199999999999999</v>
      </c>
      <c r="AA158">
        <f t="shared" si="57"/>
        <v>158</v>
      </c>
      <c r="AB158">
        <v>0.52600000000000002</v>
      </c>
      <c r="AC158">
        <f t="shared" si="58"/>
        <v>0.50900000000000001</v>
      </c>
      <c r="AD158">
        <f t="shared" si="59"/>
        <v>162</v>
      </c>
      <c r="AE158">
        <v>0.45710000000000001</v>
      </c>
      <c r="AF158">
        <f t="shared" si="60"/>
        <v>173</v>
      </c>
      <c r="AG158">
        <v>0.51200000000000001</v>
      </c>
      <c r="AH158">
        <f t="shared" si="61"/>
        <v>161</v>
      </c>
      <c r="AI158">
        <f t="shared" si="62"/>
        <v>174.66666666666666</v>
      </c>
      <c r="AJ158">
        <f>IF(C158=1,(AI158/Z158),REF)</f>
        <v>355.01355013550136</v>
      </c>
      <c r="AK158">
        <f t="shared" si="63"/>
        <v>159</v>
      </c>
      <c r="AL158">
        <f>IF(B158=1,(AI158/AC158),REF)</f>
        <v>343.15651604453171</v>
      </c>
      <c r="AM158">
        <f t="shared" si="64"/>
        <v>166</v>
      </c>
      <c r="AN158">
        <f t="shared" si="65"/>
        <v>159</v>
      </c>
      <c r="AO158" t="str">
        <f t="shared" si="66"/>
        <v>Wyoming</v>
      </c>
      <c r="AP158">
        <f t="shared" si="67"/>
        <v>0.30548828746794526</v>
      </c>
      <c r="AQ158">
        <f t="shared" si="68"/>
        <v>0.28190484640793217</v>
      </c>
      <c r="AR158">
        <f t="shared" si="69"/>
        <v>0.61257539397027372</v>
      </c>
      <c r="AS158" t="str">
        <f t="shared" si="70"/>
        <v>Wyoming</v>
      </c>
      <c r="AT158">
        <f t="shared" si="71"/>
        <v>157</v>
      </c>
      <c r="AU158">
        <f t="shared" si="72"/>
        <v>159.33333333333334</v>
      </c>
      <c r="AV158">
        <v>164</v>
      </c>
      <c r="AW158" t="str">
        <f t="shared" si="73"/>
        <v>Wyoming</v>
      </c>
      <c r="AX158" t="str">
        <f t="shared" si="74"/>
        <v/>
      </c>
      <c r="AY158">
        <v>157</v>
      </c>
    </row>
    <row r="159" spans="1:51" x14ac:dyDescent="0.25">
      <c r="A159">
        <v>1</v>
      </c>
      <c r="B159">
        <v>1</v>
      </c>
      <c r="C159">
        <v>1</v>
      </c>
      <c r="D159" t="s">
        <v>374</v>
      </c>
      <c r="E159">
        <v>68.453400000000002</v>
      </c>
      <c r="F159">
        <v>202</v>
      </c>
      <c r="G159">
        <v>66.988399999999999</v>
      </c>
      <c r="H159">
        <v>234</v>
      </c>
      <c r="I159">
        <v>108.973</v>
      </c>
      <c r="J159">
        <v>74</v>
      </c>
      <c r="K159">
        <v>108.224</v>
      </c>
      <c r="L159">
        <v>108</v>
      </c>
      <c r="M159">
        <v>109.417</v>
      </c>
      <c r="N159">
        <v>305</v>
      </c>
      <c r="O159">
        <v>109.26900000000001</v>
      </c>
      <c r="P159">
        <v>265</v>
      </c>
      <c r="Q159">
        <v>-1.04498</v>
      </c>
      <c r="R159">
        <v>176</v>
      </c>
      <c r="S159">
        <f t="shared" si="50"/>
        <v>-1.5265859694332227E-2</v>
      </c>
      <c r="T159">
        <f t="shared" si="51"/>
        <v>176</v>
      </c>
      <c r="U159">
        <f t="shared" si="52"/>
        <v>801755.94162339845</v>
      </c>
      <c r="V159">
        <f t="shared" si="53"/>
        <v>122</v>
      </c>
      <c r="W159">
        <f t="shared" si="54"/>
        <v>26.680878538724894</v>
      </c>
      <c r="X159">
        <f t="shared" si="55"/>
        <v>277</v>
      </c>
      <c r="Y159">
        <f t="shared" si="56"/>
        <v>226.5</v>
      </c>
      <c r="Z159">
        <v>0.4955</v>
      </c>
      <c r="AA159">
        <f t="shared" si="57"/>
        <v>155</v>
      </c>
      <c r="AB159">
        <v>0.48049999999999998</v>
      </c>
      <c r="AC159">
        <f t="shared" si="58"/>
        <v>0.48799999999999999</v>
      </c>
      <c r="AD159">
        <f t="shared" si="59"/>
        <v>171</v>
      </c>
      <c r="AE159">
        <v>0.68230000000000002</v>
      </c>
      <c r="AF159">
        <f t="shared" si="60"/>
        <v>97</v>
      </c>
      <c r="AG159">
        <v>0.5141</v>
      </c>
      <c r="AH159">
        <f t="shared" si="61"/>
        <v>160</v>
      </c>
      <c r="AI159">
        <f t="shared" si="62"/>
        <v>158.75</v>
      </c>
      <c r="AJ159">
        <f>IF(C159=1,(AI159/Z159),REF)</f>
        <v>320.38345105953584</v>
      </c>
      <c r="AK159">
        <f t="shared" si="63"/>
        <v>150</v>
      </c>
      <c r="AL159">
        <f>IF(B159=1,(AI159/AC159),REF)</f>
        <v>325.30737704918033</v>
      </c>
      <c r="AM159">
        <f t="shared" si="64"/>
        <v>160</v>
      </c>
      <c r="AN159">
        <f t="shared" si="65"/>
        <v>150</v>
      </c>
      <c r="AO159" t="str">
        <f t="shared" si="66"/>
        <v>Western Kentucky</v>
      </c>
      <c r="AP159">
        <f t="shared" si="67"/>
        <v>0.31083549454218573</v>
      </c>
      <c r="AQ159">
        <f t="shared" si="68"/>
        <v>0.27208485855253489</v>
      </c>
      <c r="AR159">
        <f t="shared" si="69"/>
        <v>0.61070530059128159</v>
      </c>
      <c r="AS159" t="str">
        <f t="shared" si="70"/>
        <v>Western Kentucky</v>
      </c>
      <c r="AT159">
        <f t="shared" si="71"/>
        <v>158</v>
      </c>
      <c r="AU159">
        <f t="shared" si="72"/>
        <v>159.66666666666666</v>
      </c>
      <c r="AV159">
        <v>169</v>
      </c>
      <c r="AW159" t="str">
        <f t="shared" si="73"/>
        <v>Western Kentucky</v>
      </c>
      <c r="AX159" t="str">
        <f t="shared" si="74"/>
        <v/>
      </c>
      <c r="AY159">
        <v>158</v>
      </c>
    </row>
    <row r="160" spans="1:51" x14ac:dyDescent="0.25">
      <c r="A160">
        <v>1</v>
      </c>
      <c r="B160">
        <v>1</v>
      </c>
      <c r="C160">
        <v>1</v>
      </c>
      <c r="D160" t="s">
        <v>218</v>
      </c>
      <c r="E160">
        <v>64.772400000000005</v>
      </c>
      <c r="F160">
        <v>337</v>
      </c>
      <c r="G160">
        <v>64.336399999999998</v>
      </c>
      <c r="H160">
        <v>329</v>
      </c>
      <c r="I160">
        <v>106.68300000000001</v>
      </c>
      <c r="J160">
        <v>111</v>
      </c>
      <c r="K160">
        <v>106.07299999999999</v>
      </c>
      <c r="L160">
        <v>155</v>
      </c>
      <c r="M160">
        <v>103.899</v>
      </c>
      <c r="N160">
        <v>172</v>
      </c>
      <c r="O160">
        <v>106.36</v>
      </c>
      <c r="P160">
        <v>204</v>
      </c>
      <c r="Q160">
        <v>-0.28709200000000001</v>
      </c>
      <c r="R160">
        <v>168</v>
      </c>
      <c r="S160">
        <f t="shared" si="50"/>
        <v>-4.4308995806856951E-3</v>
      </c>
      <c r="T160">
        <f t="shared" si="51"/>
        <v>168</v>
      </c>
      <c r="U160">
        <f t="shared" si="52"/>
        <v>728785.4492345195</v>
      </c>
      <c r="V160">
        <f t="shared" si="53"/>
        <v>200</v>
      </c>
      <c r="W160">
        <f t="shared" si="54"/>
        <v>27.00569364461418</v>
      </c>
      <c r="X160">
        <f t="shared" si="55"/>
        <v>288</v>
      </c>
      <c r="Y160">
        <f t="shared" si="56"/>
        <v>228</v>
      </c>
      <c r="Z160">
        <v>0.45479999999999998</v>
      </c>
      <c r="AA160">
        <f t="shared" si="57"/>
        <v>173</v>
      </c>
      <c r="AB160">
        <v>0.63370000000000004</v>
      </c>
      <c r="AC160">
        <f t="shared" si="58"/>
        <v>0.54425000000000001</v>
      </c>
      <c r="AD160">
        <f t="shared" si="59"/>
        <v>147</v>
      </c>
      <c r="AE160">
        <v>0.52149999999999996</v>
      </c>
      <c r="AF160">
        <f t="shared" si="60"/>
        <v>153</v>
      </c>
      <c r="AG160">
        <v>0.42230000000000001</v>
      </c>
      <c r="AH160">
        <f t="shared" si="61"/>
        <v>199</v>
      </c>
      <c r="AI160">
        <f t="shared" si="62"/>
        <v>182.5</v>
      </c>
      <c r="AJ160">
        <f>IF(C160=1,(AI160/Z160),REF)</f>
        <v>401.27528583992967</v>
      </c>
      <c r="AK160">
        <f t="shared" si="63"/>
        <v>175</v>
      </c>
      <c r="AL160">
        <f>IF(B160=1,(AI160/AC160),REF)</f>
        <v>335.32384014699124</v>
      </c>
      <c r="AM160">
        <f t="shared" si="64"/>
        <v>161</v>
      </c>
      <c r="AN160">
        <f t="shared" si="65"/>
        <v>147</v>
      </c>
      <c r="AO160" t="str">
        <f t="shared" si="66"/>
        <v>Murray St.</v>
      </c>
      <c r="AP160">
        <f t="shared" si="67"/>
        <v>0.27895244274150144</v>
      </c>
      <c r="AQ160">
        <f t="shared" si="68"/>
        <v>0.30229897519430399</v>
      </c>
      <c r="AR160">
        <f t="shared" si="69"/>
        <v>0.61000530491317684</v>
      </c>
      <c r="AS160" t="str">
        <f t="shared" si="70"/>
        <v>Murray St.</v>
      </c>
      <c r="AT160">
        <f t="shared" si="71"/>
        <v>159</v>
      </c>
      <c r="AU160">
        <f t="shared" si="72"/>
        <v>151</v>
      </c>
      <c r="AV160">
        <v>152</v>
      </c>
      <c r="AW160" t="str">
        <f t="shared" si="73"/>
        <v>Murray St.</v>
      </c>
      <c r="AX160" t="str">
        <f t="shared" si="74"/>
        <v/>
      </c>
      <c r="AY160">
        <v>159</v>
      </c>
    </row>
    <row r="161" spans="1:51" x14ac:dyDescent="0.25">
      <c r="A161">
        <v>1</v>
      </c>
      <c r="B161">
        <v>1</v>
      </c>
      <c r="C161">
        <v>1</v>
      </c>
      <c r="D161" t="s">
        <v>87</v>
      </c>
      <c r="E161">
        <v>67.745099999999994</v>
      </c>
      <c r="F161">
        <v>240</v>
      </c>
      <c r="G161">
        <v>66.401200000000003</v>
      </c>
      <c r="H161">
        <v>254</v>
      </c>
      <c r="I161">
        <v>104.76300000000001</v>
      </c>
      <c r="J161">
        <v>159</v>
      </c>
      <c r="K161">
        <v>103.851</v>
      </c>
      <c r="L161">
        <v>178</v>
      </c>
      <c r="M161">
        <v>100.703</v>
      </c>
      <c r="N161">
        <v>104</v>
      </c>
      <c r="O161">
        <v>103.986</v>
      </c>
      <c r="P161">
        <v>164</v>
      </c>
      <c r="Q161">
        <v>-0.13441</v>
      </c>
      <c r="R161">
        <v>165</v>
      </c>
      <c r="S161">
        <f t="shared" si="50"/>
        <v>-1.9927640523079177E-3</v>
      </c>
      <c r="T161">
        <f t="shared" si="51"/>
        <v>165</v>
      </c>
      <c r="U161">
        <f t="shared" si="52"/>
        <v>730632.94946976495</v>
      </c>
      <c r="V161">
        <f t="shared" si="53"/>
        <v>197</v>
      </c>
      <c r="W161">
        <f t="shared" si="54"/>
        <v>24.904734030121894</v>
      </c>
      <c r="X161">
        <f t="shared" si="55"/>
        <v>181</v>
      </c>
      <c r="Y161">
        <f t="shared" si="56"/>
        <v>173</v>
      </c>
      <c r="Z161">
        <v>0.50149999999999995</v>
      </c>
      <c r="AA161">
        <f t="shared" si="57"/>
        <v>153</v>
      </c>
      <c r="AB161">
        <v>0.47449999999999998</v>
      </c>
      <c r="AC161">
        <f t="shared" si="58"/>
        <v>0.48799999999999999</v>
      </c>
      <c r="AD161">
        <f t="shared" si="59"/>
        <v>171</v>
      </c>
      <c r="AE161">
        <v>0.51739999999999997</v>
      </c>
      <c r="AF161">
        <f t="shared" si="60"/>
        <v>155</v>
      </c>
      <c r="AG161">
        <v>0.43819999999999998</v>
      </c>
      <c r="AH161">
        <f t="shared" si="61"/>
        <v>193</v>
      </c>
      <c r="AI161">
        <f t="shared" si="62"/>
        <v>175.66666666666666</v>
      </c>
      <c r="AJ161">
        <f>IF(C161=1,(AI161/Z161),REF)</f>
        <v>350.28248587570624</v>
      </c>
      <c r="AK161">
        <f t="shared" si="63"/>
        <v>157</v>
      </c>
      <c r="AL161">
        <f>IF(B161=1,(AI161/AC161),REF)</f>
        <v>359.9726775956284</v>
      </c>
      <c r="AM161">
        <f t="shared" si="64"/>
        <v>171</v>
      </c>
      <c r="AN161">
        <f t="shared" si="65"/>
        <v>157</v>
      </c>
      <c r="AO161" t="str">
        <f t="shared" si="66"/>
        <v>Coastal Carolina</v>
      </c>
      <c r="AP161">
        <f t="shared" si="67"/>
        <v>0.3118049813372098</v>
      </c>
      <c r="AQ161">
        <f t="shared" si="68"/>
        <v>0.26866272831404847</v>
      </c>
      <c r="AR161">
        <f t="shared" si="69"/>
        <v>0.60967618074402974</v>
      </c>
      <c r="AS161" t="str">
        <f t="shared" si="70"/>
        <v>Coastal Carolina</v>
      </c>
      <c r="AT161">
        <f t="shared" si="71"/>
        <v>160</v>
      </c>
      <c r="AU161">
        <f t="shared" si="72"/>
        <v>162.66666666666666</v>
      </c>
      <c r="AV161">
        <v>160</v>
      </c>
      <c r="AW161" t="str">
        <f t="shared" si="73"/>
        <v>Coastal Carolina</v>
      </c>
      <c r="AX161" t="str">
        <f t="shared" si="74"/>
        <v/>
      </c>
      <c r="AY161">
        <v>160</v>
      </c>
    </row>
    <row r="162" spans="1:51" x14ac:dyDescent="0.25">
      <c r="A162">
        <v>1</v>
      </c>
      <c r="B162">
        <v>1</v>
      </c>
      <c r="C162">
        <v>1</v>
      </c>
      <c r="D162" t="s">
        <v>54</v>
      </c>
      <c r="E162">
        <v>66.263099999999994</v>
      </c>
      <c r="F162">
        <v>301</v>
      </c>
      <c r="G162">
        <v>65.238900000000001</v>
      </c>
      <c r="H162">
        <v>304</v>
      </c>
      <c r="I162">
        <v>103.66800000000001</v>
      </c>
      <c r="J162">
        <v>186</v>
      </c>
      <c r="K162">
        <v>102.89400000000001</v>
      </c>
      <c r="L162">
        <v>201</v>
      </c>
      <c r="M162">
        <v>99.116200000000006</v>
      </c>
      <c r="N162">
        <v>71</v>
      </c>
      <c r="O162">
        <v>102.352</v>
      </c>
      <c r="P162">
        <v>131</v>
      </c>
      <c r="Q162">
        <v>0.54208100000000004</v>
      </c>
      <c r="R162">
        <v>157</v>
      </c>
      <c r="S162">
        <f t="shared" si="50"/>
        <v>8.179514692189192E-3</v>
      </c>
      <c r="T162">
        <f t="shared" si="51"/>
        <v>157</v>
      </c>
      <c r="U162">
        <f t="shared" si="52"/>
        <v>701539.05138059158</v>
      </c>
      <c r="V162">
        <f t="shared" si="53"/>
        <v>243</v>
      </c>
      <c r="W162">
        <f t="shared" si="54"/>
        <v>24.824607103617947</v>
      </c>
      <c r="X162">
        <f t="shared" si="55"/>
        <v>179</v>
      </c>
      <c r="Y162">
        <f t="shared" si="56"/>
        <v>168</v>
      </c>
      <c r="Z162">
        <v>0.49370000000000003</v>
      </c>
      <c r="AA162">
        <f t="shared" si="57"/>
        <v>157</v>
      </c>
      <c r="AB162">
        <v>0.4849</v>
      </c>
      <c r="AC162">
        <f t="shared" si="58"/>
        <v>0.48930000000000001</v>
      </c>
      <c r="AD162">
        <f t="shared" si="59"/>
        <v>170</v>
      </c>
      <c r="AE162">
        <v>0.54330000000000001</v>
      </c>
      <c r="AF162">
        <f t="shared" si="60"/>
        <v>145</v>
      </c>
      <c r="AG162">
        <v>0.44569999999999999</v>
      </c>
      <c r="AH162">
        <f t="shared" si="61"/>
        <v>190</v>
      </c>
      <c r="AI162">
        <f t="shared" si="62"/>
        <v>178.83333333333334</v>
      </c>
      <c r="AJ162">
        <f>IF(C162=1,(AI162/Z162),REF)</f>
        <v>362.23077442441428</v>
      </c>
      <c r="AK162">
        <f t="shared" si="63"/>
        <v>163</v>
      </c>
      <c r="AL162">
        <f>IF(B162=1,(AI162/AC162),REF)</f>
        <v>365.48811226922817</v>
      </c>
      <c r="AM162">
        <f t="shared" si="64"/>
        <v>173</v>
      </c>
      <c r="AN162">
        <f t="shared" si="65"/>
        <v>163</v>
      </c>
      <c r="AO162" t="str">
        <f t="shared" si="66"/>
        <v>Ball St.</v>
      </c>
      <c r="AP162">
        <f t="shared" si="67"/>
        <v>0.30592752052216216</v>
      </c>
      <c r="AQ162">
        <f t="shared" si="68"/>
        <v>0.26886690619610842</v>
      </c>
      <c r="AR162">
        <f t="shared" si="69"/>
        <v>0.60728565301690929</v>
      </c>
      <c r="AS162" t="str">
        <f t="shared" si="70"/>
        <v>Ball St.</v>
      </c>
      <c r="AT162">
        <f t="shared" si="71"/>
        <v>161</v>
      </c>
      <c r="AU162">
        <f t="shared" si="72"/>
        <v>164.66666666666666</v>
      </c>
      <c r="AV162">
        <v>161</v>
      </c>
      <c r="AW162" t="str">
        <f t="shared" si="73"/>
        <v>Ball St.</v>
      </c>
      <c r="AX162" t="str">
        <f t="shared" si="74"/>
        <v/>
      </c>
      <c r="AY162">
        <v>161</v>
      </c>
    </row>
    <row r="163" spans="1:51" x14ac:dyDescent="0.25">
      <c r="A163">
        <v>1</v>
      </c>
      <c r="B163">
        <v>1</v>
      </c>
      <c r="C163">
        <v>1</v>
      </c>
      <c r="D163" t="s">
        <v>331</v>
      </c>
      <c r="E163">
        <v>65.968999999999994</v>
      </c>
      <c r="F163">
        <v>316</v>
      </c>
      <c r="G163">
        <v>65.389399999999995</v>
      </c>
      <c r="H163">
        <v>299</v>
      </c>
      <c r="I163">
        <v>105.099</v>
      </c>
      <c r="J163">
        <v>145</v>
      </c>
      <c r="K163">
        <v>105.746</v>
      </c>
      <c r="L163">
        <v>159</v>
      </c>
      <c r="M163">
        <v>102.34</v>
      </c>
      <c r="N163">
        <v>139</v>
      </c>
      <c r="O163">
        <v>104.193</v>
      </c>
      <c r="P163">
        <v>169</v>
      </c>
      <c r="Q163">
        <v>1.5531699999999999</v>
      </c>
      <c r="R163">
        <v>151</v>
      </c>
      <c r="S163">
        <f t="shared" si="50"/>
        <v>2.3541360335915314E-2</v>
      </c>
      <c r="T163">
        <f t="shared" si="51"/>
        <v>149</v>
      </c>
      <c r="U163">
        <f t="shared" si="52"/>
        <v>737679.64134400385</v>
      </c>
      <c r="V163">
        <f t="shared" si="53"/>
        <v>185</v>
      </c>
      <c r="W163">
        <f t="shared" si="54"/>
        <v>25.65675739144373</v>
      </c>
      <c r="X163">
        <f t="shared" si="55"/>
        <v>228</v>
      </c>
      <c r="Y163">
        <f t="shared" si="56"/>
        <v>188.5</v>
      </c>
      <c r="Z163">
        <v>0.42930000000000001</v>
      </c>
      <c r="AA163">
        <f t="shared" si="57"/>
        <v>184</v>
      </c>
      <c r="AB163">
        <v>0.67610000000000003</v>
      </c>
      <c r="AC163">
        <f t="shared" si="58"/>
        <v>0.55269999999999997</v>
      </c>
      <c r="AD163">
        <f t="shared" si="59"/>
        <v>143</v>
      </c>
      <c r="AE163">
        <v>0.46579999999999999</v>
      </c>
      <c r="AF163">
        <f t="shared" si="60"/>
        <v>172</v>
      </c>
      <c r="AG163">
        <v>0.44419999999999998</v>
      </c>
      <c r="AH163">
        <f t="shared" si="61"/>
        <v>191</v>
      </c>
      <c r="AI163">
        <f t="shared" si="62"/>
        <v>171.41666666666666</v>
      </c>
      <c r="AJ163">
        <f>IF(C163=1,(AI163/Z163),REF)</f>
        <v>399.29342340243807</v>
      </c>
      <c r="AK163">
        <f t="shared" si="63"/>
        <v>174</v>
      </c>
      <c r="AL163">
        <f>IF(B163=1,(AI163/AC163),REF)</f>
        <v>310.14414088414452</v>
      </c>
      <c r="AM163">
        <f t="shared" si="64"/>
        <v>156</v>
      </c>
      <c r="AN163">
        <f t="shared" si="65"/>
        <v>143</v>
      </c>
      <c r="AO163" t="str">
        <f t="shared" si="66"/>
        <v>Towson</v>
      </c>
      <c r="AP163">
        <f t="shared" si="67"/>
        <v>0.26344237126193543</v>
      </c>
      <c r="AQ163">
        <f t="shared" si="68"/>
        <v>0.31000257982501117</v>
      </c>
      <c r="AR163">
        <f t="shared" si="69"/>
        <v>0.60671494802532844</v>
      </c>
      <c r="AS163" t="str">
        <f t="shared" si="70"/>
        <v>Towson</v>
      </c>
      <c r="AT163">
        <f t="shared" si="71"/>
        <v>162</v>
      </c>
      <c r="AU163">
        <f t="shared" si="72"/>
        <v>149.33333333333334</v>
      </c>
      <c r="AV163">
        <v>153</v>
      </c>
      <c r="AW163" t="str">
        <f t="shared" si="73"/>
        <v>Towson</v>
      </c>
      <c r="AX163" t="str">
        <f t="shared" si="74"/>
        <v/>
      </c>
      <c r="AY163">
        <v>162</v>
      </c>
    </row>
    <row r="164" spans="1:51" x14ac:dyDescent="0.25">
      <c r="A164">
        <v>1</v>
      </c>
      <c r="B164">
        <v>1</v>
      </c>
      <c r="C164">
        <v>1</v>
      </c>
      <c r="D164" t="s">
        <v>213</v>
      </c>
      <c r="E164">
        <v>66.944800000000001</v>
      </c>
      <c r="F164">
        <v>278</v>
      </c>
      <c r="G164">
        <v>65.324100000000001</v>
      </c>
      <c r="H164">
        <v>301</v>
      </c>
      <c r="I164">
        <v>107.416</v>
      </c>
      <c r="J164">
        <v>95</v>
      </c>
      <c r="K164">
        <v>106.185</v>
      </c>
      <c r="L164">
        <v>151</v>
      </c>
      <c r="M164">
        <v>101.253</v>
      </c>
      <c r="N164">
        <v>113</v>
      </c>
      <c r="O164">
        <v>103.85299999999999</v>
      </c>
      <c r="P164">
        <v>160</v>
      </c>
      <c r="Q164">
        <v>2.33195</v>
      </c>
      <c r="R164">
        <v>144</v>
      </c>
      <c r="S164">
        <f t="shared" si="50"/>
        <v>3.4834669757770699E-2</v>
      </c>
      <c r="T164">
        <f t="shared" si="51"/>
        <v>143</v>
      </c>
      <c r="U164">
        <f t="shared" si="52"/>
        <v>754819.63904178003</v>
      </c>
      <c r="V164">
        <f t="shared" si="53"/>
        <v>171</v>
      </c>
      <c r="W164">
        <f t="shared" si="54"/>
        <v>25.150905531855731</v>
      </c>
      <c r="X164">
        <f t="shared" si="55"/>
        <v>194</v>
      </c>
      <c r="Y164">
        <f t="shared" si="56"/>
        <v>168.5</v>
      </c>
      <c r="Z164">
        <v>0.43259999999999998</v>
      </c>
      <c r="AA164">
        <f t="shared" si="57"/>
        <v>183</v>
      </c>
      <c r="AB164">
        <v>0.64990000000000003</v>
      </c>
      <c r="AC164">
        <f t="shared" si="58"/>
        <v>0.54125000000000001</v>
      </c>
      <c r="AD164">
        <f t="shared" si="59"/>
        <v>149</v>
      </c>
      <c r="AE164">
        <v>0.55189999999999995</v>
      </c>
      <c r="AF164">
        <f t="shared" si="60"/>
        <v>142</v>
      </c>
      <c r="AG164">
        <v>0.3967</v>
      </c>
      <c r="AH164">
        <f t="shared" si="61"/>
        <v>211</v>
      </c>
      <c r="AI164">
        <f t="shared" si="62"/>
        <v>164.08333333333334</v>
      </c>
      <c r="AJ164">
        <f>IF(C164=1,(AI164/Z164),REF)</f>
        <v>379.29573123747883</v>
      </c>
      <c r="AK164">
        <f t="shared" si="63"/>
        <v>168</v>
      </c>
      <c r="AL164">
        <f>IF(B164=1,(AI164/AC164),REF)</f>
        <v>303.15627405696694</v>
      </c>
      <c r="AM164">
        <f t="shared" si="64"/>
        <v>154</v>
      </c>
      <c r="AN164">
        <f t="shared" si="65"/>
        <v>149</v>
      </c>
      <c r="AO164" t="str">
        <f t="shared" si="66"/>
        <v>Montana</v>
      </c>
      <c r="AP164">
        <f t="shared" si="67"/>
        <v>0.26683492596585318</v>
      </c>
      <c r="AQ164">
        <f t="shared" si="68"/>
        <v>0.30444642617986301</v>
      </c>
      <c r="AR164">
        <f t="shared" si="69"/>
        <v>0.6057982590638783</v>
      </c>
      <c r="AS164" t="str">
        <f t="shared" si="70"/>
        <v>Montana</v>
      </c>
      <c r="AT164">
        <f t="shared" si="71"/>
        <v>163</v>
      </c>
      <c r="AU164">
        <f t="shared" si="72"/>
        <v>153.66666666666666</v>
      </c>
      <c r="AV164">
        <v>151</v>
      </c>
      <c r="AW164" t="str">
        <f t="shared" si="73"/>
        <v>Montana</v>
      </c>
      <c r="AX164" t="str">
        <f t="shared" si="74"/>
        <v/>
      </c>
      <c r="AY164">
        <v>163</v>
      </c>
    </row>
    <row r="165" spans="1:51" x14ac:dyDescent="0.25">
      <c r="A165">
        <v>1</v>
      </c>
      <c r="B165">
        <v>1</v>
      </c>
      <c r="C165">
        <v>1</v>
      </c>
      <c r="D165" t="s">
        <v>321</v>
      </c>
      <c r="E165">
        <v>69.001300000000001</v>
      </c>
      <c r="F165">
        <v>174</v>
      </c>
      <c r="G165">
        <v>67.965100000000007</v>
      </c>
      <c r="H165">
        <v>171</v>
      </c>
      <c r="I165">
        <v>104.92</v>
      </c>
      <c r="J165">
        <v>151</v>
      </c>
      <c r="K165">
        <v>102.024</v>
      </c>
      <c r="L165">
        <v>213</v>
      </c>
      <c r="M165">
        <v>99.285300000000007</v>
      </c>
      <c r="N165">
        <v>76</v>
      </c>
      <c r="O165">
        <v>101.83799999999999</v>
      </c>
      <c r="P165">
        <v>121</v>
      </c>
      <c r="Q165">
        <v>0.18617700000000001</v>
      </c>
      <c r="R165">
        <v>162</v>
      </c>
      <c r="S165">
        <f t="shared" si="50"/>
        <v>2.6956013872203428E-3</v>
      </c>
      <c r="T165">
        <f t="shared" si="51"/>
        <v>162</v>
      </c>
      <c r="U165">
        <f t="shared" si="52"/>
        <v>718227.39530954883</v>
      </c>
      <c r="V165">
        <f t="shared" si="53"/>
        <v>219</v>
      </c>
      <c r="W165">
        <f t="shared" si="54"/>
        <v>23.64822264428734</v>
      </c>
      <c r="X165">
        <f t="shared" si="55"/>
        <v>118</v>
      </c>
      <c r="Y165">
        <f t="shared" si="56"/>
        <v>140</v>
      </c>
      <c r="Z165">
        <v>0.47249999999999998</v>
      </c>
      <c r="AA165">
        <f t="shared" si="57"/>
        <v>166</v>
      </c>
      <c r="AB165">
        <v>0.51629999999999998</v>
      </c>
      <c r="AC165">
        <f t="shared" si="58"/>
        <v>0.49439999999999995</v>
      </c>
      <c r="AD165">
        <f t="shared" si="59"/>
        <v>166</v>
      </c>
      <c r="AE165">
        <v>0.3306</v>
      </c>
      <c r="AF165">
        <f t="shared" si="60"/>
        <v>223</v>
      </c>
      <c r="AG165">
        <v>0.46870000000000001</v>
      </c>
      <c r="AH165">
        <f t="shared" si="61"/>
        <v>179</v>
      </c>
      <c r="AI165">
        <f t="shared" si="62"/>
        <v>181.5</v>
      </c>
      <c r="AJ165">
        <f>IF(C165=1,(AI165/Z165),REF)</f>
        <v>384.12698412698415</v>
      </c>
      <c r="AK165">
        <f t="shared" si="63"/>
        <v>171</v>
      </c>
      <c r="AL165">
        <f>IF(B165=1,(AI165/AC165),REF)</f>
        <v>367.11165048543694</v>
      </c>
      <c r="AM165">
        <f t="shared" si="64"/>
        <v>174</v>
      </c>
      <c r="AN165">
        <f t="shared" si="65"/>
        <v>166</v>
      </c>
      <c r="AO165" t="str">
        <f t="shared" si="66"/>
        <v>Tennessee St.</v>
      </c>
      <c r="AP165">
        <f t="shared" si="67"/>
        <v>0.29107726478778234</v>
      </c>
      <c r="AQ165">
        <f t="shared" si="68"/>
        <v>0.2715188479327979</v>
      </c>
      <c r="AR165">
        <f t="shared" si="69"/>
        <v>0.60209731783797438</v>
      </c>
      <c r="AS165" t="str">
        <f t="shared" si="70"/>
        <v>Tennessee St.</v>
      </c>
      <c r="AT165">
        <f t="shared" si="71"/>
        <v>164</v>
      </c>
      <c r="AU165">
        <f t="shared" si="72"/>
        <v>165.33333333333334</v>
      </c>
      <c r="AV165">
        <v>163</v>
      </c>
      <c r="AW165" t="str">
        <f t="shared" si="73"/>
        <v>Tennessee St.</v>
      </c>
      <c r="AX165" t="str">
        <f t="shared" si="74"/>
        <v/>
      </c>
      <c r="AY165">
        <v>164</v>
      </c>
    </row>
    <row r="166" spans="1:51" x14ac:dyDescent="0.25">
      <c r="A166">
        <v>1</v>
      </c>
      <c r="B166">
        <v>1</v>
      </c>
      <c r="C166">
        <v>1</v>
      </c>
      <c r="D166" t="s">
        <v>66</v>
      </c>
      <c r="E166">
        <v>71.299899999999994</v>
      </c>
      <c r="F166">
        <v>71</v>
      </c>
      <c r="G166">
        <v>71.127899999999997</v>
      </c>
      <c r="H166">
        <v>49</v>
      </c>
      <c r="I166">
        <v>107.27500000000001</v>
      </c>
      <c r="J166">
        <v>98</v>
      </c>
      <c r="K166">
        <v>104.964</v>
      </c>
      <c r="L166">
        <v>166</v>
      </c>
      <c r="M166">
        <v>101.303</v>
      </c>
      <c r="N166">
        <v>117</v>
      </c>
      <c r="O166">
        <v>105.883</v>
      </c>
      <c r="P166">
        <v>195</v>
      </c>
      <c r="Q166">
        <v>-0.918713</v>
      </c>
      <c r="R166">
        <v>173</v>
      </c>
      <c r="S166">
        <f t="shared" si="50"/>
        <v>-1.2889218638455272E-2</v>
      </c>
      <c r="T166">
        <f t="shared" si="51"/>
        <v>172</v>
      </c>
      <c r="U166">
        <f t="shared" si="52"/>
        <v>785542.46266067028</v>
      </c>
      <c r="V166">
        <f t="shared" si="53"/>
        <v>139</v>
      </c>
      <c r="W166">
        <f t="shared" si="54"/>
        <v>24.357519541072456</v>
      </c>
      <c r="X166">
        <f t="shared" si="55"/>
        <v>152</v>
      </c>
      <c r="Y166">
        <f t="shared" si="56"/>
        <v>162</v>
      </c>
      <c r="Z166">
        <v>0.4763</v>
      </c>
      <c r="AA166">
        <f t="shared" si="57"/>
        <v>163</v>
      </c>
      <c r="AB166">
        <v>0.49419999999999997</v>
      </c>
      <c r="AC166">
        <f t="shared" si="58"/>
        <v>0.48524999999999996</v>
      </c>
      <c r="AD166">
        <f t="shared" si="59"/>
        <v>174</v>
      </c>
      <c r="AE166">
        <v>0.37580000000000002</v>
      </c>
      <c r="AF166">
        <f t="shared" si="60"/>
        <v>203</v>
      </c>
      <c r="AG166">
        <v>0.40589999999999998</v>
      </c>
      <c r="AH166">
        <f t="shared" si="61"/>
        <v>207</v>
      </c>
      <c r="AI166">
        <f t="shared" si="62"/>
        <v>176.16666666666666</v>
      </c>
      <c r="AJ166">
        <f>IF(C166=1,(AI166/Z166),REF)</f>
        <v>369.86493106585482</v>
      </c>
      <c r="AK166">
        <f t="shared" si="63"/>
        <v>165</v>
      </c>
      <c r="AL166">
        <f>IF(B166=1,(AI166/AC166),REF)</f>
        <v>363.04310492873088</v>
      </c>
      <c r="AM166">
        <f t="shared" si="64"/>
        <v>172</v>
      </c>
      <c r="AN166">
        <f t="shared" si="65"/>
        <v>165</v>
      </c>
      <c r="AO166" t="str">
        <f t="shared" si="66"/>
        <v>Bucknell</v>
      </c>
      <c r="AP166">
        <f t="shared" si="67"/>
        <v>0.29453046295860591</v>
      </c>
      <c r="AQ166">
        <f t="shared" si="68"/>
        <v>0.26686527178075636</v>
      </c>
      <c r="AR166">
        <f t="shared" si="69"/>
        <v>0.60158312479842535</v>
      </c>
      <c r="AS166" t="str">
        <f t="shared" si="70"/>
        <v>Bucknell</v>
      </c>
      <c r="AT166">
        <f t="shared" si="71"/>
        <v>165</v>
      </c>
      <c r="AU166">
        <f t="shared" si="72"/>
        <v>168</v>
      </c>
      <c r="AV166">
        <v>168</v>
      </c>
      <c r="AW166" t="str">
        <f t="shared" si="73"/>
        <v>Bucknell</v>
      </c>
      <c r="AX166" t="str">
        <f t="shared" si="74"/>
        <v/>
      </c>
      <c r="AY166">
        <v>165</v>
      </c>
    </row>
    <row r="167" spans="1:51" x14ac:dyDescent="0.25">
      <c r="A167">
        <v>1</v>
      </c>
      <c r="B167">
        <v>1</v>
      </c>
      <c r="C167">
        <v>1</v>
      </c>
      <c r="D167" t="s">
        <v>175</v>
      </c>
      <c r="E167">
        <v>67.076599999999999</v>
      </c>
      <c r="F167">
        <v>271</v>
      </c>
      <c r="G167">
        <v>67.791300000000007</v>
      </c>
      <c r="H167">
        <v>181</v>
      </c>
      <c r="I167">
        <v>104.84099999999999</v>
      </c>
      <c r="J167">
        <v>156</v>
      </c>
      <c r="K167">
        <v>104.554</v>
      </c>
      <c r="L167">
        <v>173</v>
      </c>
      <c r="M167">
        <v>103.816</v>
      </c>
      <c r="N167">
        <v>169</v>
      </c>
      <c r="O167">
        <v>107.375</v>
      </c>
      <c r="P167">
        <v>226</v>
      </c>
      <c r="Q167">
        <v>-2.8211200000000001</v>
      </c>
      <c r="R167">
        <v>196</v>
      </c>
      <c r="S167">
        <f t="shared" si="50"/>
        <v>-4.2056395225756792E-2</v>
      </c>
      <c r="T167">
        <f t="shared" si="51"/>
        <v>195</v>
      </c>
      <c r="U167">
        <f t="shared" si="52"/>
        <v>733250.46325296571</v>
      </c>
      <c r="V167">
        <f t="shared" si="53"/>
        <v>194</v>
      </c>
      <c r="W167">
        <f t="shared" si="54"/>
        <v>26.477321087617323</v>
      </c>
      <c r="X167">
        <f t="shared" si="55"/>
        <v>270</v>
      </c>
      <c r="Y167">
        <f t="shared" si="56"/>
        <v>232.5</v>
      </c>
      <c r="Z167">
        <v>0.51570000000000005</v>
      </c>
      <c r="AA167">
        <f t="shared" si="57"/>
        <v>148</v>
      </c>
      <c r="AB167">
        <v>0.38569999999999999</v>
      </c>
      <c r="AC167">
        <f t="shared" si="58"/>
        <v>0.45069999999999999</v>
      </c>
      <c r="AD167">
        <f t="shared" si="59"/>
        <v>190</v>
      </c>
      <c r="AE167">
        <v>0.72509999999999997</v>
      </c>
      <c r="AF167">
        <f t="shared" si="60"/>
        <v>84</v>
      </c>
      <c r="AG167">
        <v>0.26519999999999999</v>
      </c>
      <c r="AH167">
        <f t="shared" si="61"/>
        <v>262</v>
      </c>
      <c r="AI167">
        <f t="shared" si="62"/>
        <v>192.91666666666666</v>
      </c>
      <c r="AJ167">
        <f>IF(C167=1,(AI167/Z167),REF)</f>
        <v>374.08700148665241</v>
      </c>
      <c r="AK167">
        <f t="shared" si="63"/>
        <v>166</v>
      </c>
      <c r="AL167">
        <f>IF(B167=1,(AI167/AC167),REF)</f>
        <v>428.03786702166997</v>
      </c>
      <c r="AM167">
        <f t="shared" si="64"/>
        <v>191</v>
      </c>
      <c r="AN167">
        <f t="shared" si="65"/>
        <v>166</v>
      </c>
      <c r="AO167" t="str">
        <f t="shared" si="66"/>
        <v>Lehigh</v>
      </c>
      <c r="AP167">
        <f t="shared" si="67"/>
        <v>0.31853255391904906</v>
      </c>
      <c r="AQ167">
        <f t="shared" si="68"/>
        <v>0.24281391718048151</v>
      </c>
      <c r="AR167">
        <f t="shared" si="69"/>
        <v>0.60156200817584904</v>
      </c>
      <c r="AS167" t="str">
        <f t="shared" si="70"/>
        <v>Lehigh</v>
      </c>
      <c r="AT167">
        <f t="shared" si="71"/>
        <v>166</v>
      </c>
      <c r="AU167">
        <f t="shared" si="72"/>
        <v>174</v>
      </c>
      <c r="AV167">
        <v>173</v>
      </c>
      <c r="AW167" t="str">
        <f t="shared" si="73"/>
        <v>Lehigh</v>
      </c>
      <c r="AX167" t="str">
        <f t="shared" si="74"/>
        <v/>
      </c>
      <c r="AY167">
        <v>166</v>
      </c>
    </row>
    <row r="168" spans="1:51" x14ac:dyDescent="0.25">
      <c r="A168">
        <v>1</v>
      </c>
      <c r="B168">
        <v>1</v>
      </c>
      <c r="C168">
        <v>1</v>
      </c>
      <c r="D168" t="s">
        <v>113</v>
      </c>
      <c r="E168">
        <v>71.5886</v>
      </c>
      <c r="F168">
        <v>62</v>
      </c>
      <c r="G168">
        <v>70.329099999999997</v>
      </c>
      <c r="H168">
        <v>66</v>
      </c>
      <c r="I168">
        <v>105.367</v>
      </c>
      <c r="J168">
        <v>137</v>
      </c>
      <c r="K168">
        <v>106.50700000000001</v>
      </c>
      <c r="L168">
        <v>142</v>
      </c>
      <c r="M168">
        <v>106.996</v>
      </c>
      <c r="N168">
        <v>246</v>
      </c>
      <c r="O168">
        <v>105.128</v>
      </c>
      <c r="P168">
        <v>185</v>
      </c>
      <c r="Q168">
        <v>1.37971</v>
      </c>
      <c r="R168">
        <v>152</v>
      </c>
      <c r="S168">
        <f t="shared" si="50"/>
        <v>1.9262843525365839E-2</v>
      </c>
      <c r="T168">
        <f t="shared" si="51"/>
        <v>152</v>
      </c>
      <c r="U168">
        <f t="shared" si="52"/>
        <v>812082.54046044138</v>
      </c>
      <c r="V168">
        <f t="shared" si="53"/>
        <v>111</v>
      </c>
      <c r="W168">
        <f t="shared" si="54"/>
        <v>23.98311413788964</v>
      </c>
      <c r="X168">
        <f t="shared" si="55"/>
        <v>133</v>
      </c>
      <c r="Y168">
        <f t="shared" si="56"/>
        <v>142.5</v>
      </c>
      <c r="Z168">
        <v>0.40839999999999999</v>
      </c>
      <c r="AA168">
        <f t="shared" si="57"/>
        <v>193</v>
      </c>
      <c r="AB168">
        <v>0.66949999999999998</v>
      </c>
      <c r="AC168">
        <f t="shared" si="58"/>
        <v>0.53895000000000004</v>
      </c>
      <c r="AD168">
        <f t="shared" si="59"/>
        <v>151</v>
      </c>
      <c r="AE168">
        <v>0.3276</v>
      </c>
      <c r="AF168">
        <f t="shared" si="60"/>
        <v>224</v>
      </c>
      <c r="AG168">
        <v>0.50449999999999995</v>
      </c>
      <c r="AH168">
        <f t="shared" si="61"/>
        <v>164</v>
      </c>
      <c r="AI168">
        <f t="shared" si="62"/>
        <v>157.41666666666666</v>
      </c>
      <c r="AJ168">
        <f>IF(C168=1,(AI168/Z168),REF)</f>
        <v>385.44727391446293</v>
      </c>
      <c r="AK168">
        <f t="shared" si="63"/>
        <v>172</v>
      </c>
      <c r="AL168">
        <f>IF(B168=1,(AI168/AC168),REF)</f>
        <v>292.08027955592661</v>
      </c>
      <c r="AM168">
        <f t="shared" si="64"/>
        <v>150</v>
      </c>
      <c r="AN168">
        <f t="shared" si="65"/>
        <v>150</v>
      </c>
      <c r="AO168" t="str">
        <f t="shared" si="66"/>
        <v>Eastern Michigan</v>
      </c>
      <c r="AP168">
        <f t="shared" si="67"/>
        <v>0.25150301148282006</v>
      </c>
      <c r="AQ168">
        <f t="shared" si="68"/>
        <v>0.30456639855832196</v>
      </c>
      <c r="AR168">
        <f t="shared" si="69"/>
        <v>0.59929355010809526</v>
      </c>
      <c r="AS168" t="str">
        <f t="shared" si="70"/>
        <v>Eastern Michigan</v>
      </c>
      <c r="AT168">
        <f t="shared" si="71"/>
        <v>167</v>
      </c>
      <c r="AU168">
        <f t="shared" si="72"/>
        <v>156</v>
      </c>
      <c r="AV168">
        <v>159</v>
      </c>
      <c r="AW168" t="str">
        <f t="shared" si="73"/>
        <v>Eastern Michigan</v>
      </c>
      <c r="AX168" t="str">
        <f t="shared" si="74"/>
        <v/>
      </c>
      <c r="AY168">
        <v>167</v>
      </c>
    </row>
    <row r="169" spans="1:51" x14ac:dyDescent="0.25">
      <c r="A169">
        <v>1</v>
      </c>
      <c r="B169">
        <v>1</v>
      </c>
      <c r="C169">
        <v>1</v>
      </c>
      <c r="D169" t="s">
        <v>103</v>
      </c>
      <c r="E169">
        <v>68.486500000000007</v>
      </c>
      <c r="F169">
        <v>198</v>
      </c>
      <c r="G169">
        <v>66.840699999999998</v>
      </c>
      <c r="H169">
        <v>240</v>
      </c>
      <c r="I169">
        <v>98.123500000000007</v>
      </c>
      <c r="J169">
        <v>284</v>
      </c>
      <c r="K169">
        <v>103.80200000000001</v>
      </c>
      <c r="L169">
        <v>179</v>
      </c>
      <c r="M169">
        <v>109.51</v>
      </c>
      <c r="N169">
        <v>308</v>
      </c>
      <c r="O169">
        <v>106.404</v>
      </c>
      <c r="P169">
        <v>205</v>
      </c>
      <c r="Q169">
        <v>-2.60128</v>
      </c>
      <c r="R169">
        <v>191</v>
      </c>
      <c r="S169">
        <f t="shared" si="50"/>
        <v>-3.7992889109532378E-2</v>
      </c>
      <c r="T169">
        <f t="shared" si="51"/>
        <v>193</v>
      </c>
      <c r="U169">
        <f t="shared" si="52"/>
        <v>737932.12092874618</v>
      </c>
      <c r="V169">
        <f t="shared" si="53"/>
        <v>183</v>
      </c>
      <c r="W169">
        <f t="shared" si="54"/>
        <v>25.5580523315293</v>
      </c>
      <c r="X169">
        <f t="shared" si="55"/>
        <v>223</v>
      </c>
      <c r="Y169">
        <f t="shared" si="56"/>
        <v>208</v>
      </c>
      <c r="Z169">
        <v>0.4556</v>
      </c>
      <c r="AA169">
        <f t="shared" si="57"/>
        <v>172</v>
      </c>
      <c r="AB169">
        <v>0.55779999999999996</v>
      </c>
      <c r="AC169">
        <f t="shared" si="58"/>
        <v>0.50669999999999993</v>
      </c>
      <c r="AD169">
        <f t="shared" si="59"/>
        <v>164</v>
      </c>
      <c r="AE169">
        <v>0.28289999999999998</v>
      </c>
      <c r="AF169">
        <f t="shared" si="60"/>
        <v>241</v>
      </c>
      <c r="AG169">
        <v>0.50249999999999995</v>
      </c>
      <c r="AH169">
        <f t="shared" si="61"/>
        <v>165</v>
      </c>
      <c r="AI169">
        <f t="shared" si="62"/>
        <v>192.33333333333334</v>
      </c>
      <c r="AJ169">
        <f>IF(C169=1,(AI169/Z169),REF)</f>
        <v>422.1539362013462</v>
      </c>
      <c r="AK169">
        <f t="shared" si="63"/>
        <v>178</v>
      </c>
      <c r="AL169">
        <f>IF(B169=1,(AI169/AC169),REF)</f>
        <v>379.58029077034411</v>
      </c>
      <c r="AM169">
        <f t="shared" si="64"/>
        <v>177</v>
      </c>
      <c r="AN169">
        <f t="shared" si="65"/>
        <v>164</v>
      </c>
      <c r="AO169" t="str">
        <f t="shared" si="66"/>
        <v>DePaul</v>
      </c>
      <c r="AP169">
        <f t="shared" si="67"/>
        <v>0.27802931210334675</v>
      </c>
      <c r="AQ169">
        <f t="shared" si="68"/>
        <v>0.277114492208206</v>
      </c>
      <c r="AR169">
        <f t="shared" si="69"/>
        <v>0.59889432887240646</v>
      </c>
      <c r="AS169" t="str">
        <f t="shared" si="70"/>
        <v>DePaul</v>
      </c>
      <c r="AT169">
        <f t="shared" si="71"/>
        <v>168</v>
      </c>
      <c r="AU169">
        <f t="shared" si="72"/>
        <v>165.33333333333334</v>
      </c>
      <c r="AV169">
        <v>170</v>
      </c>
      <c r="AW169" t="str">
        <f t="shared" si="73"/>
        <v>DePaul</v>
      </c>
      <c r="AX169" t="str">
        <f t="shared" si="74"/>
        <v/>
      </c>
      <c r="AY169">
        <v>168</v>
      </c>
    </row>
    <row r="170" spans="1:51" x14ac:dyDescent="0.25">
      <c r="A170">
        <v>1</v>
      </c>
      <c r="B170">
        <v>1</v>
      </c>
      <c r="C170">
        <v>1</v>
      </c>
      <c r="D170" t="s">
        <v>366</v>
      </c>
      <c r="E170">
        <v>67.519400000000005</v>
      </c>
      <c r="F170">
        <v>249</v>
      </c>
      <c r="G170">
        <v>65.673400000000001</v>
      </c>
      <c r="H170">
        <v>291</v>
      </c>
      <c r="I170">
        <v>103.604</v>
      </c>
      <c r="J170">
        <v>187</v>
      </c>
      <c r="K170">
        <v>100.15600000000001</v>
      </c>
      <c r="L170">
        <v>250</v>
      </c>
      <c r="M170">
        <v>94.438500000000005</v>
      </c>
      <c r="N170">
        <v>17</v>
      </c>
      <c r="O170">
        <v>102.627</v>
      </c>
      <c r="P170">
        <v>136</v>
      </c>
      <c r="Q170">
        <v>-2.4708000000000001</v>
      </c>
      <c r="R170">
        <v>188</v>
      </c>
      <c r="S170">
        <f t="shared" si="50"/>
        <v>-3.6596889190365869E-2</v>
      </c>
      <c r="T170">
        <f t="shared" si="51"/>
        <v>190</v>
      </c>
      <c r="U170">
        <f t="shared" si="52"/>
        <v>677302.24843211856</v>
      </c>
      <c r="V170">
        <f t="shared" si="53"/>
        <v>273</v>
      </c>
      <c r="W170">
        <f t="shared" si="54"/>
        <v>24.467524939935458</v>
      </c>
      <c r="X170">
        <f t="shared" si="55"/>
        <v>159</v>
      </c>
      <c r="Y170">
        <f t="shared" si="56"/>
        <v>174.5</v>
      </c>
      <c r="Z170">
        <v>0.52510000000000001</v>
      </c>
      <c r="AA170">
        <f t="shared" si="57"/>
        <v>145</v>
      </c>
      <c r="AB170">
        <v>0.33050000000000002</v>
      </c>
      <c r="AC170">
        <f t="shared" si="58"/>
        <v>0.42780000000000001</v>
      </c>
      <c r="AD170">
        <f t="shared" si="59"/>
        <v>198</v>
      </c>
      <c r="AE170">
        <v>0.59370000000000001</v>
      </c>
      <c r="AF170">
        <f t="shared" si="60"/>
        <v>128</v>
      </c>
      <c r="AG170">
        <v>0.35620000000000002</v>
      </c>
      <c r="AH170">
        <f t="shared" si="61"/>
        <v>224</v>
      </c>
      <c r="AI170">
        <f t="shared" si="62"/>
        <v>197.91666666666666</v>
      </c>
      <c r="AJ170">
        <f>IF(C170=1,(AI170/Z170),REF)</f>
        <v>376.91233415857295</v>
      </c>
      <c r="AK170">
        <f t="shared" si="63"/>
        <v>167</v>
      </c>
      <c r="AL170">
        <f>IF(B170=1,(AI170/AC170),REF)</f>
        <v>462.63830450366208</v>
      </c>
      <c r="AM170">
        <f t="shared" si="64"/>
        <v>198</v>
      </c>
      <c r="AN170">
        <f t="shared" si="65"/>
        <v>167</v>
      </c>
      <c r="AO170" t="str">
        <f t="shared" si="66"/>
        <v>Wagner</v>
      </c>
      <c r="AP170">
        <f t="shared" si="67"/>
        <v>0.32409470629082748</v>
      </c>
      <c r="AQ170">
        <f t="shared" si="68"/>
        <v>0.22824794328706832</v>
      </c>
      <c r="AR170">
        <f t="shared" si="69"/>
        <v>0.59768372939852021</v>
      </c>
      <c r="AS170" t="str">
        <f t="shared" si="70"/>
        <v>Wagner</v>
      </c>
      <c r="AT170">
        <f t="shared" si="71"/>
        <v>169</v>
      </c>
      <c r="AU170">
        <f t="shared" si="72"/>
        <v>178</v>
      </c>
      <c r="AV170">
        <v>172</v>
      </c>
      <c r="AW170" t="str">
        <f t="shared" si="73"/>
        <v>Wagner</v>
      </c>
      <c r="AX170" t="str">
        <f t="shared" si="74"/>
        <v/>
      </c>
      <c r="AY170">
        <v>169</v>
      </c>
    </row>
    <row r="171" spans="1:51" x14ac:dyDescent="0.25">
      <c r="A171">
        <v>1</v>
      </c>
      <c r="B171">
        <v>1</v>
      </c>
      <c r="C171">
        <v>1</v>
      </c>
      <c r="D171" t="s">
        <v>183</v>
      </c>
      <c r="E171">
        <v>72.278800000000004</v>
      </c>
      <c r="F171">
        <v>44</v>
      </c>
      <c r="G171">
        <v>71.017899999999997</v>
      </c>
      <c r="H171">
        <v>55</v>
      </c>
      <c r="I171">
        <v>106.663</v>
      </c>
      <c r="J171">
        <v>112</v>
      </c>
      <c r="K171">
        <v>104.65900000000001</v>
      </c>
      <c r="L171">
        <v>170</v>
      </c>
      <c r="M171">
        <v>100.36499999999999</v>
      </c>
      <c r="N171">
        <v>98</v>
      </c>
      <c r="O171">
        <v>103.905</v>
      </c>
      <c r="P171">
        <v>163</v>
      </c>
      <c r="Q171">
        <v>0.75388200000000005</v>
      </c>
      <c r="R171">
        <v>156</v>
      </c>
      <c r="S171">
        <f t="shared" si="50"/>
        <v>1.0431827866539079E-2</v>
      </c>
      <c r="T171">
        <f t="shared" si="51"/>
        <v>156</v>
      </c>
      <c r="U171">
        <f t="shared" si="52"/>
        <v>791706.28978314297</v>
      </c>
      <c r="V171">
        <f t="shared" si="53"/>
        <v>134</v>
      </c>
      <c r="W171">
        <f t="shared" si="54"/>
        <v>23.313494796860954</v>
      </c>
      <c r="X171">
        <f t="shared" si="55"/>
        <v>102</v>
      </c>
      <c r="Y171">
        <f t="shared" si="56"/>
        <v>129</v>
      </c>
      <c r="Z171">
        <v>0.41610000000000003</v>
      </c>
      <c r="AA171">
        <f t="shared" si="57"/>
        <v>187</v>
      </c>
      <c r="AB171">
        <v>0.624</v>
      </c>
      <c r="AC171">
        <f t="shared" si="58"/>
        <v>0.52005000000000001</v>
      </c>
      <c r="AD171">
        <f t="shared" si="59"/>
        <v>157</v>
      </c>
      <c r="AE171">
        <v>0.35709999999999997</v>
      </c>
      <c r="AF171">
        <f t="shared" si="60"/>
        <v>211</v>
      </c>
      <c r="AG171">
        <v>0.59989999999999999</v>
      </c>
      <c r="AH171">
        <f t="shared" si="61"/>
        <v>135</v>
      </c>
      <c r="AI171">
        <f t="shared" si="62"/>
        <v>153.66666666666666</v>
      </c>
      <c r="AJ171">
        <f>IF(C171=1,(AI171/Z171),REF)</f>
        <v>369.30225106144354</v>
      </c>
      <c r="AK171">
        <f t="shared" si="63"/>
        <v>164</v>
      </c>
      <c r="AL171">
        <f>IF(B171=1,(AI171/AC171),REF)</f>
        <v>295.48440855045988</v>
      </c>
      <c r="AM171">
        <f t="shared" si="64"/>
        <v>152</v>
      </c>
      <c r="AN171">
        <f t="shared" si="65"/>
        <v>152</v>
      </c>
      <c r="AO171" t="str">
        <f t="shared" si="66"/>
        <v>Louisiana Tech</v>
      </c>
      <c r="AP171">
        <f t="shared" si="67"/>
        <v>0.25734366063728803</v>
      </c>
      <c r="AQ171">
        <f t="shared" si="68"/>
        <v>0.29346044417504641</v>
      </c>
      <c r="AR171">
        <f t="shared" si="69"/>
        <v>0.59701723533161888</v>
      </c>
      <c r="AS171" t="str">
        <f t="shared" si="70"/>
        <v>Louisiana Tech</v>
      </c>
      <c r="AT171">
        <f t="shared" si="71"/>
        <v>170</v>
      </c>
      <c r="AU171">
        <f t="shared" si="72"/>
        <v>159.66666666666666</v>
      </c>
      <c r="AV171">
        <v>158</v>
      </c>
      <c r="AW171" t="str">
        <f t="shared" si="73"/>
        <v>Louisiana Tech</v>
      </c>
      <c r="AX171" t="str">
        <f t="shared" si="74"/>
        <v/>
      </c>
      <c r="AY171">
        <v>170</v>
      </c>
    </row>
    <row r="172" spans="1:51" x14ac:dyDescent="0.25">
      <c r="A172">
        <v>1</v>
      </c>
      <c r="B172">
        <v>1</v>
      </c>
      <c r="C172">
        <v>1</v>
      </c>
      <c r="D172" t="s">
        <v>254</v>
      </c>
      <c r="E172">
        <v>70.276200000000003</v>
      </c>
      <c r="F172">
        <v>105</v>
      </c>
      <c r="G172">
        <v>68.777100000000004</v>
      </c>
      <c r="H172">
        <v>131</v>
      </c>
      <c r="I172">
        <v>105.35299999999999</v>
      </c>
      <c r="J172">
        <v>138</v>
      </c>
      <c r="K172">
        <v>107.494</v>
      </c>
      <c r="L172">
        <v>121</v>
      </c>
      <c r="M172">
        <v>109.807</v>
      </c>
      <c r="N172">
        <v>310</v>
      </c>
      <c r="O172">
        <v>108.40900000000001</v>
      </c>
      <c r="P172">
        <v>246</v>
      </c>
      <c r="Q172">
        <v>-0.91499600000000003</v>
      </c>
      <c r="R172">
        <v>172</v>
      </c>
      <c r="S172">
        <f t="shared" si="50"/>
        <v>-1.3020055153807494E-2</v>
      </c>
      <c r="T172">
        <f t="shared" si="51"/>
        <v>173</v>
      </c>
      <c r="U172">
        <f t="shared" si="52"/>
        <v>812038.68248194328</v>
      </c>
      <c r="V172">
        <f t="shared" si="53"/>
        <v>112</v>
      </c>
      <c r="W172">
        <f t="shared" si="54"/>
        <v>25.662340981717136</v>
      </c>
      <c r="X172">
        <f t="shared" si="55"/>
        <v>229</v>
      </c>
      <c r="Y172">
        <f t="shared" si="56"/>
        <v>201</v>
      </c>
      <c r="Z172">
        <v>0.4451</v>
      </c>
      <c r="AA172">
        <f t="shared" si="57"/>
        <v>175</v>
      </c>
      <c r="AB172">
        <v>0.51670000000000005</v>
      </c>
      <c r="AC172">
        <f t="shared" si="58"/>
        <v>0.48089999999999999</v>
      </c>
      <c r="AD172">
        <f t="shared" si="59"/>
        <v>176</v>
      </c>
      <c r="AE172">
        <v>0.44800000000000001</v>
      </c>
      <c r="AF172">
        <f t="shared" si="60"/>
        <v>175</v>
      </c>
      <c r="AG172">
        <v>0.48049999999999998</v>
      </c>
      <c r="AH172">
        <f t="shared" si="61"/>
        <v>176</v>
      </c>
      <c r="AI172">
        <f t="shared" si="62"/>
        <v>168.83333333333334</v>
      </c>
      <c r="AJ172">
        <f>IF(C172=1,(AI172/Z172),REF)</f>
        <v>379.31550962330567</v>
      </c>
      <c r="AK172">
        <f t="shared" si="63"/>
        <v>169</v>
      </c>
      <c r="AL172">
        <f>IF(B172=1,(AI172/AC172),REF)</f>
        <v>351.07784016080961</v>
      </c>
      <c r="AM172">
        <f t="shared" si="64"/>
        <v>168</v>
      </c>
      <c r="AN172">
        <f t="shared" si="65"/>
        <v>168</v>
      </c>
      <c r="AO172" t="str">
        <f t="shared" si="66"/>
        <v>Oral Roberts</v>
      </c>
      <c r="AP172">
        <f t="shared" si="67"/>
        <v>0.27454370376315229</v>
      </c>
      <c r="AQ172">
        <f t="shared" si="68"/>
        <v>0.2655832253901656</v>
      </c>
      <c r="AR172">
        <f t="shared" si="69"/>
        <v>0.59236083129848827</v>
      </c>
      <c r="AS172" t="str">
        <f t="shared" si="70"/>
        <v>Oral Roberts</v>
      </c>
      <c r="AT172">
        <f t="shared" si="71"/>
        <v>171</v>
      </c>
      <c r="AU172">
        <f t="shared" si="72"/>
        <v>171.66666666666666</v>
      </c>
      <c r="AV172">
        <v>179</v>
      </c>
      <c r="AW172" t="str">
        <f t="shared" si="73"/>
        <v>Oral Roberts</v>
      </c>
      <c r="AX172" t="str">
        <f t="shared" si="74"/>
        <v/>
      </c>
      <c r="AY172">
        <v>171</v>
      </c>
    </row>
    <row r="173" spans="1:51" x14ac:dyDescent="0.25">
      <c r="A173">
        <v>1</v>
      </c>
      <c r="B173">
        <v>1</v>
      </c>
      <c r="C173">
        <v>1</v>
      </c>
      <c r="D173" t="s">
        <v>109</v>
      </c>
      <c r="E173">
        <v>67.059799999999996</v>
      </c>
      <c r="F173">
        <v>273</v>
      </c>
      <c r="G173">
        <v>67.0916</v>
      </c>
      <c r="H173">
        <v>227</v>
      </c>
      <c r="I173">
        <v>99.543700000000001</v>
      </c>
      <c r="J173">
        <v>258</v>
      </c>
      <c r="K173">
        <v>103.03400000000001</v>
      </c>
      <c r="L173">
        <v>197</v>
      </c>
      <c r="M173">
        <v>105.14</v>
      </c>
      <c r="N173">
        <v>206</v>
      </c>
      <c r="O173">
        <v>105.71899999999999</v>
      </c>
      <c r="P173">
        <v>191</v>
      </c>
      <c r="Q173">
        <v>-2.68492</v>
      </c>
      <c r="R173">
        <v>194</v>
      </c>
      <c r="S173">
        <f t="shared" si="50"/>
        <v>-4.0038890661767385E-2</v>
      </c>
      <c r="T173">
        <f t="shared" si="51"/>
        <v>194</v>
      </c>
      <c r="U173">
        <f t="shared" si="52"/>
        <v>711907.18256032886</v>
      </c>
      <c r="V173">
        <f t="shared" si="53"/>
        <v>231</v>
      </c>
      <c r="W173">
        <f t="shared" si="54"/>
        <v>25.83346257441562</v>
      </c>
      <c r="X173">
        <f t="shared" si="55"/>
        <v>238</v>
      </c>
      <c r="Y173">
        <f t="shared" si="56"/>
        <v>216</v>
      </c>
      <c r="Z173">
        <v>0.4798</v>
      </c>
      <c r="AA173">
        <f t="shared" si="57"/>
        <v>161</v>
      </c>
      <c r="AB173">
        <v>0.4178</v>
      </c>
      <c r="AC173">
        <f t="shared" si="58"/>
        <v>0.44879999999999998</v>
      </c>
      <c r="AD173">
        <f t="shared" si="59"/>
        <v>191</v>
      </c>
      <c r="AE173">
        <v>0.63770000000000004</v>
      </c>
      <c r="AF173">
        <f t="shared" si="60"/>
        <v>114</v>
      </c>
      <c r="AG173">
        <v>0.56689999999999996</v>
      </c>
      <c r="AH173">
        <f t="shared" si="61"/>
        <v>146</v>
      </c>
      <c r="AI173">
        <f t="shared" si="62"/>
        <v>182</v>
      </c>
      <c r="AJ173">
        <f>IF(C173=1,(AI173/Z173),REF)</f>
        <v>379.32471863276362</v>
      </c>
      <c r="AK173">
        <f t="shared" si="63"/>
        <v>170</v>
      </c>
      <c r="AL173">
        <f>IF(B173=1,(AI173/AC173),REF)</f>
        <v>405.52584670231732</v>
      </c>
      <c r="AM173">
        <f t="shared" si="64"/>
        <v>184</v>
      </c>
      <c r="AN173">
        <f t="shared" si="65"/>
        <v>170</v>
      </c>
      <c r="AO173" t="str">
        <f t="shared" si="66"/>
        <v>East Carolina</v>
      </c>
      <c r="AP173">
        <f t="shared" si="67"/>
        <v>0.29594641488589929</v>
      </c>
      <c r="AQ173">
        <f t="shared" si="68"/>
        <v>0.24342872357530512</v>
      </c>
      <c r="AR173">
        <f t="shared" si="69"/>
        <v>0.59203089592403191</v>
      </c>
      <c r="AS173" t="str">
        <f t="shared" si="70"/>
        <v>East Carolina</v>
      </c>
      <c r="AT173">
        <f t="shared" si="71"/>
        <v>172</v>
      </c>
      <c r="AU173">
        <f t="shared" si="72"/>
        <v>177.66666666666666</v>
      </c>
      <c r="AV173">
        <v>183</v>
      </c>
      <c r="AW173" t="str">
        <f t="shared" si="73"/>
        <v>East Carolina</v>
      </c>
      <c r="AX173" t="str">
        <f t="shared" si="74"/>
        <v/>
      </c>
      <c r="AY173">
        <v>172</v>
      </c>
    </row>
    <row r="174" spans="1:51" x14ac:dyDescent="0.25">
      <c r="A174">
        <v>1</v>
      </c>
      <c r="B174">
        <v>1</v>
      </c>
      <c r="C174">
        <v>1</v>
      </c>
      <c r="D174" t="s">
        <v>185</v>
      </c>
      <c r="E174">
        <v>65.252099999999999</v>
      </c>
      <c r="F174">
        <v>329</v>
      </c>
      <c r="G174">
        <v>64.925299999999993</v>
      </c>
      <c r="H174">
        <v>313</v>
      </c>
      <c r="I174">
        <v>96.209599999999995</v>
      </c>
      <c r="J174">
        <v>306</v>
      </c>
      <c r="K174">
        <v>99.500100000000003</v>
      </c>
      <c r="L174">
        <v>264</v>
      </c>
      <c r="M174">
        <v>99.025000000000006</v>
      </c>
      <c r="N174">
        <v>66</v>
      </c>
      <c r="O174">
        <v>101.712</v>
      </c>
      <c r="P174">
        <v>120</v>
      </c>
      <c r="Q174">
        <v>-2.21211</v>
      </c>
      <c r="R174">
        <v>186</v>
      </c>
      <c r="S174">
        <f t="shared" si="50"/>
        <v>-3.3897759612334315E-2</v>
      </c>
      <c r="T174">
        <f t="shared" si="51"/>
        <v>187</v>
      </c>
      <c r="U174">
        <f t="shared" si="52"/>
        <v>646013.4015424425</v>
      </c>
      <c r="V174">
        <f t="shared" si="53"/>
        <v>302</v>
      </c>
      <c r="W174">
        <f t="shared" si="54"/>
        <v>24.957496418326585</v>
      </c>
      <c r="X174">
        <f t="shared" si="55"/>
        <v>183</v>
      </c>
      <c r="Y174">
        <f t="shared" si="56"/>
        <v>185</v>
      </c>
      <c r="Z174">
        <v>0.47899999999999998</v>
      </c>
      <c r="AA174">
        <f t="shared" si="57"/>
        <v>162</v>
      </c>
      <c r="AB174">
        <v>0.42659999999999998</v>
      </c>
      <c r="AC174">
        <f t="shared" si="58"/>
        <v>0.45279999999999998</v>
      </c>
      <c r="AD174">
        <f t="shared" si="59"/>
        <v>187</v>
      </c>
      <c r="AE174">
        <v>0.68030000000000002</v>
      </c>
      <c r="AF174">
        <f t="shared" si="60"/>
        <v>99</v>
      </c>
      <c r="AG174">
        <v>0.41470000000000001</v>
      </c>
      <c r="AH174">
        <f t="shared" si="61"/>
        <v>203</v>
      </c>
      <c r="AI174">
        <f t="shared" si="62"/>
        <v>193.83333333333334</v>
      </c>
      <c r="AJ174">
        <f>IF(C174=1,(AI174/Z174),REF)</f>
        <v>404.66249130132223</v>
      </c>
      <c r="AK174">
        <f t="shared" si="63"/>
        <v>177</v>
      </c>
      <c r="AL174">
        <f>IF(B174=1,(AI174/AC174),REF)</f>
        <v>428.07714958775034</v>
      </c>
      <c r="AM174">
        <f t="shared" si="64"/>
        <v>192</v>
      </c>
      <c r="AN174">
        <f t="shared" si="65"/>
        <v>177</v>
      </c>
      <c r="AO174" t="str">
        <f t="shared" si="66"/>
        <v>Loyola Chicago</v>
      </c>
      <c r="AP174">
        <f t="shared" si="67"/>
        <v>0.29354870741982714</v>
      </c>
      <c r="AQ174">
        <f t="shared" si="68"/>
        <v>0.24394249056044448</v>
      </c>
      <c r="AR174">
        <f t="shared" si="69"/>
        <v>0.59120288455350667</v>
      </c>
      <c r="AS174" t="str">
        <f t="shared" si="70"/>
        <v>Loyola Chicago</v>
      </c>
      <c r="AT174">
        <f t="shared" si="71"/>
        <v>173</v>
      </c>
      <c r="AU174">
        <f t="shared" si="72"/>
        <v>179</v>
      </c>
      <c r="AV174">
        <v>181</v>
      </c>
      <c r="AW174" t="str">
        <f t="shared" si="73"/>
        <v>Loyola Chicago</v>
      </c>
      <c r="AX174" t="str">
        <f t="shared" si="74"/>
        <v/>
      </c>
      <c r="AY174">
        <v>173</v>
      </c>
    </row>
    <row r="175" spans="1:51" x14ac:dyDescent="0.25">
      <c r="A175">
        <v>1</v>
      </c>
      <c r="B175">
        <v>1</v>
      </c>
      <c r="C175">
        <v>1</v>
      </c>
      <c r="D175" t="s">
        <v>110</v>
      </c>
      <c r="E175">
        <v>69.665700000000001</v>
      </c>
      <c r="F175">
        <v>139</v>
      </c>
      <c r="G175">
        <v>68.956000000000003</v>
      </c>
      <c r="H175">
        <v>120</v>
      </c>
      <c r="I175">
        <v>108.321</v>
      </c>
      <c r="J175">
        <v>83</v>
      </c>
      <c r="K175">
        <v>108.06399999999999</v>
      </c>
      <c r="L175">
        <v>112</v>
      </c>
      <c r="M175">
        <v>106.44</v>
      </c>
      <c r="N175">
        <v>237</v>
      </c>
      <c r="O175">
        <v>106.47199999999999</v>
      </c>
      <c r="P175">
        <v>208</v>
      </c>
      <c r="Q175">
        <v>1.59209</v>
      </c>
      <c r="R175">
        <v>149</v>
      </c>
      <c r="S175">
        <f t="shared" si="50"/>
        <v>2.2851991726200966E-2</v>
      </c>
      <c r="T175">
        <f t="shared" si="51"/>
        <v>150</v>
      </c>
      <c r="U175">
        <f t="shared" si="52"/>
        <v>813544.06878750713</v>
      </c>
      <c r="V175">
        <f t="shared" si="53"/>
        <v>109</v>
      </c>
      <c r="W175">
        <f t="shared" si="54"/>
        <v>25.151138805375862</v>
      </c>
      <c r="X175">
        <f t="shared" si="55"/>
        <v>195</v>
      </c>
      <c r="Y175">
        <f t="shared" si="56"/>
        <v>172.5</v>
      </c>
      <c r="Z175">
        <v>0.44359999999999999</v>
      </c>
      <c r="AA175">
        <f t="shared" si="57"/>
        <v>177</v>
      </c>
      <c r="AB175">
        <v>0.49590000000000001</v>
      </c>
      <c r="AC175">
        <f t="shared" si="58"/>
        <v>0.46975</v>
      </c>
      <c r="AD175">
        <f t="shared" si="59"/>
        <v>181</v>
      </c>
      <c r="AE175">
        <v>0.59489999999999998</v>
      </c>
      <c r="AF175">
        <f t="shared" si="60"/>
        <v>127</v>
      </c>
      <c r="AG175">
        <v>0.36480000000000001</v>
      </c>
      <c r="AH175">
        <f t="shared" si="61"/>
        <v>222</v>
      </c>
      <c r="AI175">
        <f t="shared" si="62"/>
        <v>160.25</v>
      </c>
      <c r="AJ175">
        <f>IF(C175=1,(AI175/Z175),REF)</f>
        <v>361.24887285843101</v>
      </c>
      <c r="AK175">
        <f t="shared" si="63"/>
        <v>161</v>
      </c>
      <c r="AL175">
        <f>IF(B175=1,(AI175/AC175),REF)</f>
        <v>341.13890367216607</v>
      </c>
      <c r="AM175">
        <f t="shared" si="64"/>
        <v>164</v>
      </c>
      <c r="AN175">
        <f t="shared" si="65"/>
        <v>161</v>
      </c>
      <c r="AO175" t="str">
        <f t="shared" si="66"/>
        <v>East Tennessee St.</v>
      </c>
      <c r="AP175">
        <f t="shared" si="67"/>
        <v>0.27495703850670483</v>
      </c>
      <c r="AQ175">
        <f t="shared" si="68"/>
        <v>0.26035844777754769</v>
      </c>
      <c r="AR175">
        <f t="shared" si="69"/>
        <v>0.59024446704209776</v>
      </c>
      <c r="AS175" t="str">
        <f t="shared" si="70"/>
        <v>East Tennessee St.</v>
      </c>
      <c r="AT175">
        <f t="shared" si="71"/>
        <v>174</v>
      </c>
      <c r="AU175">
        <f t="shared" si="72"/>
        <v>172</v>
      </c>
      <c r="AV175">
        <v>180</v>
      </c>
      <c r="AW175" t="str">
        <f t="shared" si="73"/>
        <v>East Tennessee St.</v>
      </c>
      <c r="AX175" t="str">
        <f t="shared" si="74"/>
        <v/>
      </c>
      <c r="AY175">
        <v>174</v>
      </c>
    </row>
    <row r="176" spans="1:51" x14ac:dyDescent="0.25">
      <c r="A176">
        <v>1</v>
      </c>
      <c r="B176">
        <v>1</v>
      </c>
      <c r="C176">
        <v>1</v>
      </c>
      <c r="D176" t="s">
        <v>236</v>
      </c>
      <c r="E176">
        <v>65.819400000000002</v>
      </c>
      <c r="F176">
        <v>318</v>
      </c>
      <c r="G176">
        <v>64.435000000000002</v>
      </c>
      <c r="H176">
        <v>326</v>
      </c>
      <c r="I176">
        <v>102.65600000000001</v>
      </c>
      <c r="J176">
        <v>199</v>
      </c>
      <c r="K176">
        <v>101.74</v>
      </c>
      <c r="L176">
        <v>221</v>
      </c>
      <c r="M176">
        <v>99.051900000000003</v>
      </c>
      <c r="N176">
        <v>68</v>
      </c>
      <c r="O176">
        <v>99.552499999999995</v>
      </c>
      <c r="P176">
        <v>81</v>
      </c>
      <c r="Q176">
        <v>2.1872500000000001</v>
      </c>
      <c r="R176">
        <v>146</v>
      </c>
      <c r="S176">
        <f t="shared" si="50"/>
        <v>3.3234882116822698E-2</v>
      </c>
      <c r="T176">
        <f t="shared" si="51"/>
        <v>145</v>
      </c>
      <c r="U176">
        <f t="shared" si="52"/>
        <v>681298.42601544003</v>
      </c>
      <c r="V176">
        <f t="shared" si="53"/>
        <v>268</v>
      </c>
      <c r="W176">
        <f t="shared" si="54"/>
        <v>23.907246203643524</v>
      </c>
      <c r="X176">
        <f t="shared" si="55"/>
        <v>129</v>
      </c>
      <c r="Y176">
        <f t="shared" si="56"/>
        <v>137</v>
      </c>
      <c r="Z176">
        <v>0.4017</v>
      </c>
      <c r="AA176">
        <f t="shared" si="57"/>
        <v>195</v>
      </c>
      <c r="AB176">
        <v>0.65710000000000002</v>
      </c>
      <c r="AC176">
        <f t="shared" si="58"/>
        <v>0.52939999999999998</v>
      </c>
      <c r="AD176">
        <f t="shared" si="59"/>
        <v>154</v>
      </c>
      <c r="AE176">
        <v>0.37219999999999998</v>
      </c>
      <c r="AF176">
        <f t="shared" si="60"/>
        <v>205</v>
      </c>
      <c r="AG176">
        <v>0.39419999999999999</v>
      </c>
      <c r="AH176">
        <f t="shared" si="61"/>
        <v>212</v>
      </c>
      <c r="AI176">
        <f t="shared" si="62"/>
        <v>186.83333333333334</v>
      </c>
      <c r="AJ176">
        <f>IF(C176=1,(AI176/Z176),REF)</f>
        <v>465.10663015517389</v>
      </c>
      <c r="AK176">
        <f t="shared" si="63"/>
        <v>191</v>
      </c>
      <c r="AL176">
        <f>IF(B176=1,(AI176/AC176),REF)</f>
        <v>352.91524996851786</v>
      </c>
      <c r="AM176">
        <f t="shared" si="64"/>
        <v>169</v>
      </c>
      <c r="AN176">
        <f t="shared" si="65"/>
        <v>154</v>
      </c>
      <c r="AO176" t="str">
        <f t="shared" si="66"/>
        <v>North Dakota St.</v>
      </c>
      <c r="AP176">
        <f t="shared" si="67"/>
        <v>0.24277308258120345</v>
      </c>
      <c r="AQ176">
        <f t="shared" si="68"/>
        <v>0.29217726866503274</v>
      </c>
      <c r="AR176">
        <f t="shared" si="69"/>
        <v>0.59008339338838578</v>
      </c>
      <c r="AS176" t="str">
        <f t="shared" si="70"/>
        <v>North Dakota St.</v>
      </c>
      <c r="AT176">
        <f t="shared" si="71"/>
        <v>175</v>
      </c>
      <c r="AU176">
        <f t="shared" si="72"/>
        <v>161</v>
      </c>
      <c r="AV176">
        <v>162</v>
      </c>
      <c r="AW176" t="str">
        <f t="shared" si="73"/>
        <v>North Dakota St.</v>
      </c>
      <c r="AX176" t="str">
        <f t="shared" si="74"/>
        <v/>
      </c>
      <c r="AY176">
        <v>175</v>
      </c>
    </row>
    <row r="177" spans="1:51" x14ac:dyDescent="0.25">
      <c r="A177">
        <v>1</v>
      </c>
      <c r="B177">
        <v>1</v>
      </c>
      <c r="C177">
        <v>1</v>
      </c>
      <c r="D177" t="s">
        <v>117</v>
      </c>
      <c r="E177">
        <v>72.218800000000002</v>
      </c>
      <c r="F177">
        <v>45</v>
      </c>
      <c r="G177">
        <v>71.180599999999998</v>
      </c>
      <c r="H177">
        <v>47</v>
      </c>
      <c r="I177">
        <v>104.352</v>
      </c>
      <c r="J177">
        <v>168</v>
      </c>
      <c r="K177">
        <v>104.729</v>
      </c>
      <c r="L177">
        <v>169</v>
      </c>
      <c r="M177">
        <v>104.83199999999999</v>
      </c>
      <c r="N177">
        <v>192</v>
      </c>
      <c r="O177">
        <v>107.352</v>
      </c>
      <c r="P177">
        <v>222</v>
      </c>
      <c r="Q177">
        <v>-2.6231900000000001</v>
      </c>
      <c r="R177">
        <v>193</v>
      </c>
      <c r="S177">
        <f t="shared" si="50"/>
        <v>-3.6320182556342735E-2</v>
      </c>
      <c r="T177">
        <f t="shared" si="51"/>
        <v>188</v>
      </c>
      <c r="U177">
        <f t="shared" si="52"/>
        <v>792107.60191289091</v>
      </c>
      <c r="V177">
        <f t="shared" si="53"/>
        <v>133</v>
      </c>
      <c r="W177">
        <f t="shared" si="54"/>
        <v>24.58362689230594</v>
      </c>
      <c r="X177">
        <f t="shared" si="55"/>
        <v>169</v>
      </c>
      <c r="Y177">
        <f t="shared" si="56"/>
        <v>178.5</v>
      </c>
      <c r="Z177">
        <v>0.49430000000000002</v>
      </c>
      <c r="AA177">
        <f t="shared" si="57"/>
        <v>156</v>
      </c>
      <c r="AB177">
        <v>0.34370000000000001</v>
      </c>
      <c r="AC177">
        <f t="shared" si="58"/>
        <v>0.41900000000000004</v>
      </c>
      <c r="AD177">
        <f t="shared" si="59"/>
        <v>202</v>
      </c>
      <c r="AE177">
        <v>0.44340000000000002</v>
      </c>
      <c r="AF177">
        <f t="shared" si="60"/>
        <v>179</v>
      </c>
      <c r="AG177">
        <v>0.52429999999999999</v>
      </c>
      <c r="AH177">
        <f t="shared" si="61"/>
        <v>158</v>
      </c>
      <c r="AI177">
        <f t="shared" si="62"/>
        <v>173.08333333333334</v>
      </c>
      <c r="AJ177">
        <f>IF(C177=1,(AI177/Z177),REF)</f>
        <v>350.15847326185178</v>
      </c>
      <c r="AK177">
        <f t="shared" si="63"/>
        <v>156</v>
      </c>
      <c r="AL177">
        <f>IF(B177=1,(AI177/AC177),REF)</f>
        <v>413.08671439936353</v>
      </c>
      <c r="AM177">
        <f t="shared" si="64"/>
        <v>186</v>
      </c>
      <c r="AN177">
        <f t="shared" si="65"/>
        <v>156</v>
      </c>
      <c r="AO177" t="str">
        <f t="shared" si="66"/>
        <v>Fairfield</v>
      </c>
      <c r="AP177">
        <f t="shared" si="67"/>
        <v>0.30733930194401832</v>
      </c>
      <c r="AQ177">
        <f t="shared" si="68"/>
        <v>0.22674105373389608</v>
      </c>
      <c r="AR177">
        <f t="shared" si="69"/>
        <v>0.58969934232779486</v>
      </c>
      <c r="AS177" t="str">
        <f t="shared" si="70"/>
        <v>Fairfield</v>
      </c>
      <c r="AT177">
        <f t="shared" si="71"/>
        <v>176</v>
      </c>
      <c r="AU177">
        <f t="shared" si="72"/>
        <v>178</v>
      </c>
      <c r="AV177">
        <v>184</v>
      </c>
      <c r="AW177" t="str">
        <f t="shared" si="73"/>
        <v>Fairfield</v>
      </c>
      <c r="AX177" t="str">
        <f t="shared" si="74"/>
        <v/>
      </c>
      <c r="AY177">
        <v>176</v>
      </c>
    </row>
    <row r="178" spans="1:51" x14ac:dyDescent="0.25">
      <c r="A178">
        <v>1</v>
      </c>
      <c r="B178">
        <v>1</v>
      </c>
      <c r="C178">
        <v>1</v>
      </c>
      <c r="D178" t="s">
        <v>104</v>
      </c>
      <c r="E178">
        <v>75.041700000000006</v>
      </c>
      <c r="F178">
        <v>8</v>
      </c>
      <c r="G178">
        <v>73.634399999999999</v>
      </c>
      <c r="H178">
        <v>9</v>
      </c>
      <c r="I178">
        <v>108.99299999999999</v>
      </c>
      <c r="J178">
        <v>73</v>
      </c>
      <c r="K178">
        <v>110.203</v>
      </c>
      <c r="L178">
        <v>84</v>
      </c>
      <c r="M178">
        <v>110.889</v>
      </c>
      <c r="N178">
        <v>323</v>
      </c>
      <c r="O178">
        <v>111.202</v>
      </c>
      <c r="P178">
        <v>298</v>
      </c>
      <c r="Q178">
        <v>-0.99886299999999995</v>
      </c>
      <c r="R178">
        <v>175</v>
      </c>
      <c r="S178">
        <f t="shared" si="50"/>
        <v>-1.3312598195403291E-2</v>
      </c>
      <c r="T178">
        <f t="shared" si="51"/>
        <v>174</v>
      </c>
      <c r="U178">
        <f t="shared" si="52"/>
        <v>911359.02471541543</v>
      </c>
      <c r="V178">
        <f t="shared" si="53"/>
        <v>33</v>
      </c>
      <c r="W178">
        <f t="shared" si="54"/>
        <v>25.030959246993874</v>
      </c>
      <c r="X178">
        <f t="shared" si="55"/>
        <v>187</v>
      </c>
      <c r="Y178">
        <f t="shared" si="56"/>
        <v>180.5</v>
      </c>
      <c r="Z178">
        <v>0.4259</v>
      </c>
      <c r="AA178">
        <f t="shared" si="57"/>
        <v>185</v>
      </c>
      <c r="AB178">
        <v>0.52600000000000002</v>
      </c>
      <c r="AC178">
        <f t="shared" si="58"/>
        <v>0.47594999999999998</v>
      </c>
      <c r="AD178">
        <f t="shared" si="59"/>
        <v>179</v>
      </c>
      <c r="AE178">
        <v>0.4345</v>
      </c>
      <c r="AF178">
        <f t="shared" si="60"/>
        <v>180</v>
      </c>
      <c r="AG178">
        <v>0.47749999999999998</v>
      </c>
      <c r="AH178">
        <f t="shared" si="61"/>
        <v>177</v>
      </c>
      <c r="AI178">
        <f t="shared" si="62"/>
        <v>153.91666666666666</v>
      </c>
      <c r="AJ178">
        <f>IF(C178=1,(AI178/Z178),REF)</f>
        <v>361.39156296470219</v>
      </c>
      <c r="AK178">
        <f t="shared" si="63"/>
        <v>162</v>
      </c>
      <c r="AL178">
        <f>IF(B178=1,(AI178/AC178),REF)</f>
        <v>323.38831109710401</v>
      </c>
      <c r="AM178">
        <f t="shared" si="64"/>
        <v>159</v>
      </c>
      <c r="AN178">
        <f t="shared" si="65"/>
        <v>159</v>
      </c>
      <c r="AO178" t="str">
        <f t="shared" si="66"/>
        <v>Detroit</v>
      </c>
      <c r="AP178">
        <f t="shared" si="67"/>
        <v>0.26397560458132463</v>
      </c>
      <c r="AQ178">
        <f t="shared" si="68"/>
        <v>0.26556270424626144</v>
      </c>
      <c r="AR178">
        <f t="shared" si="69"/>
        <v>0.58768817920376815</v>
      </c>
      <c r="AS178" t="str">
        <f t="shared" si="70"/>
        <v>Detroit</v>
      </c>
      <c r="AT178">
        <f t="shared" si="71"/>
        <v>177</v>
      </c>
      <c r="AU178">
        <f t="shared" si="72"/>
        <v>171.66666666666666</v>
      </c>
      <c r="AV178">
        <v>185</v>
      </c>
      <c r="AW178" t="str">
        <f t="shared" si="73"/>
        <v>Detroit</v>
      </c>
      <c r="AX178" t="str">
        <f t="shared" si="74"/>
        <v/>
      </c>
      <c r="AY178">
        <v>177</v>
      </c>
    </row>
    <row r="179" spans="1:51" x14ac:dyDescent="0.25">
      <c r="A179">
        <v>1</v>
      </c>
      <c r="B179">
        <v>1</v>
      </c>
      <c r="C179">
        <v>1</v>
      </c>
      <c r="D179" t="s">
        <v>378</v>
      </c>
      <c r="E179">
        <v>72.904700000000005</v>
      </c>
      <c r="F179">
        <v>28</v>
      </c>
      <c r="G179">
        <v>72.702600000000004</v>
      </c>
      <c r="H179">
        <v>17</v>
      </c>
      <c r="I179">
        <v>110.111</v>
      </c>
      <c r="J179">
        <v>53</v>
      </c>
      <c r="K179">
        <v>108.34099999999999</v>
      </c>
      <c r="L179">
        <v>102</v>
      </c>
      <c r="M179">
        <v>104.002</v>
      </c>
      <c r="N179">
        <v>173</v>
      </c>
      <c r="O179">
        <v>107.164</v>
      </c>
      <c r="P179">
        <v>218</v>
      </c>
      <c r="Q179">
        <v>1.1778</v>
      </c>
      <c r="R179">
        <v>153</v>
      </c>
      <c r="S179">
        <f t="shared" si="50"/>
        <v>1.6144363806448587E-2</v>
      </c>
      <c r="T179">
        <f t="shared" si="51"/>
        <v>154</v>
      </c>
      <c r="U179">
        <f t="shared" si="52"/>
        <v>855738.7668146207</v>
      </c>
      <c r="V179">
        <f t="shared" si="53"/>
        <v>68</v>
      </c>
      <c r="W179">
        <f t="shared" si="54"/>
        <v>24.284140557686889</v>
      </c>
      <c r="X179">
        <f t="shared" si="55"/>
        <v>147</v>
      </c>
      <c r="Y179">
        <f t="shared" si="56"/>
        <v>150.5</v>
      </c>
      <c r="Z179">
        <v>0.44130000000000003</v>
      </c>
      <c r="AA179">
        <f t="shared" si="57"/>
        <v>181</v>
      </c>
      <c r="AB179">
        <v>0.47410000000000002</v>
      </c>
      <c r="AC179">
        <f t="shared" si="58"/>
        <v>0.4577</v>
      </c>
      <c r="AD179">
        <f t="shared" si="59"/>
        <v>185</v>
      </c>
      <c r="AE179">
        <v>0.41120000000000001</v>
      </c>
      <c r="AF179">
        <f t="shared" si="60"/>
        <v>190</v>
      </c>
      <c r="AG179">
        <v>0.44750000000000001</v>
      </c>
      <c r="AH179">
        <f t="shared" si="61"/>
        <v>188</v>
      </c>
      <c r="AI179">
        <f t="shared" si="62"/>
        <v>155.91666666666666</v>
      </c>
      <c r="AJ179">
        <f>IF(C179=1,(AI179/Z179),REF)</f>
        <v>353.31218369967519</v>
      </c>
      <c r="AK179">
        <f t="shared" si="63"/>
        <v>158</v>
      </c>
      <c r="AL179">
        <f>IF(B179=1,(AI179/AC179),REF)</f>
        <v>340.65253805258175</v>
      </c>
      <c r="AM179">
        <f t="shared" si="64"/>
        <v>163</v>
      </c>
      <c r="AN179">
        <f t="shared" si="65"/>
        <v>158</v>
      </c>
      <c r="AO179" t="str">
        <f t="shared" si="66"/>
        <v>Winthrop</v>
      </c>
      <c r="AP179">
        <f t="shared" si="67"/>
        <v>0.27413975487998382</v>
      </c>
      <c r="AQ179">
        <f t="shared" si="68"/>
        <v>0.2537249933958256</v>
      </c>
      <c r="AR179">
        <f t="shared" si="69"/>
        <v>0.58694453832076621</v>
      </c>
      <c r="AS179" t="str">
        <f t="shared" si="70"/>
        <v>Winthrop</v>
      </c>
      <c r="AT179">
        <f t="shared" si="71"/>
        <v>178</v>
      </c>
      <c r="AU179">
        <f t="shared" si="72"/>
        <v>173.66666666666666</v>
      </c>
      <c r="AV179">
        <v>176</v>
      </c>
      <c r="AW179" t="str">
        <f t="shared" si="73"/>
        <v>Winthrop</v>
      </c>
      <c r="AX179" t="str">
        <f t="shared" si="74"/>
        <v/>
      </c>
      <c r="AY179">
        <v>178</v>
      </c>
    </row>
    <row r="180" spans="1:51" x14ac:dyDescent="0.25">
      <c r="A180">
        <v>1</v>
      </c>
      <c r="B180">
        <v>1</v>
      </c>
      <c r="C180">
        <v>1</v>
      </c>
      <c r="D180" t="s">
        <v>102</v>
      </c>
      <c r="E180">
        <v>62.688699999999997</v>
      </c>
      <c r="F180">
        <v>348</v>
      </c>
      <c r="G180">
        <v>60.796199999999999</v>
      </c>
      <c r="H180">
        <v>350</v>
      </c>
      <c r="I180">
        <v>103.82299999999999</v>
      </c>
      <c r="J180">
        <v>183</v>
      </c>
      <c r="K180">
        <v>102.82599999999999</v>
      </c>
      <c r="L180">
        <v>203</v>
      </c>
      <c r="M180">
        <v>104.441</v>
      </c>
      <c r="N180">
        <v>184</v>
      </c>
      <c r="O180">
        <v>105.634</v>
      </c>
      <c r="P180">
        <v>188</v>
      </c>
      <c r="Q180">
        <v>-2.8079999999999998</v>
      </c>
      <c r="R180">
        <v>195</v>
      </c>
      <c r="S180">
        <f t="shared" si="50"/>
        <v>-4.4792761693893908E-2</v>
      </c>
      <c r="T180">
        <f t="shared" si="51"/>
        <v>197</v>
      </c>
      <c r="U180">
        <f t="shared" si="52"/>
        <v>662819.30250028113</v>
      </c>
      <c r="V180">
        <f t="shared" si="53"/>
        <v>288</v>
      </c>
      <c r="W180">
        <f t="shared" si="54"/>
        <v>27.599212908972046</v>
      </c>
      <c r="X180">
        <f t="shared" si="55"/>
        <v>313</v>
      </c>
      <c r="Y180">
        <f t="shared" si="56"/>
        <v>255</v>
      </c>
      <c r="Z180">
        <v>0.47160000000000002</v>
      </c>
      <c r="AA180">
        <f t="shared" si="57"/>
        <v>167</v>
      </c>
      <c r="AB180">
        <v>0.42449999999999999</v>
      </c>
      <c r="AC180">
        <f t="shared" si="58"/>
        <v>0.44805</v>
      </c>
      <c r="AD180">
        <f t="shared" si="59"/>
        <v>192</v>
      </c>
      <c r="AE180">
        <v>0.63280000000000003</v>
      </c>
      <c r="AF180">
        <f t="shared" si="60"/>
        <v>118</v>
      </c>
      <c r="AG180">
        <v>0.45929999999999999</v>
      </c>
      <c r="AH180">
        <f t="shared" si="61"/>
        <v>183</v>
      </c>
      <c r="AI180">
        <f t="shared" si="62"/>
        <v>205.5</v>
      </c>
      <c r="AJ180">
        <f>IF(C180=1,(AI180/Z180),REF)</f>
        <v>435.75063613231549</v>
      </c>
      <c r="AK180">
        <f t="shared" si="63"/>
        <v>185</v>
      </c>
      <c r="AL180">
        <f>IF(B180=1,(AI180/AC180),REF)</f>
        <v>458.65416806160027</v>
      </c>
      <c r="AM180">
        <f t="shared" si="64"/>
        <v>195</v>
      </c>
      <c r="AN180">
        <f t="shared" si="65"/>
        <v>185</v>
      </c>
      <c r="AO180" t="str">
        <f t="shared" si="66"/>
        <v>Denver</v>
      </c>
      <c r="AP180">
        <f t="shared" si="67"/>
        <v>0.28688242778555784</v>
      </c>
      <c r="AQ180">
        <f t="shared" si="68"/>
        <v>0.23931069314161144</v>
      </c>
      <c r="AR180">
        <f t="shared" si="69"/>
        <v>0.5862003429570094</v>
      </c>
      <c r="AS180" t="str">
        <f t="shared" si="70"/>
        <v>Denver</v>
      </c>
      <c r="AT180">
        <f t="shared" si="71"/>
        <v>179</v>
      </c>
      <c r="AU180">
        <f t="shared" si="72"/>
        <v>185.33333333333334</v>
      </c>
      <c r="AV180">
        <v>178</v>
      </c>
      <c r="AW180" t="str">
        <f t="shared" si="73"/>
        <v>Denver</v>
      </c>
      <c r="AX180" t="str">
        <f t="shared" si="74"/>
        <v/>
      </c>
      <c r="AY180">
        <v>179</v>
      </c>
    </row>
    <row r="181" spans="1:51" x14ac:dyDescent="0.25">
      <c r="A181">
        <v>1</v>
      </c>
      <c r="B181">
        <v>1</v>
      </c>
      <c r="C181">
        <v>1</v>
      </c>
      <c r="D181" t="s">
        <v>114</v>
      </c>
      <c r="E181">
        <v>69.81</v>
      </c>
      <c r="F181">
        <v>133</v>
      </c>
      <c r="G181">
        <v>68.834199999999996</v>
      </c>
      <c r="H181">
        <v>127</v>
      </c>
      <c r="I181">
        <v>113.88500000000001</v>
      </c>
      <c r="J181">
        <v>17</v>
      </c>
      <c r="K181">
        <v>111.453</v>
      </c>
      <c r="L181">
        <v>62</v>
      </c>
      <c r="M181">
        <v>110.95399999999999</v>
      </c>
      <c r="N181">
        <v>325</v>
      </c>
      <c r="O181">
        <v>114.642</v>
      </c>
      <c r="P181">
        <v>335</v>
      </c>
      <c r="Q181">
        <v>-3.1889400000000001</v>
      </c>
      <c r="R181">
        <v>198</v>
      </c>
      <c r="S181">
        <f t="shared" si="50"/>
        <v>-4.5681134507950048E-2</v>
      </c>
      <c r="T181">
        <f t="shared" si="51"/>
        <v>198</v>
      </c>
      <c r="U181">
        <f t="shared" si="52"/>
        <v>867163.84810029005</v>
      </c>
      <c r="V181">
        <f t="shared" si="53"/>
        <v>62</v>
      </c>
      <c r="W181">
        <f t="shared" si="54"/>
        <v>28.250905237216109</v>
      </c>
      <c r="X181">
        <f t="shared" si="55"/>
        <v>327</v>
      </c>
      <c r="Y181">
        <f t="shared" si="56"/>
        <v>262.5</v>
      </c>
      <c r="Z181">
        <v>0.39760000000000001</v>
      </c>
      <c r="AA181">
        <f t="shared" si="57"/>
        <v>198</v>
      </c>
      <c r="AB181">
        <v>0.61750000000000005</v>
      </c>
      <c r="AC181">
        <f t="shared" si="58"/>
        <v>0.50755000000000006</v>
      </c>
      <c r="AD181">
        <f t="shared" si="59"/>
        <v>163</v>
      </c>
      <c r="AE181">
        <v>0.39069999999999999</v>
      </c>
      <c r="AF181">
        <f t="shared" si="60"/>
        <v>198</v>
      </c>
      <c r="AG181">
        <v>0.46189999999999998</v>
      </c>
      <c r="AH181">
        <f t="shared" si="61"/>
        <v>181</v>
      </c>
      <c r="AI181">
        <f t="shared" si="62"/>
        <v>177.41666666666666</v>
      </c>
      <c r="AJ181">
        <f>IF(C181=1,(AI181/Z181),REF)</f>
        <v>446.21898054996643</v>
      </c>
      <c r="AK181">
        <f t="shared" si="63"/>
        <v>187</v>
      </c>
      <c r="AL181">
        <f>IF(B181=1,(AI181/AC181),REF)</f>
        <v>349.55505204741729</v>
      </c>
      <c r="AM181">
        <f t="shared" si="64"/>
        <v>167</v>
      </c>
      <c r="AN181">
        <f t="shared" si="65"/>
        <v>163</v>
      </c>
      <c r="AO181" t="str">
        <f t="shared" si="66"/>
        <v>Eastern Washington</v>
      </c>
      <c r="AP181">
        <f t="shared" si="67"/>
        <v>0.24129344602527919</v>
      </c>
      <c r="AQ181">
        <f t="shared" si="68"/>
        <v>0.28045337794704728</v>
      </c>
      <c r="AR181">
        <f t="shared" si="69"/>
        <v>0.58421395593550918</v>
      </c>
      <c r="AS181" t="str">
        <f t="shared" si="70"/>
        <v>Eastern Washington</v>
      </c>
      <c r="AT181">
        <f t="shared" si="71"/>
        <v>180</v>
      </c>
      <c r="AU181">
        <f t="shared" si="72"/>
        <v>168.66666666666666</v>
      </c>
      <c r="AV181">
        <v>171</v>
      </c>
      <c r="AW181" t="str">
        <f t="shared" si="73"/>
        <v>Eastern Washington</v>
      </c>
      <c r="AX181" t="str">
        <f t="shared" si="74"/>
        <v/>
      </c>
      <c r="AY181">
        <v>180</v>
      </c>
    </row>
    <row r="182" spans="1:51" x14ac:dyDescent="0.25">
      <c r="A182">
        <v>1</v>
      </c>
      <c r="B182">
        <v>1</v>
      </c>
      <c r="C182">
        <v>1</v>
      </c>
      <c r="D182" t="s">
        <v>340</v>
      </c>
      <c r="E182">
        <v>68.350499999999997</v>
      </c>
      <c r="F182">
        <v>211</v>
      </c>
      <c r="G182">
        <v>67.851699999999994</v>
      </c>
      <c r="H182">
        <v>176</v>
      </c>
      <c r="I182">
        <v>99.299599999999998</v>
      </c>
      <c r="J182">
        <v>260</v>
      </c>
      <c r="K182">
        <v>101.76600000000001</v>
      </c>
      <c r="L182">
        <v>220</v>
      </c>
      <c r="M182">
        <v>103.65</v>
      </c>
      <c r="N182">
        <v>167</v>
      </c>
      <c r="O182">
        <v>103.755</v>
      </c>
      <c r="P182">
        <v>157</v>
      </c>
      <c r="Q182">
        <v>-1.9887999999999999</v>
      </c>
      <c r="R182">
        <v>185</v>
      </c>
      <c r="S182">
        <f t="shared" si="50"/>
        <v>-2.9100006583711754E-2</v>
      </c>
      <c r="T182">
        <f t="shared" si="51"/>
        <v>185</v>
      </c>
      <c r="U182">
        <f t="shared" si="52"/>
        <v>707859.56513197802</v>
      </c>
      <c r="V182">
        <f t="shared" si="53"/>
        <v>234</v>
      </c>
      <c r="W182">
        <f t="shared" si="54"/>
        <v>24.596468672136602</v>
      </c>
      <c r="X182">
        <f t="shared" si="55"/>
        <v>170</v>
      </c>
      <c r="Y182">
        <f t="shared" si="56"/>
        <v>177.5</v>
      </c>
      <c r="Z182">
        <v>0.44259999999999999</v>
      </c>
      <c r="AA182">
        <f t="shared" si="57"/>
        <v>179</v>
      </c>
      <c r="AB182">
        <v>0.47149999999999997</v>
      </c>
      <c r="AC182">
        <f t="shared" si="58"/>
        <v>0.45704999999999996</v>
      </c>
      <c r="AD182">
        <f t="shared" si="59"/>
        <v>186</v>
      </c>
      <c r="AE182">
        <v>0.39129999999999998</v>
      </c>
      <c r="AF182">
        <f t="shared" si="60"/>
        <v>197</v>
      </c>
      <c r="AG182">
        <v>0.49719999999999998</v>
      </c>
      <c r="AH182">
        <f t="shared" si="61"/>
        <v>170</v>
      </c>
      <c r="AI182">
        <f t="shared" si="62"/>
        <v>191.58333333333334</v>
      </c>
      <c r="AJ182">
        <f>IF(C182=1,(AI182/Z182),REF)</f>
        <v>432.85886428679021</v>
      </c>
      <c r="AK182">
        <f t="shared" si="63"/>
        <v>183</v>
      </c>
      <c r="AL182">
        <f>IF(B182=1,(AI182/AC182),REF)</f>
        <v>419.17368632170081</v>
      </c>
      <c r="AM182">
        <f t="shared" si="64"/>
        <v>189</v>
      </c>
      <c r="AN182">
        <f t="shared" si="65"/>
        <v>183</v>
      </c>
      <c r="AO182" t="str">
        <f t="shared" si="66"/>
        <v>UCF</v>
      </c>
      <c r="AP182">
        <f t="shared" si="67"/>
        <v>0.26942055851291563</v>
      </c>
      <c r="AQ182">
        <f t="shared" si="68"/>
        <v>0.24687991140102677</v>
      </c>
      <c r="AR182">
        <f t="shared" si="69"/>
        <v>0.58176690229350536</v>
      </c>
      <c r="AS182" t="str">
        <f t="shared" si="70"/>
        <v>UCF</v>
      </c>
      <c r="AT182">
        <f t="shared" si="71"/>
        <v>181</v>
      </c>
      <c r="AU182">
        <f t="shared" si="72"/>
        <v>183.33333333333334</v>
      </c>
      <c r="AV182">
        <v>189</v>
      </c>
      <c r="AW182" t="str">
        <f t="shared" si="73"/>
        <v>UCF</v>
      </c>
      <c r="AX182" t="str">
        <f t="shared" si="74"/>
        <v/>
      </c>
      <c r="AY182">
        <v>181</v>
      </c>
    </row>
    <row r="183" spans="1:51" x14ac:dyDescent="0.25">
      <c r="A183">
        <v>1</v>
      </c>
      <c r="B183">
        <v>1</v>
      </c>
      <c r="C183">
        <v>1</v>
      </c>
      <c r="D183" t="s">
        <v>125</v>
      </c>
      <c r="E183">
        <v>68.292500000000004</v>
      </c>
      <c r="F183">
        <v>214</v>
      </c>
      <c r="G183">
        <v>66.321100000000001</v>
      </c>
      <c r="H183">
        <v>255</v>
      </c>
      <c r="I183">
        <v>102.633</v>
      </c>
      <c r="J183">
        <v>201</v>
      </c>
      <c r="K183">
        <v>102.509</v>
      </c>
      <c r="L183">
        <v>206</v>
      </c>
      <c r="M183">
        <v>100.339</v>
      </c>
      <c r="N183">
        <v>97</v>
      </c>
      <c r="O183">
        <v>102.20399999999999</v>
      </c>
      <c r="P183">
        <v>126</v>
      </c>
      <c r="Q183">
        <v>0.30504999999999999</v>
      </c>
      <c r="R183">
        <v>160</v>
      </c>
      <c r="S183">
        <f t="shared" si="50"/>
        <v>4.4660833912948976E-3</v>
      </c>
      <c r="T183">
        <f t="shared" si="51"/>
        <v>160</v>
      </c>
      <c r="U183">
        <f t="shared" si="52"/>
        <v>717624.08331919252</v>
      </c>
      <c r="V183">
        <f t="shared" si="53"/>
        <v>221</v>
      </c>
      <c r="W183">
        <f t="shared" si="54"/>
        <v>24.031208856738203</v>
      </c>
      <c r="X183">
        <f t="shared" si="55"/>
        <v>135</v>
      </c>
      <c r="Y183">
        <f t="shared" si="56"/>
        <v>147.5</v>
      </c>
      <c r="Z183">
        <v>0.37080000000000002</v>
      </c>
      <c r="AA183">
        <f t="shared" si="57"/>
        <v>208</v>
      </c>
      <c r="AB183">
        <v>0.65559999999999996</v>
      </c>
      <c r="AC183">
        <f t="shared" si="58"/>
        <v>0.51319999999999999</v>
      </c>
      <c r="AD183">
        <f t="shared" si="59"/>
        <v>161</v>
      </c>
      <c r="AE183">
        <v>0.47439999999999999</v>
      </c>
      <c r="AF183">
        <f t="shared" si="60"/>
        <v>165</v>
      </c>
      <c r="AG183">
        <v>0.72260000000000002</v>
      </c>
      <c r="AH183">
        <f t="shared" si="61"/>
        <v>89</v>
      </c>
      <c r="AI183">
        <f t="shared" si="62"/>
        <v>157.25</v>
      </c>
      <c r="AJ183">
        <f>IF(C183=1,(AI183/Z183),REF)</f>
        <v>424.08306364617044</v>
      </c>
      <c r="AK183">
        <f t="shared" si="63"/>
        <v>179</v>
      </c>
      <c r="AL183">
        <f>IF(B183=1,(AI183/AC183),REF)</f>
        <v>306.41075604053003</v>
      </c>
      <c r="AM183">
        <f t="shared" si="64"/>
        <v>155</v>
      </c>
      <c r="AN183">
        <f t="shared" si="65"/>
        <v>155</v>
      </c>
      <c r="AO183" t="str">
        <f t="shared" si="66"/>
        <v>Fordham</v>
      </c>
      <c r="AP183">
        <f t="shared" si="67"/>
        <v>0.22617707674785598</v>
      </c>
      <c r="AQ183">
        <f t="shared" si="68"/>
        <v>0.28828360080691545</v>
      </c>
      <c r="AR183">
        <f t="shared" si="69"/>
        <v>0.58093678359114698</v>
      </c>
      <c r="AS183" t="str">
        <f t="shared" si="70"/>
        <v>Fordham</v>
      </c>
      <c r="AT183">
        <f t="shared" si="71"/>
        <v>182</v>
      </c>
      <c r="AU183">
        <f t="shared" si="72"/>
        <v>166</v>
      </c>
      <c r="AV183">
        <v>165</v>
      </c>
      <c r="AW183" t="str">
        <f t="shared" si="73"/>
        <v>Fordham</v>
      </c>
      <c r="AX183" t="str">
        <f t="shared" si="74"/>
        <v/>
      </c>
      <c r="AY183">
        <v>182</v>
      </c>
    </row>
    <row r="184" spans="1:51" x14ac:dyDescent="0.25">
      <c r="A184">
        <v>1</v>
      </c>
      <c r="B184">
        <v>1</v>
      </c>
      <c r="C184">
        <v>1</v>
      </c>
      <c r="D184" t="s">
        <v>70</v>
      </c>
      <c r="E184">
        <v>67.706800000000001</v>
      </c>
      <c r="F184">
        <v>242</v>
      </c>
      <c r="G184">
        <v>66.244</v>
      </c>
      <c r="H184">
        <v>261</v>
      </c>
      <c r="I184">
        <v>104.315</v>
      </c>
      <c r="J184">
        <v>170</v>
      </c>
      <c r="K184">
        <v>107.276</v>
      </c>
      <c r="L184">
        <v>124</v>
      </c>
      <c r="M184">
        <v>111.084</v>
      </c>
      <c r="N184">
        <v>328</v>
      </c>
      <c r="O184">
        <v>110.858</v>
      </c>
      <c r="P184">
        <v>294</v>
      </c>
      <c r="Q184">
        <v>-3.58196</v>
      </c>
      <c r="R184">
        <v>201</v>
      </c>
      <c r="S184">
        <f t="shared" si="50"/>
        <v>-5.2904582700703737E-2</v>
      </c>
      <c r="T184">
        <f t="shared" si="51"/>
        <v>202</v>
      </c>
      <c r="U184">
        <f t="shared" si="52"/>
        <v>779179.34526839678</v>
      </c>
      <c r="V184">
        <f t="shared" si="53"/>
        <v>147</v>
      </c>
      <c r="W184">
        <f t="shared" si="54"/>
        <v>27.605459106691864</v>
      </c>
      <c r="X184">
        <f t="shared" si="55"/>
        <v>314</v>
      </c>
      <c r="Y184">
        <f t="shared" si="56"/>
        <v>258</v>
      </c>
      <c r="Z184">
        <v>0.44400000000000001</v>
      </c>
      <c r="AA184">
        <f t="shared" si="57"/>
        <v>176</v>
      </c>
      <c r="AB184">
        <v>0.44130000000000003</v>
      </c>
      <c r="AC184">
        <f t="shared" si="58"/>
        <v>0.44264999999999999</v>
      </c>
      <c r="AD184">
        <f t="shared" si="59"/>
        <v>193</v>
      </c>
      <c r="AE184">
        <v>0.4128</v>
      </c>
      <c r="AF184">
        <f t="shared" si="60"/>
        <v>189</v>
      </c>
      <c r="AG184">
        <v>0.54069999999999996</v>
      </c>
      <c r="AH184">
        <f t="shared" si="61"/>
        <v>153</v>
      </c>
      <c r="AI184">
        <f t="shared" si="62"/>
        <v>190.33333333333334</v>
      </c>
      <c r="AJ184">
        <f>IF(C184=1,(AI184/Z184),REF)</f>
        <v>428.67867867867869</v>
      </c>
      <c r="AK184">
        <f t="shared" si="63"/>
        <v>181</v>
      </c>
      <c r="AL184">
        <f>IF(B184=1,(AI184/AC184),REF)</f>
        <v>429.98606875258861</v>
      </c>
      <c r="AM184">
        <f t="shared" si="64"/>
        <v>193</v>
      </c>
      <c r="AN184">
        <f t="shared" si="65"/>
        <v>181</v>
      </c>
      <c r="AO184" t="str">
        <f t="shared" si="66"/>
        <v>Cal Poly</v>
      </c>
      <c r="AP184">
        <f t="shared" si="67"/>
        <v>0.27053517234395924</v>
      </c>
      <c r="AQ184">
        <f t="shared" si="68"/>
        <v>0.23834166094428155</v>
      </c>
      <c r="AR184">
        <f t="shared" si="69"/>
        <v>0.57840637868782574</v>
      </c>
      <c r="AS184" t="str">
        <f t="shared" si="70"/>
        <v>Cal Poly</v>
      </c>
      <c r="AT184">
        <f t="shared" si="71"/>
        <v>183</v>
      </c>
      <c r="AU184">
        <f t="shared" si="72"/>
        <v>185.66666666666666</v>
      </c>
      <c r="AV184">
        <v>194</v>
      </c>
      <c r="AW184" t="str">
        <f t="shared" si="73"/>
        <v>Cal Poly</v>
      </c>
      <c r="AX184" t="str">
        <f t="shared" si="74"/>
        <v/>
      </c>
      <c r="AY184">
        <v>183</v>
      </c>
    </row>
    <row r="185" spans="1:51" x14ac:dyDescent="0.25">
      <c r="A185">
        <v>1</v>
      </c>
      <c r="B185">
        <v>1</v>
      </c>
      <c r="C185">
        <v>1</v>
      </c>
      <c r="D185" t="s">
        <v>157</v>
      </c>
      <c r="E185">
        <v>70.020899999999997</v>
      </c>
      <c r="F185">
        <v>120</v>
      </c>
      <c r="G185">
        <v>70.134799999999998</v>
      </c>
      <c r="H185">
        <v>78</v>
      </c>
      <c r="I185">
        <v>95.185500000000005</v>
      </c>
      <c r="J185">
        <v>318</v>
      </c>
      <c r="K185">
        <v>98.904600000000002</v>
      </c>
      <c r="L185">
        <v>279</v>
      </c>
      <c r="M185">
        <v>98.409599999999998</v>
      </c>
      <c r="N185">
        <v>55</v>
      </c>
      <c r="O185">
        <v>99.713800000000006</v>
      </c>
      <c r="P185">
        <v>83</v>
      </c>
      <c r="Q185">
        <v>-0.80928699999999998</v>
      </c>
      <c r="R185">
        <v>171</v>
      </c>
      <c r="S185">
        <f t="shared" si="50"/>
        <v>-1.1556549544493203E-2</v>
      </c>
      <c r="T185">
        <f t="shared" si="51"/>
        <v>171</v>
      </c>
      <c r="U185">
        <f t="shared" si="52"/>
        <v>684952.83938713418</v>
      </c>
      <c r="V185">
        <f t="shared" si="53"/>
        <v>264</v>
      </c>
      <c r="W185">
        <f t="shared" si="54"/>
        <v>22.531014072381176</v>
      </c>
      <c r="X185">
        <f t="shared" si="55"/>
        <v>65</v>
      </c>
      <c r="Y185">
        <f t="shared" si="56"/>
        <v>118</v>
      </c>
      <c r="Z185">
        <v>0.38250000000000001</v>
      </c>
      <c r="AA185">
        <f t="shared" si="57"/>
        <v>202</v>
      </c>
      <c r="AB185">
        <v>0.62860000000000005</v>
      </c>
      <c r="AC185">
        <f t="shared" si="58"/>
        <v>0.50555000000000005</v>
      </c>
      <c r="AD185">
        <f t="shared" si="59"/>
        <v>165</v>
      </c>
      <c r="AE185">
        <v>0.14130000000000001</v>
      </c>
      <c r="AF185">
        <f t="shared" si="60"/>
        <v>307</v>
      </c>
      <c r="AG185">
        <v>0.58250000000000002</v>
      </c>
      <c r="AH185">
        <f t="shared" si="61"/>
        <v>141</v>
      </c>
      <c r="AI185">
        <f t="shared" si="62"/>
        <v>194.33333333333334</v>
      </c>
      <c r="AJ185">
        <f>IF(C185=1,(AI185/Z185),REF)</f>
        <v>508.06100217864923</v>
      </c>
      <c r="AK185">
        <f t="shared" si="63"/>
        <v>197</v>
      </c>
      <c r="AL185">
        <f>IF(B185=1,(AI185/AC185),REF)</f>
        <v>384.3998285695447</v>
      </c>
      <c r="AM185">
        <f t="shared" si="64"/>
        <v>179</v>
      </c>
      <c r="AN185">
        <f t="shared" si="65"/>
        <v>165</v>
      </c>
      <c r="AO185" t="str">
        <f t="shared" si="66"/>
        <v>Indiana St.</v>
      </c>
      <c r="AP185">
        <f t="shared" si="67"/>
        <v>0.22913625330891538</v>
      </c>
      <c r="AQ185">
        <f t="shared" si="68"/>
        <v>0.27604984500872404</v>
      </c>
      <c r="AR185">
        <f t="shared" si="69"/>
        <v>0.57672470849606772</v>
      </c>
      <c r="AS185" t="str">
        <f t="shared" si="70"/>
        <v>Indiana St.</v>
      </c>
      <c r="AT185">
        <f t="shared" si="71"/>
        <v>184</v>
      </c>
      <c r="AU185">
        <f t="shared" si="72"/>
        <v>171.33333333333334</v>
      </c>
      <c r="AV185">
        <v>174</v>
      </c>
      <c r="AW185" t="str">
        <f t="shared" si="73"/>
        <v>Indiana St.</v>
      </c>
      <c r="AX185" t="str">
        <f t="shared" si="74"/>
        <v/>
      </c>
      <c r="AY185">
        <v>184</v>
      </c>
    </row>
    <row r="186" spans="1:51" x14ac:dyDescent="0.25">
      <c r="A186">
        <v>1</v>
      </c>
      <c r="B186">
        <v>1</v>
      </c>
      <c r="C186">
        <v>1</v>
      </c>
      <c r="D186" t="s">
        <v>325</v>
      </c>
      <c r="E186">
        <v>69.575000000000003</v>
      </c>
      <c r="F186">
        <v>142</v>
      </c>
      <c r="G186">
        <v>68.421599999999998</v>
      </c>
      <c r="H186">
        <v>147</v>
      </c>
      <c r="I186">
        <v>104.271</v>
      </c>
      <c r="J186">
        <v>171</v>
      </c>
      <c r="K186">
        <v>102.28</v>
      </c>
      <c r="L186">
        <v>210</v>
      </c>
      <c r="M186">
        <v>99.971000000000004</v>
      </c>
      <c r="N186">
        <v>88</v>
      </c>
      <c r="O186">
        <v>102.232</v>
      </c>
      <c r="P186">
        <v>128</v>
      </c>
      <c r="Q186">
        <v>4.77367E-2</v>
      </c>
      <c r="R186">
        <v>164</v>
      </c>
      <c r="S186">
        <f t="shared" si="50"/>
        <v>6.8990298239312707E-4</v>
      </c>
      <c r="T186">
        <f t="shared" si="51"/>
        <v>164</v>
      </c>
      <c r="U186">
        <f t="shared" si="52"/>
        <v>727837.87868000008</v>
      </c>
      <c r="V186">
        <f t="shared" si="53"/>
        <v>204</v>
      </c>
      <c r="W186">
        <f t="shared" si="54"/>
        <v>23.598573778199956</v>
      </c>
      <c r="X186">
        <f t="shared" si="55"/>
        <v>114</v>
      </c>
      <c r="Y186">
        <f t="shared" si="56"/>
        <v>139</v>
      </c>
      <c r="Z186">
        <v>0.40589999999999998</v>
      </c>
      <c r="AA186">
        <f t="shared" si="57"/>
        <v>194</v>
      </c>
      <c r="AB186">
        <v>0.52480000000000004</v>
      </c>
      <c r="AC186">
        <f t="shared" si="58"/>
        <v>0.46535000000000004</v>
      </c>
      <c r="AD186">
        <f t="shared" si="59"/>
        <v>182</v>
      </c>
      <c r="AE186">
        <v>0.35439999999999999</v>
      </c>
      <c r="AF186">
        <f t="shared" si="60"/>
        <v>213</v>
      </c>
      <c r="AG186">
        <v>0.53749999999999998</v>
      </c>
      <c r="AH186">
        <f t="shared" si="61"/>
        <v>154</v>
      </c>
      <c r="AI186">
        <f t="shared" si="62"/>
        <v>176</v>
      </c>
      <c r="AJ186">
        <f>IF(C186=1,(AI186/Z186),REF)</f>
        <v>433.60433604336043</v>
      </c>
      <c r="AK186">
        <f t="shared" si="63"/>
        <v>184</v>
      </c>
      <c r="AL186">
        <f>IF(B186=1,(AI186/AC186),REF)</f>
        <v>378.20994950037601</v>
      </c>
      <c r="AM186">
        <f t="shared" si="64"/>
        <v>176</v>
      </c>
      <c r="AN186">
        <f t="shared" si="65"/>
        <v>176</v>
      </c>
      <c r="AO186" t="str">
        <f t="shared" si="66"/>
        <v>Texas A&amp;M Corpus Chris</v>
      </c>
      <c r="AP186">
        <f t="shared" si="67"/>
        <v>0.24703793235691851</v>
      </c>
      <c r="AQ186">
        <f t="shared" si="68"/>
        <v>0.25461523755494653</v>
      </c>
      <c r="AR186">
        <f t="shared" si="69"/>
        <v>0.57510802280143447</v>
      </c>
      <c r="AS186" t="str">
        <f t="shared" si="70"/>
        <v>Texas A&amp;M Corpus Chris</v>
      </c>
      <c r="AT186">
        <f t="shared" si="71"/>
        <v>185</v>
      </c>
      <c r="AU186">
        <f t="shared" si="72"/>
        <v>181</v>
      </c>
      <c r="AV186">
        <v>182</v>
      </c>
      <c r="AW186" t="str">
        <f t="shared" si="73"/>
        <v>Texas A&amp;M Corpus Chris</v>
      </c>
      <c r="AX186" t="str">
        <f t="shared" si="74"/>
        <v/>
      </c>
      <c r="AY186">
        <v>185</v>
      </c>
    </row>
    <row r="187" spans="1:51" x14ac:dyDescent="0.25">
      <c r="A187">
        <v>1</v>
      </c>
      <c r="B187">
        <v>1</v>
      </c>
      <c r="C187">
        <v>1</v>
      </c>
      <c r="D187" t="s">
        <v>170</v>
      </c>
      <c r="E187">
        <v>67.942300000000003</v>
      </c>
      <c r="F187">
        <v>230</v>
      </c>
      <c r="G187">
        <v>67.195499999999996</v>
      </c>
      <c r="H187">
        <v>216</v>
      </c>
      <c r="I187">
        <v>106.405</v>
      </c>
      <c r="J187">
        <v>120</v>
      </c>
      <c r="K187">
        <v>106.129</v>
      </c>
      <c r="L187">
        <v>152</v>
      </c>
      <c r="M187">
        <v>106.467</v>
      </c>
      <c r="N187">
        <v>238</v>
      </c>
      <c r="O187">
        <v>107.414</v>
      </c>
      <c r="P187">
        <v>227</v>
      </c>
      <c r="Q187">
        <v>-1.2859499999999999</v>
      </c>
      <c r="R187">
        <v>178</v>
      </c>
      <c r="S187">
        <f t="shared" si="50"/>
        <v>-1.8913107151215025E-2</v>
      </c>
      <c r="T187">
        <f t="shared" si="51"/>
        <v>178</v>
      </c>
      <c r="U187">
        <f t="shared" si="52"/>
        <v>765258.89944821445</v>
      </c>
      <c r="V187">
        <f t="shared" si="53"/>
        <v>158</v>
      </c>
      <c r="W187">
        <f t="shared" si="54"/>
        <v>26.155147814172459</v>
      </c>
      <c r="X187">
        <f t="shared" si="55"/>
        <v>256</v>
      </c>
      <c r="Y187">
        <f t="shared" si="56"/>
        <v>217</v>
      </c>
      <c r="Z187">
        <v>0.40160000000000001</v>
      </c>
      <c r="AA187">
        <f t="shared" si="57"/>
        <v>196</v>
      </c>
      <c r="AB187">
        <v>0.55369999999999997</v>
      </c>
      <c r="AC187">
        <f t="shared" si="58"/>
        <v>0.47765000000000002</v>
      </c>
      <c r="AD187">
        <f t="shared" si="59"/>
        <v>178</v>
      </c>
      <c r="AE187">
        <v>0.19270000000000001</v>
      </c>
      <c r="AF187">
        <f t="shared" si="60"/>
        <v>282</v>
      </c>
      <c r="AG187">
        <v>0.49980000000000002</v>
      </c>
      <c r="AH187">
        <f t="shared" si="61"/>
        <v>168</v>
      </c>
      <c r="AI187">
        <f t="shared" si="62"/>
        <v>196.83333333333334</v>
      </c>
      <c r="AJ187">
        <f>IF(C187=1,(AI187/Z187),REF)</f>
        <v>490.12284196547148</v>
      </c>
      <c r="AK187">
        <f t="shared" si="63"/>
        <v>196</v>
      </c>
      <c r="AL187">
        <f>IF(B187=1,(AI187/AC187),REF)</f>
        <v>412.08695348756061</v>
      </c>
      <c r="AM187">
        <f t="shared" si="64"/>
        <v>185</v>
      </c>
      <c r="AN187">
        <f t="shared" si="65"/>
        <v>178</v>
      </c>
      <c r="AO187" t="str">
        <f t="shared" si="66"/>
        <v>Kent St.</v>
      </c>
      <c r="AP187">
        <f t="shared" si="67"/>
        <v>0.24144441498937924</v>
      </c>
      <c r="AQ187">
        <f t="shared" si="68"/>
        <v>0.25855769355201358</v>
      </c>
      <c r="AR187">
        <f t="shared" si="69"/>
        <v>0.57435014632850345</v>
      </c>
      <c r="AS187" t="str">
        <f t="shared" si="70"/>
        <v>Kent St.</v>
      </c>
      <c r="AT187">
        <f t="shared" si="71"/>
        <v>186</v>
      </c>
      <c r="AU187">
        <f t="shared" si="72"/>
        <v>180.66666666666666</v>
      </c>
      <c r="AV187">
        <v>187</v>
      </c>
      <c r="AW187" t="str">
        <f t="shared" si="73"/>
        <v>Kent St.</v>
      </c>
      <c r="AX187" t="str">
        <f t="shared" si="74"/>
        <v/>
      </c>
      <c r="AY187">
        <v>186</v>
      </c>
    </row>
    <row r="188" spans="1:51" x14ac:dyDescent="0.25">
      <c r="A188">
        <v>1</v>
      </c>
      <c r="B188">
        <v>1</v>
      </c>
      <c r="C188">
        <v>1</v>
      </c>
      <c r="D188" t="s">
        <v>186</v>
      </c>
      <c r="E188">
        <v>67.948400000000007</v>
      </c>
      <c r="F188">
        <v>229</v>
      </c>
      <c r="G188">
        <v>67.495400000000004</v>
      </c>
      <c r="H188">
        <v>203</v>
      </c>
      <c r="I188">
        <v>101.824</v>
      </c>
      <c r="J188">
        <v>217</v>
      </c>
      <c r="K188">
        <v>103.31399999999999</v>
      </c>
      <c r="L188">
        <v>189</v>
      </c>
      <c r="M188">
        <v>108.886</v>
      </c>
      <c r="N188">
        <v>292</v>
      </c>
      <c r="O188">
        <v>108.52200000000001</v>
      </c>
      <c r="P188">
        <v>250</v>
      </c>
      <c r="Q188">
        <v>-5.2083899999999996</v>
      </c>
      <c r="R188">
        <v>222</v>
      </c>
      <c r="S188">
        <f t="shared" si="50"/>
        <v>-7.6646396383137971E-2</v>
      </c>
      <c r="T188">
        <f t="shared" si="51"/>
        <v>224</v>
      </c>
      <c r="U188">
        <f t="shared" si="52"/>
        <v>725266.44934604643</v>
      </c>
      <c r="V188">
        <f t="shared" si="53"/>
        <v>209</v>
      </c>
      <c r="W188">
        <f t="shared" si="54"/>
        <v>26.585769043255379</v>
      </c>
      <c r="X188">
        <f t="shared" si="55"/>
        <v>273</v>
      </c>
      <c r="Y188">
        <f t="shared" si="56"/>
        <v>248.5</v>
      </c>
      <c r="Z188">
        <v>0.46550000000000002</v>
      </c>
      <c r="AA188">
        <f t="shared" si="57"/>
        <v>170</v>
      </c>
      <c r="AB188">
        <v>0.34599999999999997</v>
      </c>
      <c r="AC188">
        <f t="shared" si="58"/>
        <v>0.40575</v>
      </c>
      <c r="AD188">
        <f t="shared" si="59"/>
        <v>206</v>
      </c>
      <c r="AE188">
        <v>0.55630000000000002</v>
      </c>
      <c r="AF188">
        <f t="shared" si="60"/>
        <v>140</v>
      </c>
      <c r="AG188">
        <v>0.50949999999999995</v>
      </c>
      <c r="AH188">
        <f t="shared" si="61"/>
        <v>162</v>
      </c>
      <c r="AI188">
        <f t="shared" si="62"/>
        <v>198.25</v>
      </c>
      <c r="AJ188">
        <f>IF(C188=1,(AI188/Z188),REF)</f>
        <v>425.8861439312567</v>
      </c>
      <c r="AK188">
        <f t="shared" si="63"/>
        <v>180</v>
      </c>
      <c r="AL188">
        <f>IF(B188=1,(AI188/AC188),REF)</f>
        <v>488.60135551447934</v>
      </c>
      <c r="AM188">
        <f t="shared" si="64"/>
        <v>204</v>
      </c>
      <c r="AN188">
        <f t="shared" si="65"/>
        <v>180</v>
      </c>
      <c r="AO188" t="str">
        <f t="shared" si="66"/>
        <v>Loyola Marymount</v>
      </c>
      <c r="AP188">
        <f t="shared" si="67"/>
        <v>0.28382084474539498</v>
      </c>
      <c r="AQ188">
        <f t="shared" si="68"/>
        <v>0.21501090448564347</v>
      </c>
      <c r="AR188">
        <f t="shared" si="69"/>
        <v>0.57381201367315859</v>
      </c>
      <c r="AS188" t="str">
        <f t="shared" si="70"/>
        <v>Loyola Marymount</v>
      </c>
      <c r="AT188">
        <f t="shared" si="71"/>
        <v>187</v>
      </c>
      <c r="AU188">
        <f t="shared" si="72"/>
        <v>191</v>
      </c>
      <c r="AV188">
        <v>199</v>
      </c>
      <c r="AW188" t="str">
        <f t="shared" si="73"/>
        <v>Loyola Marymount</v>
      </c>
      <c r="AX188" t="str">
        <f t="shared" si="74"/>
        <v/>
      </c>
      <c r="AY188">
        <v>187</v>
      </c>
    </row>
    <row r="189" spans="1:51" x14ac:dyDescent="0.25">
      <c r="A189">
        <v>1</v>
      </c>
      <c r="B189">
        <v>1</v>
      </c>
      <c r="C189">
        <v>1</v>
      </c>
      <c r="D189" t="s">
        <v>129</v>
      </c>
      <c r="E189">
        <v>67.721800000000002</v>
      </c>
      <c r="F189">
        <v>241</v>
      </c>
      <c r="G189">
        <v>67.739800000000002</v>
      </c>
      <c r="H189">
        <v>184</v>
      </c>
      <c r="I189">
        <v>97.771600000000007</v>
      </c>
      <c r="J189">
        <v>290</v>
      </c>
      <c r="K189">
        <v>101.087</v>
      </c>
      <c r="L189">
        <v>233</v>
      </c>
      <c r="M189">
        <v>105.803</v>
      </c>
      <c r="N189">
        <v>224</v>
      </c>
      <c r="O189">
        <v>104.717</v>
      </c>
      <c r="P189">
        <v>180</v>
      </c>
      <c r="Q189">
        <v>-3.62954</v>
      </c>
      <c r="R189">
        <v>203</v>
      </c>
      <c r="S189">
        <f t="shared" si="50"/>
        <v>-5.3601646737091974E-2</v>
      </c>
      <c r="T189">
        <f t="shared" si="51"/>
        <v>204</v>
      </c>
      <c r="U189">
        <f t="shared" si="52"/>
        <v>692020.73729950422</v>
      </c>
      <c r="V189">
        <f t="shared" si="53"/>
        <v>255</v>
      </c>
      <c r="W189">
        <f t="shared" si="54"/>
        <v>25.194109581853521</v>
      </c>
      <c r="X189">
        <f t="shared" si="55"/>
        <v>199</v>
      </c>
      <c r="Y189">
        <f t="shared" si="56"/>
        <v>201.5</v>
      </c>
      <c r="Z189">
        <v>0.41549999999999998</v>
      </c>
      <c r="AA189">
        <f t="shared" si="57"/>
        <v>188</v>
      </c>
      <c r="AB189">
        <v>0.50729999999999997</v>
      </c>
      <c r="AC189">
        <f t="shared" si="58"/>
        <v>0.46139999999999998</v>
      </c>
      <c r="AD189">
        <f t="shared" si="59"/>
        <v>183</v>
      </c>
      <c r="AE189">
        <v>0.32240000000000002</v>
      </c>
      <c r="AF189">
        <f t="shared" si="60"/>
        <v>227</v>
      </c>
      <c r="AG189">
        <v>0.56100000000000005</v>
      </c>
      <c r="AH189">
        <f t="shared" si="61"/>
        <v>150</v>
      </c>
      <c r="AI189">
        <f t="shared" si="62"/>
        <v>203.41666666666666</v>
      </c>
      <c r="AJ189">
        <f>IF(C189=1,(AI189/Z189),REF)</f>
        <v>489.57079823505819</v>
      </c>
      <c r="AK189">
        <f t="shared" si="63"/>
        <v>195</v>
      </c>
      <c r="AL189">
        <f>IF(B189=1,(AI189/AC189),REF)</f>
        <v>440.86837162259792</v>
      </c>
      <c r="AM189">
        <f t="shared" si="64"/>
        <v>194</v>
      </c>
      <c r="AN189">
        <f t="shared" si="65"/>
        <v>183</v>
      </c>
      <c r="AO189" t="str">
        <f t="shared" si="66"/>
        <v>George Mason</v>
      </c>
      <c r="AP189">
        <f t="shared" si="67"/>
        <v>0.2498293348319654</v>
      </c>
      <c r="AQ189">
        <f t="shared" si="68"/>
        <v>0.24766250616948149</v>
      </c>
      <c r="AR189">
        <f t="shared" si="69"/>
        <v>0.5731949912845643</v>
      </c>
      <c r="AS189" t="str">
        <f t="shared" si="70"/>
        <v>George Mason</v>
      </c>
      <c r="AT189">
        <f t="shared" si="71"/>
        <v>188</v>
      </c>
      <c r="AU189">
        <f t="shared" si="72"/>
        <v>184.66666666666666</v>
      </c>
      <c r="AV189">
        <v>191</v>
      </c>
      <c r="AW189" t="str">
        <f t="shared" si="73"/>
        <v>George Mason</v>
      </c>
      <c r="AX189" t="str">
        <f t="shared" si="74"/>
        <v/>
      </c>
      <c r="AY189">
        <v>188</v>
      </c>
    </row>
    <row r="190" spans="1:51" x14ac:dyDescent="0.25">
      <c r="A190">
        <v>1</v>
      </c>
      <c r="B190">
        <v>1</v>
      </c>
      <c r="C190">
        <v>1</v>
      </c>
      <c r="D190" t="s">
        <v>229</v>
      </c>
      <c r="E190">
        <v>70.778599999999997</v>
      </c>
      <c r="F190">
        <v>87</v>
      </c>
      <c r="G190">
        <v>69.153000000000006</v>
      </c>
      <c r="H190">
        <v>112</v>
      </c>
      <c r="I190">
        <v>105.116</v>
      </c>
      <c r="J190">
        <v>144</v>
      </c>
      <c r="K190">
        <v>101.97</v>
      </c>
      <c r="L190">
        <v>216</v>
      </c>
      <c r="M190">
        <v>105.054</v>
      </c>
      <c r="N190">
        <v>202</v>
      </c>
      <c r="O190">
        <v>106.57299999999999</v>
      </c>
      <c r="P190">
        <v>210</v>
      </c>
      <c r="Q190">
        <v>-4.6022699999999999</v>
      </c>
      <c r="R190">
        <v>212</v>
      </c>
      <c r="S190">
        <f t="shared" si="50"/>
        <v>-6.5033781397201909E-2</v>
      </c>
      <c r="T190">
        <f t="shared" si="51"/>
        <v>210</v>
      </c>
      <c r="U190">
        <f t="shared" si="52"/>
        <v>735947.45306873997</v>
      </c>
      <c r="V190">
        <f t="shared" si="53"/>
        <v>190</v>
      </c>
      <c r="W190">
        <f t="shared" si="54"/>
        <v>24.793254470951062</v>
      </c>
      <c r="X190">
        <f t="shared" si="55"/>
        <v>175</v>
      </c>
      <c r="Y190">
        <f t="shared" si="56"/>
        <v>192.5</v>
      </c>
      <c r="Z190">
        <v>0.47449999999999998</v>
      </c>
      <c r="AA190">
        <f t="shared" si="57"/>
        <v>165</v>
      </c>
      <c r="AB190">
        <v>0.31819999999999998</v>
      </c>
      <c r="AC190">
        <f t="shared" si="58"/>
        <v>0.39634999999999998</v>
      </c>
      <c r="AD190">
        <f t="shared" si="59"/>
        <v>208</v>
      </c>
      <c r="AE190">
        <v>0.34799999999999998</v>
      </c>
      <c r="AF190">
        <f t="shared" si="60"/>
        <v>215</v>
      </c>
      <c r="AG190">
        <v>0.38269999999999998</v>
      </c>
      <c r="AH190">
        <f t="shared" si="61"/>
        <v>216</v>
      </c>
      <c r="AI190">
        <f t="shared" si="62"/>
        <v>205.25</v>
      </c>
      <c r="AJ190">
        <f>IF(C190=1,(AI190/Z190),REF)</f>
        <v>432.5605900948367</v>
      </c>
      <c r="AK190">
        <f t="shared" si="63"/>
        <v>182</v>
      </c>
      <c r="AL190">
        <f>IF(B190=1,(AI190/AC190),REF)</f>
        <v>517.8503847609436</v>
      </c>
      <c r="AM190">
        <f t="shared" si="64"/>
        <v>205</v>
      </c>
      <c r="AN190">
        <f t="shared" si="65"/>
        <v>182</v>
      </c>
      <c r="AO190" t="str">
        <f t="shared" si="66"/>
        <v>NJIT</v>
      </c>
      <c r="AP190">
        <f t="shared" si="67"/>
        <v>0.28885871566062865</v>
      </c>
      <c r="AQ190">
        <f t="shared" si="68"/>
        <v>0.2085089089080347</v>
      </c>
      <c r="AR190">
        <f t="shared" si="69"/>
        <v>0.57313773963519377</v>
      </c>
      <c r="AS190" t="str">
        <f t="shared" si="70"/>
        <v>NJIT</v>
      </c>
      <c r="AT190">
        <f t="shared" si="71"/>
        <v>189</v>
      </c>
      <c r="AU190">
        <f t="shared" si="72"/>
        <v>193</v>
      </c>
      <c r="AV190">
        <v>193</v>
      </c>
      <c r="AW190" t="str">
        <f t="shared" si="73"/>
        <v>NJIT</v>
      </c>
      <c r="AX190" t="str">
        <f t="shared" si="74"/>
        <v/>
      </c>
      <c r="AY190">
        <v>189</v>
      </c>
    </row>
    <row r="191" spans="1:51" x14ac:dyDescent="0.25">
      <c r="A191">
        <v>1</v>
      </c>
      <c r="B191">
        <v>1</v>
      </c>
      <c r="C191">
        <v>1</v>
      </c>
      <c r="D191" t="s">
        <v>333</v>
      </c>
      <c r="E191">
        <v>67.808599999999998</v>
      </c>
      <c r="F191">
        <v>237</v>
      </c>
      <c r="G191">
        <v>67.568200000000004</v>
      </c>
      <c r="H191">
        <v>196</v>
      </c>
      <c r="I191">
        <v>94.828599999999994</v>
      </c>
      <c r="J191">
        <v>321</v>
      </c>
      <c r="K191">
        <v>97.665899999999993</v>
      </c>
      <c r="L191">
        <v>299</v>
      </c>
      <c r="M191">
        <v>101.67400000000001</v>
      </c>
      <c r="N191">
        <v>124</v>
      </c>
      <c r="O191">
        <v>101.053</v>
      </c>
      <c r="P191">
        <v>106</v>
      </c>
      <c r="Q191">
        <v>-3.38707</v>
      </c>
      <c r="R191">
        <v>199</v>
      </c>
      <c r="S191">
        <f t="shared" si="50"/>
        <v>-4.9950891184894007E-2</v>
      </c>
      <c r="T191">
        <f t="shared" si="51"/>
        <v>201</v>
      </c>
      <c r="U191">
        <f t="shared" si="52"/>
        <v>646801.01214751403</v>
      </c>
      <c r="V191">
        <f t="shared" si="53"/>
        <v>300</v>
      </c>
      <c r="W191">
        <f t="shared" si="54"/>
        <v>23.768072301672458</v>
      </c>
      <c r="X191">
        <f t="shared" si="55"/>
        <v>125</v>
      </c>
      <c r="Y191">
        <f t="shared" si="56"/>
        <v>163</v>
      </c>
      <c r="Z191">
        <v>0.44719999999999999</v>
      </c>
      <c r="AA191">
        <f t="shared" si="57"/>
        <v>174</v>
      </c>
      <c r="AB191">
        <v>0.39589999999999997</v>
      </c>
      <c r="AC191">
        <f t="shared" si="58"/>
        <v>0.42154999999999998</v>
      </c>
      <c r="AD191">
        <f t="shared" si="59"/>
        <v>201</v>
      </c>
      <c r="AE191">
        <v>0.47060000000000002</v>
      </c>
      <c r="AF191">
        <f t="shared" si="60"/>
        <v>166</v>
      </c>
      <c r="AG191">
        <v>0.59550000000000003</v>
      </c>
      <c r="AH191">
        <f t="shared" si="61"/>
        <v>139</v>
      </c>
      <c r="AI191">
        <f t="shared" si="62"/>
        <v>195</v>
      </c>
      <c r="AJ191">
        <f>IF(C191=1,(AI191/Z191),REF)</f>
        <v>436.04651162790697</v>
      </c>
      <c r="AK191">
        <f t="shared" si="63"/>
        <v>186</v>
      </c>
      <c r="AL191">
        <f>IF(B191=1,(AI191/AC191),REF)</f>
        <v>462.57857905349306</v>
      </c>
      <c r="AM191">
        <f t="shared" si="64"/>
        <v>197</v>
      </c>
      <c r="AN191">
        <f t="shared" si="65"/>
        <v>186</v>
      </c>
      <c r="AO191" t="str">
        <f t="shared" si="66"/>
        <v>Tulane</v>
      </c>
      <c r="AP191">
        <f t="shared" si="67"/>
        <v>0.27202102159224667</v>
      </c>
      <c r="AQ191">
        <f t="shared" si="68"/>
        <v>0.22491695486697705</v>
      </c>
      <c r="AR191">
        <f t="shared" si="69"/>
        <v>0.57293964761682881</v>
      </c>
      <c r="AS191" t="str">
        <f t="shared" si="70"/>
        <v>Tulane</v>
      </c>
      <c r="AT191">
        <f t="shared" si="71"/>
        <v>190</v>
      </c>
      <c r="AU191">
        <f t="shared" si="72"/>
        <v>192.33333333333334</v>
      </c>
      <c r="AV191">
        <v>197</v>
      </c>
      <c r="AW191" t="str">
        <f t="shared" si="73"/>
        <v>Tulane</v>
      </c>
      <c r="AX191" t="str">
        <f t="shared" si="74"/>
        <v/>
      </c>
      <c r="AY191">
        <v>190</v>
      </c>
    </row>
    <row r="192" spans="1:51" x14ac:dyDescent="0.25">
      <c r="A192">
        <v>1</v>
      </c>
      <c r="B192">
        <v>1</v>
      </c>
      <c r="C192">
        <v>1</v>
      </c>
      <c r="D192" t="s">
        <v>123</v>
      </c>
      <c r="E192">
        <v>69.000299999999996</v>
      </c>
      <c r="F192">
        <v>175</v>
      </c>
      <c r="G192">
        <v>66.583100000000002</v>
      </c>
      <c r="H192">
        <v>247</v>
      </c>
      <c r="I192">
        <v>106.57</v>
      </c>
      <c r="J192">
        <v>116</v>
      </c>
      <c r="K192">
        <v>102.917</v>
      </c>
      <c r="L192">
        <v>199</v>
      </c>
      <c r="M192">
        <v>102.33499999999999</v>
      </c>
      <c r="N192">
        <v>138</v>
      </c>
      <c r="O192">
        <v>104.307</v>
      </c>
      <c r="P192">
        <v>175</v>
      </c>
      <c r="Q192">
        <v>-1.3902300000000001</v>
      </c>
      <c r="R192">
        <v>179</v>
      </c>
      <c r="S192">
        <f t="shared" si="50"/>
        <v>-2.0144839949971242E-2</v>
      </c>
      <c r="T192">
        <f t="shared" si="51"/>
        <v>179</v>
      </c>
      <c r="U192">
        <f t="shared" si="52"/>
        <v>730844.89091366669</v>
      </c>
      <c r="V192">
        <f t="shared" si="53"/>
        <v>196</v>
      </c>
      <c r="W192">
        <f t="shared" si="54"/>
        <v>24.57256817121953</v>
      </c>
      <c r="X192">
        <f t="shared" si="55"/>
        <v>168</v>
      </c>
      <c r="Y192">
        <f t="shared" si="56"/>
        <v>173.5</v>
      </c>
      <c r="Z192">
        <v>0.38769999999999999</v>
      </c>
      <c r="AA192">
        <f t="shared" si="57"/>
        <v>200</v>
      </c>
      <c r="AB192">
        <v>0.56889999999999996</v>
      </c>
      <c r="AC192">
        <f t="shared" si="58"/>
        <v>0.47829999999999995</v>
      </c>
      <c r="AD192">
        <f t="shared" si="59"/>
        <v>177</v>
      </c>
      <c r="AE192">
        <v>0.43</v>
      </c>
      <c r="AF192">
        <f t="shared" si="60"/>
        <v>182</v>
      </c>
      <c r="AG192">
        <v>0.4128</v>
      </c>
      <c r="AH192">
        <f t="shared" si="61"/>
        <v>204</v>
      </c>
      <c r="AI192">
        <f t="shared" si="62"/>
        <v>185.25</v>
      </c>
      <c r="AJ192">
        <f>IF(C192=1,(AI192/Z192),REF)</f>
        <v>477.81790043848338</v>
      </c>
      <c r="AK192">
        <f t="shared" si="63"/>
        <v>193</v>
      </c>
      <c r="AL192">
        <f>IF(B192=1,(AI192/AC192),REF)</f>
        <v>387.30922015471464</v>
      </c>
      <c r="AM192">
        <f t="shared" si="64"/>
        <v>180</v>
      </c>
      <c r="AN192">
        <f t="shared" si="65"/>
        <v>177</v>
      </c>
      <c r="AO192" t="str">
        <f t="shared" si="66"/>
        <v>Florida Gulf Coast</v>
      </c>
      <c r="AP192">
        <f t="shared" si="67"/>
        <v>0.23368105975384998</v>
      </c>
      <c r="AQ192">
        <f t="shared" si="68"/>
        <v>0.26092424920077473</v>
      </c>
      <c r="AR192">
        <f t="shared" si="69"/>
        <v>0.57186235866057067</v>
      </c>
      <c r="AS192" t="str">
        <f t="shared" si="70"/>
        <v>Florida Gulf Coast</v>
      </c>
      <c r="AT192">
        <f t="shared" si="71"/>
        <v>191</v>
      </c>
      <c r="AU192">
        <f t="shared" si="72"/>
        <v>181.66666666666666</v>
      </c>
      <c r="AV192">
        <v>175</v>
      </c>
      <c r="AW192" t="str">
        <f t="shared" si="73"/>
        <v>Florida Gulf Coast</v>
      </c>
      <c r="AX192" t="str">
        <f t="shared" si="74"/>
        <v/>
      </c>
      <c r="AY192">
        <v>191</v>
      </c>
    </row>
    <row r="193" spans="1:51" x14ac:dyDescent="0.25">
      <c r="A193">
        <v>1</v>
      </c>
      <c r="B193">
        <v>1</v>
      </c>
      <c r="C193">
        <v>1</v>
      </c>
      <c r="D193" t="s">
        <v>199</v>
      </c>
      <c r="E193">
        <v>65.096299999999999</v>
      </c>
      <c r="F193">
        <v>332</v>
      </c>
      <c r="G193">
        <v>63.214700000000001</v>
      </c>
      <c r="H193">
        <v>344</v>
      </c>
      <c r="I193">
        <v>107.57</v>
      </c>
      <c r="J193">
        <v>93</v>
      </c>
      <c r="K193">
        <v>106.23699999999999</v>
      </c>
      <c r="L193">
        <v>150</v>
      </c>
      <c r="M193">
        <v>104.607</v>
      </c>
      <c r="N193">
        <v>186</v>
      </c>
      <c r="O193">
        <v>107.348</v>
      </c>
      <c r="P193">
        <v>221</v>
      </c>
      <c r="Q193">
        <v>-1.1103799999999999</v>
      </c>
      <c r="R193">
        <v>177</v>
      </c>
      <c r="S193">
        <f t="shared" si="50"/>
        <v>-1.7067022242431663E-2</v>
      </c>
      <c r="T193">
        <f t="shared" si="51"/>
        <v>177</v>
      </c>
      <c r="U193">
        <f t="shared" si="52"/>
        <v>734696.38169127458</v>
      </c>
      <c r="V193">
        <f t="shared" si="53"/>
        <v>192</v>
      </c>
      <c r="W193">
        <f t="shared" si="54"/>
        <v>27.271814082191952</v>
      </c>
      <c r="X193">
        <f t="shared" si="55"/>
        <v>300</v>
      </c>
      <c r="Y193">
        <f t="shared" si="56"/>
        <v>238.5</v>
      </c>
      <c r="Z193">
        <v>0.36099999999999999</v>
      </c>
      <c r="AA193">
        <f t="shared" si="57"/>
        <v>212</v>
      </c>
      <c r="AB193">
        <v>0.62390000000000001</v>
      </c>
      <c r="AC193">
        <f t="shared" si="58"/>
        <v>0.49245</v>
      </c>
      <c r="AD193">
        <f t="shared" si="59"/>
        <v>168</v>
      </c>
      <c r="AE193">
        <v>0.26419999999999999</v>
      </c>
      <c r="AF193">
        <f t="shared" si="60"/>
        <v>252</v>
      </c>
      <c r="AG193">
        <v>0.56689999999999996</v>
      </c>
      <c r="AH193">
        <f t="shared" si="61"/>
        <v>146</v>
      </c>
      <c r="AI193">
        <f t="shared" si="62"/>
        <v>195.58333333333334</v>
      </c>
      <c r="AJ193">
        <f>IF(C193=1,(AI193/Z193),REF)</f>
        <v>541.78208679593729</v>
      </c>
      <c r="AK193">
        <f t="shared" si="63"/>
        <v>204</v>
      </c>
      <c r="AL193">
        <f>IF(B193=1,(AI193/AC193),REF)</f>
        <v>397.16384066064239</v>
      </c>
      <c r="AM193">
        <f t="shared" si="64"/>
        <v>183</v>
      </c>
      <c r="AN193">
        <f t="shared" si="65"/>
        <v>168</v>
      </c>
      <c r="AO193" t="str">
        <f t="shared" si="66"/>
        <v>Mercer</v>
      </c>
      <c r="AP193">
        <f t="shared" si="67"/>
        <v>0.21487143874788284</v>
      </c>
      <c r="AQ193">
        <f t="shared" si="68"/>
        <v>0.26780101588179922</v>
      </c>
      <c r="AR193">
        <f t="shared" si="69"/>
        <v>0.56630318962704429</v>
      </c>
      <c r="AS193" t="str">
        <f t="shared" si="70"/>
        <v>Mercer</v>
      </c>
      <c r="AT193">
        <f t="shared" si="71"/>
        <v>192</v>
      </c>
      <c r="AU193">
        <f t="shared" si="72"/>
        <v>176</v>
      </c>
      <c r="AV193">
        <v>177</v>
      </c>
      <c r="AW193" t="str">
        <f t="shared" si="73"/>
        <v>Mercer</v>
      </c>
      <c r="AX193" t="str">
        <f t="shared" si="74"/>
        <v/>
      </c>
      <c r="AY193">
        <v>192</v>
      </c>
    </row>
    <row r="194" spans="1:51" x14ac:dyDescent="0.25">
      <c r="A194">
        <v>1</v>
      </c>
      <c r="B194">
        <v>1</v>
      </c>
      <c r="C194">
        <v>1</v>
      </c>
      <c r="D194" t="s">
        <v>369</v>
      </c>
      <c r="E194">
        <v>70.494900000000001</v>
      </c>
      <c r="F194">
        <v>98</v>
      </c>
      <c r="G194">
        <v>68.743499999999997</v>
      </c>
      <c r="H194">
        <v>133</v>
      </c>
      <c r="I194">
        <v>98.1096</v>
      </c>
      <c r="J194">
        <v>285</v>
      </c>
      <c r="K194">
        <v>103.697</v>
      </c>
      <c r="L194">
        <v>180</v>
      </c>
      <c r="M194">
        <v>108.96299999999999</v>
      </c>
      <c r="N194">
        <v>294</v>
      </c>
      <c r="O194">
        <v>105.456</v>
      </c>
      <c r="P194">
        <v>187</v>
      </c>
      <c r="Q194">
        <v>-1.75953</v>
      </c>
      <c r="R194">
        <v>183</v>
      </c>
      <c r="S194">
        <f t="shared" ref="S194:S257" si="75">(K194-O194)/E194</f>
        <v>-2.4952159659776811E-2</v>
      </c>
      <c r="T194">
        <f t="shared" ref="T194:T257" si="76">RANK(S194,S:S,0)</f>
        <v>183</v>
      </c>
      <c r="U194">
        <f t="shared" ref="U194:U257" si="77">(K194^2)*E194</f>
        <v>758036.43988867407</v>
      </c>
      <c r="V194">
        <f t="shared" ref="V194:V257" si="78">RANK(U194,U:U,0)</f>
        <v>165</v>
      </c>
      <c r="W194">
        <f t="shared" ref="W194:W257" si="79">O194^1.6/E194</f>
        <v>24.476897662019269</v>
      </c>
      <c r="X194">
        <f t="shared" ref="X194:X257" si="80">RANK(W194,W:W,1)</f>
        <v>160</v>
      </c>
      <c r="Y194">
        <f t="shared" ref="Y194:Y257" si="81">AVERAGE(X194,T194)</f>
        <v>171.5</v>
      </c>
      <c r="Z194">
        <v>0.38919999999999999</v>
      </c>
      <c r="AA194">
        <f t="shared" ref="AA194:AA257" si="82">RANK(Z194,Z:Z,0)</f>
        <v>199</v>
      </c>
      <c r="AB194">
        <v>0.51290000000000002</v>
      </c>
      <c r="AC194">
        <f t="shared" ref="AC194:AC257" si="83">(Z194+AB194)/2</f>
        <v>0.45105000000000001</v>
      </c>
      <c r="AD194">
        <f t="shared" ref="AD194:AD257" si="84">RANK(AC194,AC:AC,0)</f>
        <v>189</v>
      </c>
      <c r="AE194">
        <v>0.25729999999999997</v>
      </c>
      <c r="AF194">
        <f t="shared" ref="AF194:AF257" si="85">RANK(AE194,AE:AE,0)</f>
        <v>256</v>
      </c>
      <c r="AG194">
        <v>0.69699999999999995</v>
      </c>
      <c r="AH194">
        <f t="shared" ref="AH194:AH257" si="86">RANK(AG194,AG:AG,0)</f>
        <v>100</v>
      </c>
      <c r="AI194">
        <f t="shared" ref="AI194:AI257" si="87">(T194+V194+(AD194)+AF194+AH194+Y194)/6</f>
        <v>177.41666666666666</v>
      </c>
      <c r="AJ194">
        <f>IF(C194=1,(AI194/Z194),REF)</f>
        <v>455.84960602946211</v>
      </c>
      <c r="AK194">
        <f t="shared" ref="AK194:AK257" si="88">RANK(AJ194,AJ:AJ,1)</f>
        <v>189</v>
      </c>
      <c r="AL194">
        <f>IF(B194=1,(AI194/AC194),REF)</f>
        <v>393.34146251339462</v>
      </c>
      <c r="AM194">
        <f t="shared" ref="AM194:AM257" si="89">RANK(AL194,AL:AL,1)</f>
        <v>181</v>
      </c>
      <c r="AN194">
        <f t="shared" ref="AN194:AN257" si="90">MIN(AK194,AM194,AD194)</f>
        <v>181</v>
      </c>
      <c r="AO194" t="str">
        <f t="shared" ref="AO194:AO257" si="91">D194</f>
        <v>Washington St.</v>
      </c>
      <c r="AP194">
        <f t="shared" ref="AP194:AP257" si="92">(Z194*(($BD$2)/((AJ194)))^(1/10))</f>
        <v>0.23569188364456306</v>
      </c>
      <c r="AQ194">
        <f t="shared" ref="AQ194:AQ257" si="93">(AC194*(($BC$2)/((AL194)))^(1/8))</f>
        <v>0.24558382665606113</v>
      </c>
      <c r="AR194">
        <f t="shared" ref="AR194:AR257" si="94">((AP194+AQ194)/2)^(1/2.5)</f>
        <v>0.56564711862206718</v>
      </c>
      <c r="AS194" t="str">
        <f t="shared" ref="AS194:AS257" si="95">AO194</f>
        <v>Washington St.</v>
      </c>
      <c r="AT194">
        <f t="shared" ref="AT194:AT257" si="96">RANK(AR194,AR:AR)</f>
        <v>193</v>
      </c>
      <c r="AU194">
        <f t="shared" ref="AU194:AU257" si="97">(AT194+AN194+AD194)/3</f>
        <v>187.66666666666666</v>
      </c>
      <c r="AV194">
        <v>198</v>
      </c>
      <c r="AW194" t="str">
        <f t="shared" ref="AW194:AW257" si="98">AS194</f>
        <v>Washington St.</v>
      </c>
      <c r="AX194" t="str">
        <f t="shared" ref="AX194:AX257" si="99">IF(OR(((RANK(Z194,Z:Z,0))&lt;17),(RANK(AB194,AB:AB,0)&lt;17)),"y","")</f>
        <v/>
      </c>
      <c r="AY194">
        <v>193</v>
      </c>
    </row>
    <row r="195" spans="1:51" x14ac:dyDescent="0.25">
      <c r="A195">
        <v>1</v>
      </c>
      <c r="B195">
        <v>1</v>
      </c>
      <c r="C195">
        <v>1</v>
      </c>
      <c r="D195" t="s">
        <v>262</v>
      </c>
      <c r="E195">
        <v>72.328000000000003</v>
      </c>
      <c r="F195">
        <v>43</v>
      </c>
      <c r="G195">
        <v>71.735399999999998</v>
      </c>
      <c r="H195">
        <v>35</v>
      </c>
      <c r="I195">
        <v>106.05</v>
      </c>
      <c r="J195">
        <v>123</v>
      </c>
      <c r="K195">
        <v>106.708</v>
      </c>
      <c r="L195">
        <v>140</v>
      </c>
      <c r="M195">
        <v>109.929</v>
      </c>
      <c r="N195">
        <v>312</v>
      </c>
      <c r="O195">
        <v>110.791</v>
      </c>
      <c r="P195">
        <v>291</v>
      </c>
      <c r="Q195">
        <v>-4.0829599999999999</v>
      </c>
      <c r="R195">
        <v>208</v>
      </c>
      <c r="S195">
        <f t="shared" si="75"/>
        <v>-5.6451166906315652E-2</v>
      </c>
      <c r="T195">
        <f t="shared" si="76"/>
        <v>205</v>
      </c>
      <c r="U195">
        <f t="shared" si="77"/>
        <v>823569.80691059201</v>
      </c>
      <c r="V195">
        <f t="shared" si="78"/>
        <v>102</v>
      </c>
      <c r="W195">
        <f t="shared" si="79"/>
        <v>25.816699249740623</v>
      </c>
      <c r="X195">
        <f t="shared" si="80"/>
        <v>237</v>
      </c>
      <c r="Y195">
        <f t="shared" si="81"/>
        <v>221</v>
      </c>
      <c r="Z195">
        <v>0.36499999999999999</v>
      </c>
      <c r="AA195">
        <f t="shared" si="82"/>
        <v>209</v>
      </c>
      <c r="AB195">
        <v>0.58640000000000003</v>
      </c>
      <c r="AC195">
        <f t="shared" si="83"/>
        <v>0.47570000000000001</v>
      </c>
      <c r="AD195">
        <f t="shared" si="84"/>
        <v>180</v>
      </c>
      <c r="AE195">
        <v>0.46870000000000001</v>
      </c>
      <c r="AF195">
        <f t="shared" si="85"/>
        <v>168</v>
      </c>
      <c r="AG195">
        <v>0.45660000000000001</v>
      </c>
      <c r="AH195">
        <f t="shared" si="86"/>
        <v>184</v>
      </c>
      <c r="AI195">
        <f t="shared" si="87"/>
        <v>176.66666666666666</v>
      </c>
      <c r="AJ195">
        <f>IF(C195=1,(AI195/Z195),REF)</f>
        <v>484.01826484018261</v>
      </c>
      <c r="AK195">
        <f t="shared" si="88"/>
        <v>194</v>
      </c>
      <c r="AL195">
        <f>IF(B195=1,(AI195/AC195),REF)</f>
        <v>371.38252399971969</v>
      </c>
      <c r="AM195">
        <f t="shared" si="89"/>
        <v>175</v>
      </c>
      <c r="AN195">
        <f t="shared" si="90"/>
        <v>175</v>
      </c>
      <c r="AO195" t="str">
        <f t="shared" si="91"/>
        <v>Portland</v>
      </c>
      <c r="AP195">
        <f t="shared" si="92"/>
        <v>0.2197154736136174</v>
      </c>
      <c r="AQ195">
        <f t="shared" si="93"/>
        <v>0.26087157459955052</v>
      </c>
      <c r="AR195">
        <f t="shared" si="94"/>
        <v>0.56532322355425635</v>
      </c>
      <c r="AS195" t="str">
        <f t="shared" si="95"/>
        <v>Portland</v>
      </c>
      <c r="AT195">
        <f t="shared" si="96"/>
        <v>194</v>
      </c>
      <c r="AU195">
        <f t="shared" si="97"/>
        <v>183</v>
      </c>
      <c r="AV195">
        <v>192</v>
      </c>
      <c r="AW195" t="str">
        <f t="shared" si="98"/>
        <v>Portland</v>
      </c>
      <c r="AX195" t="str">
        <f t="shared" si="99"/>
        <v/>
      </c>
      <c r="AY195">
        <v>194</v>
      </c>
    </row>
    <row r="196" spans="1:51" x14ac:dyDescent="0.25">
      <c r="A196">
        <v>1</v>
      </c>
      <c r="B196">
        <v>1</v>
      </c>
      <c r="C196">
        <v>1</v>
      </c>
      <c r="D196" t="s">
        <v>235</v>
      </c>
      <c r="E196">
        <v>71.869900000000001</v>
      </c>
      <c r="F196">
        <v>55</v>
      </c>
      <c r="G196">
        <v>71.5595</v>
      </c>
      <c r="H196">
        <v>40</v>
      </c>
      <c r="I196">
        <v>100.818</v>
      </c>
      <c r="J196">
        <v>236</v>
      </c>
      <c r="K196">
        <v>98.737099999999998</v>
      </c>
      <c r="L196">
        <v>284</v>
      </c>
      <c r="M196">
        <v>99.437700000000007</v>
      </c>
      <c r="N196">
        <v>79</v>
      </c>
      <c r="O196">
        <v>102.20699999999999</v>
      </c>
      <c r="P196">
        <v>127</v>
      </c>
      <c r="Q196">
        <v>-3.4704100000000002</v>
      </c>
      <c r="R196">
        <v>200</v>
      </c>
      <c r="S196">
        <f t="shared" si="75"/>
        <v>-4.828029536704511E-2</v>
      </c>
      <c r="T196">
        <f t="shared" si="76"/>
        <v>199</v>
      </c>
      <c r="U196">
        <f t="shared" si="77"/>
        <v>700660.72714089509</v>
      </c>
      <c r="V196">
        <f t="shared" si="78"/>
        <v>247</v>
      </c>
      <c r="W196">
        <f t="shared" si="79"/>
        <v>22.836102569022493</v>
      </c>
      <c r="X196">
        <f t="shared" si="80"/>
        <v>78</v>
      </c>
      <c r="Y196">
        <f t="shared" si="81"/>
        <v>138.5</v>
      </c>
      <c r="Z196">
        <v>0.41049999999999998</v>
      </c>
      <c r="AA196">
        <f t="shared" si="82"/>
        <v>192</v>
      </c>
      <c r="AB196">
        <v>0.46679999999999999</v>
      </c>
      <c r="AC196">
        <f t="shared" si="83"/>
        <v>0.43864999999999998</v>
      </c>
      <c r="AD196">
        <f t="shared" si="84"/>
        <v>195</v>
      </c>
      <c r="AE196">
        <v>0.36420000000000002</v>
      </c>
      <c r="AF196">
        <f t="shared" si="85"/>
        <v>207</v>
      </c>
      <c r="AG196">
        <v>0.217</v>
      </c>
      <c r="AH196">
        <f t="shared" si="86"/>
        <v>289</v>
      </c>
      <c r="AI196">
        <f t="shared" si="87"/>
        <v>212.58333333333334</v>
      </c>
      <c r="AJ196">
        <f>IF(C196=1,(AI196/Z196),REF)</f>
        <v>517.86439301664643</v>
      </c>
      <c r="AK196">
        <f t="shared" si="88"/>
        <v>200</v>
      </c>
      <c r="AL196">
        <f>IF(B196=1,(AI196/AC196),REF)</f>
        <v>484.63087503324596</v>
      </c>
      <c r="AM196">
        <f t="shared" si="89"/>
        <v>202</v>
      </c>
      <c r="AN196">
        <f t="shared" si="90"/>
        <v>195</v>
      </c>
      <c r="AO196" t="str">
        <f t="shared" si="91"/>
        <v>North Dakota</v>
      </c>
      <c r="AP196">
        <f t="shared" si="92"/>
        <v>0.24544009502803263</v>
      </c>
      <c r="AQ196">
        <f t="shared" si="93"/>
        <v>0.23268213492072359</v>
      </c>
      <c r="AR196">
        <f t="shared" si="94"/>
        <v>0.56416167011517215</v>
      </c>
      <c r="AS196" t="str">
        <f t="shared" si="95"/>
        <v>North Dakota</v>
      </c>
      <c r="AT196">
        <f t="shared" si="96"/>
        <v>195</v>
      </c>
      <c r="AU196">
        <f t="shared" si="97"/>
        <v>195</v>
      </c>
      <c r="AV196">
        <v>201</v>
      </c>
      <c r="AW196" t="str">
        <f t="shared" si="98"/>
        <v>North Dakota</v>
      </c>
      <c r="AX196" t="str">
        <f t="shared" si="99"/>
        <v/>
      </c>
      <c r="AY196">
        <v>195</v>
      </c>
    </row>
    <row r="197" spans="1:51" x14ac:dyDescent="0.25">
      <c r="A197">
        <v>1</v>
      </c>
      <c r="B197">
        <v>1</v>
      </c>
      <c r="C197">
        <v>1</v>
      </c>
      <c r="D197" t="s">
        <v>112</v>
      </c>
      <c r="E197">
        <v>73.205799999999996</v>
      </c>
      <c r="F197">
        <v>20</v>
      </c>
      <c r="G197">
        <v>72.120099999999994</v>
      </c>
      <c r="H197">
        <v>26</v>
      </c>
      <c r="I197">
        <v>108.77</v>
      </c>
      <c r="J197">
        <v>76</v>
      </c>
      <c r="K197">
        <v>107.20399999999999</v>
      </c>
      <c r="L197">
        <v>127</v>
      </c>
      <c r="M197">
        <v>108.95399999999999</v>
      </c>
      <c r="N197">
        <v>293</v>
      </c>
      <c r="O197">
        <v>110.79300000000001</v>
      </c>
      <c r="P197">
        <v>292</v>
      </c>
      <c r="Q197">
        <v>-3.5882299999999998</v>
      </c>
      <c r="R197">
        <v>202</v>
      </c>
      <c r="S197">
        <f t="shared" si="75"/>
        <v>-4.902617005756392E-2</v>
      </c>
      <c r="T197">
        <f t="shared" si="76"/>
        <v>200</v>
      </c>
      <c r="U197">
        <f t="shared" si="77"/>
        <v>841332.12313737266</v>
      </c>
      <c r="V197">
        <f t="shared" si="78"/>
        <v>85</v>
      </c>
      <c r="W197">
        <f t="shared" si="79"/>
        <v>25.507871731338756</v>
      </c>
      <c r="X197">
        <f t="shared" si="80"/>
        <v>218</v>
      </c>
      <c r="Y197">
        <f t="shared" si="81"/>
        <v>209</v>
      </c>
      <c r="Z197">
        <v>0.41970000000000002</v>
      </c>
      <c r="AA197">
        <f t="shared" si="82"/>
        <v>186</v>
      </c>
      <c r="AB197">
        <v>0.38629999999999998</v>
      </c>
      <c r="AC197">
        <f t="shared" si="83"/>
        <v>0.40300000000000002</v>
      </c>
      <c r="AD197">
        <f t="shared" si="84"/>
        <v>207</v>
      </c>
      <c r="AE197">
        <v>0.66100000000000003</v>
      </c>
      <c r="AF197">
        <f t="shared" si="85"/>
        <v>104</v>
      </c>
      <c r="AG197">
        <v>0.40910000000000002</v>
      </c>
      <c r="AH197">
        <f t="shared" si="86"/>
        <v>206</v>
      </c>
      <c r="AI197">
        <f t="shared" si="87"/>
        <v>168.5</v>
      </c>
      <c r="AJ197">
        <f>IF(C197=1,(AI197/Z197),REF)</f>
        <v>401.47724565165595</v>
      </c>
      <c r="AK197">
        <f t="shared" si="88"/>
        <v>176</v>
      </c>
      <c r="AL197">
        <f>IF(B197=1,(AI197/AC197),REF)</f>
        <v>418.1141439205955</v>
      </c>
      <c r="AM197">
        <f t="shared" si="89"/>
        <v>188</v>
      </c>
      <c r="AN197">
        <f t="shared" si="90"/>
        <v>176</v>
      </c>
      <c r="AO197" t="str">
        <f t="shared" si="91"/>
        <v>Eastern Kentucky</v>
      </c>
      <c r="AP197">
        <f t="shared" si="92"/>
        <v>0.25741083873444442</v>
      </c>
      <c r="AQ197">
        <f t="shared" si="93"/>
        <v>0.21775316686647003</v>
      </c>
      <c r="AR197">
        <f t="shared" si="94"/>
        <v>0.56276284386554465</v>
      </c>
      <c r="AS197" t="str">
        <f t="shared" si="95"/>
        <v>Eastern Kentucky</v>
      </c>
      <c r="AT197">
        <f t="shared" si="96"/>
        <v>196</v>
      </c>
      <c r="AU197">
        <f t="shared" si="97"/>
        <v>193</v>
      </c>
      <c r="AV197">
        <v>206</v>
      </c>
      <c r="AW197" t="str">
        <f t="shared" si="98"/>
        <v>Eastern Kentucky</v>
      </c>
      <c r="AX197" t="str">
        <f t="shared" si="99"/>
        <v/>
      </c>
      <c r="AY197">
        <v>196</v>
      </c>
    </row>
    <row r="198" spans="1:51" x14ac:dyDescent="0.25">
      <c r="A198">
        <v>1</v>
      </c>
      <c r="B198">
        <v>1</v>
      </c>
      <c r="C198">
        <v>1</v>
      </c>
      <c r="D198" t="s">
        <v>51</v>
      </c>
      <c r="E198">
        <v>72.432500000000005</v>
      </c>
      <c r="F198">
        <v>39</v>
      </c>
      <c r="G198">
        <v>72.19</v>
      </c>
      <c r="H198">
        <v>24</v>
      </c>
      <c r="I198">
        <v>103.2</v>
      </c>
      <c r="J198">
        <v>190</v>
      </c>
      <c r="K198">
        <v>99.435699999999997</v>
      </c>
      <c r="L198">
        <v>266</v>
      </c>
      <c r="M198">
        <v>101.499</v>
      </c>
      <c r="N198">
        <v>123</v>
      </c>
      <c r="O198">
        <v>106.697</v>
      </c>
      <c r="P198">
        <v>214</v>
      </c>
      <c r="Q198">
        <v>-7.26084</v>
      </c>
      <c r="R198">
        <v>251</v>
      </c>
      <c r="S198">
        <f t="shared" si="75"/>
        <v>-0.10024919752873372</v>
      </c>
      <c r="T198">
        <f t="shared" si="76"/>
        <v>242</v>
      </c>
      <c r="U198">
        <f t="shared" si="77"/>
        <v>716173.33305619692</v>
      </c>
      <c r="V198">
        <f t="shared" si="78"/>
        <v>222</v>
      </c>
      <c r="W198">
        <f t="shared" si="79"/>
        <v>24.272251226591731</v>
      </c>
      <c r="X198">
        <f t="shared" si="80"/>
        <v>145</v>
      </c>
      <c r="Y198">
        <f t="shared" si="81"/>
        <v>193.5</v>
      </c>
      <c r="Z198">
        <v>0.46879999999999999</v>
      </c>
      <c r="AA198">
        <f t="shared" si="82"/>
        <v>169</v>
      </c>
      <c r="AB198">
        <v>0.2601</v>
      </c>
      <c r="AC198">
        <f t="shared" si="83"/>
        <v>0.36445</v>
      </c>
      <c r="AD198">
        <f t="shared" si="84"/>
        <v>221</v>
      </c>
      <c r="AE198">
        <v>0.2407</v>
      </c>
      <c r="AF198">
        <f t="shared" si="85"/>
        <v>260</v>
      </c>
      <c r="AG198">
        <v>0.61199999999999999</v>
      </c>
      <c r="AH198">
        <f t="shared" si="86"/>
        <v>128</v>
      </c>
      <c r="AI198">
        <f t="shared" si="87"/>
        <v>211.08333333333334</v>
      </c>
      <c r="AJ198">
        <f>IF(C198=1,(AI198/Z198),REF)</f>
        <v>450.26308304891927</v>
      </c>
      <c r="AK198">
        <f t="shared" si="88"/>
        <v>188</v>
      </c>
      <c r="AL198">
        <f>IF(B198=1,(AI198/AC198),REF)</f>
        <v>579.18324415786344</v>
      </c>
      <c r="AM198">
        <f t="shared" si="89"/>
        <v>215</v>
      </c>
      <c r="AN198">
        <f t="shared" si="90"/>
        <v>188</v>
      </c>
      <c r="AO198" t="str">
        <f t="shared" si="91"/>
        <v>Army</v>
      </c>
      <c r="AP198">
        <f t="shared" si="92"/>
        <v>0.28424636726379215</v>
      </c>
      <c r="AQ198">
        <f t="shared" si="93"/>
        <v>0.18906330565461923</v>
      </c>
      <c r="AR198">
        <f t="shared" si="94"/>
        <v>0.56188333800239409</v>
      </c>
      <c r="AS198" t="str">
        <f t="shared" si="95"/>
        <v>Army</v>
      </c>
      <c r="AT198">
        <f t="shared" si="96"/>
        <v>197</v>
      </c>
      <c r="AU198">
        <f t="shared" si="97"/>
        <v>202</v>
      </c>
      <c r="AV198">
        <v>202</v>
      </c>
      <c r="AW198" t="str">
        <f t="shared" si="98"/>
        <v>Army</v>
      </c>
      <c r="AX198" t="str">
        <f t="shared" si="99"/>
        <v/>
      </c>
      <c r="AY198">
        <v>197</v>
      </c>
    </row>
    <row r="199" spans="1:51" x14ac:dyDescent="0.25">
      <c r="A199">
        <v>1</v>
      </c>
      <c r="B199">
        <v>1</v>
      </c>
      <c r="C199">
        <v>1</v>
      </c>
      <c r="D199" t="s">
        <v>375</v>
      </c>
      <c r="E199">
        <v>68.407200000000003</v>
      </c>
      <c r="F199">
        <v>204</v>
      </c>
      <c r="G199">
        <v>68.052400000000006</v>
      </c>
      <c r="H199">
        <v>164</v>
      </c>
      <c r="I199">
        <v>102.292</v>
      </c>
      <c r="J199">
        <v>205</v>
      </c>
      <c r="K199">
        <v>103.49</v>
      </c>
      <c r="L199">
        <v>187</v>
      </c>
      <c r="M199">
        <v>105.375</v>
      </c>
      <c r="N199">
        <v>212</v>
      </c>
      <c r="O199">
        <v>105.024</v>
      </c>
      <c r="P199">
        <v>183</v>
      </c>
      <c r="Q199">
        <v>-1.5333300000000001</v>
      </c>
      <c r="R199">
        <v>181</v>
      </c>
      <c r="S199">
        <f t="shared" si="75"/>
        <v>-2.2424540106889421E-2</v>
      </c>
      <c r="T199">
        <f t="shared" si="76"/>
        <v>180</v>
      </c>
      <c r="U199">
        <f t="shared" si="77"/>
        <v>732653.43213672005</v>
      </c>
      <c r="V199">
        <f t="shared" si="78"/>
        <v>195</v>
      </c>
      <c r="W199">
        <f t="shared" si="79"/>
        <v>25.058777127741138</v>
      </c>
      <c r="X199">
        <f t="shared" si="80"/>
        <v>188</v>
      </c>
      <c r="Y199">
        <f t="shared" si="81"/>
        <v>184</v>
      </c>
      <c r="Z199">
        <v>0.37780000000000002</v>
      </c>
      <c r="AA199">
        <f t="shared" si="82"/>
        <v>204</v>
      </c>
      <c r="AB199">
        <v>0.52580000000000005</v>
      </c>
      <c r="AC199">
        <f t="shared" si="83"/>
        <v>0.45180000000000003</v>
      </c>
      <c r="AD199">
        <f t="shared" si="84"/>
        <v>188</v>
      </c>
      <c r="AE199">
        <v>0.3231</v>
      </c>
      <c r="AF199">
        <f t="shared" si="85"/>
        <v>226</v>
      </c>
      <c r="AG199">
        <v>0.45950000000000002</v>
      </c>
      <c r="AH199">
        <f t="shared" si="86"/>
        <v>182</v>
      </c>
      <c r="AI199">
        <f t="shared" si="87"/>
        <v>192.5</v>
      </c>
      <c r="AJ199">
        <f>IF(C199=1,(AI199/Z199),REF)</f>
        <v>509.52885124404446</v>
      </c>
      <c r="AK199">
        <f t="shared" si="88"/>
        <v>198</v>
      </c>
      <c r="AL199">
        <f>IF(B199=1,(AI199/AC199),REF)</f>
        <v>426.07348384240811</v>
      </c>
      <c r="AM199">
        <f t="shared" si="89"/>
        <v>190</v>
      </c>
      <c r="AN199">
        <f t="shared" si="90"/>
        <v>188</v>
      </c>
      <c r="AO199" t="str">
        <f t="shared" si="91"/>
        <v>Western Michigan</v>
      </c>
      <c r="AP199">
        <f t="shared" si="92"/>
        <v>0.22625543980047599</v>
      </c>
      <c r="AQ199">
        <f t="shared" si="93"/>
        <v>0.24354653450770553</v>
      </c>
      <c r="AR199">
        <f t="shared" si="94"/>
        <v>0.56021397279653318</v>
      </c>
      <c r="AS199" t="str">
        <f t="shared" si="95"/>
        <v>Western Michigan</v>
      </c>
      <c r="AT199">
        <f t="shared" si="96"/>
        <v>198</v>
      </c>
      <c r="AU199">
        <f t="shared" si="97"/>
        <v>191.33333333333334</v>
      </c>
      <c r="AV199">
        <v>195</v>
      </c>
      <c r="AW199" t="str">
        <f t="shared" si="98"/>
        <v>Western Michigan</v>
      </c>
      <c r="AX199" t="str">
        <f t="shared" si="99"/>
        <v/>
      </c>
      <c r="AY199">
        <v>198</v>
      </c>
    </row>
    <row r="200" spans="1:51" x14ac:dyDescent="0.25">
      <c r="A200">
        <v>1</v>
      </c>
      <c r="B200">
        <v>1</v>
      </c>
      <c r="C200">
        <v>1</v>
      </c>
      <c r="D200" t="s">
        <v>242</v>
      </c>
      <c r="E200">
        <v>68.540499999999994</v>
      </c>
      <c r="F200">
        <v>196</v>
      </c>
      <c r="G200">
        <v>67.8339</v>
      </c>
      <c r="H200">
        <v>179</v>
      </c>
      <c r="I200">
        <v>101.745</v>
      </c>
      <c r="J200">
        <v>221</v>
      </c>
      <c r="K200">
        <v>101.488</v>
      </c>
      <c r="L200">
        <v>225</v>
      </c>
      <c r="M200">
        <v>100.268</v>
      </c>
      <c r="N200">
        <v>95</v>
      </c>
      <c r="O200">
        <v>101.375</v>
      </c>
      <c r="P200">
        <v>112</v>
      </c>
      <c r="Q200">
        <v>0.112749</v>
      </c>
      <c r="R200">
        <v>163</v>
      </c>
      <c r="S200">
        <f t="shared" si="75"/>
        <v>1.6486602811476361E-3</v>
      </c>
      <c r="T200">
        <f t="shared" si="76"/>
        <v>163</v>
      </c>
      <c r="U200">
        <f t="shared" si="77"/>
        <v>705954.41133683198</v>
      </c>
      <c r="V200">
        <f t="shared" si="78"/>
        <v>239</v>
      </c>
      <c r="W200">
        <f t="shared" si="79"/>
        <v>23.634266008076253</v>
      </c>
      <c r="X200">
        <f t="shared" si="80"/>
        <v>117</v>
      </c>
      <c r="Y200">
        <f t="shared" si="81"/>
        <v>140</v>
      </c>
      <c r="Z200">
        <v>0.34179999999999999</v>
      </c>
      <c r="AA200">
        <f t="shared" si="82"/>
        <v>225</v>
      </c>
      <c r="AB200">
        <v>0.63129999999999997</v>
      </c>
      <c r="AC200">
        <f t="shared" si="83"/>
        <v>0.48654999999999998</v>
      </c>
      <c r="AD200">
        <f t="shared" si="84"/>
        <v>173</v>
      </c>
      <c r="AE200">
        <v>0.29499999999999998</v>
      </c>
      <c r="AF200">
        <f t="shared" si="85"/>
        <v>236</v>
      </c>
      <c r="AG200">
        <v>0.49890000000000001</v>
      </c>
      <c r="AH200">
        <f t="shared" si="86"/>
        <v>169</v>
      </c>
      <c r="AI200">
        <f t="shared" si="87"/>
        <v>186.66666666666666</v>
      </c>
      <c r="AJ200">
        <f>IF(C200=1,(AI200/Z200),REF)</f>
        <v>546.12834015993758</v>
      </c>
      <c r="AK200">
        <f t="shared" si="88"/>
        <v>206</v>
      </c>
      <c r="AL200">
        <f>IF(B200=1,(AI200/AC200),REF)</f>
        <v>383.65361559277909</v>
      </c>
      <c r="AM200">
        <f t="shared" si="89"/>
        <v>178</v>
      </c>
      <c r="AN200">
        <f t="shared" si="90"/>
        <v>173</v>
      </c>
      <c r="AO200" t="str">
        <f t="shared" si="91"/>
        <v>Northern Illinois</v>
      </c>
      <c r="AP200">
        <f t="shared" si="92"/>
        <v>0.20328088419639184</v>
      </c>
      <c r="AQ200">
        <f t="shared" si="93"/>
        <v>0.26573964839443798</v>
      </c>
      <c r="AR200">
        <f t="shared" si="94"/>
        <v>0.55984105549291252</v>
      </c>
      <c r="AS200" t="str">
        <f t="shared" si="95"/>
        <v>Northern Illinois</v>
      </c>
      <c r="AT200">
        <f t="shared" si="96"/>
        <v>199</v>
      </c>
      <c r="AU200">
        <f t="shared" si="97"/>
        <v>181.66666666666666</v>
      </c>
      <c r="AV200">
        <v>188</v>
      </c>
      <c r="AW200" t="str">
        <f t="shared" si="98"/>
        <v>Northern Illinois</v>
      </c>
      <c r="AX200" t="str">
        <f t="shared" si="99"/>
        <v/>
      </c>
      <c r="AY200">
        <v>199</v>
      </c>
    </row>
    <row r="201" spans="1:51" x14ac:dyDescent="0.25">
      <c r="A201">
        <v>1</v>
      </c>
      <c r="B201">
        <v>1</v>
      </c>
      <c r="C201">
        <v>1</v>
      </c>
      <c r="D201" t="s">
        <v>356</v>
      </c>
      <c r="E201">
        <v>72.476799999999997</v>
      </c>
      <c r="F201">
        <v>37</v>
      </c>
      <c r="G201">
        <v>71.594700000000003</v>
      </c>
      <c r="H201">
        <v>38</v>
      </c>
      <c r="I201">
        <v>104.502</v>
      </c>
      <c r="J201">
        <v>164</v>
      </c>
      <c r="K201">
        <v>102.23399999999999</v>
      </c>
      <c r="L201">
        <v>211</v>
      </c>
      <c r="M201">
        <v>103.288</v>
      </c>
      <c r="N201">
        <v>155</v>
      </c>
      <c r="O201">
        <v>107.375</v>
      </c>
      <c r="P201">
        <v>225</v>
      </c>
      <c r="Q201">
        <v>-5.1408500000000004</v>
      </c>
      <c r="R201">
        <v>221</v>
      </c>
      <c r="S201">
        <f t="shared" si="75"/>
        <v>-7.0933043401474757E-2</v>
      </c>
      <c r="T201">
        <f t="shared" si="76"/>
        <v>214</v>
      </c>
      <c r="U201">
        <f t="shared" si="77"/>
        <v>757512.34826446068</v>
      </c>
      <c r="V201">
        <f t="shared" si="78"/>
        <v>168</v>
      </c>
      <c r="W201">
        <f t="shared" si="79"/>
        <v>24.504512832598461</v>
      </c>
      <c r="X201">
        <f t="shared" si="80"/>
        <v>164</v>
      </c>
      <c r="Y201">
        <f t="shared" si="81"/>
        <v>189</v>
      </c>
      <c r="Z201">
        <v>0.4113</v>
      </c>
      <c r="AA201">
        <f t="shared" si="82"/>
        <v>191</v>
      </c>
      <c r="AB201">
        <v>0.4083</v>
      </c>
      <c r="AC201">
        <f t="shared" si="83"/>
        <v>0.4098</v>
      </c>
      <c r="AD201">
        <f t="shared" si="84"/>
        <v>205</v>
      </c>
      <c r="AE201">
        <v>0.47849999999999998</v>
      </c>
      <c r="AF201">
        <f t="shared" si="85"/>
        <v>163</v>
      </c>
      <c r="AG201">
        <v>0.42630000000000001</v>
      </c>
      <c r="AH201">
        <f t="shared" si="86"/>
        <v>198</v>
      </c>
      <c r="AI201">
        <f t="shared" si="87"/>
        <v>189.5</v>
      </c>
      <c r="AJ201">
        <f>IF(C201=1,(AI201/Z201),REF)</f>
        <v>460.73425723316313</v>
      </c>
      <c r="AK201">
        <f t="shared" si="88"/>
        <v>190</v>
      </c>
      <c r="AL201">
        <f>IF(B201=1,(AI201/AC201),REF)</f>
        <v>462.42069302098582</v>
      </c>
      <c r="AM201">
        <f t="shared" si="89"/>
        <v>196</v>
      </c>
      <c r="AN201">
        <f t="shared" si="90"/>
        <v>190</v>
      </c>
      <c r="AO201" t="str">
        <f t="shared" si="91"/>
        <v>UTEP</v>
      </c>
      <c r="AP201">
        <f t="shared" si="92"/>
        <v>0.24880987503049815</v>
      </c>
      <c r="AQ201">
        <f t="shared" si="93"/>
        <v>0.21865710189048709</v>
      </c>
      <c r="AR201">
        <f t="shared" si="94"/>
        <v>0.55909856344211573</v>
      </c>
      <c r="AS201" t="str">
        <f t="shared" si="95"/>
        <v>UTEP</v>
      </c>
      <c r="AT201">
        <f t="shared" si="96"/>
        <v>200</v>
      </c>
      <c r="AU201">
        <f t="shared" si="97"/>
        <v>198.33333333333334</v>
      </c>
      <c r="AV201">
        <v>200</v>
      </c>
      <c r="AW201" t="str">
        <f t="shared" si="98"/>
        <v>UTEP</v>
      </c>
      <c r="AX201" t="str">
        <f t="shared" si="99"/>
        <v/>
      </c>
      <c r="AY201">
        <v>200</v>
      </c>
    </row>
    <row r="202" spans="1:51" x14ac:dyDescent="0.25">
      <c r="A202">
        <v>1</v>
      </c>
      <c r="B202">
        <v>1</v>
      </c>
      <c r="C202">
        <v>1</v>
      </c>
      <c r="D202" t="s">
        <v>119</v>
      </c>
      <c r="E202">
        <v>66.867400000000004</v>
      </c>
      <c r="F202">
        <v>283</v>
      </c>
      <c r="G202">
        <v>65.2363</v>
      </c>
      <c r="H202">
        <v>305</v>
      </c>
      <c r="I202">
        <v>105.127</v>
      </c>
      <c r="J202">
        <v>142</v>
      </c>
      <c r="K202">
        <v>102.822</v>
      </c>
      <c r="L202">
        <v>205</v>
      </c>
      <c r="M202">
        <v>105.387</v>
      </c>
      <c r="N202">
        <v>213</v>
      </c>
      <c r="O202">
        <v>108.785</v>
      </c>
      <c r="P202">
        <v>259</v>
      </c>
      <c r="Q202">
        <v>-5.9626000000000001</v>
      </c>
      <c r="R202">
        <v>233</v>
      </c>
      <c r="S202">
        <f t="shared" si="75"/>
        <v>-8.9176489589844879E-2</v>
      </c>
      <c r="T202">
        <f t="shared" si="76"/>
        <v>233</v>
      </c>
      <c r="U202">
        <f t="shared" si="77"/>
        <v>706946.47140350158</v>
      </c>
      <c r="V202">
        <f t="shared" si="78"/>
        <v>237</v>
      </c>
      <c r="W202">
        <f t="shared" si="79"/>
        <v>27.120393640484217</v>
      </c>
      <c r="X202">
        <f t="shared" si="80"/>
        <v>295</v>
      </c>
      <c r="Y202">
        <f t="shared" si="81"/>
        <v>264</v>
      </c>
      <c r="Z202">
        <v>0.43390000000000001</v>
      </c>
      <c r="AA202">
        <f t="shared" si="82"/>
        <v>182</v>
      </c>
      <c r="AB202">
        <v>0.3569</v>
      </c>
      <c r="AC202">
        <f t="shared" si="83"/>
        <v>0.39539999999999997</v>
      </c>
      <c r="AD202">
        <f t="shared" si="84"/>
        <v>209</v>
      </c>
      <c r="AE202">
        <v>0.27739999999999998</v>
      </c>
      <c r="AF202">
        <f t="shared" si="85"/>
        <v>246</v>
      </c>
      <c r="AG202">
        <v>0.48749999999999999</v>
      </c>
      <c r="AH202">
        <f t="shared" si="86"/>
        <v>175</v>
      </c>
      <c r="AI202">
        <f t="shared" si="87"/>
        <v>227.33333333333334</v>
      </c>
      <c r="AJ202">
        <f>IF(C202=1,(AI202/Z202),REF)</f>
        <v>523.9302450641469</v>
      </c>
      <c r="AK202">
        <f t="shared" si="88"/>
        <v>201</v>
      </c>
      <c r="AL202">
        <f>IF(B202=1,(AI202/AC202),REF)</f>
        <v>574.94520316978594</v>
      </c>
      <c r="AM202">
        <f t="shared" si="89"/>
        <v>214</v>
      </c>
      <c r="AN202">
        <f t="shared" si="90"/>
        <v>201</v>
      </c>
      <c r="AO202" t="str">
        <f t="shared" si="91"/>
        <v>FIU</v>
      </c>
      <c r="AP202">
        <f t="shared" si="92"/>
        <v>0.25912914209904642</v>
      </c>
      <c r="AQ202">
        <f t="shared" si="93"/>
        <v>0.20530742176127828</v>
      </c>
      <c r="AR202">
        <f t="shared" si="94"/>
        <v>0.55764596365148811</v>
      </c>
      <c r="AS202" t="str">
        <f t="shared" si="95"/>
        <v>FIU</v>
      </c>
      <c r="AT202">
        <f t="shared" si="96"/>
        <v>201</v>
      </c>
      <c r="AU202">
        <f t="shared" si="97"/>
        <v>203.66666666666666</v>
      </c>
      <c r="AV202">
        <v>204</v>
      </c>
      <c r="AW202" t="str">
        <f t="shared" si="98"/>
        <v>FIU</v>
      </c>
      <c r="AX202" t="str">
        <f t="shared" si="99"/>
        <v/>
      </c>
      <c r="AY202">
        <v>201</v>
      </c>
    </row>
    <row r="203" spans="1:51" x14ac:dyDescent="0.25">
      <c r="A203">
        <v>1</v>
      </c>
      <c r="B203">
        <v>1</v>
      </c>
      <c r="C203">
        <v>1</v>
      </c>
      <c r="D203" t="s">
        <v>150</v>
      </c>
      <c r="E203">
        <v>67.117400000000004</v>
      </c>
      <c r="F203">
        <v>269</v>
      </c>
      <c r="G203">
        <v>65.666600000000003</v>
      </c>
      <c r="H203">
        <v>292</v>
      </c>
      <c r="I203">
        <v>100.438</v>
      </c>
      <c r="J203">
        <v>241</v>
      </c>
      <c r="K203">
        <v>98.447500000000005</v>
      </c>
      <c r="L203">
        <v>287</v>
      </c>
      <c r="M203">
        <v>99.441800000000001</v>
      </c>
      <c r="N203">
        <v>80</v>
      </c>
      <c r="O203">
        <v>102.846</v>
      </c>
      <c r="P203">
        <v>141</v>
      </c>
      <c r="Q203">
        <v>-4.3982900000000003</v>
      </c>
      <c r="R203">
        <v>210</v>
      </c>
      <c r="S203">
        <f t="shared" si="75"/>
        <v>-6.5534421774383372E-2</v>
      </c>
      <c r="T203">
        <f t="shared" si="76"/>
        <v>211</v>
      </c>
      <c r="U203">
        <f t="shared" si="77"/>
        <v>650495.81743283384</v>
      </c>
      <c r="V203">
        <f t="shared" si="78"/>
        <v>295</v>
      </c>
      <c r="W203">
        <f t="shared" si="79"/>
        <v>24.698167069979618</v>
      </c>
      <c r="X203">
        <f t="shared" si="80"/>
        <v>173</v>
      </c>
      <c r="Y203">
        <f t="shared" si="81"/>
        <v>192</v>
      </c>
      <c r="Z203">
        <v>0.44290000000000002</v>
      </c>
      <c r="AA203">
        <f t="shared" si="82"/>
        <v>178</v>
      </c>
      <c r="AB203">
        <v>0.31109999999999999</v>
      </c>
      <c r="AC203">
        <f t="shared" si="83"/>
        <v>0.377</v>
      </c>
      <c r="AD203">
        <f t="shared" si="84"/>
        <v>215</v>
      </c>
      <c r="AE203">
        <v>0.4456</v>
      </c>
      <c r="AF203">
        <f t="shared" si="85"/>
        <v>176</v>
      </c>
      <c r="AG203">
        <v>0.49990000000000001</v>
      </c>
      <c r="AH203">
        <f t="shared" si="86"/>
        <v>167</v>
      </c>
      <c r="AI203">
        <f t="shared" si="87"/>
        <v>209.33333333333334</v>
      </c>
      <c r="AJ203">
        <f>IF(C203=1,(AI203/Z203),REF)</f>
        <v>472.64243245277339</v>
      </c>
      <c r="AK203">
        <f t="shared" si="88"/>
        <v>192</v>
      </c>
      <c r="AL203">
        <f>IF(B203=1,(AI203/AC203),REF)</f>
        <v>555.26083112290007</v>
      </c>
      <c r="AM203">
        <f t="shared" si="89"/>
        <v>212</v>
      </c>
      <c r="AN203">
        <f t="shared" si="90"/>
        <v>192</v>
      </c>
      <c r="AO203" t="str">
        <f t="shared" si="91"/>
        <v>Idaho</v>
      </c>
      <c r="AP203">
        <f t="shared" si="92"/>
        <v>0.26724301544398793</v>
      </c>
      <c r="AQ203">
        <f t="shared" si="93"/>
        <v>0.19660769491546998</v>
      </c>
      <c r="AR203">
        <f t="shared" si="94"/>
        <v>0.55736448490421553</v>
      </c>
      <c r="AS203" t="str">
        <f t="shared" si="95"/>
        <v>Idaho</v>
      </c>
      <c r="AT203">
        <f t="shared" si="96"/>
        <v>202</v>
      </c>
      <c r="AU203">
        <f t="shared" si="97"/>
        <v>203</v>
      </c>
      <c r="AV203">
        <v>203</v>
      </c>
      <c r="AW203" t="str">
        <f t="shared" si="98"/>
        <v>Idaho</v>
      </c>
      <c r="AX203" t="str">
        <f t="shared" si="99"/>
        <v/>
      </c>
      <c r="AY203">
        <v>202</v>
      </c>
    </row>
    <row r="204" spans="1:51" x14ac:dyDescent="0.25">
      <c r="A204">
        <v>1</v>
      </c>
      <c r="B204">
        <v>1</v>
      </c>
      <c r="C204">
        <v>1</v>
      </c>
      <c r="D204" t="s">
        <v>210</v>
      </c>
      <c r="E204">
        <v>69.202399999999997</v>
      </c>
      <c r="F204">
        <v>162</v>
      </c>
      <c r="G204">
        <v>67.978899999999996</v>
      </c>
      <c r="H204">
        <v>169</v>
      </c>
      <c r="I204">
        <v>99.198899999999995</v>
      </c>
      <c r="J204">
        <v>263</v>
      </c>
      <c r="K204">
        <v>104.657</v>
      </c>
      <c r="L204">
        <v>172</v>
      </c>
      <c r="M204">
        <v>105.40300000000001</v>
      </c>
      <c r="N204">
        <v>214</v>
      </c>
      <c r="O204">
        <v>104.193</v>
      </c>
      <c r="P204">
        <v>168</v>
      </c>
      <c r="Q204">
        <v>0.46460200000000001</v>
      </c>
      <c r="R204">
        <v>158</v>
      </c>
      <c r="S204">
        <f t="shared" si="75"/>
        <v>6.7049697698345527E-3</v>
      </c>
      <c r="T204">
        <f t="shared" si="76"/>
        <v>158</v>
      </c>
      <c r="U204">
        <f t="shared" si="77"/>
        <v>757979.95272115746</v>
      </c>
      <c r="V204">
        <f t="shared" si="78"/>
        <v>166</v>
      </c>
      <c r="W204">
        <f t="shared" si="79"/>
        <v>24.457975855695054</v>
      </c>
      <c r="X204">
        <f t="shared" si="80"/>
        <v>158</v>
      </c>
      <c r="Y204">
        <f t="shared" si="81"/>
        <v>158</v>
      </c>
      <c r="Z204">
        <v>0.30819999999999997</v>
      </c>
      <c r="AA204">
        <f t="shared" si="82"/>
        <v>241</v>
      </c>
      <c r="AB204">
        <v>0.66149999999999998</v>
      </c>
      <c r="AC204">
        <f t="shared" si="83"/>
        <v>0.48485</v>
      </c>
      <c r="AD204">
        <f t="shared" si="84"/>
        <v>175</v>
      </c>
      <c r="AE204">
        <v>0.40479999999999999</v>
      </c>
      <c r="AF204">
        <f t="shared" si="85"/>
        <v>193</v>
      </c>
      <c r="AG204">
        <v>0.60319999999999996</v>
      </c>
      <c r="AH204">
        <f t="shared" si="86"/>
        <v>130</v>
      </c>
      <c r="AI204">
        <f t="shared" si="87"/>
        <v>163.33333333333334</v>
      </c>
      <c r="AJ204">
        <f>IF(C204=1,(AI204/Z204),REF)</f>
        <v>529.9589011464418</v>
      </c>
      <c r="AK204">
        <f t="shared" si="88"/>
        <v>202</v>
      </c>
      <c r="AL204">
        <f>IF(B204=1,(AI204/AC204),REF)</f>
        <v>336.87394726891478</v>
      </c>
      <c r="AM204">
        <f t="shared" si="89"/>
        <v>162</v>
      </c>
      <c r="AN204">
        <f t="shared" si="90"/>
        <v>162</v>
      </c>
      <c r="AO204" t="str">
        <f t="shared" si="91"/>
        <v>Missouri</v>
      </c>
      <c r="AP204">
        <f t="shared" si="92"/>
        <v>0.18384946455426257</v>
      </c>
      <c r="AQ204">
        <f t="shared" si="93"/>
        <v>0.2691505445670539</v>
      </c>
      <c r="AR204">
        <f t="shared" si="94"/>
        <v>0.55211212652529507</v>
      </c>
      <c r="AS204" t="str">
        <f t="shared" si="95"/>
        <v>Missouri</v>
      </c>
      <c r="AT204">
        <f t="shared" si="96"/>
        <v>203</v>
      </c>
      <c r="AU204">
        <f t="shared" si="97"/>
        <v>180</v>
      </c>
      <c r="AV204">
        <v>190</v>
      </c>
      <c r="AW204" t="str">
        <f t="shared" si="98"/>
        <v>Missouri</v>
      </c>
      <c r="AX204" t="str">
        <f t="shared" si="99"/>
        <v/>
      </c>
      <c r="AY204">
        <v>203</v>
      </c>
    </row>
    <row r="205" spans="1:51" x14ac:dyDescent="0.25">
      <c r="A205">
        <v>1</v>
      </c>
      <c r="B205">
        <v>1</v>
      </c>
      <c r="C205">
        <v>1</v>
      </c>
      <c r="D205" t="s">
        <v>326</v>
      </c>
      <c r="E205">
        <v>68.0398</v>
      </c>
      <c r="F205">
        <v>227</v>
      </c>
      <c r="G205">
        <v>67.617500000000007</v>
      </c>
      <c r="H205">
        <v>193</v>
      </c>
      <c r="I205">
        <v>107.011</v>
      </c>
      <c r="J205">
        <v>105</v>
      </c>
      <c r="K205">
        <v>106.45099999999999</v>
      </c>
      <c r="L205">
        <v>144</v>
      </c>
      <c r="M205">
        <v>102.869</v>
      </c>
      <c r="N205">
        <v>146</v>
      </c>
      <c r="O205">
        <v>107.98099999999999</v>
      </c>
      <c r="P205">
        <v>238</v>
      </c>
      <c r="Q205">
        <v>-1.5305500000000001</v>
      </c>
      <c r="R205">
        <v>180</v>
      </c>
      <c r="S205">
        <f t="shared" si="75"/>
        <v>-2.2486838585651356E-2</v>
      </c>
      <c r="T205">
        <f t="shared" si="76"/>
        <v>181</v>
      </c>
      <c r="U205">
        <f t="shared" si="77"/>
        <v>771014.45352095971</v>
      </c>
      <c r="V205">
        <f t="shared" si="78"/>
        <v>153</v>
      </c>
      <c r="W205">
        <f t="shared" si="79"/>
        <v>26.338602246073879</v>
      </c>
      <c r="X205">
        <f t="shared" si="80"/>
        <v>266</v>
      </c>
      <c r="Y205">
        <f t="shared" si="81"/>
        <v>223.5</v>
      </c>
      <c r="Z205">
        <v>0.3049</v>
      </c>
      <c r="AA205">
        <f t="shared" si="82"/>
        <v>243</v>
      </c>
      <c r="AB205">
        <v>0.67620000000000002</v>
      </c>
      <c r="AC205">
        <f t="shared" si="83"/>
        <v>0.49055000000000004</v>
      </c>
      <c r="AD205">
        <f t="shared" si="84"/>
        <v>169</v>
      </c>
      <c r="AE205">
        <v>0.26419999999999999</v>
      </c>
      <c r="AF205">
        <f t="shared" si="85"/>
        <v>252</v>
      </c>
      <c r="AG205">
        <v>0.29909999999999998</v>
      </c>
      <c r="AH205">
        <f t="shared" si="86"/>
        <v>246</v>
      </c>
      <c r="AI205">
        <f t="shared" si="87"/>
        <v>204.08333333333334</v>
      </c>
      <c r="AJ205">
        <f>IF(C205=1,(AI205/Z205),REF)</f>
        <v>669.34514048321853</v>
      </c>
      <c r="AK205">
        <f t="shared" si="88"/>
        <v>229</v>
      </c>
      <c r="AL205">
        <f>IF(B205=1,(AI205/AC205),REF)</f>
        <v>416.02962660958787</v>
      </c>
      <c r="AM205">
        <f t="shared" si="89"/>
        <v>187</v>
      </c>
      <c r="AN205">
        <f t="shared" si="90"/>
        <v>169</v>
      </c>
      <c r="AO205" t="str">
        <f t="shared" si="91"/>
        <v>Texas Southern</v>
      </c>
      <c r="AP205">
        <f t="shared" si="92"/>
        <v>0.17768319995636522</v>
      </c>
      <c r="AQ205">
        <f t="shared" si="93"/>
        <v>0.26522474391065243</v>
      </c>
      <c r="AR205">
        <f t="shared" si="94"/>
        <v>0.54715880153639784</v>
      </c>
      <c r="AS205" t="str">
        <f t="shared" si="95"/>
        <v>Texas Southern</v>
      </c>
      <c r="AT205">
        <f t="shared" si="96"/>
        <v>204</v>
      </c>
      <c r="AU205">
        <f t="shared" si="97"/>
        <v>180.66666666666666</v>
      </c>
      <c r="AV205">
        <v>186</v>
      </c>
      <c r="AW205" t="str">
        <f t="shared" si="98"/>
        <v>Texas Southern</v>
      </c>
      <c r="AX205" t="str">
        <f t="shared" si="99"/>
        <v/>
      </c>
      <c r="AY205">
        <v>204</v>
      </c>
    </row>
    <row r="206" spans="1:51" x14ac:dyDescent="0.25">
      <c r="A206">
        <v>1</v>
      </c>
      <c r="B206">
        <v>1</v>
      </c>
      <c r="C206">
        <v>1</v>
      </c>
      <c r="D206" t="s">
        <v>380</v>
      </c>
      <c r="E206">
        <v>66.115399999999994</v>
      </c>
      <c r="F206">
        <v>309</v>
      </c>
      <c r="G206">
        <v>65.263499999999993</v>
      </c>
      <c r="H206">
        <v>302</v>
      </c>
      <c r="I206">
        <v>105.501</v>
      </c>
      <c r="J206">
        <v>134</v>
      </c>
      <c r="K206">
        <v>106.068</v>
      </c>
      <c r="L206">
        <v>156</v>
      </c>
      <c r="M206">
        <v>107.89700000000001</v>
      </c>
      <c r="N206">
        <v>271</v>
      </c>
      <c r="O206">
        <v>107.967</v>
      </c>
      <c r="P206">
        <v>236</v>
      </c>
      <c r="Q206">
        <v>-1.8994500000000001</v>
      </c>
      <c r="R206">
        <v>184</v>
      </c>
      <c r="S206">
        <f t="shared" si="75"/>
        <v>-2.8722506405466822E-2</v>
      </c>
      <c r="T206">
        <f t="shared" si="76"/>
        <v>184</v>
      </c>
      <c r="U206">
        <f t="shared" si="77"/>
        <v>743826.0597240096</v>
      </c>
      <c r="V206">
        <f t="shared" si="78"/>
        <v>179</v>
      </c>
      <c r="W206">
        <f t="shared" si="79"/>
        <v>27.099609000304341</v>
      </c>
      <c r="X206">
        <f t="shared" si="80"/>
        <v>294</v>
      </c>
      <c r="Y206">
        <f t="shared" si="81"/>
        <v>239</v>
      </c>
      <c r="Z206">
        <v>0.3518</v>
      </c>
      <c r="AA206">
        <f t="shared" si="82"/>
        <v>218</v>
      </c>
      <c r="AB206">
        <v>0.52800000000000002</v>
      </c>
      <c r="AC206">
        <f t="shared" si="83"/>
        <v>0.43990000000000001</v>
      </c>
      <c r="AD206">
        <f t="shared" si="84"/>
        <v>194</v>
      </c>
      <c r="AE206">
        <v>0.3513</v>
      </c>
      <c r="AF206">
        <f t="shared" si="85"/>
        <v>214</v>
      </c>
      <c r="AG206">
        <v>0.27939999999999998</v>
      </c>
      <c r="AH206">
        <f t="shared" si="86"/>
        <v>259</v>
      </c>
      <c r="AI206">
        <f t="shared" si="87"/>
        <v>211.5</v>
      </c>
      <c r="AJ206">
        <f>IF(C206=1,(AI206/Z206),REF)</f>
        <v>601.19386014781128</v>
      </c>
      <c r="AK206">
        <f t="shared" si="88"/>
        <v>215</v>
      </c>
      <c r="AL206">
        <f>IF(B206=1,(AI206/AC206),REF)</f>
        <v>480.79108888383723</v>
      </c>
      <c r="AM206">
        <f t="shared" si="89"/>
        <v>201</v>
      </c>
      <c r="AN206">
        <f t="shared" si="90"/>
        <v>194</v>
      </c>
      <c r="AO206" t="str">
        <f t="shared" si="91"/>
        <v>Wofford</v>
      </c>
      <c r="AP206">
        <f t="shared" si="92"/>
        <v>0.20722795227566465</v>
      </c>
      <c r="AQ206">
        <f t="shared" si="93"/>
        <v>0.23357733649953252</v>
      </c>
      <c r="AR206">
        <f t="shared" si="94"/>
        <v>0.5461182883025808</v>
      </c>
      <c r="AS206" t="str">
        <f t="shared" si="95"/>
        <v>Wofford</v>
      </c>
      <c r="AT206">
        <f t="shared" si="96"/>
        <v>205</v>
      </c>
      <c r="AU206">
        <f t="shared" si="97"/>
        <v>197.66666666666666</v>
      </c>
      <c r="AV206">
        <v>207</v>
      </c>
      <c r="AW206" t="str">
        <f t="shared" si="98"/>
        <v>Wofford</v>
      </c>
      <c r="AX206" t="str">
        <f t="shared" si="99"/>
        <v/>
      </c>
      <c r="AY206">
        <v>205</v>
      </c>
    </row>
    <row r="207" spans="1:51" x14ac:dyDescent="0.25">
      <c r="A207">
        <v>1</v>
      </c>
      <c r="B207">
        <v>1</v>
      </c>
      <c r="C207">
        <v>1</v>
      </c>
      <c r="D207" t="s">
        <v>287</v>
      </c>
      <c r="E207">
        <v>70.729200000000006</v>
      </c>
      <c r="F207">
        <v>91</v>
      </c>
      <c r="G207">
        <v>70.436099999999996</v>
      </c>
      <c r="H207">
        <v>62</v>
      </c>
      <c r="I207">
        <v>106.29</v>
      </c>
      <c r="J207">
        <v>121</v>
      </c>
      <c r="K207">
        <v>107.065</v>
      </c>
      <c r="L207">
        <v>133</v>
      </c>
      <c r="M207">
        <v>109.285</v>
      </c>
      <c r="N207">
        <v>303</v>
      </c>
      <c r="O207">
        <v>110.809</v>
      </c>
      <c r="P207">
        <v>293</v>
      </c>
      <c r="Q207">
        <v>-3.7435700000000001</v>
      </c>
      <c r="R207">
        <v>205</v>
      </c>
      <c r="S207">
        <f t="shared" si="75"/>
        <v>-5.2934290222425809E-2</v>
      </c>
      <c r="T207">
        <f t="shared" si="76"/>
        <v>203</v>
      </c>
      <c r="U207">
        <f t="shared" si="77"/>
        <v>810762.75280287</v>
      </c>
      <c r="V207">
        <f t="shared" si="78"/>
        <v>113</v>
      </c>
      <c r="W207">
        <f t="shared" si="79"/>
        <v>26.407136541309264</v>
      </c>
      <c r="X207">
        <f t="shared" si="80"/>
        <v>268</v>
      </c>
      <c r="Y207">
        <f t="shared" si="81"/>
        <v>235.5</v>
      </c>
      <c r="Z207">
        <v>0.3997</v>
      </c>
      <c r="AA207">
        <f t="shared" si="82"/>
        <v>197</v>
      </c>
      <c r="AB207">
        <v>0.36099999999999999</v>
      </c>
      <c r="AC207">
        <f t="shared" si="83"/>
        <v>0.38034999999999997</v>
      </c>
      <c r="AD207">
        <f t="shared" si="84"/>
        <v>214</v>
      </c>
      <c r="AE207">
        <v>0.42320000000000002</v>
      </c>
      <c r="AF207">
        <f t="shared" si="85"/>
        <v>183</v>
      </c>
      <c r="AG207">
        <v>0.2329</v>
      </c>
      <c r="AH207">
        <f t="shared" si="86"/>
        <v>277</v>
      </c>
      <c r="AI207">
        <f t="shared" si="87"/>
        <v>204.25</v>
      </c>
      <c r="AJ207">
        <f>IF(C207=1,(AI207/Z207),REF)</f>
        <v>511.00825619214413</v>
      </c>
      <c r="AK207">
        <f t="shared" si="88"/>
        <v>199</v>
      </c>
      <c r="AL207">
        <f>IF(B207=1,(AI207/AC207),REF)</f>
        <v>537.00538977257793</v>
      </c>
      <c r="AM207">
        <f t="shared" si="89"/>
        <v>210</v>
      </c>
      <c r="AN207">
        <f t="shared" si="90"/>
        <v>199</v>
      </c>
      <c r="AO207" t="str">
        <f t="shared" si="91"/>
        <v>San Francisco</v>
      </c>
      <c r="AP207">
        <f t="shared" si="92"/>
        <v>0.23930143925199998</v>
      </c>
      <c r="AQ207">
        <f t="shared" si="93"/>
        <v>0.19918534449982603</v>
      </c>
      <c r="AR207">
        <f t="shared" si="94"/>
        <v>0.54496750216912748</v>
      </c>
      <c r="AS207" t="str">
        <f t="shared" si="95"/>
        <v>San Francisco</v>
      </c>
      <c r="AT207">
        <f t="shared" si="96"/>
        <v>206</v>
      </c>
      <c r="AU207">
        <f t="shared" si="97"/>
        <v>206.33333333333334</v>
      </c>
      <c r="AV207">
        <v>211</v>
      </c>
      <c r="AW207" t="str">
        <f t="shared" si="98"/>
        <v>San Francisco</v>
      </c>
      <c r="AX207" t="str">
        <f t="shared" si="99"/>
        <v/>
      </c>
      <c r="AY207">
        <v>206</v>
      </c>
    </row>
    <row r="208" spans="1:51" x14ac:dyDescent="0.25">
      <c r="A208">
        <v>1</v>
      </c>
      <c r="B208">
        <v>1</v>
      </c>
      <c r="C208">
        <v>1</v>
      </c>
      <c r="D208" t="s">
        <v>52</v>
      </c>
      <c r="E208">
        <v>72.581699999999998</v>
      </c>
      <c r="F208">
        <v>34</v>
      </c>
      <c r="G208">
        <v>71.752399999999994</v>
      </c>
      <c r="H208">
        <v>34</v>
      </c>
      <c r="I208">
        <v>96.421999999999997</v>
      </c>
      <c r="J208">
        <v>300</v>
      </c>
      <c r="K208">
        <v>101.492</v>
      </c>
      <c r="L208">
        <v>224</v>
      </c>
      <c r="M208">
        <v>107.56100000000001</v>
      </c>
      <c r="N208">
        <v>263</v>
      </c>
      <c r="O208">
        <v>103.82299999999999</v>
      </c>
      <c r="P208">
        <v>159</v>
      </c>
      <c r="Q208">
        <v>-2.3309000000000002</v>
      </c>
      <c r="R208">
        <v>187</v>
      </c>
      <c r="S208">
        <f t="shared" si="75"/>
        <v>-3.2115533254249887E-2</v>
      </c>
      <c r="T208">
        <f t="shared" si="76"/>
        <v>186</v>
      </c>
      <c r="U208">
        <f t="shared" si="77"/>
        <v>747636.95078942878</v>
      </c>
      <c r="V208">
        <f t="shared" si="78"/>
        <v>175</v>
      </c>
      <c r="W208">
        <f t="shared" si="79"/>
        <v>23.186894293095598</v>
      </c>
      <c r="X208">
        <f t="shared" si="80"/>
        <v>98</v>
      </c>
      <c r="Y208">
        <f t="shared" si="81"/>
        <v>142</v>
      </c>
      <c r="Z208">
        <v>0.31330000000000002</v>
      </c>
      <c r="AA208">
        <f t="shared" si="82"/>
        <v>239</v>
      </c>
      <c r="AB208">
        <v>0.60819999999999996</v>
      </c>
      <c r="AC208">
        <f t="shared" si="83"/>
        <v>0.46074999999999999</v>
      </c>
      <c r="AD208">
        <f t="shared" si="84"/>
        <v>184</v>
      </c>
      <c r="AE208">
        <v>0.25059999999999999</v>
      </c>
      <c r="AF208">
        <f t="shared" si="85"/>
        <v>258</v>
      </c>
      <c r="AG208">
        <v>0.56559999999999999</v>
      </c>
      <c r="AH208">
        <f t="shared" si="86"/>
        <v>148</v>
      </c>
      <c r="AI208">
        <f t="shared" si="87"/>
        <v>182.16666666666666</v>
      </c>
      <c r="AJ208">
        <f>IF(C208=1,(AI208/Z208),REF)</f>
        <v>581.4448345568677</v>
      </c>
      <c r="AK208">
        <f t="shared" si="88"/>
        <v>211</v>
      </c>
      <c r="AL208">
        <f>IF(B208=1,(AI208/AC208),REF)</f>
        <v>395.3698679688913</v>
      </c>
      <c r="AM208">
        <f t="shared" si="89"/>
        <v>182</v>
      </c>
      <c r="AN208">
        <f t="shared" si="90"/>
        <v>182</v>
      </c>
      <c r="AO208" t="str">
        <f t="shared" si="91"/>
        <v>Auburn</v>
      </c>
      <c r="AP208">
        <f t="shared" si="92"/>
        <v>0.18516696031423396</v>
      </c>
      <c r="AQ208">
        <f t="shared" si="93"/>
        <v>0.25070395716416427</v>
      </c>
      <c r="AR208">
        <f t="shared" si="94"/>
        <v>0.54366472941529376</v>
      </c>
      <c r="AS208" t="str">
        <f t="shared" si="95"/>
        <v>Auburn</v>
      </c>
      <c r="AT208">
        <f t="shared" si="96"/>
        <v>207</v>
      </c>
      <c r="AU208">
        <f t="shared" si="97"/>
        <v>191</v>
      </c>
      <c r="AV208">
        <v>196</v>
      </c>
      <c r="AW208" t="str">
        <f t="shared" si="98"/>
        <v>Auburn</v>
      </c>
      <c r="AX208" t="str">
        <f t="shared" si="99"/>
        <v/>
      </c>
      <c r="AY208">
        <v>207</v>
      </c>
    </row>
    <row r="209" spans="1:51" x14ac:dyDescent="0.25">
      <c r="A209">
        <v>1</v>
      </c>
      <c r="B209">
        <v>1</v>
      </c>
      <c r="C209">
        <v>1</v>
      </c>
      <c r="D209" t="s">
        <v>301</v>
      </c>
      <c r="E209">
        <v>67.122699999999995</v>
      </c>
      <c r="F209">
        <v>268</v>
      </c>
      <c r="G209">
        <v>66.652799999999999</v>
      </c>
      <c r="H209">
        <v>243</v>
      </c>
      <c r="I209">
        <v>93.998500000000007</v>
      </c>
      <c r="J209">
        <v>325</v>
      </c>
      <c r="K209">
        <v>97.978899999999996</v>
      </c>
      <c r="L209">
        <v>293</v>
      </c>
      <c r="M209">
        <v>106.355</v>
      </c>
      <c r="N209">
        <v>234</v>
      </c>
      <c r="O209">
        <v>104.57599999999999</v>
      </c>
      <c r="P209">
        <v>179</v>
      </c>
      <c r="Q209">
        <v>-6.5974300000000001</v>
      </c>
      <c r="R209">
        <v>239</v>
      </c>
      <c r="S209">
        <f t="shared" si="75"/>
        <v>-9.8284187018698566E-2</v>
      </c>
      <c r="T209">
        <f t="shared" si="76"/>
        <v>241</v>
      </c>
      <c r="U209">
        <f t="shared" si="77"/>
        <v>644368.84804557718</v>
      </c>
      <c r="V209">
        <f t="shared" si="78"/>
        <v>304</v>
      </c>
      <c r="W209">
        <f t="shared" si="79"/>
        <v>25.364238271251157</v>
      </c>
      <c r="X209">
        <f t="shared" si="80"/>
        <v>210</v>
      </c>
      <c r="Y209">
        <f t="shared" si="81"/>
        <v>225.5</v>
      </c>
      <c r="Z209">
        <v>0.4425</v>
      </c>
      <c r="AA209">
        <f t="shared" si="82"/>
        <v>180</v>
      </c>
      <c r="AB209">
        <v>0.2369</v>
      </c>
      <c r="AC209">
        <f t="shared" si="83"/>
        <v>0.3397</v>
      </c>
      <c r="AD209">
        <f t="shared" si="84"/>
        <v>233</v>
      </c>
      <c r="AE209">
        <v>0.4763</v>
      </c>
      <c r="AF209">
        <f t="shared" si="85"/>
        <v>164</v>
      </c>
      <c r="AG209">
        <v>0.23499999999999999</v>
      </c>
      <c r="AH209">
        <f t="shared" si="86"/>
        <v>274</v>
      </c>
      <c r="AI209">
        <f t="shared" si="87"/>
        <v>240.25</v>
      </c>
      <c r="AJ209">
        <f>IF(C209=1,(AI209/Z209),REF)</f>
        <v>542.93785310734461</v>
      </c>
      <c r="AK209">
        <f t="shared" si="88"/>
        <v>205</v>
      </c>
      <c r="AL209">
        <f>IF(B209=1,(AI209/AC209),REF)</f>
        <v>707.24168383868118</v>
      </c>
      <c r="AM209">
        <f t="shared" si="89"/>
        <v>238</v>
      </c>
      <c r="AN209">
        <f t="shared" si="90"/>
        <v>205</v>
      </c>
      <c r="AO209" t="str">
        <f t="shared" si="91"/>
        <v>South Florida</v>
      </c>
      <c r="AP209">
        <f t="shared" si="92"/>
        <v>0.26332507525613413</v>
      </c>
      <c r="AQ209">
        <f t="shared" si="93"/>
        <v>0.17187822370225414</v>
      </c>
      <c r="AR209">
        <f t="shared" si="94"/>
        <v>0.54333148620345495</v>
      </c>
      <c r="AS209" t="str">
        <f t="shared" si="95"/>
        <v>South Florida</v>
      </c>
      <c r="AT209">
        <f t="shared" si="96"/>
        <v>208</v>
      </c>
      <c r="AU209">
        <f t="shared" si="97"/>
        <v>215.33333333333334</v>
      </c>
      <c r="AV209">
        <v>219</v>
      </c>
      <c r="AW209" t="str">
        <f t="shared" si="98"/>
        <v>South Florida</v>
      </c>
      <c r="AX209" t="str">
        <f t="shared" si="99"/>
        <v/>
      </c>
      <c r="AY209">
        <v>208</v>
      </c>
    </row>
    <row r="210" spans="1:51" x14ac:dyDescent="0.25">
      <c r="A210">
        <v>1</v>
      </c>
      <c r="B210">
        <v>1</v>
      </c>
      <c r="C210">
        <v>1</v>
      </c>
      <c r="D210" t="s">
        <v>127</v>
      </c>
      <c r="E210">
        <v>65.974999999999994</v>
      </c>
      <c r="F210">
        <v>315</v>
      </c>
      <c r="G210">
        <v>64.836799999999997</v>
      </c>
      <c r="H210">
        <v>316</v>
      </c>
      <c r="I210">
        <v>105.812</v>
      </c>
      <c r="J210">
        <v>127</v>
      </c>
      <c r="K210">
        <v>105.631</v>
      </c>
      <c r="L210">
        <v>160</v>
      </c>
      <c r="M210">
        <v>103.43</v>
      </c>
      <c r="N210">
        <v>159</v>
      </c>
      <c r="O210">
        <v>105.82</v>
      </c>
      <c r="P210">
        <v>193</v>
      </c>
      <c r="Q210">
        <v>-0.188725</v>
      </c>
      <c r="R210">
        <v>166</v>
      </c>
      <c r="S210">
        <f t="shared" si="75"/>
        <v>-2.864721485411034E-3</v>
      </c>
      <c r="T210">
        <f t="shared" si="76"/>
        <v>166</v>
      </c>
      <c r="U210">
        <f t="shared" si="77"/>
        <v>736142.99092197488</v>
      </c>
      <c r="V210">
        <f t="shared" si="78"/>
        <v>189</v>
      </c>
      <c r="W210">
        <f t="shared" si="79"/>
        <v>26.298380979452045</v>
      </c>
      <c r="X210">
        <f t="shared" si="80"/>
        <v>263</v>
      </c>
      <c r="Y210">
        <f t="shared" si="81"/>
        <v>214.5</v>
      </c>
      <c r="Z210">
        <v>0.32819999999999999</v>
      </c>
      <c r="AA210">
        <f t="shared" si="82"/>
        <v>231</v>
      </c>
      <c r="AB210">
        <v>0.54390000000000005</v>
      </c>
      <c r="AC210">
        <f t="shared" si="83"/>
        <v>0.43605000000000005</v>
      </c>
      <c r="AD210">
        <f t="shared" si="84"/>
        <v>196</v>
      </c>
      <c r="AE210">
        <v>0.35830000000000001</v>
      </c>
      <c r="AF210">
        <f t="shared" si="85"/>
        <v>210</v>
      </c>
      <c r="AG210">
        <v>0.29430000000000001</v>
      </c>
      <c r="AH210">
        <f t="shared" si="86"/>
        <v>250</v>
      </c>
      <c r="AI210">
        <f t="shared" si="87"/>
        <v>204.25</v>
      </c>
      <c r="AJ210">
        <f>IF(C210=1,(AI210/Z210),REF)</f>
        <v>622.33394271785494</v>
      </c>
      <c r="AK210">
        <f t="shared" si="88"/>
        <v>217</v>
      </c>
      <c r="AL210">
        <f>IF(B210=1,(AI210/AC210),REF)</f>
        <v>468.40958605664486</v>
      </c>
      <c r="AM210">
        <f t="shared" si="89"/>
        <v>199</v>
      </c>
      <c r="AN210">
        <f t="shared" si="90"/>
        <v>196</v>
      </c>
      <c r="AO210" t="str">
        <f t="shared" si="91"/>
        <v>Furman</v>
      </c>
      <c r="AP210">
        <f t="shared" si="92"/>
        <v>0.19265939046802547</v>
      </c>
      <c r="AQ210">
        <f t="shared" si="93"/>
        <v>0.23228938282895964</v>
      </c>
      <c r="AR210">
        <f t="shared" si="94"/>
        <v>0.53817390232923001</v>
      </c>
      <c r="AS210" t="str">
        <f t="shared" si="95"/>
        <v>Furman</v>
      </c>
      <c r="AT210">
        <f t="shared" si="96"/>
        <v>209</v>
      </c>
      <c r="AU210">
        <f t="shared" si="97"/>
        <v>200.33333333333334</v>
      </c>
      <c r="AV210">
        <v>205</v>
      </c>
      <c r="AW210" t="str">
        <f t="shared" si="98"/>
        <v>Furman</v>
      </c>
      <c r="AX210" t="str">
        <f t="shared" si="99"/>
        <v/>
      </c>
      <c r="AY210">
        <v>209</v>
      </c>
    </row>
    <row r="211" spans="1:51" x14ac:dyDescent="0.25">
      <c r="A211">
        <v>1</v>
      </c>
      <c r="B211">
        <v>1</v>
      </c>
      <c r="C211">
        <v>1</v>
      </c>
      <c r="D211" t="s">
        <v>289</v>
      </c>
      <c r="E211">
        <v>66.490499999999997</v>
      </c>
      <c r="F211">
        <v>294</v>
      </c>
      <c r="G211">
        <v>65.478499999999997</v>
      </c>
      <c r="H211">
        <v>296</v>
      </c>
      <c r="I211">
        <v>98.826599999999999</v>
      </c>
      <c r="J211">
        <v>271</v>
      </c>
      <c r="K211">
        <v>101.455</v>
      </c>
      <c r="L211">
        <v>226</v>
      </c>
      <c r="M211">
        <v>108.55500000000001</v>
      </c>
      <c r="N211">
        <v>287</v>
      </c>
      <c r="O211">
        <v>108.626</v>
      </c>
      <c r="P211">
        <v>253</v>
      </c>
      <c r="Q211">
        <v>-7.1716899999999999</v>
      </c>
      <c r="R211">
        <v>247</v>
      </c>
      <c r="S211">
        <f t="shared" si="75"/>
        <v>-0.10784999360810953</v>
      </c>
      <c r="T211">
        <f t="shared" si="76"/>
        <v>251</v>
      </c>
      <c r="U211">
        <f t="shared" si="77"/>
        <v>684394.49755076249</v>
      </c>
      <c r="V211">
        <f t="shared" si="78"/>
        <v>265</v>
      </c>
      <c r="W211">
        <f t="shared" si="79"/>
        <v>27.210370878480798</v>
      </c>
      <c r="X211">
        <f t="shared" si="80"/>
        <v>297</v>
      </c>
      <c r="Y211">
        <f t="shared" si="81"/>
        <v>274</v>
      </c>
      <c r="Z211">
        <v>0.41449999999999998</v>
      </c>
      <c r="AA211">
        <f t="shared" si="82"/>
        <v>189</v>
      </c>
      <c r="AB211">
        <v>0.27389999999999998</v>
      </c>
      <c r="AC211">
        <f t="shared" si="83"/>
        <v>0.34419999999999995</v>
      </c>
      <c r="AD211">
        <f t="shared" si="84"/>
        <v>231</v>
      </c>
      <c r="AE211">
        <v>0.33900000000000002</v>
      </c>
      <c r="AF211">
        <f t="shared" si="85"/>
        <v>220</v>
      </c>
      <c r="AG211">
        <v>0.29480000000000001</v>
      </c>
      <c r="AH211">
        <f t="shared" si="86"/>
        <v>249</v>
      </c>
      <c r="AI211">
        <f t="shared" si="87"/>
        <v>248.33333333333334</v>
      </c>
      <c r="AJ211">
        <f>IF(C211=1,(AI211/Z211),REF)</f>
        <v>599.11540008041823</v>
      </c>
      <c r="AK211">
        <f t="shared" si="88"/>
        <v>214</v>
      </c>
      <c r="AL211">
        <f>IF(B211=1,(AI211/AC211),REF)</f>
        <v>721.47975982955654</v>
      </c>
      <c r="AM211">
        <f t="shared" si="89"/>
        <v>240</v>
      </c>
      <c r="AN211">
        <f t="shared" si="90"/>
        <v>214</v>
      </c>
      <c r="AO211" t="str">
        <f t="shared" si="91"/>
        <v>Santa Clara</v>
      </c>
      <c r="AP211">
        <f t="shared" si="92"/>
        <v>0.24424598909267131</v>
      </c>
      <c r="AQ211">
        <f t="shared" si="93"/>
        <v>0.17372172697974123</v>
      </c>
      <c r="AR211">
        <f t="shared" si="94"/>
        <v>0.53461987121965249</v>
      </c>
      <c r="AS211" t="str">
        <f t="shared" si="95"/>
        <v>Santa Clara</v>
      </c>
      <c r="AT211">
        <f t="shared" si="96"/>
        <v>210</v>
      </c>
      <c r="AU211">
        <f t="shared" si="97"/>
        <v>218.33333333333334</v>
      </c>
      <c r="AV211">
        <v>223</v>
      </c>
      <c r="AW211" t="str">
        <f t="shared" si="98"/>
        <v>Santa Clara</v>
      </c>
      <c r="AX211" t="str">
        <f t="shared" si="99"/>
        <v/>
      </c>
      <c r="AY211">
        <v>210</v>
      </c>
    </row>
    <row r="212" spans="1:51" x14ac:dyDescent="0.25">
      <c r="A212">
        <v>1</v>
      </c>
      <c r="B212">
        <v>1</v>
      </c>
      <c r="C212">
        <v>1</v>
      </c>
      <c r="D212" t="s">
        <v>280</v>
      </c>
      <c r="E212">
        <v>69.412099999999995</v>
      </c>
      <c r="F212">
        <v>149</v>
      </c>
      <c r="G212">
        <v>69.048599999999993</v>
      </c>
      <c r="H212">
        <v>116</v>
      </c>
      <c r="I212">
        <v>93.866600000000005</v>
      </c>
      <c r="J212">
        <v>326</v>
      </c>
      <c r="K212">
        <v>96.506799999999998</v>
      </c>
      <c r="L212">
        <v>311</v>
      </c>
      <c r="M212">
        <v>103.504</v>
      </c>
      <c r="N212">
        <v>161</v>
      </c>
      <c r="O212">
        <v>102.461</v>
      </c>
      <c r="P212">
        <v>133</v>
      </c>
      <c r="Q212">
        <v>-5.9542700000000002</v>
      </c>
      <c r="R212">
        <v>232</v>
      </c>
      <c r="S212">
        <f t="shared" si="75"/>
        <v>-8.5780433094518105E-2</v>
      </c>
      <c r="T212">
        <f t="shared" si="76"/>
        <v>231</v>
      </c>
      <c r="U212">
        <f t="shared" si="77"/>
        <v>646473.92787465535</v>
      </c>
      <c r="V212">
        <f t="shared" si="78"/>
        <v>301</v>
      </c>
      <c r="W212">
        <f t="shared" si="79"/>
        <v>23.738789013360943</v>
      </c>
      <c r="X212">
        <f t="shared" si="80"/>
        <v>124</v>
      </c>
      <c r="Y212">
        <f t="shared" si="81"/>
        <v>177.5</v>
      </c>
      <c r="Z212">
        <v>0.37880000000000003</v>
      </c>
      <c r="AA212">
        <f t="shared" si="82"/>
        <v>203</v>
      </c>
      <c r="AB212">
        <v>0.3584</v>
      </c>
      <c r="AC212">
        <f t="shared" si="83"/>
        <v>0.36860000000000004</v>
      </c>
      <c r="AD212">
        <f t="shared" si="84"/>
        <v>218</v>
      </c>
      <c r="AE212">
        <v>0.51359999999999995</v>
      </c>
      <c r="AF212">
        <f t="shared" si="85"/>
        <v>156</v>
      </c>
      <c r="AG212">
        <v>0.32</v>
      </c>
      <c r="AH212">
        <f t="shared" si="86"/>
        <v>237</v>
      </c>
      <c r="AI212">
        <f t="shared" si="87"/>
        <v>220.08333333333334</v>
      </c>
      <c r="AJ212">
        <f>IF(C212=1,(AI212/Z212),REF)</f>
        <v>581.00140795494542</v>
      </c>
      <c r="AK212">
        <f t="shared" si="88"/>
        <v>210</v>
      </c>
      <c r="AL212">
        <f>IF(B212=1,(AI212/AC212),REF)</f>
        <v>597.07903780068727</v>
      </c>
      <c r="AM212">
        <f t="shared" si="89"/>
        <v>221</v>
      </c>
      <c r="AN212">
        <f t="shared" si="90"/>
        <v>210</v>
      </c>
      <c r="AO212" t="str">
        <f t="shared" si="91"/>
        <v>Saint Louis</v>
      </c>
      <c r="AP212">
        <f t="shared" si="92"/>
        <v>0.22389593356381701</v>
      </c>
      <c r="AQ212">
        <f t="shared" si="93"/>
        <v>0.19049020269588213</v>
      </c>
      <c r="AR212">
        <f t="shared" si="94"/>
        <v>0.5327826683536705</v>
      </c>
      <c r="AS212" t="str">
        <f t="shared" si="95"/>
        <v>Saint Louis</v>
      </c>
      <c r="AT212">
        <f t="shared" si="96"/>
        <v>211</v>
      </c>
      <c r="AU212">
        <f t="shared" si="97"/>
        <v>213</v>
      </c>
      <c r="AV212">
        <v>216</v>
      </c>
      <c r="AW212" t="str">
        <f t="shared" si="98"/>
        <v>Saint Louis</v>
      </c>
      <c r="AX212" t="str">
        <f t="shared" si="99"/>
        <v/>
      </c>
      <c r="AY212">
        <v>211</v>
      </c>
    </row>
    <row r="213" spans="1:51" x14ac:dyDescent="0.25">
      <c r="A213">
        <v>1</v>
      </c>
      <c r="B213">
        <v>1</v>
      </c>
      <c r="C213">
        <v>1</v>
      </c>
      <c r="D213" t="s">
        <v>61</v>
      </c>
      <c r="E213">
        <v>69.509699999999995</v>
      </c>
      <c r="F213">
        <v>143</v>
      </c>
      <c r="G213">
        <v>69.570800000000006</v>
      </c>
      <c r="H213">
        <v>91</v>
      </c>
      <c r="I213">
        <v>103.688</v>
      </c>
      <c r="J213">
        <v>184</v>
      </c>
      <c r="K213">
        <v>102.398</v>
      </c>
      <c r="L213">
        <v>209</v>
      </c>
      <c r="M213">
        <v>103.601</v>
      </c>
      <c r="N213">
        <v>165</v>
      </c>
      <c r="O213">
        <v>108.673</v>
      </c>
      <c r="P213">
        <v>256</v>
      </c>
      <c r="Q213">
        <v>-6.2751799999999998</v>
      </c>
      <c r="R213">
        <v>236</v>
      </c>
      <c r="S213">
        <f t="shared" si="75"/>
        <v>-9.02751702280402E-2</v>
      </c>
      <c r="T213">
        <f t="shared" si="76"/>
        <v>236</v>
      </c>
      <c r="U213">
        <f t="shared" si="77"/>
        <v>728833.56097691867</v>
      </c>
      <c r="V213">
        <f t="shared" si="78"/>
        <v>198</v>
      </c>
      <c r="W213">
        <f t="shared" si="79"/>
        <v>26.046491763835739</v>
      </c>
      <c r="X213">
        <f t="shared" si="80"/>
        <v>250</v>
      </c>
      <c r="Y213">
        <f t="shared" si="81"/>
        <v>243</v>
      </c>
      <c r="Z213">
        <v>0.38619999999999999</v>
      </c>
      <c r="AA213">
        <f t="shared" si="82"/>
        <v>201</v>
      </c>
      <c r="AB213">
        <v>0.3286</v>
      </c>
      <c r="AC213">
        <f t="shared" si="83"/>
        <v>0.3574</v>
      </c>
      <c r="AD213">
        <f t="shared" si="84"/>
        <v>226</v>
      </c>
      <c r="AE213">
        <v>0.54139999999999999</v>
      </c>
      <c r="AF213">
        <f t="shared" si="85"/>
        <v>146</v>
      </c>
      <c r="AG213">
        <v>0.35189999999999999</v>
      </c>
      <c r="AH213">
        <f t="shared" si="86"/>
        <v>226</v>
      </c>
      <c r="AI213">
        <f t="shared" si="87"/>
        <v>212.5</v>
      </c>
      <c r="AJ213">
        <f>IF(C213=1,(AI213/Z213),REF)</f>
        <v>550.23303987571205</v>
      </c>
      <c r="AK213">
        <f t="shared" si="88"/>
        <v>207</v>
      </c>
      <c r="AL213">
        <f>IF(B213=1,(AI213/AC213),REF)</f>
        <v>594.5719082260772</v>
      </c>
      <c r="AM213">
        <f t="shared" si="89"/>
        <v>219</v>
      </c>
      <c r="AN213">
        <f t="shared" si="90"/>
        <v>207</v>
      </c>
      <c r="AO213" t="str">
        <f t="shared" si="91"/>
        <v>Boston University</v>
      </c>
      <c r="AP213">
        <f t="shared" si="92"/>
        <v>0.22951525515705706</v>
      </c>
      <c r="AQ213">
        <f t="shared" si="93"/>
        <v>0.18479928686974081</v>
      </c>
      <c r="AR213">
        <f t="shared" si="94"/>
        <v>0.53274584651977319</v>
      </c>
      <c r="AS213" t="str">
        <f t="shared" si="95"/>
        <v>Boston University</v>
      </c>
      <c r="AT213">
        <f t="shared" si="96"/>
        <v>212</v>
      </c>
      <c r="AU213">
        <f t="shared" si="97"/>
        <v>215</v>
      </c>
      <c r="AV213">
        <v>212</v>
      </c>
      <c r="AW213" t="str">
        <f t="shared" si="98"/>
        <v>Boston University</v>
      </c>
      <c r="AX213" t="str">
        <f t="shared" si="99"/>
        <v/>
      </c>
      <c r="AY213">
        <v>212</v>
      </c>
    </row>
    <row r="214" spans="1:51" x14ac:dyDescent="0.25">
      <c r="A214">
        <v>1</v>
      </c>
      <c r="B214">
        <v>1</v>
      </c>
      <c r="C214">
        <v>1</v>
      </c>
      <c r="D214" t="s">
        <v>322</v>
      </c>
      <c r="E214">
        <v>70.309399999999997</v>
      </c>
      <c r="F214">
        <v>103</v>
      </c>
      <c r="G214">
        <v>69.358999999999995</v>
      </c>
      <c r="H214">
        <v>102</v>
      </c>
      <c r="I214">
        <v>109.241</v>
      </c>
      <c r="J214">
        <v>69</v>
      </c>
      <c r="K214">
        <v>108.36199999999999</v>
      </c>
      <c r="L214">
        <v>101</v>
      </c>
      <c r="M214">
        <v>107.71</v>
      </c>
      <c r="N214">
        <v>265</v>
      </c>
      <c r="O214">
        <v>110.935</v>
      </c>
      <c r="P214">
        <v>295</v>
      </c>
      <c r="Q214">
        <v>-2.5733700000000002</v>
      </c>
      <c r="R214">
        <v>190</v>
      </c>
      <c r="S214">
        <f t="shared" si="75"/>
        <v>-3.659539122791558E-2</v>
      </c>
      <c r="T214">
        <f t="shared" si="76"/>
        <v>189</v>
      </c>
      <c r="U214">
        <f t="shared" si="77"/>
        <v>825595.68782981345</v>
      </c>
      <c r="V214">
        <f t="shared" si="78"/>
        <v>99</v>
      </c>
      <c r="W214">
        <f t="shared" si="79"/>
        <v>26.613154089258529</v>
      </c>
      <c r="X214">
        <f t="shared" si="80"/>
        <v>274</v>
      </c>
      <c r="Y214">
        <f t="shared" si="81"/>
        <v>231.5</v>
      </c>
      <c r="Z214">
        <v>0.31979999999999997</v>
      </c>
      <c r="AA214">
        <f t="shared" si="82"/>
        <v>235</v>
      </c>
      <c r="AB214">
        <v>0.5353</v>
      </c>
      <c r="AC214">
        <f t="shared" si="83"/>
        <v>0.42754999999999999</v>
      </c>
      <c r="AD214">
        <f t="shared" si="84"/>
        <v>199</v>
      </c>
      <c r="AE214">
        <v>0.17230000000000001</v>
      </c>
      <c r="AF214">
        <f t="shared" si="85"/>
        <v>292</v>
      </c>
      <c r="AG214">
        <v>0.32819999999999999</v>
      </c>
      <c r="AH214">
        <f t="shared" si="86"/>
        <v>234</v>
      </c>
      <c r="AI214">
        <f t="shared" si="87"/>
        <v>207.41666666666666</v>
      </c>
      <c r="AJ214">
        <f>IF(C214=1,(AI214/Z214),REF)</f>
        <v>648.58244736293523</v>
      </c>
      <c r="AK214">
        <f t="shared" si="88"/>
        <v>222</v>
      </c>
      <c r="AL214">
        <f>IF(B214=1,(AI214/AC214),REF)</f>
        <v>485.12844501617747</v>
      </c>
      <c r="AM214">
        <f t="shared" si="89"/>
        <v>203</v>
      </c>
      <c r="AN214">
        <f t="shared" si="90"/>
        <v>199</v>
      </c>
      <c r="AO214" t="str">
        <f t="shared" si="91"/>
        <v>Tennessee Tech</v>
      </c>
      <c r="AP214">
        <f t="shared" si="92"/>
        <v>0.18695448763258438</v>
      </c>
      <c r="AQ214">
        <f t="shared" si="93"/>
        <v>0.22676504442264567</v>
      </c>
      <c r="AR214">
        <f t="shared" si="94"/>
        <v>0.53243967742852827</v>
      </c>
      <c r="AS214" t="str">
        <f t="shared" si="95"/>
        <v>Tennessee Tech</v>
      </c>
      <c r="AT214">
        <f t="shared" si="96"/>
        <v>213</v>
      </c>
      <c r="AU214">
        <f t="shared" si="97"/>
        <v>203.66666666666666</v>
      </c>
      <c r="AV214">
        <v>208</v>
      </c>
      <c r="AW214" t="str">
        <f t="shared" si="98"/>
        <v>Tennessee Tech</v>
      </c>
      <c r="AX214" t="str">
        <f t="shared" si="99"/>
        <v/>
      </c>
      <c r="AY214">
        <v>213</v>
      </c>
    </row>
    <row r="215" spans="1:51" x14ac:dyDescent="0.25">
      <c r="A215">
        <v>1</v>
      </c>
      <c r="B215">
        <v>1</v>
      </c>
      <c r="C215">
        <v>1</v>
      </c>
      <c r="D215" t="s">
        <v>206</v>
      </c>
      <c r="E215">
        <v>68.456000000000003</v>
      </c>
      <c r="F215">
        <v>201</v>
      </c>
      <c r="G215">
        <v>68.403400000000005</v>
      </c>
      <c r="H215">
        <v>149</v>
      </c>
      <c r="I215">
        <v>98.076800000000006</v>
      </c>
      <c r="J215">
        <v>286</v>
      </c>
      <c r="K215">
        <v>101.325</v>
      </c>
      <c r="L215">
        <v>228</v>
      </c>
      <c r="M215">
        <v>107.158</v>
      </c>
      <c r="N215">
        <v>250</v>
      </c>
      <c r="O215">
        <v>103.875</v>
      </c>
      <c r="P215">
        <v>161</v>
      </c>
      <c r="Q215">
        <v>-2.5505200000000001</v>
      </c>
      <c r="R215">
        <v>189</v>
      </c>
      <c r="S215">
        <f t="shared" si="75"/>
        <v>-3.7250204510926685E-2</v>
      </c>
      <c r="T215">
        <f t="shared" si="76"/>
        <v>191</v>
      </c>
      <c r="U215">
        <f t="shared" si="77"/>
        <v>702821.02306500007</v>
      </c>
      <c r="V215">
        <f t="shared" si="78"/>
        <v>242</v>
      </c>
      <c r="W215">
        <f t="shared" si="79"/>
        <v>24.604023881124032</v>
      </c>
      <c r="X215">
        <f t="shared" si="80"/>
        <v>171</v>
      </c>
      <c r="Y215">
        <f t="shared" si="81"/>
        <v>181</v>
      </c>
      <c r="Z215">
        <v>0.32869999999999999</v>
      </c>
      <c r="AA215">
        <f t="shared" si="82"/>
        <v>230</v>
      </c>
      <c r="AB215">
        <v>0.50060000000000004</v>
      </c>
      <c r="AC215">
        <f t="shared" si="83"/>
        <v>0.41465000000000002</v>
      </c>
      <c r="AD215">
        <f t="shared" si="84"/>
        <v>204</v>
      </c>
      <c r="AE215">
        <v>0.1246</v>
      </c>
      <c r="AF215">
        <f t="shared" si="85"/>
        <v>312</v>
      </c>
      <c r="AG215">
        <v>0.50860000000000005</v>
      </c>
      <c r="AH215">
        <f t="shared" si="86"/>
        <v>163</v>
      </c>
      <c r="AI215">
        <f t="shared" si="87"/>
        <v>215.5</v>
      </c>
      <c r="AJ215">
        <f>IF(C215=1,(AI215/Z215),REF)</f>
        <v>655.61302099178579</v>
      </c>
      <c r="AK215">
        <f t="shared" si="88"/>
        <v>225</v>
      </c>
      <c r="AL215">
        <f>IF(B215=1,(AI215/AC215),REF)</f>
        <v>519.71542264560469</v>
      </c>
      <c r="AM215">
        <f t="shared" si="89"/>
        <v>206</v>
      </c>
      <c r="AN215">
        <f t="shared" si="90"/>
        <v>204</v>
      </c>
      <c r="AO215" t="str">
        <f t="shared" si="91"/>
        <v>Minnesota</v>
      </c>
      <c r="AP215">
        <f t="shared" si="92"/>
        <v>0.19195034680456657</v>
      </c>
      <c r="AQ215">
        <f t="shared" si="93"/>
        <v>0.21803803538560412</v>
      </c>
      <c r="AR215">
        <f t="shared" si="94"/>
        <v>0.5305137222928068</v>
      </c>
      <c r="AS215" t="str">
        <f t="shared" si="95"/>
        <v>Minnesota</v>
      </c>
      <c r="AT215">
        <f t="shared" si="96"/>
        <v>214</v>
      </c>
      <c r="AU215">
        <f t="shared" si="97"/>
        <v>207.33333333333334</v>
      </c>
      <c r="AV215">
        <v>210</v>
      </c>
      <c r="AW215" t="str">
        <f t="shared" si="98"/>
        <v>Minnesota</v>
      </c>
      <c r="AX215" t="str">
        <f t="shared" si="99"/>
        <v/>
      </c>
      <c r="AY215">
        <v>214</v>
      </c>
    </row>
    <row r="216" spans="1:51" x14ac:dyDescent="0.25">
      <c r="A216">
        <v>1</v>
      </c>
      <c r="B216">
        <v>1</v>
      </c>
      <c r="C216">
        <v>1</v>
      </c>
      <c r="D216" t="s">
        <v>338</v>
      </c>
      <c r="E216">
        <v>68.196399999999997</v>
      </c>
      <c r="F216">
        <v>220</v>
      </c>
      <c r="G216">
        <v>67.040599999999998</v>
      </c>
      <c r="H216">
        <v>229</v>
      </c>
      <c r="I216">
        <v>99.6083</v>
      </c>
      <c r="J216">
        <v>256</v>
      </c>
      <c r="K216">
        <v>99.834000000000003</v>
      </c>
      <c r="L216">
        <v>257</v>
      </c>
      <c r="M216">
        <v>103.28</v>
      </c>
      <c r="N216">
        <v>154</v>
      </c>
      <c r="O216">
        <v>105.748</v>
      </c>
      <c r="P216">
        <v>192</v>
      </c>
      <c r="Q216">
        <v>-5.9139999999999997</v>
      </c>
      <c r="R216">
        <v>231</v>
      </c>
      <c r="S216">
        <f t="shared" si="75"/>
        <v>-8.6720120123642913E-2</v>
      </c>
      <c r="T216">
        <f t="shared" si="76"/>
        <v>232</v>
      </c>
      <c r="U216">
        <f t="shared" si="77"/>
        <v>679701.75873999833</v>
      </c>
      <c r="V216">
        <f t="shared" si="78"/>
        <v>271</v>
      </c>
      <c r="W216">
        <f t="shared" si="79"/>
        <v>25.414057627174646</v>
      </c>
      <c r="X216">
        <f t="shared" si="80"/>
        <v>214</v>
      </c>
      <c r="Y216">
        <f t="shared" si="81"/>
        <v>223</v>
      </c>
      <c r="Z216">
        <v>0.37169999999999997</v>
      </c>
      <c r="AA216">
        <f t="shared" si="82"/>
        <v>207</v>
      </c>
      <c r="AB216">
        <v>0.35639999999999999</v>
      </c>
      <c r="AC216">
        <f t="shared" si="83"/>
        <v>0.36404999999999998</v>
      </c>
      <c r="AD216">
        <f t="shared" si="84"/>
        <v>222</v>
      </c>
      <c r="AE216">
        <v>0.4874</v>
      </c>
      <c r="AF216">
        <f t="shared" si="85"/>
        <v>162</v>
      </c>
      <c r="AG216">
        <v>0.37059999999999998</v>
      </c>
      <c r="AH216">
        <f t="shared" si="86"/>
        <v>219</v>
      </c>
      <c r="AI216">
        <f t="shared" si="87"/>
        <v>221.5</v>
      </c>
      <c r="AJ216">
        <f>IF(C216=1,(AI216/Z216),REF)</f>
        <v>595.91068065644345</v>
      </c>
      <c r="AK216">
        <f t="shared" si="88"/>
        <v>212</v>
      </c>
      <c r="AL216">
        <f>IF(B216=1,(AI216/AC216),REF)</f>
        <v>608.43290756764179</v>
      </c>
      <c r="AM216">
        <f t="shared" si="89"/>
        <v>222</v>
      </c>
      <c r="AN216">
        <f t="shared" si="90"/>
        <v>212</v>
      </c>
      <c r="AO216" t="str">
        <f t="shared" si="91"/>
        <v>UC Riverside</v>
      </c>
      <c r="AP216">
        <f t="shared" si="92"/>
        <v>0.21914340141106631</v>
      </c>
      <c r="AQ216">
        <f t="shared" si="93"/>
        <v>0.18769631209113144</v>
      </c>
      <c r="AR216">
        <f t="shared" si="94"/>
        <v>0.52888023564876885</v>
      </c>
      <c r="AS216" t="str">
        <f t="shared" si="95"/>
        <v>UC Riverside</v>
      </c>
      <c r="AT216">
        <f t="shared" si="96"/>
        <v>215</v>
      </c>
      <c r="AU216">
        <f t="shared" si="97"/>
        <v>216.33333333333334</v>
      </c>
      <c r="AV216">
        <v>213</v>
      </c>
      <c r="AW216" t="str">
        <f t="shared" si="98"/>
        <v>UC Riverside</v>
      </c>
      <c r="AX216" t="str">
        <f t="shared" si="99"/>
        <v/>
      </c>
      <c r="AY216">
        <v>215</v>
      </c>
    </row>
    <row r="217" spans="1:51" x14ac:dyDescent="0.25">
      <c r="A217">
        <v>1</v>
      </c>
      <c r="B217">
        <v>1</v>
      </c>
      <c r="C217">
        <v>1</v>
      </c>
      <c r="D217" t="s">
        <v>177</v>
      </c>
      <c r="E217">
        <v>73.997399999999999</v>
      </c>
      <c r="F217">
        <v>11</v>
      </c>
      <c r="G217">
        <v>72.749799999999993</v>
      </c>
      <c r="H217">
        <v>15</v>
      </c>
      <c r="I217">
        <v>103.51300000000001</v>
      </c>
      <c r="J217">
        <v>188</v>
      </c>
      <c r="K217">
        <v>101.16200000000001</v>
      </c>
      <c r="L217">
        <v>232</v>
      </c>
      <c r="M217">
        <v>110.381</v>
      </c>
      <c r="N217">
        <v>316</v>
      </c>
      <c r="O217">
        <v>111.443</v>
      </c>
      <c r="P217">
        <v>299</v>
      </c>
      <c r="Q217">
        <v>-10.2811</v>
      </c>
      <c r="R217">
        <v>275</v>
      </c>
      <c r="S217">
        <f t="shared" si="75"/>
        <v>-0.13893731401373552</v>
      </c>
      <c r="T217">
        <f t="shared" si="76"/>
        <v>269</v>
      </c>
      <c r="U217">
        <f t="shared" si="77"/>
        <v>757270.91030536569</v>
      </c>
      <c r="V217">
        <f t="shared" si="78"/>
        <v>169</v>
      </c>
      <c r="W217">
        <f t="shared" si="79"/>
        <v>25.472291196711538</v>
      </c>
      <c r="X217">
        <f t="shared" si="80"/>
        <v>216</v>
      </c>
      <c r="Y217">
        <f t="shared" si="81"/>
        <v>242.5</v>
      </c>
      <c r="Z217">
        <v>0.41149999999999998</v>
      </c>
      <c r="AA217">
        <f t="shared" si="82"/>
        <v>190</v>
      </c>
      <c r="AB217">
        <v>0.21870000000000001</v>
      </c>
      <c r="AC217">
        <f t="shared" si="83"/>
        <v>0.31509999999999999</v>
      </c>
      <c r="AD217">
        <f t="shared" si="84"/>
        <v>247</v>
      </c>
      <c r="AE217">
        <v>0.49890000000000001</v>
      </c>
      <c r="AF217">
        <f t="shared" si="85"/>
        <v>159</v>
      </c>
      <c r="AG217">
        <v>0.3337</v>
      </c>
      <c r="AH217">
        <f t="shared" si="86"/>
        <v>232</v>
      </c>
      <c r="AI217">
        <f t="shared" si="87"/>
        <v>219.75</v>
      </c>
      <c r="AJ217">
        <f>IF(C217=1,(AI217/Z217),REF)</f>
        <v>534.02187120291615</v>
      </c>
      <c r="AK217">
        <f t="shared" si="88"/>
        <v>203</v>
      </c>
      <c r="AL217">
        <f>IF(B217=1,(AI217/AC217),REF)</f>
        <v>697.39765153919393</v>
      </c>
      <c r="AM217">
        <f t="shared" si="89"/>
        <v>236</v>
      </c>
      <c r="AN217">
        <f t="shared" si="90"/>
        <v>203</v>
      </c>
      <c r="AO217" t="str">
        <f t="shared" si="91"/>
        <v>Lipscomb</v>
      </c>
      <c r="AP217">
        <f t="shared" si="92"/>
        <v>0.24528324844984964</v>
      </c>
      <c r="AQ217">
        <f t="shared" si="93"/>
        <v>0.15971092837608339</v>
      </c>
      <c r="AR217">
        <f t="shared" si="94"/>
        <v>0.52791926809664202</v>
      </c>
      <c r="AS217" t="str">
        <f t="shared" si="95"/>
        <v>Lipscomb</v>
      </c>
      <c r="AT217">
        <f t="shared" si="96"/>
        <v>216</v>
      </c>
      <c r="AU217">
        <f t="shared" si="97"/>
        <v>222</v>
      </c>
      <c r="AV217">
        <v>226</v>
      </c>
      <c r="AW217" t="str">
        <f t="shared" si="98"/>
        <v>Lipscomb</v>
      </c>
      <c r="AX217" t="str">
        <f t="shared" si="99"/>
        <v/>
      </c>
      <c r="AY217">
        <v>216</v>
      </c>
    </row>
    <row r="218" spans="1:51" x14ac:dyDescent="0.25">
      <c r="A218">
        <v>1</v>
      </c>
      <c r="B218">
        <v>1</v>
      </c>
      <c r="C218">
        <v>1</v>
      </c>
      <c r="D218" t="s">
        <v>274</v>
      </c>
      <c r="E218">
        <v>65.56</v>
      </c>
      <c r="F218">
        <v>322</v>
      </c>
      <c r="G218">
        <v>64.291700000000006</v>
      </c>
      <c r="H218">
        <v>330</v>
      </c>
      <c r="I218">
        <v>98.979799999999997</v>
      </c>
      <c r="J218">
        <v>267</v>
      </c>
      <c r="K218">
        <v>99.334800000000001</v>
      </c>
      <c r="L218">
        <v>272</v>
      </c>
      <c r="M218">
        <v>101.286</v>
      </c>
      <c r="N218">
        <v>114</v>
      </c>
      <c r="O218">
        <v>104.17700000000001</v>
      </c>
      <c r="P218">
        <v>166</v>
      </c>
      <c r="Q218">
        <v>-4.8424699999999996</v>
      </c>
      <c r="R218">
        <v>214</v>
      </c>
      <c r="S218">
        <f t="shared" si="75"/>
        <v>-7.385906040268464E-2</v>
      </c>
      <c r="T218">
        <f t="shared" si="76"/>
        <v>221</v>
      </c>
      <c r="U218">
        <f t="shared" si="77"/>
        <v>646906.90731258248</v>
      </c>
      <c r="V218">
        <f t="shared" si="78"/>
        <v>299</v>
      </c>
      <c r="W218">
        <f t="shared" si="79"/>
        <v>25.810475768766803</v>
      </c>
      <c r="X218">
        <f t="shared" si="80"/>
        <v>236</v>
      </c>
      <c r="Y218">
        <f t="shared" si="81"/>
        <v>228.5</v>
      </c>
      <c r="Z218">
        <v>0.37519999999999998</v>
      </c>
      <c r="AA218">
        <f t="shared" si="82"/>
        <v>205</v>
      </c>
      <c r="AB218">
        <v>0.3392</v>
      </c>
      <c r="AC218">
        <f t="shared" si="83"/>
        <v>0.35719999999999996</v>
      </c>
      <c r="AD218">
        <f t="shared" si="84"/>
        <v>227</v>
      </c>
      <c r="AE218">
        <v>0.1517</v>
      </c>
      <c r="AF218">
        <f t="shared" si="85"/>
        <v>300</v>
      </c>
      <c r="AG218">
        <v>0.42159999999999997</v>
      </c>
      <c r="AH218">
        <f t="shared" si="86"/>
        <v>200</v>
      </c>
      <c r="AI218">
        <f t="shared" si="87"/>
        <v>245.91666666666666</v>
      </c>
      <c r="AJ218">
        <f>IF(C218=1,(AI218/Z218),REF)</f>
        <v>655.42821606254438</v>
      </c>
      <c r="AK218">
        <f t="shared" si="88"/>
        <v>224</v>
      </c>
      <c r="AL218">
        <f>IF(B218=1,(AI218/AC218),REF)</f>
        <v>688.45651362448677</v>
      </c>
      <c r="AM218">
        <f t="shared" si="89"/>
        <v>234</v>
      </c>
      <c r="AN218">
        <f t="shared" si="90"/>
        <v>224</v>
      </c>
      <c r="AO218" t="str">
        <f t="shared" si="91"/>
        <v>Rider</v>
      </c>
      <c r="AP218">
        <f t="shared" si="92"/>
        <v>0.21911104513897314</v>
      </c>
      <c r="AQ218">
        <f t="shared" si="93"/>
        <v>0.18134190644017742</v>
      </c>
      <c r="AR218">
        <f t="shared" si="94"/>
        <v>0.5255434180820826</v>
      </c>
      <c r="AS218" t="str">
        <f t="shared" si="95"/>
        <v>Rider</v>
      </c>
      <c r="AT218">
        <f t="shared" si="96"/>
        <v>217</v>
      </c>
      <c r="AU218">
        <f t="shared" si="97"/>
        <v>222.66666666666666</v>
      </c>
      <c r="AV218">
        <v>220</v>
      </c>
      <c r="AW218" t="str">
        <f t="shared" si="98"/>
        <v>Rider</v>
      </c>
      <c r="AX218" t="str">
        <f t="shared" si="99"/>
        <v/>
      </c>
      <c r="AY218">
        <v>217</v>
      </c>
    </row>
    <row r="219" spans="1:51" x14ac:dyDescent="0.25">
      <c r="A219">
        <v>1</v>
      </c>
      <c r="B219">
        <v>1</v>
      </c>
      <c r="C219">
        <v>1</v>
      </c>
      <c r="D219" t="s">
        <v>299</v>
      </c>
      <c r="E219">
        <v>71.328500000000005</v>
      </c>
      <c r="F219">
        <v>70</v>
      </c>
      <c r="G219">
        <v>70.498699999999999</v>
      </c>
      <c r="H219">
        <v>61</v>
      </c>
      <c r="I219">
        <v>104.33799999999999</v>
      </c>
      <c r="J219">
        <v>169</v>
      </c>
      <c r="K219">
        <v>105.85599999999999</v>
      </c>
      <c r="L219">
        <v>158</v>
      </c>
      <c r="M219">
        <v>110.916</v>
      </c>
      <c r="N219">
        <v>324</v>
      </c>
      <c r="O219">
        <v>110.706</v>
      </c>
      <c r="P219">
        <v>289</v>
      </c>
      <c r="Q219">
        <v>-4.8498900000000003</v>
      </c>
      <c r="R219">
        <v>215</v>
      </c>
      <c r="S219">
        <f t="shared" si="75"/>
        <v>-6.7995261361167111E-2</v>
      </c>
      <c r="T219">
        <f t="shared" si="76"/>
        <v>212</v>
      </c>
      <c r="U219">
        <f t="shared" si="77"/>
        <v>799270.98861977598</v>
      </c>
      <c r="V219">
        <f t="shared" si="78"/>
        <v>127</v>
      </c>
      <c r="W219">
        <f t="shared" si="79"/>
        <v>26.14633153003588</v>
      </c>
      <c r="X219">
        <f t="shared" si="80"/>
        <v>255</v>
      </c>
      <c r="Y219">
        <f t="shared" si="81"/>
        <v>233.5</v>
      </c>
      <c r="Z219">
        <v>0.32979999999999998</v>
      </c>
      <c r="AA219">
        <f t="shared" si="82"/>
        <v>228</v>
      </c>
      <c r="AB219">
        <v>0.45340000000000003</v>
      </c>
      <c r="AC219">
        <f t="shared" si="83"/>
        <v>0.3916</v>
      </c>
      <c r="AD219">
        <f t="shared" si="84"/>
        <v>210</v>
      </c>
      <c r="AE219">
        <v>0.214</v>
      </c>
      <c r="AF219">
        <f t="shared" si="85"/>
        <v>268</v>
      </c>
      <c r="AG219">
        <v>0.43669999999999998</v>
      </c>
      <c r="AH219">
        <f t="shared" si="86"/>
        <v>194</v>
      </c>
      <c r="AI219">
        <f t="shared" si="87"/>
        <v>207.41666666666666</v>
      </c>
      <c r="AJ219">
        <f>IF(C219=1,(AI219/Z219),REF)</f>
        <v>628.91651505963216</v>
      </c>
      <c r="AK219">
        <f t="shared" si="88"/>
        <v>219</v>
      </c>
      <c r="AL219">
        <f>IF(B219=1,(AI219/AC219),REF)</f>
        <v>529.66462376574736</v>
      </c>
      <c r="AM219">
        <f t="shared" si="89"/>
        <v>208</v>
      </c>
      <c r="AN219">
        <f t="shared" si="90"/>
        <v>208</v>
      </c>
      <c r="AO219" t="str">
        <f t="shared" si="91"/>
        <v>South Dakota</v>
      </c>
      <c r="AP219">
        <f t="shared" si="92"/>
        <v>0.19339502838184636</v>
      </c>
      <c r="AQ219">
        <f t="shared" si="93"/>
        <v>0.20542999391131381</v>
      </c>
      <c r="AR219">
        <f t="shared" si="94"/>
        <v>0.52468779378683639</v>
      </c>
      <c r="AS219" t="str">
        <f t="shared" si="95"/>
        <v>South Dakota</v>
      </c>
      <c r="AT219">
        <f t="shared" si="96"/>
        <v>218</v>
      </c>
      <c r="AU219">
        <f t="shared" si="97"/>
        <v>212</v>
      </c>
      <c r="AV219">
        <v>214</v>
      </c>
      <c r="AW219" t="str">
        <f t="shared" si="98"/>
        <v>South Dakota</v>
      </c>
      <c r="AX219" t="str">
        <f t="shared" si="99"/>
        <v/>
      </c>
      <c r="AY219">
        <v>218</v>
      </c>
    </row>
    <row r="220" spans="1:51" x14ac:dyDescent="0.25">
      <c r="A220">
        <v>1</v>
      </c>
      <c r="B220">
        <v>1</v>
      </c>
      <c r="C220">
        <v>1</v>
      </c>
      <c r="D220" t="s">
        <v>162</v>
      </c>
      <c r="E220">
        <v>69.625</v>
      </c>
      <c r="F220">
        <v>141</v>
      </c>
      <c r="G220">
        <v>68.416300000000007</v>
      </c>
      <c r="H220">
        <v>148</v>
      </c>
      <c r="I220">
        <v>96.651300000000006</v>
      </c>
      <c r="J220">
        <v>297</v>
      </c>
      <c r="K220">
        <v>99.684600000000003</v>
      </c>
      <c r="L220">
        <v>261</v>
      </c>
      <c r="M220">
        <v>104.726</v>
      </c>
      <c r="N220">
        <v>189</v>
      </c>
      <c r="O220">
        <v>103.765</v>
      </c>
      <c r="P220">
        <v>158</v>
      </c>
      <c r="Q220">
        <v>-4.0802300000000002</v>
      </c>
      <c r="R220">
        <v>207</v>
      </c>
      <c r="S220">
        <f t="shared" si="75"/>
        <v>-5.8605385996409298E-2</v>
      </c>
      <c r="T220">
        <f t="shared" si="76"/>
        <v>207</v>
      </c>
      <c r="U220">
        <f t="shared" si="77"/>
        <v>691864.98109726503</v>
      </c>
      <c r="V220">
        <f t="shared" si="78"/>
        <v>256</v>
      </c>
      <c r="W220">
        <f t="shared" si="79"/>
        <v>24.149948918258254</v>
      </c>
      <c r="X220">
        <f t="shared" si="80"/>
        <v>139</v>
      </c>
      <c r="Y220">
        <f t="shared" si="81"/>
        <v>173</v>
      </c>
      <c r="Z220">
        <v>0.30180000000000001</v>
      </c>
      <c r="AA220">
        <f t="shared" si="82"/>
        <v>246</v>
      </c>
      <c r="AB220">
        <v>0.55559999999999998</v>
      </c>
      <c r="AC220">
        <f t="shared" si="83"/>
        <v>0.42869999999999997</v>
      </c>
      <c r="AD220">
        <f t="shared" si="84"/>
        <v>197</v>
      </c>
      <c r="AE220">
        <v>0.184</v>
      </c>
      <c r="AF220">
        <f t="shared" si="85"/>
        <v>285</v>
      </c>
      <c r="AG220">
        <v>0.30030000000000001</v>
      </c>
      <c r="AH220">
        <f t="shared" si="86"/>
        <v>244</v>
      </c>
      <c r="AI220">
        <f t="shared" si="87"/>
        <v>227</v>
      </c>
      <c r="AJ220">
        <f>IF(C220=1,(AI220/Z220),REF)</f>
        <v>752.15374420145793</v>
      </c>
      <c r="AK220">
        <f t="shared" si="88"/>
        <v>242</v>
      </c>
      <c r="AL220">
        <f>IF(B220=1,(AI220/AC220),REF)</f>
        <v>529.50781432237</v>
      </c>
      <c r="AM220">
        <f t="shared" si="89"/>
        <v>207</v>
      </c>
      <c r="AN220">
        <f t="shared" si="90"/>
        <v>197</v>
      </c>
      <c r="AO220" t="str">
        <f t="shared" si="91"/>
        <v>IUPUI</v>
      </c>
      <c r="AP220">
        <f t="shared" si="92"/>
        <v>0.17383712361108708</v>
      </c>
      <c r="AQ220">
        <f t="shared" si="93"/>
        <v>0.22490065893630898</v>
      </c>
      <c r="AR220">
        <f t="shared" si="94"/>
        <v>0.52464188229050535</v>
      </c>
      <c r="AS220" t="str">
        <f t="shared" si="95"/>
        <v>IUPUI</v>
      </c>
      <c r="AT220">
        <f t="shared" si="96"/>
        <v>219</v>
      </c>
      <c r="AU220">
        <f t="shared" si="97"/>
        <v>204.33333333333334</v>
      </c>
      <c r="AV220">
        <v>209</v>
      </c>
      <c r="AW220" t="str">
        <f t="shared" si="98"/>
        <v>IUPUI</v>
      </c>
      <c r="AX220" t="str">
        <f t="shared" si="99"/>
        <v/>
      </c>
      <c r="AY220">
        <v>219</v>
      </c>
    </row>
    <row r="221" spans="1:51" x14ac:dyDescent="0.25">
      <c r="A221">
        <v>1</v>
      </c>
      <c r="B221">
        <v>1</v>
      </c>
      <c r="C221">
        <v>1</v>
      </c>
      <c r="D221" t="s">
        <v>311</v>
      </c>
      <c r="E221">
        <v>73.1524</v>
      </c>
      <c r="F221">
        <v>23</v>
      </c>
      <c r="G221">
        <v>72.026700000000005</v>
      </c>
      <c r="H221">
        <v>27</v>
      </c>
      <c r="I221">
        <v>91.492699999999999</v>
      </c>
      <c r="J221">
        <v>336</v>
      </c>
      <c r="K221">
        <v>97.055499999999995</v>
      </c>
      <c r="L221">
        <v>304</v>
      </c>
      <c r="M221">
        <v>104.93</v>
      </c>
      <c r="N221">
        <v>197</v>
      </c>
      <c r="O221">
        <v>102.37</v>
      </c>
      <c r="P221">
        <v>132</v>
      </c>
      <c r="Q221">
        <v>-5.3148200000000001</v>
      </c>
      <c r="R221">
        <v>224</v>
      </c>
      <c r="S221">
        <f t="shared" si="75"/>
        <v>-7.2649701171800377E-2</v>
      </c>
      <c r="T221">
        <f t="shared" si="76"/>
        <v>219</v>
      </c>
      <c r="U221">
        <f t="shared" si="77"/>
        <v>689078.78881847998</v>
      </c>
      <c r="V221">
        <f t="shared" si="78"/>
        <v>259</v>
      </c>
      <c r="W221">
        <f t="shared" si="79"/>
        <v>22.493018794543207</v>
      </c>
      <c r="X221">
        <f t="shared" si="80"/>
        <v>63</v>
      </c>
      <c r="Y221">
        <f t="shared" si="81"/>
        <v>141</v>
      </c>
      <c r="Z221">
        <v>0.35720000000000002</v>
      </c>
      <c r="AA221">
        <f t="shared" si="82"/>
        <v>216</v>
      </c>
      <c r="AB221">
        <v>0.36969999999999997</v>
      </c>
      <c r="AC221">
        <f t="shared" si="83"/>
        <v>0.36345</v>
      </c>
      <c r="AD221">
        <f t="shared" si="84"/>
        <v>223</v>
      </c>
      <c r="AE221">
        <v>0.42020000000000002</v>
      </c>
      <c r="AF221">
        <f t="shared" si="85"/>
        <v>184</v>
      </c>
      <c r="AG221">
        <v>0.28449999999999998</v>
      </c>
      <c r="AH221">
        <f t="shared" si="86"/>
        <v>257</v>
      </c>
      <c r="AI221">
        <f t="shared" si="87"/>
        <v>213.83333333333334</v>
      </c>
      <c r="AJ221">
        <f>IF(C221=1,(AI221/Z221),REF)</f>
        <v>598.63755132512131</v>
      </c>
      <c r="AK221">
        <f t="shared" si="88"/>
        <v>213</v>
      </c>
      <c r="AL221">
        <f>IF(B221=1,(AI221/AC221),REF)</f>
        <v>588.34319255285004</v>
      </c>
      <c r="AM221">
        <f t="shared" si="89"/>
        <v>218</v>
      </c>
      <c r="AN221">
        <f t="shared" si="90"/>
        <v>213</v>
      </c>
      <c r="AO221" t="str">
        <f t="shared" si="91"/>
        <v>St. John's</v>
      </c>
      <c r="AP221">
        <f t="shared" si="92"/>
        <v>0.21049850159224517</v>
      </c>
      <c r="AQ221">
        <f t="shared" si="93"/>
        <v>0.18817508577538966</v>
      </c>
      <c r="AR221">
        <f t="shared" si="94"/>
        <v>0.52460809456510171</v>
      </c>
      <c r="AS221" t="str">
        <f t="shared" si="95"/>
        <v>St. John's</v>
      </c>
      <c r="AT221">
        <f t="shared" si="96"/>
        <v>220</v>
      </c>
      <c r="AU221">
        <f t="shared" si="97"/>
        <v>218.66666666666666</v>
      </c>
      <c r="AV221">
        <v>225</v>
      </c>
      <c r="AW221" t="str">
        <f t="shared" si="98"/>
        <v>St. John's</v>
      </c>
      <c r="AX221" t="str">
        <f t="shared" si="99"/>
        <v/>
      </c>
      <c r="AY221">
        <v>220</v>
      </c>
    </row>
    <row r="222" spans="1:51" x14ac:dyDescent="0.25">
      <c r="A222">
        <v>1</v>
      </c>
      <c r="B222">
        <v>1</v>
      </c>
      <c r="C222">
        <v>1</v>
      </c>
      <c r="D222" t="s">
        <v>211</v>
      </c>
      <c r="E222">
        <v>68.908100000000005</v>
      </c>
      <c r="F222">
        <v>177</v>
      </c>
      <c r="G222">
        <v>68.863900000000001</v>
      </c>
      <c r="H222">
        <v>125</v>
      </c>
      <c r="I222">
        <v>96.340299999999999</v>
      </c>
      <c r="J222">
        <v>302</v>
      </c>
      <c r="K222">
        <v>99.930999999999997</v>
      </c>
      <c r="L222">
        <v>254</v>
      </c>
      <c r="M222">
        <v>105.07899999999999</v>
      </c>
      <c r="N222">
        <v>203</v>
      </c>
      <c r="O222">
        <v>105.693</v>
      </c>
      <c r="P222">
        <v>190</v>
      </c>
      <c r="Q222">
        <v>-5.7623800000000003</v>
      </c>
      <c r="R222">
        <v>228</v>
      </c>
      <c r="S222">
        <f t="shared" si="75"/>
        <v>-8.361861667931636E-2</v>
      </c>
      <c r="T222">
        <f t="shared" si="76"/>
        <v>227</v>
      </c>
      <c r="U222">
        <f t="shared" si="77"/>
        <v>688130.3962914641</v>
      </c>
      <c r="V222">
        <f t="shared" si="78"/>
        <v>261</v>
      </c>
      <c r="W222">
        <f t="shared" si="79"/>
        <v>25.13064787179735</v>
      </c>
      <c r="X222">
        <f t="shared" si="80"/>
        <v>193</v>
      </c>
      <c r="Y222">
        <f t="shared" si="81"/>
        <v>210</v>
      </c>
      <c r="Z222">
        <v>0.34449999999999997</v>
      </c>
      <c r="AA222">
        <f t="shared" si="82"/>
        <v>223</v>
      </c>
      <c r="AB222">
        <v>0.39939999999999998</v>
      </c>
      <c r="AC222">
        <f t="shared" si="83"/>
        <v>0.37195</v>
      </c>
      <c r="AD222">
        <f t="shared" si="84"/>
        <v>217</v>
      </c>
      <c r="AE222">
        <v>0.33829999999999999</v>
      </c>
      <c r="AF222">
        <f t="shared" si="85"/>
        <v>221</v>
      </c>
      <c r="AG222">
        <v>0.28520000000000001</v>
      </c>
      <c r="AH222">
        <f t="shared" si="86"/>
        <v>256</v>
      </c>
      <c r="AI222">
        <f t="shared" si="87"/>
        <v>232</v>
      </c>
      <c r="AJ222">
        <f>IF(C222=1,(AI222/Z222),REF)</f>
        <v>673.43976777939042</v>
      </c>
      <c r="AK222">
        <f t="shared" si="88"/>
        <v>230</v>
      </c>
      <c r="AL222">
        <f>IF(B222=1,(AI222/AC222),REF)</f>
        <v>623.73974996639333</v>
      </c>
      <c r="AM222">
        <f t="shared" si="89"/>
        <v>225</v>
      </c>
      <c r="AN222">
        <f t="shared" si="90"/>
        <v>217</v>
      </c>
      <c r="AO222" t="str">
        <f t="shared" si="91"/>
        <v>Missouri St.</v>
      </c>
      <c r="AP222">
        <f t="shared" si="92"/>
        <v>0.20063805285734709</v>
      </c>
      <c r="AQ222">
        <f t="shared" si="93"/>
        <v>0.19117470398068603</v>
      </c>
      <c r="AR222">
        <f t="shared" si="94"/>
        <v>0.52097805554128829</v>
      </c>
      <c r="AS222" t="str">
        <f t="shared" si="95"/>
        <v>Missouri St.</v>
      </c>
      <c r="AT222">
        <f t="shared" si="96"/>
        <v>221</v>
      </c>
      <c r="AU222">
        <f t="shared" si="97"/>
        <v>218.33333333333334</v>
      </c>
      <c r="AV222">
        <v>221</v>
      </c>
      <c r="AW222" t="str">
        <f t="shared" si="98"/>
        <v>Missouri St.</v>
      </c>
      <c r="AX222" t="str">
        <f t="shared" si="99"/>
        <v/>
      </c>
      <c r="AY222">
        <v>221</v>
      </c>
    </row>
    <row r="223" spans="1:51" x14ac:dyDescent="0.25">
      <c r="A223">
        <v>1</v>
      </c>
      <c r="B223">
        <v>1</v>
      </c>
      <c r="C223">
        <v>1</v>
      </c>
      <c r="D223" t="s">
        <v>81</v>
      </c>
      <c r="E223">
        <v>72.091800000000006</v>
      </c>
      <c r="F223">
        <v>49</v>
      </c>
      <c r="G223">
        <v>70.248999999999995</v>
      </c>
      <c r="H223">
        <v>71</v>
      </c>
      <c r="I223">
        <v>106.836</v>
      </c>
      <c r="J223">
        <v>108</v>
      </c>
      <c r="K223">
        <v>105.46299999999999</v>
      </c>
      <c r="L223">
        <v>164</v>
      </c>
      <c r="M223">
        <v>108.98399999999999</v>
      </c>
      <c r="N223">
        <v>295</v>
      </c>
      <c r="O223">
        <v>108.59099999999999</v>
      </c>
      <c r="P223">
        <v>252</v>
      </c>
      <c r="Q223">
        <v>-3.1278100000000002</v>
      </c>
      <c r="R223">
        <v>197</v>
      </c>
      <c r="S223">
        <f t="shared" si="75"/>
        <v>-4.3389123312221362E-2</v>
      </c>
      <c r="T223">
        <f t="shared" si="76"/>
        <v>196</v>
      </c>
      <c r="U223">
        <f t="shared" si="77"/>
        <v>801837.03496107424</v>
      </c>
      <c r="V223">
        <f t="shared" si="78"/>
        <v>121</v>
      </c>
      <c r="W223">
        <f t="shared" si="79"/>
        <v>25.083276343195624</v>
      </c>
      <c r="X223">
        <f t="shared" si="80"/>
        <v>190</v>
      </c>
      <c r="Y223">
        <f t="shared" si="81"/>
        <v>193</v>
      </c>
      <c r="Z223">
        <v>0.34560000000000002</v>
      </c>
      <c r="AA223">
        <f t="shared" si="82"/>
        <v>222</v>
      </c>
      <c r="AB223">
        <v>0.36420000000000002</v>
      </c>
      <c r="AC223">
        <f t="shared" si="83"/>
        <v>0.35489999999999999</v>
      </c>
      <c r="AD223">
        <f t="shared" si="84"/>
        <v>229</v>
      </c>
      <c r="AE223">
        <v>0.46710000000000002</v>
      </c>
      <c r="AF223">
        <f t="shared" si="85"/>
        <v>169</v>
      </c>
      <c r="AG223">
        <v>0.22750000000000001</v>
      </c>
      <c r="AH223">
        <f t="shared" si="86"/>
        <v>279</v>
      </c>
      <c r="AI223">
        <f t="shared" si="87"/>
        <v>197.83333333333334</v>
      </c>
      <c r="AJ223">
        <f>IF(C223=1,(AI223/Z223),REF)</f>
        <v>572.43441358024688</v>
      </c>
      <c r="AK223">
        <f t="shared" si="88"/>
        <v>209</v>
      </c>
      <c r="AL223">
        <f>IF(B223=1,(AI223/AC223),REF)</f>
        <v>557.43401897248054</v>
      </c>
      <c r="AM223">
        <f t="shared" si="89"/>
        <v>213</v>
      </c>
      <c r="AN223">
        <f t="shared" si="90"/>
        <v>209</v>
      </c>
      <c r="AO223" t="str">
        <f t="shared" si="91"/>
        <v>Charlotte</v>
      </c>
      <c r="AP223">
        <f t="shared" si="92"/>
        <v>0.20457620332963325</v>
      </c>
      <c r="AQ223">
        <f t="shared" si="93"/>
        <v>0.18499206775998644</v>
      </c>
      <c r="AR223">
        <f t="shared" si="94"/>
        <v>0.51978223585544836</v>
      </c>
      <c r="AS223" t="str">
        <f t="shared" si="95"/>
        <v>Charlotte</v>
      </c>
      <c r="AT223">
        <f t="shared" si="96"/>
        <v>222</v>
      </c>
      <c r="AU223">
        <f t="shared" si="97"/>
        <v>220</v>
      </c>
      <c r="AV223">
        <v>228</v>
      </c>
      <c r="AW223" t="str">
        <f t="shared" si="98"/>
        <v>Charlotte</v>
      </c>
      <c r="AX223" t="str">
        <f t="shared" si="99"/>
        <v/>
      </c>
      <c r="AY223">
        <v>222</v>
      </c>
    </row>
    <row r="224" spans="1:51" x14ac:dyDescent="0.25">
      <c r="A224">
        <v>1</v>
      </c>
      <c r="B224">
        <v>1</v>
      </c>
      <c r="C224">
        <v>1</v>
      </c>
      <c r="D224" t="s">
        <v>257</v>
      </c>
      <c r="E224">
        <v>67.823899999999995</v>
      </c>
      <c r="F224">
        <v>236</v>
      </c>
      <c r="G224">
        <v>66.442499999999995</v>
      </c>
      <c r="H224">
        <v>252</v>
      </c>
      <c r="I224">
        <v>99.087199999999996</v>
      </c>
      <c r="J224">
        <v>265</v>
      </c>
      <c r="K224">
        <v>100.313</v>
      </c>
      <c r="L224">
        <v>245</v>
      </c>
      <c r="M224">
        <v>107.782</v>
      </c>
      <c r="N224">
        <v>268</v>
      </c>
      <c r="O224">
        <v>106.00700000000001</v>
      </c>
      <c r="P224">
        <v>197</v>
      </c>
      <c r="Q224">
        <v>-5.6936999999999998</v>
      </c>
      <c r="R224">
        <v>226</v>
      </c>
      <c r="S224">
        <f t="shared" si="75"/>
        <v>-8.3952706936640378E-2</v>
      </c>
      <c r="T224">
        <f t="shared" si="76"/>
        <v>228</v>
      </c>
      <c r="U224">
        <f t="shared" si="77"/>
        <v>682491.42077965906</v>
      </c>
      <c r="V224">
        <f t="shared" si="78"/>
        <v>267</v>
      </c>
      <c r="W224">
        <f t="shared" si="79"/>
        <v>25.653847676890379</v>
      </c>
      <c r="X224">
        <f t="shared" si="80"/>
        <v>227</v>
      </c>
      <c r="Y224">
        <f t="shared" si="81"/>
        <v>227.5</v>
      </c>
      <c r="Z224">
        <v>0.31950000000000001</v>
      </c>
      <c r="AA224">
        <f t="shared" si="82"/>
        <v>236</v>
      </c>
      <c r="AB224">
        <v>0.45619999999999999</v>
      </c>
      <c r="AC224">
        <f t="shared" si="83"/>
        <v>0.38785000000000003</v>
      </c>
      <c r="AD224">
        <f t="shared" si="84"/>
        <v>211</v>
      </c>
      <c r="AE224">
        <v>0.37659999999999999</v>
      </c>
      <c r="AF224">
        <f t="shared" si="85"/>
        <v>202</v>
      </c>
      <c r="AG224">
        <v>0.28970000000000001</v>
      </c>
      <c r="AH224">
        <f t="shared" si="86"/>
        <v>252</v>
      </c>
      <c r="AI224">
        <f t="shared" si="87"/>
        <v>231.25</v>
      </c>
      <c r="AJ224">
        <f>IF(C224=1,(AI224/Z224),REF)</f>
        <v>723.78716744913925</v>
      </c>
      <c r="AK224">
        <f t="shared" si="88"/>
        <v>238</v>
      </c>
      <c r="AL224">
        <f>IF(B224=1,(AI224/AC224),REF)</f>
        <v>596.23565811525066</v>
      </c>
      <c r="AM224">
        <f t="shared" si="89"/>
        <v>220</v>
      </c>
      <c r="AN224">
        <f t="shared" si="90"/>
        <v>211</v>
      </c>
      <c r="AO224" t="str">
        <f t="shared" si="91"/>
        <v>Pacific</v>
      </c>
      <c r="AP224">
        <f t="shared" si="92"/>
        <v>0.18474118655230462</v>
      </c>
      <c r="AQ224">
        <f t="shared" si="93"/>
        <v>0.20047390206389171</v>
      </c>
      <c r="AR224">
        <f t="shared" si="94"/>
        <v>0.51745110375245673</v>
      </c>
      <c r="AS224" t="str">
        <f t="shared" si="95"/>
        <v>Pacific</v>
      </c>
      <c r="AT224">
        <f t="shared" si="96"/>
        <v>223</v>
      </c>
      <c r="AU224">
        <f t="shared" si="97"/>
        <v>215</v>
      </c>
      <c r="AV224">
        <v>217</v>
      </c>
      <c r="AW224" t="str">
        <f t="shared" si="98"/>
        <v>Pacific</v>
      </c>
      <c r="AX224" t="str">
        <f t="shared" si="99"/>
        <v/>
      </c>
      <c r="AY224">
        <v>223</v>
      </c>
    </row>
    <row r="225" spans="1:51" x14ac:dyDescent="0.25">
      <c r="A225">
        <v>1</v>
      </c>
      <c r="B225">
        <v>1</v>
      </c>
      <c r="C225">
        <v>1</v>
      </c>
      <c r="D225" t="s">
        <v>62</v>
      </c>
      <c r="E225">
        <v>69.2727</v>
      </c>
      <c r="F225">
        <v>155</v>
      </c>
      <c r="G225">
        <v>68.254999999999995</v>
      </c>
      <c r="H225">
        <v>156</v>
      </c>
      <c r="I225">
        <v>100.15900000000001</v>
      </c>
      <c r="J225">
        <v>243</v>
      </c>
      <c r="K225">
        <v>100.627</v>
      </c>
      <c r="L225">
        <v>238</v>
      </c>
      <c r="M225">
        <v>105.67</v>
      </c>
      <c r="N225">
        <v>222</v>
      </c>
      <c r="O225">
        <v>106.33799999999999</v>
      </c>
      <c r="P225">
        <v>203</v>
      </c>
      <c r="Q225">
        <v>-5.7107799999999997</v>
      </c>
      <c r="R225">
        <v>227</v>
      </c>
      <c r="S225">
        <f t="shared" si="75"/>
        <v>-8.2442289675442107E-2</v>
      </c>
      <c r="T225">
        <f t="shared" si="76"/>
        <v>226</v>
      </c>
      <c r="U225">
        <f t="shared" si="77"/>
        <v>701441.02968727832</v>
      </c>
      <c r="V225">
        <f t="shared" si="78"/>
        <v>244</v>
      </c>
      <c r="W225">
        <f t="shared" si="79"/>
        <v>25.242912703051264</v>
      </c>
      <c r="X225">
        <f t="shared" si="80"/>
        <v>205</v>
      </c>
      <c r="Y225">
        <f t="shared" si="81"/>
        <v>215.5</v>
      </c>
      <c r="Z225">
        <v>0.36349999999999999</v>
      </c>
      <c r="AA225">
        <f t="shared" si="82"/>
        <v>210</v>
      </c>
      <c r="AB225">
        <v>0.30399999999999999</v>
      </c>
      <c r="AC225">
        <f t="shared" si="83"/>
        <v>0.33374999999999999</v>
      </c>
      <c r="AD225">
        <f t="shared" si="84"/>
        <v>234</v>
      </c>
      <c r="AE225">
        <v>0.21920000000000001</v>
      </c>
      <c r="AF225">
        <f t="shared" si="85"/>
        <v>267</v>
      </c>
      <c r="AG225">
        <v>0.3609</v>
      </c>
      <c r="AH225">
        <f t="shared" si="86"/>
        <v>223</v>
      </c>
      <c r="AI225">
        <f t="shared" si="87"/>
        <v>234.91666666666666</v>
      </c>
      <c r="AJ225">
        <f>IF(C225=1,(AI225/Z225),REF)</f>
        <v>646.26318202659331</v>
      </c>
      <c r="AK225">
        <f t="shared" si="88"/>
        <v>221</v>
      </c>
      <c r="AL225">
        <f>IF(B225=1,(AI225/AC225),REF)</f>
        <v>703.87016229712856</v>
      </c>
      <c r="AM225">
        <f t="shared" si="89"/>
        <v>237</v>
      </c>
      <c r="AN225">
        <f t="shared" si="90"/>
        <v>221</v>
      </c>
      <c r="AO225" t="str">
        <f t="shared" si="91"/>
        <v>Bowling Green</v>
      </c>
      <c r="AP225">
        <f t="shared" si="92"/>
        <v>0.21257756487593654</v>
      </c>
      <c r="AQ225">
        <f t="shared" si="93"/>
        <v>0.16896859622675633</v>
      </c>
      <c r="AR225">
        <f t="shared" si="94"/>
        <v>0.51547408577231146</v>
      </c>
      <c r="AS225" t="str">
        <f t="shared" si="95"/>
        <v>Bowling Green</v>
      </c>
      <c r="AT225">
        <f t="shared" si="96"/>
        <v>224</v>
      </c>
      <c r="AU225">
        <f t="shared" si="97"/>
        <v>226.33333333333334</v>
      </c>
      <c r="AV225">
        <v>233</v>
      </c>
      <c r="AW225" t="str">
        <f t="shared" si="98"/>
        <v>Bowling Green</v>
      </c>
      <c r="AX225" t="str">
        <f t="shared" si="99"/>
        <v/>
      </c>
      <c r="AY225">
        <v>224</v>
      </c>
    </row>
    <row r="226" spans="1:51" x14ac:dyDescent="0.25">
      <c r="A226">
        <v>1</v>
      </c>
      <c r="B226">
        <v>1</v>
      </c>
      <c r="C226">
        <v>1</v>
      </c>
      <c r="D226" t="s">
        <v>327</v>
      </c>
      <c r="E226">
        <v>64.691299999999998</v>
      </c>
      <c r="F226">
        <v>339</v>
      </c>
      <c r="G226">
        <v>63.5</v>
      </c>
      <c r="H226">
        <v>340</v>
      </c>
      <c r="I226">
        <v>98.811300000000003</v>
      </c>
      <c r="J226">
        <v>273</v>
      </c>
      <c r="K226">
        <v>99.1327</v>
      </c>
      <c r="L226">
        <v>274</v>
      </c>
      <c r="M226">
        <v>100.64700000000001</v>
      </c>
      <c r="N226">
        <v>103</v>
      </c>
      <c r="O226">
        <v>103.63500000000001</v>
      </c>
      <c r="P226">
        <v>152</v>
      </c>
      <c r="Q226">
        <v>-4.5026900000000003</v>
      </c>
      <c r="R226">
        <v>211</v>
      </c>
      <c r="S226">
        <f t="shared" si="75"/>
        <v>-6.9596684561911815E-2</v>
      </c>
      <c r="T226">
        <f t="shared" si="76"/>
        <v>213</v>
      </c>
      <c r="U226">
        <f t="shared" si="77"/>
        <v>635740.30849884218</v>
      </c>
      <c r="V226">
        <f t="shared" si="78"/>
        <v>309</v>
      </c>
      <c r="W226">
        <f t="shared" si="79"/>
        <v>25.939669847903076</v>
      </c>
      <c r="X226">
        <f t="shared" si="80"/>
        <v>245</v>
      </c>
      <c r="Y226">
        <f t="shared" si="81"/>
        <v>229</v>
      </c>
      <c r="Z226">
        <v>0.30859999999999999</v>
      </c>
      <c r="AA226">
        <f t="shared" si="82"/>
        <v>240</v>
      </c>
      <c r="AB226">
        <v>0.4597</v>
      </c>
      <c r="AC226">
        <f t="shared" si="83"/>
        <v>0.38414999999999999</v>
      </c>
      <c r="AD226">
        <f t="shared" si="84"/>
        <v>212</v>
      </c>
      <c r="AE226">
        <v>0.47039999999999998</v>
      </c>
      <c r="AF226">
        <f t="shared" si="85"/>
        <v>167</v>
      </c>
      <c r="AG226">
        <v>0.39240000000000003</v>
      </c>
      <c r="AH226">
        <f t="shared" si="86"/>
        <v>213</v>
      </c>
      <c r="AI226">
        <f t="shared" si="87"/>
        <v>223.83333333333334</v>
      </c>
      <c r="AJ226">
        <f>IF(C226=1,(AI226/Z226),REF)</f>
        <v>725.31864333549368</v>
      </c>
      <c r="AK226">
        <f t="shared" si="88"/>
        <v>239</v>
      </c>
      <c r="AL226">
        <f>IF(B226=1,(AI226/AC226),REF)</f>
        <v>582.67169942296846</v>
      </c>
      <c r="AM226">
        <f t="shared" si="89"/>
        <v>216</v>
      </c>
      <c r="AN226">
        <f t="shared" si="90"/>
        <v>212</v>
      </c>
      <c r="AO226" t="str">
        <f t="shared" si="91"/>
        <v>Texas St.</v>
      </c>
      <c r="AP226">
        <f t="shared" si="92"/>
        <v>0.17840087977341898</v>
      </c>
      <c r="AQ226">
        <f t="shared" si="93"/>
        <v>0.19913341332556408</v>
      </c>
      <c r="AR226">
        <f t="shared" si="94"/>
        <v>0.51329917280890114</v>
      </c>
      <c r="AS226" t="str">
        <f t="shared" si="95"/>
        <v>Texas St.</v>
      </c>
      <c r="AT226">
        <f t="shared" si="96"/>
        <v>225</v>
      </c>
      <c r="AU226">
        <f t="shared" si="97"/>
        <v>216.33333333333334</v>
      </c>
      <c r="AV226">
        <v>215</v>
      </c>
      <c r="AW226" t="str">
        <f t="shared" si="98"/>
        <v>Texas St.</v>
      </c>
      <c r="AX226" t="str">
        <f t="shared" si="99"/>
        <v/>
      </c>
      <c r="AY226">
        <v>225</v>
      </c>
    </row>
    <row r="227" spans="1:51" x14ac:dyDescent="0.25">
      <c r="A227">
        <v>1</v>
      </c>
      <c r="B227">
        <v>1</v>
      </c>
      <c r="C227">
        <v>1</v>
      </c>
      <c r="D227" t="s">
        <v>53</v>
      </c>
      <c r="E227">
        <v>70.310299999999998</v>
      </c>
      <c r="F227">
        <v>102</v>
      </c>
      <c r="G227">
        <v>69.315399999999997</v>
      </c>
      <c r="H227">
        <v>105</v>
      </c>
      <c r="I227">
        <v>104.791</v>
      </c>
      <c r="J227">
        <v>158</v>
      </c>
      <c r="K227">
        <v>104.005</v>
      </c>
      <c r="L227">
        <v>177</v>
      </c>
      <c r="M227">
        <v>108.127</v>
      </c>
      <c r="N227">
        <v>280</v>
      </c>
      <c r="O227">
        <v>109.104</v>
      </c>
      <c r="P227">
        <v>264</v>
      </c>
      <c r="Q227">
        <v>-5.0993399999999998</v>
      </c>
      <c r="R227">
        <v>219</v>
      </c>
      <c r="S227">
        <f t="shared" si="75"/>
        <v>-7.252138022451908E-2</v>
      </c>
      <c r="T227">
        <f t="shared" si="76"/>
        <v>218</v>
      </c>
      <c r="U227">
        <f t="shared" si="77"/>
        <v>760549.32926975738</v>
      </c>
      <c r="V227">
        <f t="shared" si="78"/>
        <v>162</v>
      </c>
      <c r="W227">
        <f t="shared" si="79"/>
        <v>25.913503052461564</v>
      </c>
      <c r="X227">
        <f t="shared" si="80"/>
        <v>243</v>
      </c>
      <c r="Y227">
        <f t="shared" si="81"/>
        <v>230.5</v>
      </c>
      <c r="Z227">
        <v>0.3599</v>
      </c>
      <c r="AA227">
        <f t="shared" si="82"/>
        <v>214</v>
      </c>
      <c r="AB227">
        <v>0.28000000000000003</v>
      </c>
      <c r="AC227">
        <f t="shared" si="83"/>
        <v>0.31995000000000001</v>
      </c>
      <c r="AD227">
        <f t="shared" si="84"/>
        <v>243</v>
      </c>
      <c r="AE227">
        <v>0.57689999999999997</v>
      </c>
      <c r="AF227">
        <f t="shared" si="85"/>
        <v>134</v>
      </c>
      <c r="AG227">
        <v>0.3201</v>
      </c>
      <c r="AH227">
        <f t="shared" si="86"/>
        <v>236</v>
      </c>
      <c r="AI227">
        <f t="shared" si="87"/>
        <v>203.91666666666666</v>
      </c>
      <c r="AJ227">
        <f>IF(C227=1,(AI227/Z227),REF)</f>
        <v>566.59257201074365</v>
      </c>
      <c r="AK227">
        <f t="shared" si="88"/>
        <v>208</v>
      </c>
      <c r="AL227">
        <f>IF(B227=1,(AI227/AC227),REF)</f>
        <v>637.33916757826739</v>
      </c>
      <c r="AM227">
        <f t="shared" si="89"/>
        <v>229</v>
      </c>
      <c r="AN227">
        <f t="shared" si="90"/>
        <v>208</v>
      </c>
      <c r="AO227" t="str">
        <f t="shared" si="91"/>
        <v>Austin Peay</v>
      </c>
      <c r="AP227">
        <f t="shared" si="92"/>
        <v>0.21325966028660986</v>
      </c>
      <c r="AQ227">
        <f t="shared" si="93"/>
        <v>0.16400499658249923</v>
      </c>
      <c r="AR227">
        <f t="shared" si="94"/>
        <v>0.51315250139687463</v>
      </c>
      <c r="AS227" t="str">
        <f t="shared" si="95"/>
        <v>Austin Peay</v>
      </c>
      <c r="AT227">
        <f t="shared" si="96"/>
        <v>226</v>
      </c>
      <c r="AU227">
        <f t="shared" si="97"/>
        <v>225.66666666666666</v>
      </c>
      <c r="AV227">
        <v>232</v>
      </c>
      <c r="AW227" t="str">
        <f t="shared" si="98"/>
        <v>Austin Peay</v>
      </c>
      <c r="AX227" t="str">
        <f t="shared" si="99"/>
        <v/>
      </c>
      <c r="AY227">
        <v>226</v>
      </c>
    </row>
    <row r="228" spans="1:51" x14ac:dyDescent="0.25">
      <c r="A228">
        <v>1</v>
      </c>
      <c r="B228">
        <v>1</v>
      </c>
      <c r="C228">
        <v>1</v>
      </c>
      <c r="D228" t="s">
        <v>97</v>
      </c>
      <c r="E228">
        <v>68.590299999999999</v>
      </c>
      <c r="F228">
        <v>193</v>
      </c>
      <c r="G228">
        <v>67.447800000000001</v>
      </c>
      <c r="H228">
        <v>206</v>
      </c>
      <c r="I228">
        <v>100.15600000000001</v>
      </c>
      <c r="J228">
        <v>244</v>
      </c>
      <c r="K228">
        <v>99.0809</v>
      </c>
      <c r="L228">
        <v>276</v>
      </c>
      <c r="M228">
        <v>103.48099999999999</v>
      </c>
      <c r="N228">
        <v>160</v>
      </c>
      <c r="O228">
        <v>105.24</v>
      </c>
      <c r="P228">
        <v>186</v>
      </c>
      <c r="Q228">
        <v>-6.1590999999999996</v>
      </c>
      <c r="R228">
        <v>235</v>
      </c>
      <c r="S228">
        <f t="shared" si="75"/>
        <v>-8.9795495864575539E-2</v>
      </c>
      <c r="T228">
        <f t="shared" si="76"/>
        <v>234</v>
      </c>
      <c r="U228">
        <f t="shared" si="77"/>
        <v>673352.67235394137</v>
      </c>
      <c r="V228">
        <f t="shared" si="78"/>
        <v>278</v>
      </c>
      <c r="W228">
        <f t="shared" si="79"/>
        <v>25.07417431165447</v>
      </c>
      <c r="X228">
        <f t="shared" si="80"/>
        <v>189</v>
      </c>
      <c r="Y228">
        <f t="shared" si="81"/>
        <v>211.5</v>
      </c>
      <c r="Z228">
        <v>0.32129999999999997</v>
      </c>
      <c r="AA228">
        <f t="shared" si="82"/>
        <v>234</v>
      </c>
      <c r="AB228">
        <v>0.4153</v>
      </c>
      <c r="AC228">
        <f t="shared" si="83"/>
        <v>0.36829999999999996</v>
      </c>
      <c r="AD228">
        <f t="shared" si="84"/>
        <v>219</v>
      </c>
      <c r="AE228">
        <v>0.44440000000000002</v>
      </c>
      <c r="AF228">
        <f t="shared" si="85"/>
        <v>178</v>
      </c>
      <c r="AG228">
        <v>0.3291</v>
      </c>
      <c r="AH228">
        <f t="shared" si="86"/>
        <v>233</v>
      </c>
      <c r="AI228">
        <f t="shared" si="87"/>
        <v>225.58333333333334</v>
      </c>
      <c r="AJ228">
        <f>IF(C228=1,(AI228/Z228),REF)</f>
        <v>702.09565307604532</v>
      </c>
      <c r="AK228">
        <f t="shared" si="88"/>
        <v>237</v>
      </c>
      <c r="AL228">
        <f>IF(B228=1,(AI228/AC228),REF)</f>
        <v>612.49886867589839</v>
      </c>
      <c r="AM228">
        <f t="shared" si="89"/>
        <v>224</v>
      </c>
      <c r="AN228">
        <f t="shared" si="90"/>
        <v>219</v>
      </c>
      <c r="AO228" t="str">
        <f t="shared" si="91"/>
        <v>Dartmouth</v>
      </c>
      <c r="AP228">
        <f t="shared" si="92"/>
        <v>0.18634813524825317</v>
      </c>
      <c r="AQ228">
        <f t="shared" si="93"/>
        <v>0.18972949404347095</v>
      </c>
      <c r="AR228">
        <f t="shared" si="94"/>
        <v>0.51250605642128011</v>
      </c>
      <c r="AS228" t="str">
        <f t="shared" si="95"/>
        <v>Dartmouth</v>
      </c>
      <c r="AT228">
        <f t="shared" si="96"/>
        <v>227</v>
      </c>
      <c r="AU228">
        <f t="shared" si="97"/>
        <v>221.66666666666666</v>
      </c>
      <c r="AV228">
        <v>222</v>
      </c>
      <c r="AW228" t="str">
        <f t="shared" si="98"/>
        <v>Dartmouth</v>
      </c>
      <c r="AX228" t="str">
        <f t="shared" si="99"/>
        <v/>
      </c>
      <c r="AY228">
        <v>227</v>
      </c>
    </row>
    <row r="229" spans="1:51" x14ac:dyDescent="0.25">
      <c r="A229">
        <v>1</v>
      </c>
      <c r="B229">
        <v>1</v>
      </c>
      <c r="C229">
        <v>1</v>
      </c>
      <c r="D229" t="s">
        <v>373</v>
      </c>
      <c r="E229">
        <v>68.610900000000001</v>
      </c>
      <c r="F229">
        <v>192</v>
      </c>
      <c r="G229">
        <v>67.713700000000003</v>
      </c>
      <c r="H229">
        <v>188</v>
      </c>
      <c r="I229">
        <v>100.063</v>
      </c>
      <c r="J229">
        <v>248</v>
      </c>
      <c r="K229">
        <v>100.956</v>
      </c>
      <c r="L229">
        <v>234</v>
      </c>
      <c r="M229">
        <v>107.2</v>
      </c>
      <c r="N229">
        <v>253</v>
      </c>
      <c r="O229">
        <v>106.804</v>
      </c>
      <c r="P229">
        <v>215</v>
      </c>
      <c r="Q229">
        <v>-5.8477800000000002</v>
      </c>
      <c r="R229">
        <v>230</v>
      </c>
      <c r="S229">
        <f t="shared" si="75"/>
        <v>-8.5234270356459377E-2</v>
      </c>
      <c r="T229">
        <f t="shared" si="76"/>
        <v>230</v>
      </c>
      <c r="U229">
        <f t="shared" si="77"/>
        <v>699290.11005150236</v>
      </c>
      <c r="V229">
        <f t="shared" si="78"/>
        <v>249</v>
      </c>
      <c r="W229">
        <f t="shared" si="79"/>
        <v>25.665333548687002</v>
      </c>
      <c r="X229">
        <f t="shared" si="80"/>
        <v>230</v>
      </c>
      <c r="Y229">
        <f t="shared" si="81"/>
        <v>230</v>
      </c>
      <c r="Z229">
        <v>0.36199999999999999</v>
      </c>
      <c r="AA229">
        <f t="shared" si="82"/>
        <v>211</v>
      </c>
      <c r="AB229">
        <v>0.2863</v>
      </c>
      <c r="AC229">
        <f t="shared" si="83"/>
        <v>0.32414999999999999</v>
      </c>
      <c r="AD229">
        <f t="shared" si="84"/>
        <v>241</v>
      </c>
      <c r="AE229">
        <v>0.26490000000000002</v>
      </c>
      <c r="AF229">
        <f t="shared" si="85"/>
        <v>251</v>
      </c>
      <c r="AG229">
        <v>0.41649999999999998</v>
      </c>
      <c r="AH229">
        <f t="shared" si="86"/>
        <v>201</v>
      </c>
      <c r="AI229">
        <f t="shared" si="87"/>
        <v>233.66666666666666</v>
      </c>
      <c r="AJ229">
        <f>IF(C229=1,(AI229/Z229),REF)</f>
        <v>645.48802946593003</v>
      </c>
      <c r="AK229">
        <f t="shared" si="88"/>
        <v>220</v>
      </c>
      <c r="AL229">
        <f>IF(B229=1,(AI229/AC229),REF)</f>
        <v>720.85968430253479</v>
      </c>
      <c r="AM229">
        <f t="shared" si="89"/>
        <v>239</v>
      </c>
      <c r="AN229">
        <f t="shared" si="90"/>
        <v>220</v>
      </c>
      <c r="AO229" t="str">
        <f t="shared" si="91"/>
        <v>Western Illinois</v>
      </c>
      <c r="AP229">
        <f t="shared" si="92"/>
        <v>0.21172576237454721</v>
      </c>
      <c r="AQ229">
        <f t="shared" si="93"/>
        <v>0.16361984422434378</v>
      </c>
      <c r="AR229">
        <f t="shared" si="94"/>
        <v>0.51210679271985471</v>
      </c>
      <c r="AS229" t="str">
        <f t="shared" si="95"/>
        <v>Western Illinois</v>
      </c>
      <c r="AT229">
        <f t="shared" si="96"/>
        <v>228</v>
      </c>
      <c r="AU229">
        <f t="shared" si="97"/>
        <v>229.66666666666666</v>
      </c>
      <c r="AV229">
        <v>241</v>
      </c>
      <c r="AW229" t="str">
        <f t="shared" si="98"/>
        <v>Western Illinois</v>
      </c>
      <c r="AX229" t="str">
        <f t="shared" si="99"/>
        <v/>
      </c>
      <c r="AY229">
        <v>228</v>
      </c>
    </row>
    <row r="230" spans="1:51" x14ac:dyDescent="0.25">
      <c r="A230">
        <v>1</v>
      </c>
      <c r="B230">
        <v>1</v>
      </c>
      <c r="C230">
        <v>1</v>
      </c>
      <c r="D230" t="s">
        <v>282</v>
      </c>
      <c r="E230">
        <v>66.446700000000007</v>
      </c>
      <c r="F230">
        <v>295</v>
      </c>
      <c r="G230">
        <v>64.467100000000002</v>
      </c>
      <c r="H230">
        <v>325</v>
      </c>
      <c r="I230">
        <v>97.671899999999994</v>
      </c>
      <c r="J230">
        <v>292</v>
      </c>
      <c r="K230">
        <v>96.685199999999995</v>
      </c>
      <c r="L230">
        <v>310</v>
      </c>
      <c r="M230">
        <v>99.037599999999998</v>
      </c>
      <c r="N230">
        <v>67</v>
      </c>
      <c r="O230">
        <v>101.444</v>
      </c>
      <c r="P230">
        <v>114</v>
      </c>
      <c r="Q230">
        <v>-4.7584600000000004</v>
      </c>
      <c r="R230">
        <v>213</v>
      </c>
      <c r="S230">
        <f t="shared" si="75"/>
        <v>-7.1618304596014662E-2</v>
      </c>
      <c r="T230">
        <f t="shared" si="76"/>
        <v>216</v>
      </c>
      <c r="U230">
        <f t="shared" si="77"/>
        <v>621145.60539914109</v>
      </c>
      <c r="V230">
        <f t="shared" si="78"/>
        <v>317</v>
      </c>
      <c r="W230">
        <f t="shared" si="79"/>
        <v>24.405559453828985</v>
      </c>
      <c r="X230">
        <f t="shared" si="80"/>
        <v>154</v>
      </c>
      <c r="Y230">
        <f t="shared" si="81"/>
        <v>185</v>
      </c>
      <c r="Z230">
        <v>0.35610000000000003</v>
      </c>
      <c r="AA230">
        <f t="shared" si="82"/>
        <v>217</v>
      </c>
      <c r="AB230">
        <v>0.3044</v>
      </c>
      <c r="AC230">
        <f t="shared" si="83"/>
        <v>0.33025000000000004</v>
      </c>
      <c r="AD230">
        <f t="shared" si="84"/>
        <v>237</v>
      </c>
      <c r="AE230">
        <v>0.29149999999999998</v>
      </c>
      <c r="AF230">
        <f t="shared" si="85"/>
        <v>238</v>
      </c>
      <c r="AG230">
        <v>0.2235</v>
      </c>
      <c r="AH230">
        <f t="shared" si="86"/>
        <v>281</v>
      </c>
      <c r="AI230">
        <f t="shared" si="87"/>
        <v>245.66666666666666</v>
      </c>
      <c r="AJ230">
        <f>IF(C230=1,(AI230/Z230),REF)</f>
        <v>689.88111953571081</v>
      </c>
      <c r="AK230">
        <f t="shared" si="88"/>
        <v>234</v>
      </c>
      <c r="AL230">
        <f>IF(B230=1,(AI230/AC230),REF)</f>
        <v>743.88089830936144</v>
      </c>
      <c r="AM230">
        <f t="shared" si="89"/>
        <v>242</v>
      </c>
      <c r="AN230">
        <f t="shared" si="90"/>
        <v>234</v>
      </c>
      <c r="AO230" t="str">
        <f t="shared" si="91"/>
        <v>Saint Peter's</v>
      </c>
      <c r="AP230">
        <f t="shared" si="92"/>
        <v>0.20689428852470648</v>
      </c>
      <c r="AQ230">
        <f t="shared" si="93"/>
        <v>0.16604514872327586</v>
      </c>
      <c r="AR230">
        <f t="shared" si="94"/>
        <v>0.51079110548656304</v>
      </c>
      <c r="AS230" t="str">
        <f t="shared" si="95"/>
        <v>Saint Peter's</v>
      </c>
      <c r="AT230">
        <f t="shared" si="96"/>
        <v>229</v>
      </c>
      <c r="AU230">
        <f t="shared" si="97"/>
        <v>233.33333333333334</v>
      </c>
      <c r="AV230">
        <v>234</v>
      </c>
      <c r="AW230" t="str">
        <f t="shared" si="98"/>
        <v>Saint Peter's</v>
      </c>
      <c r="AX230" t="str">
        <f t="shared" si="99"/>
        <v/>
      </c>
      <c r="AY230">
        <v>229</v>
      </c>
    </row>
    <row r="231" spans="1:51" x14ac:dyDescent="0.25">
      <c r="A231">
        <v>1</v>
      </c>
      <c r="B231">
        <v>1</v>
      </c>
      <c r="C231">
        <v>1</v>
      </c>
      <c r="D231" t="s">
        <v>283</v>
      </c>
      <c r="E231">
        <v>68.893699999999995</v>
      </c>
      <c r="F231">
        <v>179</v>
      </c>
      <c r="G231">
        <v>66.991799999999998</v>
      </c>
      <c r="H231">
        <v>233</v>
      </c>
      <c r="I231">
        <v>103.97</v>
      </c>
      <c r="J231">
        <v>179</v>
      </c>
      <c r="K231">
        <v>102.102</v>
      </c>
      <c r="L231">
        <v>212</v>
      </c>
      <c r="M231">
        <v>103.31699999999999</v>
      </c>
      <c r="N231">
        <v>157</v>
      </c>
      <c r="O231">
        <v>106.164</v>
      </c>
      <c r="P231">
        <v>201</v>
      </c>
      <c r="Q231">
        <v>-4.0622100000000003</v>
      </c>
      <c r="R231">
        <v>206</v>
      </c>
      <c r="S231">
        <f t="shared" si="75"/>
        <v>-5.8960398410885143E-2</v>
      </c>
      <c r="T231">
        <f t="shared" si="76"/>
        <v>208</v>
      </c>
      <c r="U231">
        <f t="shared" si="77"/>
        <v>718204.31167965487</v>
      </c>
      <c r="V231">
        <f t="shared" si="78"/>
        <v>220</v>
      </c>
      <c r="W231">
        <f t="shared" si="79"/>
        <v>25.315361168312972</v>
      </c>
      <c r="X231">
        <f t="shared" si="80"/>
        <v>208</v>
      </c>
      <c r="Y231">
        <f t="shared" si="81"/>
        <v>208</v>
      </c>
      <c r="Z231">
        <v>0.32929999999999998</v>
      </c>
      <c r="AA231">
        <f t="shared" si="82"/>
        <v>229</v>
      </c>
      <c r="AB231">
        <v>0.36580000000000001</v>
      </c>
      <c r="AC231">
        <f t="shared" si="83"/>
        <v>0.34755000000000003</v>
      </c>
      <c r="AD231">
        <f t="shared" si="84"/>
        <v>230</v>
      </c>
      <c r="AE231">
        <v>0.41449999999999998</v>
      </c>
      <c r="AF231">
        <f t="shared" si="85"/>
        <v>188</v>
      </c>
      <c r="AG231">
        <v>0.29659999999999997</v>
      </c>
      <c r="AH231">
        <f t="shared" si="86"/>
        <v>248</v>
      </c>
      <c r="AI231">
        <f t="shared" si="87"/>
        <v>217</v>
      </c>
      <c r="AJ231">
        <f>IF(C231=1,(AI231/Z231),REF)</f>
        <v>658.97358032189493</v>
      </c>
      <c r="AK231">
        <f t="shared" si="88"/>
        <v>226</v>
      </c>
      <c r="AL231">
        <f>IF(B231=1,(AI231/AC231),REF)</f>
        <v>624.37059415911381</v>
      </c>
      <c r="AM231">
        <f t="shared" si="89"/>
        <v>226</v>
      </c>
      <c r="AN231">
        <f t="shared" si="90"/>
        <v>226</v>
      </c>
      <c r="AO231" t="str">
        <f t="shared" si="91"/>
        <v>Sam Houston St.</v>
      </c>
      <c r="AP231">
        <f t="shared" si="92"/>
        <v>0.19220243458148414</v>
      </c>
      <c r="AQ231">
        <f t="shared" si="93"/>
        <v>0.17861103158835812</v>
      </c>
      <c r="AR231">
        <f t="shared" si="94"/>
        <v>0.50962438531686705</v>
      </c>
      <c r="AS231" t="str">
        <f t="shared" si="95"/>
        <v>Sam Houston St.</v>
      </c>
      <c r="AT231">
        <f t="shared" si="96"/>
        <v>230</v>
      </c>
      <c r="AU231">
        <f t="shared" si="97"/>
        <v>228.66666666666666</v>
      </c>
      <c r="AV231">
        <v>227</v>
      </c>
      <c r="AW231" t="str">
        <f t="shared" si="98"/>
        <v>Sam Houston St.</v>
      </c>
      <c r="AX231" t="str">
        <f t="shared" si="99"/>
        <v/>
      </c>
      <c r="AY231">
        <v>230</v>
      </c>
    </row>
    <row r="232" spans="1:51" x14ac:dyDescent="0.25">
      <c r="A232">
        <v>1</v>
      </c>
      <c r="B232">
        <v>1</v>
      </c>
      <c r="C232">
        <v>1</v>
      </c>
      <c r="D232" t="s">
        <v>372</v>
      </c>
      <c r="E232">
        <v>69.381100000000004</v>
      </c>
      <c r="F232">
        <v>150</v>
      </c>
      <c r="G232">
        <v>68.776399999999995</v>
      </c>
      <c r="H232">
        <v>132</v>
      </c>
      <c r="I232">
        <v>100.67400000000001</v>
      </c>
      <c r="J232">
        <v>238</v>
      </c>
      <c r="K232">
        <v>101.571</v>
      </c>
      <c r="L232">
        <v>222</v>
      </c>
      <c r="M232">
        <v>105.297</v>
      </c>
      <c r="N232">
        <v>210</v>
      </c>
      <c r="O232">
        <v>104.18</v>
      </c>
      <c r="P232">
        <v>167</v>
      </c>
      <c r="Q232">
        <v>-2.6095899999999999</v>
      </c>
      <c r="R232">
        <v>192</v>
      </c>
      <c r="S232">
        <f t="shared" si="75"/>
        <v>-3.7603900774130256E-2</v>
      </c>
      <c r="T232">
        <f t="shared" si="76"/>
        <v>192</v>
      </c>
      <c r="U232">
        <f t="shared" si="77"/>
        <v>715781.77701942506</v>
      </c>
      <c r="V232">
        <f t="shared" si="78"/>
        <v>224</v>
      </c>
      <c r="W232">
        <f t="shared" si="79"/>
        <v>24.390111397929473</v>
      </c>
      <c r="X232">
        <f t="shared" si="80"/>
        <v>153</v>
      </c>
      <c r="Y232">
        <f t="shared" si="81"/>
        <v>172.5</v>
      </c>
      <c r="Z232">
        <v>0.3014</v>
      </c>
      <c r="AA232">
        <f t="shared" si="82"/>
        <v>247</v>
      </c>
      <c r="AB232">
        <v>0.44290000000000002</v>
      </c>
      <c r="AC232">
        <f t="shared" si="83"/>
        <v>0.37214999999999998</v>
      </c>
      <c r="AD232">
        <f t="shared" si="84"/>
        <v>216</v>
      </c>
      <c r="AE232">
        <v>0.37409999999999999</v>
      </c>
      <c r="AF232">
        <f t="shared" si="85"/>
        <v>204</v>
      </c>
      <c r="AG232">
        <v>0.39760000000000001</v>
      </c>
      <c r="AH232">
        <f t="shared" si="86"/>
        <v>210</v>
      </c>
      <c r="AI232">
        <f t="shared" si="87"/>
        <v>203.08333333333334</v>
      </c>
      <c r="AJ232">
        <f>IF(C232=1,(AI232/Z232),REF)</f>
        <v>673.80004423800051</v>
      </c>
      <c r="AK232">
        <f t="shared" si="88"/>
        <v>231</v>
      </c>
      <c r="AL232">
        <f>IF(B232=1,(AI232/AC232),REF)</f>
        <v>545.70289757714193</v>
      </c>
      <c r="AM232">
        <f t="shared" si="89"/>
        <v>211</v>
      </c>
      <c r="AN232">
        <f t="shared" si="90"/>
        <v>211</v>
      </c>
      <c r="AO232" t="str">
        <f t="shared" si="91"/>
        <v>Western Carolina</v>
      </c>
      <c r="AP232">
        <f t="shared" si="92"/>
        <v>0.17552706803566634</v>
      </c>
      <c r="AQ232">
        <f t="shared" si="93"/>
        <v>0.19450007894138815</v>
      </c>
      <c r="AR232">
        <f t="shared" si="94"/>
        <v>0.5091918415326433</v>
      </c>
      <c r="AS232" t="str">
        <f t="shared" si="95"/>
        <v>Western Carolina</v>
      </c>
      <c r="AT232">
        <f t="shared" si="96"/>
        <v>231</v>
      </c>
      <c r="AU232">
        <f t="shared" si="97"/>
        <v>219.33333333333334</v>
      </c>
      <c r="AV232">
        <v>224</v>
      </c>
      <c r="AW232" t="str">
        <f t="shared" si="98"/>
        <v>Western Carolina</v>
      </c>
      <c r="AX232" t="str">
        <f t="shared" si="99"/>
        <v/>
      </c>
      <c r="AY232">
        <v>231</v>
      </c>
    </row>
    <row r="233" spans="1:51" x14ac:dyDescent="0.25">
      <c r="A233">
        <v>1</v>
      </c>
      <c r="B233">
        <v>1</v>
      </c>
      <c r="C233">
        <v>1</v>
      </c>
      <c r="D233" t="s">
        <v>76</v>
      </c>
      <c r="E233">
        <v>68.9572</v>
      </c>
      <c r="F233">
        <v>176</v>
      </c>
      <c r="G233">
        <v>67.466899999999995</v>
      </c>
      <c r="H233">
        <v>204</v>
      </c>
      <c r="I233">
        <v>107.97</v>
      </c>
      <c r="J233">
        <v>90</v>
      </c>
      <c r="K233">
        <v>108.107</v>
      </c>
      <c r="L233">
        <v>111</v>
      </c>
      <c r="M233">
        <v>110.718</v>
      </c>
      <c r="N233">
        <v>318</v>
      </c>
      <c r="O233">
        <v>113.91500000000001</v>
      </c>
      <c r="P233">
        <v>328</v>
      </c>
      <c r="Q233">
        <v>-5.8084300000000004</v>
      </c>
      <c r="R233">
        <v>229</v>
      </c>
      <c r="S233">
        <f t="shared" si="75"/>
        <v>-8.4226157674615665E-2</v>
      </c>
      <c r="T233">
        <f t="shared" si="76"/>
        <v>229</v>
      </c>
      <c r="U233">
        <f t="shared" si="77"/>
        <v>805911.30909738282</v>
      </c>
      <c r="V233">
        <f t="shared" si="78"/>
        <v>118</v>
      </c>
      <c r="W233">
        <f t="shared" si="79"/>
        <v>28.310650248391241</v>
      </c>
      <c r="X233">
        <f t="shared" si="80"/>
        <v>330</v>
      </c>
      <c r="Y233">
        <f t="shared" si="81"/>
        <v>279.5</v>
      </c>
      <c r="Z233">
        <v>0.31609999999999999</v>
      </c>
      <c r="AA233">
        <f t="shared" si="82"/>
        <v>237</v>
      </c>
      <c r="AB233">
        <v>0.3962</v>
      </c>
      <c r="AC233">
        <f t="shared" si="83"/>
        <v>0.35614999999999997</v>
      </c>
      <c r="AD233">
        <f t="shared" si="84"/>
        <v>228</v>
      </c>
      <c r="AE233">
        <v>0.20230000000000001</v>
      </c>
      <c r="AF233">
        <f t="shared" si="85"/>
        <v>279</v>
      </c>
      <c r="AG233">
        <v>0.49030000000000001</v>
      </c>
      <c r="AH233">
        <f t="shared" si="86"/>
        <v>174</v>
      </c>
      <c r="AI233">
        <f t="shared" si="87"/>
        <v>217.91666666666666</v>
      </c>
      <c r="AJ233">
        <f>IF(C233=1,(AI233/Z233),REF)</f>
        <v>689.39154276072975</v>
      </c>
      <c r="AK233">
        <f t="shared" si="88"/>
        <v>232</v>
      </c>
      <c r="AL233">
        <f>IF(B233=1,(AI233/AC233),REF)</f>
        <v>611.86765875801393</v>
      </c>
      <c r="AM233">
        <f t="shared" si="89"/>
        <v>223</v>
      </c>
      <c r="AN233">
        <f t="shared" si="90"/>
        <v>223</v>
      </c>
      <c r="AO233" t="str">
        <f t="shared" si="91"/>
        <v>Canisius</v>
      </c>
      <c r="AP233">
        <f t="shared" si="92"/>
        <v>0.18366730553289659</v>
      </c>
      <c r="AQ233">
        <f t="shared" si="93"/>
        <v>0.18349407793466996</v>
      </c>
      <c r="AR233">
        <f t="shared" si="94"/>
        <v>0.50761073822511482</v>
      </c>
      <c r="AS233" t="str">
        <f t="shared" si="95"/>
        <v>Canisius</v>
      </c>
      <c r="AT233">
        <f t="shared" si="96"/>
        <v>232</v>
      </c>
      <c r="AU233">
        <f t="shared" si="97"/>
        <v>227.66666666666666</v>
      </c>
      <c r="AV233">
        <v>235</v>
      </c>
      <c r="AW233" t="str">
        <f t="shared" si="98"/>
        <v>Canisius</v>
      </c>
      <c r="AX233" t="str">
        <f t="shared" si="99"/>
        <v/>
      </c>
      <c r="AY233">
        <v>232</v>
      </c>
    </row>
    <row r="234" spans="1:51" x14ac:dyDescent="0.25">
      <c r="A234">
        <v>1</v>
      </c>
      <c r="B234">
        <v>1</v>
      </c>
      <c r="C234">
        <v>1</v>
      </c>
      <c r="D234" t="s">
        <v>284</v>
      </c>
      <c r="E234">
        <v>68.812899999999999</v>
      </c>
      <c r="F234">
        <v>187</v>
      </c>
      <c r="G234">
        <v>67.970500000000001</v>
      </c>
      <c r="H234">
        <v>170</v>
      </c>
      <c r="I234">
        <v>102.876</v>
      </c>
      <c r="J234">
        <v>195</v>
      </c>
      <c r="K234">
        <v>102.85299999999999</v>
      </c>
      <c r="L234">
        <v>202</v>
      </c>
      <c r="M234">
        <v>105.446</v>
      </c>
      <c r="N234">
        <v>216</v>
      </c>
      <c r="O234">
        <v>107.741</v>
      </c>
      <c r="P234">
        <v>231</v>
      </c>
      <c r="Q234">
        <v>-4.8876999999999997</v>
      </c>
      <c r="R234">
        <v>217</v>
      </c>
      <c r="S234">
        <f t="shared" si="75"/>
        <v>-7.1033192904237513E-2</v>
      </c>
      <c r="T234">
        <f t="shared" si="76"/>
        <v>215</v>
      </c>
      <c r="U234">
        <f t="shared" si="77"/>
        <v>727953.75084015599</v>
      </c>
      <c r="V234">
        <f t="shared" si="78"/>
        <v>202</v>
      </c>
      <c r="W234">
        <f t="shared" si="79"/>
        <v>25.950142235604641</v>
      </c>
      <c r="X234">
        <f t="shared" si="80"/>
        <v>246</v>
      </c>
      <c r="Y234">
        <f t="shared" si="81"/>
        <v>230.5</v>
      </c>
      <c r="Z234">
        <v>0.33329999999999999</v>
      </c>
      <c r="AA234">
        <f t="shared" si="82"/>
        <v>227</v>
      </c>
      <c r="AB234">
        <v>0.33110000000000001</v>
      </c>
      <c r="AC234">
        <f t="shared" si="83"/>
        <v>0.3322</v>
      </c>
      <c r="AD234">
        <f t="shared" si="84"/>
        <v>236</v>
      </c>
      <c r="AE234">
        <v>0.37080000000000002</v>
      </c>
      <c r="AF234">
        <f t="shared" si="85"/>
        <v>206</v>
      </c>
      <c r="AG234">
        <v>0.50070000000000003</v>
      </c>
      <c r="AH234">
        <f t="shared" si="86"/>
        <v>166</v>
      </c>
      <c r="AI234">
        <f t="shared" si="87"/>
        <v>209.25</v>
      </c>
      <c r="AJ234">
        <f>IF(C234=1,(AI234/Z234),REF)</f>
        <v>627.81278127812789</v>
      </c>
      <c r="AK234">
        <f t="shared" si="88"/>
        <v>218</v>
      </c>
      <c r="AL234">
        <f>IF(B234=1,(AI234/AC234),REF)</f>
        <v>629.89163154726066</v>
      </c>
      <c r="AM234">
        <f t="shared" si="89"/>
        <v>228</v>
      </c>
      <c r="AN234">
        <f t="shared" si="90"/>
        <v>218</v>
      </c>
      <c r="AO234" t="str">
        <f t="shared" si="91"/>
        <v>Samford</v>
      </c>
      <c r="AP234">
        <f t="shared" si="92"/>
        <v>0.19548176537080655</v>
      </c>
      <c r="AQ234">
        <f t="shared" si="93"/>
        <v>0.17053467166176775</v>
      </c>
      <c r="AR234">
        <f t="shared" si="94"/>
        <v>0.50697697689293308</v>
      </c>
      <c r="AS234" t="str">
        <f t="shared" si="95"/>
        <v>Samford</v>
      </c>
      <c r="AT234">
        <f t="shared" si="96"/>
        <v>233</v>
      </c>
      <c r="AU234">
        <f t="shared" si="97"/>
        <v>229</v>
      </c>
      <c r="AV234">
        <v>231</v>
      </c>
      <c r="AW234" t="str">
        <f t="shared" si="98"/>
        <v>Samford</v>
      </c>
      <c r="AX234" t="str">
        <f t="shared" si="99"/>
        <v/>
      </c>
      <c r="AY234">
        <v>233</v>
      </c>
    </row>
    <row r="235" spans="1:51" x14ac:dyDescent="0.25">
      <c r="A235">
        <v>1</v>
      </c>
      <c r="B235">
        <v>1</v>
      </c>
      <c r="C235">
        <v>1</v>
      </c>
      <c r="D235" t="s">
        <v>304</v>
      </c>
      <c r="E235">
        <v>69.4786</v>
      </c>
      <c r="F235">
        <v>146</v>
      </c>
      <c r="G235">
        <v>68.950699999999998</v>
      </c>
      <c r="H235">
        <v>122</v>
      </c>
      <c r="I235">
        <v>102.54300000000001</v>
      </c>
      <c r="J235">
        <v>202</v>
      </c>
      <c r="K235">
        <v>100.90600000000001</v>
      </c>
      <c r="L235">
        <v>236</v>
      </c>
      <c r="M235">
        <v>99.780100000000004</v>
      </c>
      <c r="N235">
        <v>85</v>
      </c>
      <c r="O235">
        <v>106.217</v>
      </c>
      <c r="P235">
        <v>202</v>
      </c>
      <c r="Q235">
        <v>-5.3107899999999999</v>
      </c>
      <c r="R235">
        <v>223</v>
      </c>
      <c r="S235">
        <f t="shared" si="75"/>
        <v>-7.6440803355277642E-2</v>
      </c>
      <c r="T235">
        <f t="shared" si="76"/>
        <v>222</v>
      </c>
      <c r="U235">
        <f t="shared" si="77"/>
        <v>707432.55285610969</v>
      </c>
      <c r="V235">
        <f t="shared" si="78"/>
        <v>235</v>
      </c>
      <c r="W235">
        <f t="shared" si="79"/>
        <v>25.122299616082731</v>
      </c>
      <c r="X235">
        <f t="shared" si="80"/>
        <v>192</v>
      </c>
      <c r="Y235">
        <f t="shared" si="81"/>
        <v>207</v>
      </c>
      <c r="Z235">
        <v>0.3417</v>
      </c>
      <c r="AA235">
        <f t="shared" si="82"/>
        <v>226</v>
      </c>
      <c r="AB235">
        <v>0.3</v>
      </c>
      <c r="AC235">
        <f t="shared" si="83"/>
        <v>0.32084999999999997</v>
      </c>
      <c r="AD235">
        <f t="shared" si="84"/>
        <v>242</v>
      </c>
      <c r="AE235">
        <v>0.31859999999999999</v>
      </c>
      <c r="AF235">
        <f t="shared" si="85"/>
        <v>228</v>
      </c>
      <c r="AG235">
        <v>0.43099999999999999</v>
      </c>
      <c r="AH235">
        <f t="shared" si="86"/>
        <v>196</v>
      </c>
      <c r="AI235">
        <f t="shared" si="87"/>
        <v>221.66666666666666</v>
      </c>
      <c r="AJ235">
        <f>IF(C235=1,(AI235/Z235),REF)</f>
        <v>648.71719832211488</v>
      </c>
      <c r="AK235">
        <f t="shared" si="88"/>
        <v>223</v>
      </c>
      <c r="AL235">
        <f>IF(B235=1,(AI235/AC235),REF)</f>
        <v>690.87320139213546</v>
      </c>
      <c r="AM235">
        <f t="shared" si="89"/>
        <v>235</v>
      </c>
      <c r="AN235">
        <f t="shared" si="90"/>
        <v>223</v>
      </c>
      <c r="AO235" t="str">
        <f t="shared" si="91"/>
        <v>Southern</v>
      </c>
      <c r="AP235">
        <f t="shared" si="92"/>
        <v>0.19975303734066677</v>
      </c>
      <c r="AQ235">
        <f t="shared" si="93"/>
        <v>0.16281654749166868</v>
      </c>
      <c r="AR235">
        <f t="shared" si="94"/>
        <v>0.50506183169373808</v>
      </c>
      <c r="AS235" t="str">
        <f t="shared" si="95"/>
        <v>Southern</v>
      </c>
      <c r="AT235">
        <f t="shared" si="96"/>
        <v>234</v>
      </c>
      <c r="AU235">
        <f t="shared" si="97"/>
        <v>233</v>
      </c>
      <c r="AV235">
        <v>230</v>
      </c>
      <c r="AW235" t="str">
        <f t="shared" si="98"/>
        <v>Southern</v>
      </c>
      <c r="AX235" t="str">
        <f t="shared" si="99"/>
        <v/>
      </c>
      <c r="AY235">
        <v>234</v>
      </c>
    </row>
    <row r="236" spans="1:51" x14ac:dyDescent="0.25">
      <c r="A236">
        <v>1</v>
      </c>
      <c r="B236">
        <v>1</v>
      </c>
      <c r="C236">
        <v>1</v>
      </c>
      <c r="D236" t="s">
        <v>163</v>
      </c>
      <c r="E236">
        <v>68.248199999999997</v>
      </c>
      <c r="F236">
        <v>217</v>
      </c>
      <c r="G236">
        <v>67.615899999999996</v>
      </c>
      <c r="H236">
        <v>194</v>
      </c>
      <c r="I236">
        <v>97.095799999999997</v>
      </c>
      <c r="J236">
        <v>294</v>
      </c>
      <c r="K236">
        <v>94.758099999999999</v>
      </c>
      <c r="L236">
        <v>323</v>
      </c>
      <c r="M236">
        <v>95.010300000000001</v>
      </c>
      <c r="N236">
        <v>21</v>
      </c>
      <c r="O236">
        <v>101.688</v>
      </c>
      <c r="P236">
        <v>119</v>
      </c>
      <c r="Q236">
        <v>-6.9298999999999999</v>
      </c>
      <c r="R236">
        <v>242</v>
      </c>
      <c r="S236">
        <f t="shared" si="75"/>
        <v>-0.10153967430642866</v>
      </c>
      <c r="T236">
        <f t="shared" si="76"/>
        <v>244</v>
      </c>
      <c r="U236">
        <f t="shared" si="77"/>
        <v>612807.24306485429</v>
      </c>
      <c r="V236">
        <f t="shared" si="78"/>
        <v>320</v>
      </c>
      <c r="W236">
        <f t="shared" si="79"/>
        <v>23.852852768036762</v>
      </c>
      <c r="X236">
        <f t="shared" si="80"/>
        <v>127</v>
      </c>
      <c r="Y236">
        <f t="shared" si="81"/>
        <v>185.5</v>
      </c>
      <c r="Z236">
        <v>0.36009999999999998</v>
      </c>
      <c r="AA236">
        <f t="shared" si="82"/>
        <v>213</v>
      </c>
      <c r="AB236">
        <v>0.24629999999999999</v>
      </c>
      <c r="AC236">
        <f t="shared" si="83"/>
        <v>0.30319999999999997</v>
      </c>
      <c r="AD236">
        <f t="shared" si="84"/>
        <v>253</v>
      </c>
      <c r="AE236">
        <v>0.2742</v>
      </c>
      <c r="AF236">
        <f t="shared" si="85"/>
        <v>247</v>
      </c>
      <c r="AG236">
        <v>0.46229999999999999</v>
      </c>
      <c r="AH236">
        <f t="shared" si="86"/>
        <v>180</v>
      </c>
      <c r="AI236">
        <f t="shared" si="87"/>
        <v>238.25</v>
      </c>
      <c r="AJ236">
        <f>IF(C236=1,(AI236/Z236),REF)</f>
        <v>661.62177173007501</v>
      </c>
      <c r="AK236">
        <f t="shared" si="88"/>
        <v>227</v>
      </c>
      <c r="AL236">
        <f>IF(B236=1,(AI236/AC236),REF)</f>
        <v>785.78496042216364</v>
      </c>
      <c r="AM236">
        <f t="shared" si="89"/>
        <v>249</v>
      </c>
      <c r="AN236">
        <f t="shared" si="90"/>
        <v>227</v>
      </c>
      <c r="AO236" t="str">
        <f t="shared" si="91"/>
        <v>Jackson St.</v>
      </c>
      <c r="AP236">
        <f t="shared" si="92"/>
        <v>0.21009518372754848</v>
      </c>
      <c r="AQ236">
        <f t="shared" si="93"/>
        <v>0.15140406096867395</v>
      </c>
      <c r="AR236">
        <f t="shared" si="94"/>
        <v>0.5044649063169071</v>
      </c>
      <c r="AS236" t="str">
        <f t="shared" si="95"/>
        <v>Jackson St.</v>
      </c>
      <c r="AT236">
        <f t="shared" si="96"/>
        <v>235</v>
      </c>
      <c r="AU236">
        <f t="shared" si="97"/>
        <v>238.33333333333334</v>
      </c>
      <c r="AV236">
        <v>242</v>
      </c>
      <c r="AW236" t="str">
        <f t="shared" si="98"/>
        <v>Jackson St.</v>
      </c>
      <c r="AX236" t="str">
        <f t="shared" si="99"/>
        <v/>
      </c>
      <c r="AY236">
        <v>235</v>
      </c>
    </row>
    <row r="237" spans="1:51" x14ac:dyDescent="0.25">
      <c r="A237">
        <v>1</v>
      </c>
      <c r="B237">
        <v>1</v>
      </c>
      <c r="C237">
        <v>1</v>
      </c>
      <c r="D237" t="s">
        <v>128</v>
      </c>
      <c r="E237">
        <v>69.830100000000002</v>
      </c>
      <c r="F237">
        <v>132</v>
      </c>
      <c r="G237">
        <v>69.007900000000006</v>
      </c>
      <c r="H237">
        <v>119</v>
      </c>
      <c r="I237">
        <v>101.288</v>
      </c>
      <c r="J237">
        <v>229</v>
      </c>
      <c r="K237">
        <v>100.554</v>
      </c>
      <c r="L237">
        <v>240</v>
      </c>
      <c r="M237">
        <v>105.16500000000001</v>
      </c>
      <c r="N237">
        <v>207</v>
      </c>
      <c r="O237">
        <v>106.11499999999999</v>
      </c>
      <c r="P237">
        <v>200</v>
      </c>
      <c r="Q237">
        <v>-5.5613400000000004</v>
      </c>
      <c r="R237">
        <v>225</v>
      </c>
      <c r="S237">
        <f t="shared" si="75"/>
        <v>-7.9636145444442905E-2</v>
      </c>
      <c r="T237">
        <f t="shared" si="76"/>
        <v>225</v>
      </c>
      <c r="U237">
        <f t="shared" si="77"/>
        <v>706059.60705497162</v>
      </c>
      <c r="V237">
        <f t="shared" si="78"/>
        <v>238</v>
      </c>
      <c r="W237">
        <f t="shared" si="79"/>
        <v>24.957448377100448</v>
      </c>
      <c r="X237">
        <f t="shared" si="80"/>
        <v>182</v>
      </c>
      <c r="Y237">
        <f t="shared" si="81"/>
        <v>203.5</v>
      </c>
      <c r="Z237">
        <v>0.34670000000000001</v>
      </c>
      <c r="AA237">
        <f t="shared" si="82"/>
        <v>221</v>
      </c>
      <c r="AB237">
        <v>0.2853</v>
      </c>
      <c r="AC237">
        <f t="shared" si="83"/>
        <v>0.316</v>
      </c>
      <c r="AD237">
        <f t="shared" si="84"/>
        <v>246</v>
      </c>
      <c r="AE237">
        <v>0.37959999999999999</v>
      </c>
      <c r="AF237">
        <f t="shared" si="85"/>
        <v>200</v>
      </c>
      <c r="AG237">
        <v>0.2331</v>
      </c>
      <c r="AH237">
        <f t="shared" si="86"/>
        <v>276</v>
      </c>
      <c r="AI237">
        <f t="shared" si="87"/>
        <v>231.41666666666666</v>
      </c>
      <c r="AJ237">
        <f>IF(C237=1,(AI237/Z237),REF)</f>
        <v>667.48389577925195</v>
      </c>
      <c r="AK237">
        <f t="shared" si="88"/>
        <v>228</v>
      </c>
      <c r="AL237">
        <f>IF(B237=1,(AI237/AC237),REF)</f>
        <v>732.33122362869199</v>
      </c>
      <c r="AM237">
        <f t="shared" si="89"/>
        <v>241</v>
      </c>
      <c r="AN237">
        <f t="shared" si="90"/>
        <v>228</v>
      </c>
      <c r="AO237" t="str">
        <f t="shared" si="91"/>
        <v>Gardner Webb</v>
      </c>
      <c r="AP237">
        <f t="shared" si="92"/>
        <v>0.20209879148709928</v>
      </c>
      <c r="AQ237">
        <f t="shared" si="93"/>
        <v>0.15919152010908325</v>
      </c>
      <c r="AR237">
        <f t="shared" si="94"/>
        <v>0.50434826131805699</v>
      </c>
      <c r="AS237" t="str">
        <f t="shared" si="95"/>
        <v>Gardner Webb</v>
      </c>
      <c r="AT237">
        <f t="shared" si="96"/>
        <v>236</v>
      </c>
      <c r="AU237">
        <f t="shared" si="97"/>
        <v>236.66666666666666</v>
      </c>
      <c r="AV237">
        <v>243</v>
      </c>
      <c r="AW237" t="str">
        <f t="shared" si="98"/>
        <v>Gardner Webb</v>
      </c>
      <c r="AX237" t="str">
        <f t="shared" si="99"/>
        <v/>
      </c>
      <c r="AY237">
        <v>236</v>
      </c>
    </row>
    <row r="238" spans="1:51" x14ac:dyDescent="0.25">
      <c r="A238">
        <v>1</v>
      </c>
      <c r="B238">
        <v>1</v>
      </c>
      <c r="C238">
        <v>1</v>
      </c>
      <c r="D238" t="s">
        <v>72</v>
      </c>
      <c r="E238">
        <v>69.928200000000004</v>
      </c>
      <c r="F238">
        <v>126</v>
      </c>
      <c r="G238">
        <v>68.634900000000002</v>
      </c>
      <c r="H238">
        <v>135</v>
      </c>
      <c r="I238">
        <v>98.828699999999998</v>
      </c>
      <c r="J238">
        <v>270</v>
      </c>
      <c r="K238">
        <v>101.452</v>
      </c>
      <c r="L238">
        <v>227</v>
      </c>
      <c r="M238">
        <v>108.07</v>
      </c>
      <c r="N238">
        <v>276</v>
      </c>
      <c r="O238">
        <v>110.25700000000001</v>
      </c>
      <c r="P238">
        <v>280</v>
      </c>
      <c r="Q238">
        <v>-8.8049900000000001</v>
      </c>
      <c r="R238">
        <v>263</v>
      </c>
      <c r="S238">
        <f t="shared" si="75"/>
        <v>-0.1259148669635427</v>
      </c>
      <c r="T238">
        <f t="shared" si="76"/>
        <v>263</v>
      </c>
      <c r="U238">
        <f t="shared" si="77"/>
        <v>719736.57918377279</v>
      </c>
      <c r="V238">
        <f t="shared" si="78"/>
        <v>217</v>
      </c>
      <c r="W238">
        <f t="shared" si="79"/>
        <v>26.497049989408062</v>
      </c>
      <c r="X238">
        <f t="shared" si="80"/>
        <v>271</v>
      </c>
      <c r="Y238">
        <f t="shared" si="81"/>
        <v>267</v>
      </c>
      <c r="Z238">
        <v>0.34210000000000002</v>
      </c>
      <c r="AA238">
        <f t="shared" si="82"/>
        <v>224</v>
      </c>
      <c r="AB238">
        <v>0.29289999999999999</v>
      </c>
      <c r="AC238">
        <f t="shared" si="83"/>
        <v>0.3175</v>
      </c>
      <c r="AD238">
        <f t="shared" si="84"/>
        <v>245</v>
      </c>
      <c r="AE238">
        <v>0.3236</v>
      </c>
      <c r="AF238">
        <f t="shared" si="85"/>
        <v>225</v>
      </c>
      <c r="AG238">
        <v>0.38100000000000001</v>
      </c>
      <c r="AH238">
        <f t="shared" si="86"/>
        <v>217</v>
      </c>
      <c r="AI238">
        <f t="shared" si="87"/>
        <v>239</v>
      </c>
      <c r="AJ238">
        <f>IF(C238=1,(AI238/Z238),REF)</f>
        <v>698.62613270973395</v>
      </c>
      <c r="AK238">
        <f t="shared" si="88"/>
        <v>236</v>
      </c>
      <c r="AL238">
        <f>IF(B238=1,(AI238/AC238),REF)</f>
        <v>752.75590551181097</v>
      </c>
      <c r="AM238">
        <f t="shared" si="89"/>
        <v>243</v>
      </c>
      <c r="AN238">
        <f t="shared" si="90"/>
        <v>236</v>
      </c>
      <c r="AO238" t="str">
        <f t="shared" si="91"/>
        <v>Cal St. Fullerton</v>
      </c>
      <c r="AP238">
        <f t="shared" si="92"/>
        <v>0.1985100714047229</v>
      </c>
      <c r="AQ238">
        <f t="shared" si="93"/>
        <v>0.15939813997647889</v>
      </c>
      <c r="AR238">
        <f t="shared" si="94"/>
        <v>0.50245441502993171</v>
      </c>
      <c r="AS238" t="str">
        <f t="shared" si="95"/>
        <v>Cal St. Fullerton</v>
      </c>
      <c r="AT238">
        <f t="shared" si="96"/>
        <v>237</v>
      </c>
      <c r="AU238">
        <f t="shared" si="97"/>
        <v>239.33333333333334</v>
      </c>
      <c r="AV238">
        <v>246</v>
      </c>
      <c r="AW238" t="str">
        <f t="shared" si="98"/>
        <v>Cal St. Fullerton</v>
      </c>
      <c r="AX238" t="str">
        <f t="shared" si="99"/>
        <v/>
      </c>
      <c r="AY238">
        <v>237</v>
      </c>
    </row>
    <row r="239" spans="1:51" x14ac:dyDescent="0.25">
      <c r="A239">
        <v>1</v>
      </c>
      <c r="B239">
        <v>1</v>
      </c>
      <c r="C239">
        <v>1</v>
      </c>
      <c r="D239" t="s">
        <v>73</v>
      </c>
      <c r="E239">
        <v>71.410399999999996</v>
      </c>
      <c r="F239">
        <v>68</v>
      </c>
      <c r="G239">
        <v>70.358400000000003</v>
      </c>
      <c r="H239">
        <v>65</v>
      </c>
      <c r="I239">
        <v>97.740700000000004</v>
      </c>
      <c r="J239">
        <v>291</v>
      </c>
      <c r="K239">
        <v>100.61499999999999</v>
      </c>
      <c r="L239">
        <v>239</v>
      </c>
      <c r="M239">
        <v>105.982</v>
      </c>
      <c r="N239">
        <v>229</v>
      </c>
      <c r="O239">
        <v>107.075</v>
      </c>
      <c r="P239">
        <v>217</v>
      </c>
      <c r="Q239">
        <v>-6.4608699999999999</v>
      </c>
      <c r="R239">
        <v>237</v>
      </c>
      <c r="S239">
        <f t="shared" si="75"/>
        <v>-9.046301379070848E-2</v>
      </c>
      <c r="T239">
        <f t="shared" si="76"/>
        <v>237</v>
      </c>
      <c r="U239">
        <f t="shared" si="77"/>
        <v>722914.48839853983</v>
      </c>
      <c r="V239">
        <f t="shared" si="78"/>
        <v>212</v>
      </c>
      <c r="W239">
        <f t="shared" si="79"/>
        <v>24.759363002330687</v>
      </c>
      <c r="X239">
        <f t="shared" si="80"/>
        <v>174</v>
      </c>
      <c r="Y239">
        <f t="shared" si="81"/>
        <v>205.5</v>
      </c>
      <c r="Z239">
        <v>0.35830000000000001</v>
      </c>
      <c r="AA239">
        <f t="shared" si="82"/>
        <v>215</v>
      </c>
      <c r="AB239">
        <v>0.22509999999999999</v>
      </c>
      <c r="AC239">
        <f t="shared" si="83"/>
        <v>0.29170000000000001</v>
      </c>
      <c r="AD239">
        <f t="shared" si="84"/>
        <v>260</v>
      </c>
      <c r="AE239">
        <v>0.62729999999999997</v>
      </c>
      <c r="AF239">
        <f t="shared" si="85"/>
        <v>120</v>
      </c>
      <c r="AG239">
        <v>0.20369999999999999</v>
      </c>
      <c r="AH239">
        <f t="shared" si="86"/>
        <v>294</v>
      </c>
      <c r="AI239">
        <f t="shared" si="87"/>
        <v>221.41666666666666</v>
      </c>
      <c r="AJ239">
        <f>IF(C239=1,(AI239/Z239),REF)</f>
        <v>617.96446181040096</v>
      </c>
      <c r="AK239">
        <f t="shared" si="88"/>
        <v>216</v>
      </c>
      <c r="AL239">
        <f>IF(B239=1,(AI239/AC239),REF)</f>
        <v>759.05610787338583</v>
      </c>
      <c r="AM239">
        <f t="shared" si="89"/>
        <v>245</v>
      </c>
      <c r="AN239">
        <f t="shared" si="90"/>
        <v>216</v>
      </c>
      <c r="AO239" t="str">
        <f t="shared" si="91"/>
        <v>Cal St. Northridge</v>
      </c>
      <c r="AP239">
        <f t="shared" si="92"/>
        <v>0.21047688719629254</v>
      </c>
      <c r="AQ239">
        <f t="shared" si="93"/>
        <v>0.14629297955478088</v>
      </c>
      <c r="AR239">
        <f t="shared" si="94"/>
        <v>0.50181457169049448</v>
      </c>
      <c r="AS239" t="str">
        <f t="shared" si="95"/>
        <v>Cal St. Northridge</v>
      </c>
      <c r="AT239">
        <f t="shared" si="96"/>
        <v>238</v>
      </c>
      <c r="AU239">
        <f t="shared" si="97"/>
        <v>238</v>
      </c>
      <c r="AV239">
        <v>247</v>
      </c>
      <c r="AW239" t="str">
        <f t="shared" si="98"/>
        <v>Cal St. Northridge</v>
      </c>
      <c r="AX239" t="str">
        <f t="shared" si="99"/>
        <v/>
      </c>
      <c r="AY239">
        <v>238</v>
      </c>
    </row>
    <row r="240" spans="1:51" x14ac:dyDescent="0.25">
      <c r="A240">
        <v>1</v>
      </c>
      <c r="B240">
        <v>1</v>
      </c>
      <c r="C240">
        <v>1</v>
      </c>
      <c r="D240" t="s">
        <v>270</v>
      </c>
      <c r="E240">
        <v>66.864500000000007</v>
      </c>
      <c r="F240">
        <v>284</v>
      </c>
      <c r="G240">
        <v>65.746600000000001</v>
      </c>
      <c r="H240">
        <v>287</v>
      </c>
      <c r="I240">
        <v>104.18</v>
      </c>
      <c r="J240">
        <v>174</v>
      </c>
      <c r="K240">
        <v>104.17</v>
      </c>
      <c r="L240">
        <v>176</v>
      </c>
      <c r="M240">
        <v>106.54600000000001</v>
      </c>
      <c r="N240">
        <v>240</v>
      </c>
      <c r="O240">
        <v>109.047</v>
      </c>
      <c r="P240">
        <v>262</v>
      </c>
      <c r="Q240">
        <v>-4.8768200000000004</v>
      </c>
      <c r="R240">
        <v>216</v>
      </c>
      <c r="S240">
        <f t="shared" si="75"/>
        <v>-7.293855483851662E-2</v>
      </c>
      <c r="T240">
        <f t="shared" si="76"/>
        <v>220</v>
      </c>
      <c r="U240">
        <f t="shared" si="77"/>
        <v>725572.69310405012</v>
      </c>
      <c r="V240">
        <f t="shared" si="78"/>
        <v>207</v>
      </c>
      <c r="W240">
        <f t="shared" si="79"/>
        <v>27.226157597916615</v>
      </c>
      <c r="X240">
        <f t="shared" si="80"/>
        <v>298</v>
      </c>
      <c r="Y240">
        <f t="shared" si="81"/>
        <v>259</v>
      </c>
      <c r="Z240">
        <v>0.32240000000000002</v>
      </c>
      <c r="AA240">
        <f t="shared" si="82"/>
        <v>232</v>
      </c>
      <c r="AB240">
        <v>0.34210000000000002</v>
      </c>
      <c r="AC240">
        <f t="shared" si="83"/>
        <v>0.33225000000000005</v>
      </c>
      <c r="AD240">
        <f t="shared" si="84"/>
        <v>235</v>
      </c>
      <c r="AE240">
        <v>0.3085</v>
      </c>
      <c r="AF240">
        <f t="shared" si="85"/>
        <v>231</v>
      </c>
      <c r="AG240">
        <v>0.45419999999999999</v>
      </c>
      <c r="AH240">
        <f t="shared" si="86"/>
        <v>185</v>
      </c>
      <c r="AI240">
        <f t="shared" si="87"/>
        <v>222.83333333333334</v>
      </c>
      <c r="AJ240">
        <f>IF(C240=1,(AI240/Z240),REF)</f>
        <v>691.1703887510339</v>
      </c>
      <c r="AK240">
        <f t="shared" si="88"/>
        <v>235</v>
      </c>
      <c r="AL240">
        <f>IF(B240=1,(AI240/AC240),REF)</f>
        <v>670.67970905442678</v>
      </c>
      <c r="AM240">
        <f t="shared" si="89"/>
        <v>233</v>
      </c>
      <c r="AN240">
        <f t="shared" si="90"/>
        <v>233</v>
      </c>
      <c r="AO240" t="str">
        <f t="shared" si="91"/>
        <v>Radford</v>
      </c>
      <c r="AP240">
        <f t="shared" si="92"/>
        <v>0.18727960074424843</v>
      </c>
      <c r="AQ240">
        <f t="shared" si="93"/>
        <v>0.16922786866954409</v>
      </c>
      <c r="AR240">
        <f t="shared" si="94"/>
        <v>0.5016669091389413</v>
      </c>
      <c r="AS240" t="str">
        <f t="shared" si="95"/>
        <v>Radford</v>
      </c>
      <c r="AT240">
        <f t="shared" si="96"/>
        <v>239</v>
      </c>
      <c r="AU240">
        <f t="shared" si="97"/>
        <v>235.66666666666666</v>
      </c>
      <c r="AV240">
        <v>239</v>
      </c>
      <c r="AW240" t="str">
        <f t="shared" si="98"/>
        <v>Radford</v>
      </c>
      <c r="AX240" t="str">
        <f t="shared" si="99"/>
        <v/>
      </c>
      <c r="AY240">
        <v>239</v>
      </c>
    </row>
    <row r="241" spans="1:51" x14ac:dyDescent="0.25">
      <c r="A241">
        <v>1</v>
      </c>
      <c r="B241">
        <v>1</v>
      </c>
      <c r="C241">
        <v>1</v>
      </c>
      <c r="D241" t="s">
        <v>346</v>
      </c>
      <c r="E241">
        <v>68.366799999999998</v>
      </c>
      <c r="F241">
        <v>209</v>
      </c>
      <c r="G241">
        <v>67.510599999999997</v>
      </c>
      <c r="H241">
        <v>201</v>
      </c>
      <c r="I241">
        <v>103.91200000000001</v>
      </c>
      <c r="J241">
        <v>181</v>
      </c>
      <c r="K241">
        <v>103.206</v>
      </c>
      <c r="L241">
        <v>192</v>
      </c>
      <c r="M241">
        <v>108.458</v>
      </c>
      <c r="N241">
        <v>284</v>
      </c>
      <c r="O241">
        <v>108.125</v>
      </c>
      <c r="P241">
        <v>242</v>
      </c>
      <c r="Q241">
        <v>-4.91831</v>
      </c>
      <c r="R241">
        <v>218</v>
      </c>
      <c r="S241">
        <f t="shared" si="75"/>
        <v>-7.195012783982864E-2</v>
      </c>
      <c r="T241">
        <f t="shared" si="76"/>
        <v>217</v>
      </c>
      <c r="U241">
        <f t="shared" si="77"/>
        <v>728207.49593832484</v>
      </c>
      <c r="V241">
        <f t="shared" si="78"/>
        <v>201</v>
      </c>
      <c r="W241">
        <f t="shared" si="79"/>
        <v>26.26857657311589</v>
      </c>
      <c r="X241">
        <f t="shared" si="80"/>
        <v>262</v>
      </c>
      <c r="Y241">
        <f t="shared" si="81"/>
        <v>239.5</v>
      </c>
      <c r="Z241">
        <v>0.28960000000000002</v>
      </c>
      <c r="AA241">
        <f t="shared" si="82"/>
        <v>254</v>
      </c>
      <c r="AB241">
        <v>0.42959999999999998</v>
      </c>
      <c r="AC241">
        <f t="shared" si="83"/>
        <v>0.35960000000000003</v>
      </c>
      <c r="AD241">
        <f t="shared" si="84"/>
        <v>225</v>
      </c>
      <c r="AE241">
        <v>0.30220000000000002</v>
      </c>
      <c r="AF241">
        <f t="shared" si="85"/>
        <v>235</v>
      </c>
      <c r="AG241">
        <v>0.2278</v>
      </c>
      <c r="AH241">
        <f t="shared" si="86"/>
        <v>278</v>
      </c>
      <c r="AI241">
        <f t="shared" si="87"/>
        <v>232.58333333333334</v>
      </c>
      <c r="AJ241">
        <f>IF(C241=1,(AI241/Z241),REF)</f>
        <v>803.11924493554329</v>
      </c>
      <c r="AK241">
        <f t="shared" si="88"/>
        <v>246</v>
      </c>
      <c r="AL241">
        <f>IF(B241=1,(AI241/AC241),REF)</f>
        <v>646.78346310715608</v>
      </c>
      <c r="AM241">
        <f t="shared" si="89"/>
        <v>230</v>
      </c>
      <c r="AN241">
        <f t="shared" si="90"/>
        <v>225</v>
      </c>
      <c r="AO241" t="str">
        <f t="shared" si="91"/>
        <v>UNC Greensboro</v>
      </c>
      <c r="AP241">
        <f t="shared" si="92"/>
        <v>0.16571984113845439</v>
      </c>
      <c r="AQ241">
        <f t="shared" si="93"/>
        <v>0.18399080125930548</v>
      </c>
      <c r="AR241">
        <f t="shared" si="94"/>
        <v>0.49781908395131119</v>
      </c>
      <c r="AS241" t="str">
        <f t="shared" si="95"/>
        <v>UNC Greensboro</v>
      </c>
      <c r="AT241">
        <f t="shared" si="96"/>
        <v>240</v>
      </c>
      <c r="AU241">
        <f t="shared" si="97"/>
        <v>230</v>
      </c>
      <c r="AV241">
        <v>236</v>
      </c>
      <c r="AW241" t="str">
        <f t="shared" si="98"/>
        <v>UNC Greensboro</v>
      </c>
      <c r="AX241" t="str">
        <f t="shared" si="99"/>
        <v/>
      </c>
      <c r="AY241">
        <v>240</v>
      </c>
    </row>
    <row r="242" spans="1:51" x14ac:dyDescent="0.25">
      <c r="A242">
        <v>1</v>
      </c>
      <c r="B242">
        <v>1</v>
      </c>
      <c r="C242">
        <v>1</v>
      </c>
      <c r="D242" t="s">
        <v>133</v>
      </c>
      <c r="E242">
        <v>70.116</v>
      </c>
      <c r="F242">
        <v>113</v>
      </c>
      <c r="G242">
        <v>68.586799999999997</v>
      </c>
      <c r="H242">
        <v>136</v>
      </c>
      <c r="I242">
        <v>104.01900000000001</v>
      </c>
      <c r="J242">
        <v>178</v>
      </c>
      <c r="K242">
        <v>104.658</v>
      </c>
      <c r="L242">
        <v>171</v>
      </c>
      <c r="M242">
        <v>107.5</v>
      </c>
      <c r="N242">
        <v>260</v>
      </c>
      <c r="O242">
        <v>109.03100000000001</v>
      </c>
      <c r="P242">
        <v>261</v>
      </c>
      <c r="Q242">
        <v>-4.3737399999999997</v>
      </c>
      <c r="R242">
        <v>209</v>
      </c>
      <c r="S242">
        <f t="shared" si="75"/>
        <v>-6.236807576016893E-2</v>
      </c>
      <c r="T242">
        <f t="shared" si="76"/>
        <v>209</v>
      </c>
      <c r="U242">
        <f t="shared" si="77"/>
        <v>768001.36992782413</v>
      </c>
      <c r="V242">
        <f t="shared" si="78"/>
        <v>155</v>
      </c>
      <c r="W242">
        <f t="shared" si="79"/>
        <v>25.957499849091562</v>
      </c>
      <c r="X242">
        <f t="shared" si="80"/>
        <v>247</v>
      </c>
      <c r="Y242">
        <f t="shared" si="81"/>
        <v>228</v>
      </c>
      <c r="Z242">
        <v>0.2316</v>
      </c>
      <c r="AA242">
        <f t="shared" si="82"/>
        <v>278</v>
      </c>
      <c r="AB242">
        <v>0.59799999999999998</v>
      </c>
      <c r="AC242">
        <f t="shared" si="83"/>
        <v>0.4148</v>
      </c>
      <c r="AD242">
        <f t="shared" si="84"/>
        <v>203</v>
      </c>
      <c r="AE242">
        <v>0.26350000000000001</v>
      </c>
      <c r="AF242">
        <f t="shared" si="85"/>
        <v>254</v>
      </c>
      <c r="AG242">
        <v>0.223</v>
      </c>
      <c r="AH242">
        <f t="shared" si="86"/>
        <v>283</v>
      </c>
      <c r="AI242">
        <f t="shared" si="87"/>
        <v>222</v>
      </c>
      <c r="AJ242">
        <f>IF(C242=1,(AI242/Z242),REF)</f>
        <v>958.54922279792743</v>
      </c>
      <c r="AK242">
        <f t="shared" si="88"/>
        <v>266</v>
      </c>
      <c r="AL242">
        <f>IF(B242=1,(AI242/AC242),REF)</f>
        <v>535.19768563162972</v>
      </c>
      <c r="AM242">
        <f t="shared" si="89"/>
        <v>209</v>
      </c>
      <c r="AN242">
        <f t="shared" si="90"/>
        <v>203</v>
      </c>
      <c r="AO242" t="str">
        <f t="shared" si="91"/>
        <v>Georgia Southern</v>
      </c>
      <c r="AP242">
        <f t="shared" si="92"/>
        <v>0.13020602094053257</v>
      </c>
      <c r="AQ242">
        <f t="shared" si="93"/>
        <v>0.21731803048821893</v>
      </c>
      <c r="AR242">
        <f t="shared" si="94"/>
        <v>0.49657168081839709</v>
      </c>
      <c r="AS242" t="str">
        <f t="shared" si="95"/>
        <v>Georgia Southern</v>
      </c>
      <c r="AT242">
        <f t="shared" si="96"/>
        <v>241</v>
      </c>
      <c r="AU242">
        <f t="shared" si="97"/>
        <v>215.66666666666666</v>
      </c>
      <c r="AV242">
        <v>218</v>
      </c>
      <c r="AW242" t="str">
        <f t="shared" si="98"/>
        <v>Georgia Southern</v>
      </c>
      <c r="AX242" t="str">
        <f t="shared" si="99"/>
        <v/>
      </c>
      <c r="AY242">
        <v>241</v>
      </c>
    </row>
    <row r="243" spans="1:51" x14ac:dyDescent="0.25">
      <c r="A243">
        <v>1</v>
      </c>
      <c r="B243">
        <v>1</v>
      </c>
      <c r="C243">
        <v>1</v>
      </c>
      <c r="D243" t="s">
        <v>320</v>
      </c>
      <c r="E243">
        <v>66.819000000000003</v>
      </c>
      <c r="F243">
        <v>286</v>
      </c>
      <c r="G243">
        <v>66.315799999999996</v>
      </c>
      <c r="H243">
        <v>257</v>
      </c>
      <c r="I243">
        <v>104.84099999999999</v>
      </c>
      <c r="J243">
        <v>155</v>
      </c>
      <c r="K243">
        <v>104.29</v>
      </c>
      <c r="L243">
        <v>175</v>
      </c>
      <c r="M243">
        <v>106.426</v>
      </c>
      <c r="N243">
        <v>236</v>
      </c>
      <c r="O243">
        <v>109.41</v>
      </c>
      <c r="P243">
        <v>267</v>
      </c>
      <c r="Q243">
        <v>-5.1198199999999998</v>
      </c>
      <c r="R243">
        <v>220</v>
      </c>
      <c r="S243">
        <f t="shared" si="75"/>
        <v>-7.662491207590641E-2</v>
      </c>
      <c r="T243">
        <f t="shared" si="76"/>
        <v>223</v>
      </c>
      <c r="U243">
        <f t="shared" si="77"/>
        <v>726750.44555790012</v>
      </c>
      <c r="V243">
        <f t="shared" si="78"/>
        <v>205</v>
      </c>
      <c r="W243">
        <f t="shared" si="79"/>
        <v>27.389951110796527</v>
      </c>
      <c r="X243">
        <f t="shared" si="80"/>
        <v>303</v>
      </c>
      <c r="Y243">
        <f t="shared" si="81"/>
        <v>263</v>
      </c>
      <c r="Z243">
        <v>0.29709999999999998</v>
      </c>
      <c r="AA243">
        <f t="shared" si="82"/>
        <v>252</v>
      </c>
      <c r="AB243">
        <v>0.38569999999999999</v>
      </c>
      <c r="AC243">
        <f t="shared" si="83"/>
        <v>0.34139999999999998</v>
      </c>
      <c r="AD243">
        <f t="shared" si="84"/>
        <v>232</v>
      </c>
      <c r="AE243">
        <v>0.35449999999999998</v>
      </c>
      <c r="AF243">
        <f t="shared" si="85"/>
        <v>212</v>
      </c>
      <c r="AG243">
        <v>0.34039999999999998</v>
      </c>
      <c r="AH243">
        <f t="shared" si="86"/>
        <v>229</v>
      </c>
      <c r="AI243">
        <f t="shared" si="87"/>
        <v>227.33333333333334</v>
      </c>
      <c r="AJ243">
        <f>IF(C243=1,(AI243/Z243),REF)</f>
        <v>765.17446426567949</v>
      </c>
      <c r="AK243">
        <f t="shared" si="88"/>
        <v>243</v>
      </c>
      <c r="AL243">
        <f>IF(B243=1,(AI243/AC243),REF)</f>
        <v>665.88556922476084</v>
      </c>
      <c r="AM243">
        <f t="shared" si="89"/>
        <v>231</v>
      </c>
      <c r="AN243">
        <f t="shared" si="90"/>
        <v>231</v>
      </c>
      <c r="AO243" t="str">
        <f t="shared" si="91"/>
        <v>Tennessee Martin</v>
      </c>
      <c r="AP243">
        <f t="shared" si="92"/>
        <v>0.17083645822134416</v>
      </c>
      <c r="AQ243">
        <f t="shared" si="93"/>
        <v>0.1740443211893743</v>
      </c>
      <c r="AR243">
        <f t="shared" si="94"/>
        <v>0.49505744746462421</v>
      </c>
      <c r="AS243" t="str">
        <f t="shared" si="95"/>
        <v>Tennessee Martin</v>
      </c>
      <c r="AT243">
        <f t="shared" si="96"/>
        <v>242</v>
      </c>
      <c r="AU243">
        <f t="shared" si="97"/>
        <v>235</v>
      </c>
      <c r="AV243">
        <v>238</v>
      </c>
      <c r="AW243" t="str">
        <f t="shared" si="98"/>
        <v>Tennessee Martin</v>
      </c>
      <c r="AX243" t="str">
        <f t="shared" si="99"/>
        <v/>
      </c>
      <c r="AY243">
        <v>242</v>
      </c>
    </row>
    <row r="244" spans="1:51" x14ac:dyDescent="0.25">
      <c r="A244">
        <v>1</v>
      </c>
      <c r="B244">
        <v>1</v>
      </c>
      <c r="C244">
        <v>1</v>
      </c>
      <c r="D244" t="s">
        <v>187</v>
      </c>
      <c r="E244">
        <v>67.389499999999998</v>
      </c>
      <c r="F244">
        <v>254</v>
      </c>
      <c r="G244">
        <v>66.623599999999996</v>
      </c>
      <c r="H244">
        <v>246</v>
      </c>
      <c r="I244">
        <v>101.107</v>
      </c>
      <c r="J244">
        <v>230</v>
      </c>
      <c r="K244">
        <v>100.503</v>
      </c>
      <c r="L244">
        <v>241</v>
      </c>
      <c r="M244">
        <v>108.849</v>
      </c>
      <c r="N244">
        <v>290</v>
      </c>
      <c r="O244">
        <v>112.27800000000001</v>
      </c>
      <c r="P244">
        <v>308</v>
      </c>
      <c r="Q244">
        <v>-11.775499999999999</v>
      </c>
      <c r="R244">
        <v>290</v>
      </c>
      <c r="S244">
        <f t="shared" si="75"/>
        <v>-0.17473048471942967</v>
      </c>
      <c r="T244">
        <f t="shared" si="76"/>
        <v>290</v>
      </c>
      <c r="U244">
        <f t="shared" si="77"/>
        <v>680691.4338500055</v>
      </c>
      <c r="V244">
        <f t="shared" si="78"/>
        <v>269</v>
      </c>
      <c r="W244">
        <f t="shared" si="79"/>
        <v>28.306047730017248</v>
      </c>
      <c r="X244">
        <f t="shared" si="80"/>
        <v>329</v>
      </c>
      <c r="Y244">
        <f t="shared" si="81"/>
        <v>309.5</v>
      </c>
      <c r="Z244">
        <v>0.37219999999999998</v>
      </c>
      <c r="AA244">
        <f t="shared" si="82"/>
        <v>206</v>
      </c>
      <c r="AB244">
        <v>0.161</v>
      </c>
      <c r="AC244">
        <f t="shared" si="83"/>
        <v>0.2666</v>
      </c>
      <c r="AD244">
        <f t="shared" si="84"/>
        <v>271</v>
      </c>
      <c r="AE244">
        <v>0.2016</v>
      </c>
      <c r="AF244">
        <f t="shared" si="85"/>
        <v>280</v>
      </c>
      <c r="AG244">
        <v>0.29699999999999999</v>
      </c>
      <c r="AH244">
        <f t="shared" si="86"/>
        <v>247</v>
      </c>
      <c r="AI244">
        <f t="shared" si="87"/>
        <v>277.75</v>
      </c>
      <c r="AJ244">
        <f>IF(C244=1,(AI244/Z244),REF)</f>
        <v>746.23858140784534</v>
      </c>
      <c r="AK244">
        <f t="shared" si="88"/>
        <v>240</v>
      </c>
      <c r="AL244">
        <f>IF(B244=1,(AI244/AC244),REF)</f>
        <v>1041.8229557389348</v>
      </c>
      <c r="AM244">
        <f t="shared" si="89"/>
        <v>277</v>
      </c>
      <c r="AN244">
        <f t="shared" si="90"/>
        <v>240</v>
      </c>
      <c r="AO244" t="str">
        <f t="shared" si="91"/>
        <v>Loyola MD</v>
      </c>
      <c r="AP244">
        <f t="shared" si="92"/>
        <v>0.21455693324080063</v>
      </c>
      <c r="AQ244">
        <f t="shared" si="93"/>
        <v>0.12851599880411646</v>
      </c>
      <c r="AR244">
        <f t="shared" si="94"/>
        <v>0.49401778419669645</v>
      </c>
      <c r="AS244" t="str">
        <f t="shared" si="95"/>
        <v>Loyola MD</v>
      </c>
      <c r="AT244">
        <f t="shared" si="96"/>
        <v>243</v>
      </c>
      <c r="AU244">
        <f t="shared" si="97"/>
        <v>251.33333333333334</v>
      </c>
      <c r="AV244">
        <v>253</v>
      </c>
      <c r="AW244" t="str">
        <f t="shared" si="98"/>
        <v>Loyola MD</v>
      </c>
      <c r="AX244" t="str">
        <f t="shared" si="99"/>
        <v/>
      </c>
      <c r="AY244">
        <v>243</v>
      </c>
    </row>
    <row r="245" spans="1:51" x14ac:dyDescent="0.25">
      <c r="A245">
        <v>1</v>
      </c>
      <c r="B245">
        <v>1</v>
      </c>
      <c r="C245">
        <v>1</v>
      </c>
      <c r="D245" t="s">
        <v>336</v>
      </c>
      <c r="E245">
        <v>66.655699999999996</v>
      </c>
      <c r="F245">
        <v>290</v>
      </c>
      <c r="G245">
        <v>65.915400000000005</v>
      </c>
      <c r="H245">
        <v>275</v>
      </c>
      <c r="I245">
        <v>92.387900000000002</v>
      </c>
      <c r="J245">
        <v>333</v>
      </c>
      <c r="K245">
        <v>93.526499999999999</v>
      </c>
      <c r="L245">
        <v>329</v>
      </c>
      <c r="M245">
        <v>98.927000000000007</v>
      </c>
      <c r="N245">
        <v>64</v>
      </c>
      <c r="O245">
        <v>100.057</v>
      </c>
      <c r="P245">
        <v>92</v>
      </c>
      <c r="Q245">
        <v>-6.5307199999999996</v>
      </c>
      <c r="R245">
        <v>238</v>
      </c>
      <c r="S245">
        <f t="shared" si="75"/>
        <v>-9.7973616659940616E-2</v>
      </c>
      <c r="T245">
        <f t="shared" si="76"/>
        <v>240</v>
      </c>
      <c r="U245">
        <f t="shared" si="77"/>
        <v>583051.15245531523</v>
      </c>
      <c r="V245">
        <f t="shared" si="78"/>
        <v>339</v>
      </c>
      <c r="W245">
        <f t="shared" si="79"/>
        <v>23.798997868166111</v>
      </c>
      <c r="X245">
        <f t="shared" si="80"/>
        <v>126</v>
      </c>
      <c r="Y245">
        <f t="shared" si="81"/>
        <v>183</v>
      </c>
      <c r="Z245">
        <v>0.30059999999999998</v>
      </c>
      <c r="AA245">
        <f t="shared" si="82"/>
        <v>248</v>
      </c>
      <c r="AB245">
        <v>0.3599</v>
      </c>
      <c r="AC245">
        <f t="shared" si="83"/>
        <v>0.33024999999999999</v>
      </c>
      <c r="AD245">
        <f t="shared" si="84"/>
        <v>238</v>
      </c>
      <c r="AE245">
        <v>0.2555</v>
      </c>
      <c r="AF245">
        <f t="shared" si="85"/>
        <v>257</v>
      </c>
      <c r="AG245">
        <v>0.30009999999999998</v>
      </c>
      <c r="AH245">
        <f t="shared" si="86"/>
        <v>245</v>
      </c>
      <c r="AI245">
        <f t="shared" si="87"/>
        <v>250.33333333333334</v>
      </c>
      <c r="AJ245">
        <f>IF(C245=1,(AI245/Z245),REF)</f>
        <v>832.77888667110233</v>
      </c>
      <c r="AK245">
        <f t="shared" si="88"/>
        <v>248</v>
      </c>
      <c r="AL245">
        <f>IF(B245=1,(AI245/AC245),REF)</f>
        <v>758.01160736815552</v>
      </c>
      <c r="AM245">
        <f t="shared" si="89"/>
        <v>244</v>
      </c>
      <c r="AN245">
        <f t="shared" si="90"/>
        <v>238</v>
      </c>
      <c r="AO245" t="str">
        <f t="shared" si="91"/>
        <v>UC Davis</v>
      </c>
      <c r="AP245">
        <f t="shared" si="92"/>
        <v>0.17139176836715247</v>
      </c>
      <c r="AQ245">
        <f t="shared" si="93"/>
        <v>0.16565503301122486</v>
      </c>
      <c r="AR245">
        <f t="shared" si="94"/>
        <v>0.49052831985528972</v>
      </c>
      <c r="AS245" t="str">
        <f t="shared" si="95"/>
        <v>UC Davis</v>
      </c>
      <c r="AT245">
        <f t="shared" si="96"/>
        <v>244</v>
      </c>
      <c r="AU245">
        <f t="shared" si="97"/>
        <v>240</v>
      </c>
      <c r="AV245">
        <v>244</v>
      </c>
      <c r="AW245" t="str">
        <f t="shared" si="98"/>
        <v>UC Davis</v>
      </c>
      <c r="AX245" t="str">
        <f t="shared" si="99"/>
        <v/>
      </c>
      <c r="AY245">
        <v>244</v>
      </c>
    </row>
    <row r="246" spans="1:51" x14ac:dyDescent="0.25">
      <c r="A246">
        <v>1</v>
      </c>
      <c r="B246">
        <v>1</v>
      </c>
      <c r="C246">
        <v>1</v>
      </c>
      <c r="D246" t="s">
        <v>223</v>
      </c>
      <c r="E246">
        <v>67.867699999999999</v>
      </c>
      <c r="F246">
        <v>233</v>
      </c>
      <c r="G246">
        <v>67.126099999999994</v>
      </c>
      <c r="H246">
        <v>224</v>
      </c>
      <c r="I246">
        <v>101.357</v>
      </c>
      <c r="J246">
        <v>228</v>
      </c>
      <c r="K246">
        <v>99.545000000000002</v>
      </c>
      <c r="L246">
        <v>262</v>
      </c>
      <c r="M246">
        <v>103.429</v>
      </c>
      <c r="N246">
        <v>158</v>
      </c>
      <c r="O246">
        <v>106.67100000000001</v>
      </c>
      <c r="P246">
        <v>213</v>
      </c>
      <c r="Q246">
        <v>-7.1257099999999998</v>
      </c>
      <c r="R246">
        <v>246</v>
      </c>
      <c r="S246">
        <f t="shared" si="75"/>
        <v>-0.1049984013013555</v>
      </c>
      <c r="T246">
        <f t="shared" si="76"/>
        <v>249</v>
      </c>
      <c r="U246">
        <f t="shared" si="77"/>
        <v>672515.08961059246</v>
      </c>
      <c r="V246">
        <f t="shared" si="78"/>
        <v>282</v>
      </c>
      <c r="W246">
        <f t="shared" si="79"/>
        <v>25.894710194605807</v>
      </c>
      <c r="X246">
        <f t="shared" si="80"/>
        <v>241</v>
      </c>
      <c r="Y246">
        <f t="shared" si="81"/>
        <v>245</v>
      </c>
      <c r="Z246">
        <v>0.32240000000000002</v>
      </c>
      <c r="AA246">
        <f t="shared" si="82"/>
        <v>232</v>
      </c>
      <c r="AB246">
        <v>0.28849999999999998</v>
      </c>
      <c r="AC246">
        <f t="shared" si="83"/>
        <v>0.30545</v>
      </c>
      <c r="AD246">
        <f t="shared" si="84"/>
        <v>250</v>
      </c>
      <c r="AE246">
        <v>0.34339999999999998</v>
      </c>
      <c r="AF246">
        <f t="shared" si="85"/>
        <v>217</v>
      </c>
      <c r="AG246">
        <v>0.29299999999999998</v>
      </c>
      <c r="AH246">
        <f t="shared" si="86"/>
        <v>251</v>
      </c>
      <c r="AI246">
        <f t="shared" si="87"/>
        <v>249</v>
      </c>
      <c r="AJ246">
        <f>IF(C246=1,(AI246/Z246),REF)</f>
        <v>772.33250620347394</v>
      </c>
      <c r="AK246">
        <f t="shared" si="88"/>
        <v>244</v>
      </c>
      <c r="AL246">
        <f>IF(B246=1,(AI246/AC246),REF)</f>
        <v>815.19070224259292</v>
      </c>
      <c r="AM246">
        <f t="shared" si="89"/>
        <v>253</v>
      </c>
      <c r="AN246">
        <f t="shared" si="90"/>
        <v>244</v>
      </c>
      <c r="AO246" t="str">
        <f t="shared" si="91"/>
        <v>New Hampshire</v>
      </c>
      <c r="AP246">
        <f t="shared" si="92"/>
        <v>0.18521175876643595</v>
      </c>
      <c r="AQ246">
        <f t="shared" si="93"/>
        <v>0.15182875063862716</v>
      </c>
      <c r="AR246">
        <f t="shared" si="94"/>
        <v>0.49052465697123809</v>
      </c>
      <c r="AS246" t="str">
        <f t="shared" si="95"/>
        <v>New Hampshire</v>
      </c>
      <c r="AT246">
        <f t="shared" si="96"/>
        <v>245</v>
      </c>
      <c r="AU246">
        <f t="shared" si="97"/>
        <v>246.33333333333334</v>
      </c>
      <c r="AV246">
        <v>245</v>
      </c>
      <c r="AW246" t="str">
        <f t="shared" si="98"/>
        <v>New Hampshire</v>
      </c>
      <c r="AX246" t="str">
        <f t="shared" si="99"/>
        <v/>
      </c>
      <c r="AY246">
        <v>245</v>
      </c>
    </row>
    <row r="247" spans="1:51" x14ac:dyDescent="0.25">
      <c r="A247">
        <v>1</v>
      </c>
      <c r="B247">
        <v>1</v>
      </c>
      <c r="C247">
        <v>1</v>
      </c>
      <c r="D247" t="s">
        <v>214</v>
      </c>
      <c r="E247">
        <v>70.147099999999995</v>
      </c>
      <c r="F247">
        <v>110</v>
      </c>
      <c r="G247">
        <v>68.475499999999997</v>
      </c>
      <c r="H247">
        <v>145</v>
      </c>
      <c r="I247">
        <v>108.124</v>
      </c>
      <c r="J247">
        <v>87</v>
      </c>
      <c r="K247">
        <v>106.328</v>
      </c>
      <c r="L247">
        <v>147</v>
      </c>
      <c r="M247">
        <v>110.251</v>
      </c>
      <c r="N247">
        <v>314</v>
      </c>
      <c r="O247">
        <v>113.545</v>
      </c>
      <c r="P247">
        <v>325</v>
      </c>
      <c r="Q247">
        <v>-7.2170800000000002</v>
      </c>
      <c r="R247">
        <v>249</v>
      </c>
      <c r="S247">
        <f t="shared" si="75"/>
        <v>-0.10288379704934345</v>
      </c>
      <c r="T247">
        <f t="shared" si="76"/>
        <v>246</v>
      </c>
      <c r="U247">
        <f t="shared" si="77"/>
        <v>793058.11105120648</v>
      </c>
      <c r="V247">
        <f t="shared" si="78"/>
        <v>132</v>
      </c>
      <c r="W247">
        <f t="shared" si="79"/>
        <v>27.685929085526585</v>
      </c>
      <c r="X247">
        <f t="shared" si="80"/>
        <v>318</v>
      </c>
      <c r="Y247">
        <f t="shared" si="81"/>
        <v>282</v>
      </c>
      <c r="Z247">
        <v>0.2407</v>
      </c>
      <c r="AA247">
        <f t="shared" si="82"/>
        <v>274</v>
      </c>
      <c r="AB247">
        <v>0.52649999999999997</v>
      </c>
      <c r="AC247">
        <f t="shared" si="83"/>
        <v>0.3836</v>
      </c>
      <c r="AD247">
        <f t="shared" si="84"/>
        <v>213</v>
      </c>
      <c r="AE247">
        <v>0.26579999999999998</v>
      </c>
      <c r="AF247">
        <f t="shared" si="85"/>
        <v>250</v>
      </c>
      <c r="AG247">
        <v>0.36880000000000002</v>
      </c>
      <c r="AH247">
        <f t="shared" si="86"/>
        <v>221</v>
      </c>
      <c r="AI247">
        <f t="shared" si="87"/>
        <v>224</v>
      </c>
      <c r="AJ247">
        <f>IF(C247=1,(AI247/Z247),REF)</f>
        <v>930.61902783547987</v>
      </c>
      <c r="AK247">
        <f t="shared" si="88"/>
        <v>260</v>
      </c>
      <c r="AL247">
        <f>IF(B247=1,(AI247/AC247),REF)</f>
        <v>583.94160583941607</v>
      </c>
      <c r="AM247">
        <f t="shared" si="89"/>
        <v>217</v>
      </c>
      <c r="AN247">
        <f t="shared" si="90"/>
        <v>213</v>
      </c>
      <c r="AO247" t="str">
        <f t="shared" si="91"/>
        <v>Montana St.</v>
      </c>
      <c r="AP247">
        <f t="shared" si="92"/>
        <v>0.13572281276820092</v>
      </c>
      <c r="AQ247">
        <f t="shared" si="93"/>
        <v>0.19879420127361902</v>
      </c>
      <c r="AR247">
        <f t="shared" si="94"/>
        <v>0.48905227818562674</v>
      </c>
      <c r="AS247" t="str">
        <f t="shared" si="95"/>
        <v>Montana St.</v>
      </c>
      <c r="AT247">
        <f t="shared" si="96"/>
        <v>246</v>
      </c>
      <c r="AU247">
        <f t="shared" si="97"/>
        <v>224</v>
      </c>
      <c r="AV247">
        <v>229</v>
      </c>
      <c r="AW247" t="str">
        <f t="shared" si="98"/>
        <v>Montana St.</v>
      </c>
      <c r="AX247" t="str">
        <f t="shared" si="99"/>
        <v/>
      </c>
      <c r="AY247">
        <v>246</v>
      </c>
    </row>
    <row r="248" spans="1:51" x14ac:dyDescent="0.25">
      <c r="A248">
        <v>1</v>
      </c>
      <c r="B248">
        <v>1</v>
      </c>
      <c r="C248">
        <v>1</v>
      </c>
      <c r="D248" t="s">
        <v>263</v>
      </c>
      <c r="E248">
        <v>72.882300000000001</v>
      </c>
      <c r="F248">
        <v>30</v>
      </c>
      <c r="G248">
        <v>71.975099999999998</v>
      </c>
      <c r="H248">
        <v>29</v>
      </c>
      <c r="I248">
        <v>104.13200000000001</v>
      </c>
      <c r="J248">
        <v>176</v>
      </c>
      <c r="K248">
        <v>101.96599999999999</v>
      </c>
      <c r="L248">
        <v>217</v>
      </c>
      <c r="M248">
        <v>107.19</v>
      </c>
      <c r="N248">
        <v>252</v>
      </c>
      <c r="O248">
        <v>110.19799999999999</v>
      </c>
      <c r="P248">
        <v>279</v>
      </c>
      <c r="Q248">
        <v>-8.2314299999999996</v>
      </c>
      <c r="R248">
        <v>258</v>
      </c>
      <c r="S248">
        <f t="shared" si="75"/>
        <v>-0.11294923458782172</v>
      </c>
      <c r="T248">
        <f t="shared" si="76"/>
        <v>256</v>
      </c>
      <c r="U248">
        <f t="shared" si="77"/>
        <v>757762.02181913867</v>
      </c>
      <c r="V248">
        <f t="shared" si="78"/>
        <v>167</v>
      </c>
      <c r="W248">
        <f t="shared" si="79"/>
        <v>25.401295716744688</v>
      </c>
      <c r="X248">
        <f t="shared" si="80"/>
        <v>212</v>
      </c>
      <c r="Y248">
        <f t="shared" si="81"/>
        <v>234</v>
      </c>
      <c r="Z248">
        <v>0.31409999999999999</v>
      </c>
      <c r="AA248">
        <f t="shared" si="82"/>
        <v>238</v>
      </c>
      <c r="AB248">
        <v>0.29709999999999998</v>
      </c>
      <c r="AC248">
        <f t="shared" si="83"/>
        <v>0.30559999999999998</v>
      </c>
      <c r="AD248">
        <f t="shared" si="84"/>
        <v>249</v>
      </c>
      <c r="AE248">
        <v>0.2797</v>
      </c>
      <c r="AF248">
        <f t="shared" si="85"/>
        <v>245</v>
      </c>
      <c r="AG248">
        <v>0.27860000000000001</v>
      </c>
      <c r="AH248">
        <f t="shared" si="86"/>
        <v>261</v>
      </c>
      <c r="AI248">
        <f t="shared" si="87"/>
        <v>235.33333333333334</v>
      </c>
      <c r="AJ248">
        <f>IF(C248=1,(AI248/Z248),REF)</f>
        <v>749.2306059641304</v>
      </c>
      <c r="AK248">
        <f t="shared" si="88"/>
        <v>241</v>
      </c>
      <c r="AL248">
        <f>IF(B248=1,(AI248/AC248),REF)</f>
        <v>770.06980802792327</v>
      </c>
      <c r="AM248">
        <f t="shared" si="89"/>
        <v>246</v>
      </c>
      <c r="AN248">
        <f t="shared" si="90"/>
        <v>241</v>
      </c>
      <c r="AO248" t="str">
        <f t="shared" si="91"/>
        <v>Portland St.</v>
      </c>
      <c r="AP248">
        <f t="shared" si="92"/>
        <v>0.18099240023333774</v>
      </c>
      <c r="AQ248">
        <f t="shared" si="93"/>
        <v>0.15298835640990582</v>
      </c>
      <c r="AR248">
        <f t="shared" si="94"/>
        <v>0.48873853135005368</v>
      </c>
      <c r="AS248" t="str">
        <f t="shared" si="95"/>
        <v>Portland St.</v>
      </c>
      <c r="AT248">
        <f t="shared" si="96"/>
        <v>247</v>
      </c>
      <c r="AU248">
        <f t="shared" si="97"/>
        <v>245.66666666666666</v>
      </c>
      <c r="AV248">
        <v>248</v>
      </c>
      <c r="AW248" t="str">
        <f t="shared" si="98"/>
        <v>Portland St.</v>
      </c>
      <c r="AX248" t="str">
        <f t="shared" si="99"/>
        <v/>
      </c>
      <c r="AY248">
        <v>247</v>
      </c>
    </row>
    <row r="249" spans="1:51" x14ac:dyDescent="0.25">
      <c r="A249">
        <v>1</v>
      </c>
      <c r="B249">
        <v>1</v>
      </c>
      <c r="C249">
        <v>1</v>
      </c>
      <c r="D249" t="s">
        <v>230</v>
      </c>
      <c r="E249">
        <v>68.406099999999995</v>
      </c>
      <c r="F249">
        <v>205</v>
      </c>
      <c r="G249">
        <v>67.656499999999994</v>
      </c>
      <c r="H249">
        <v>191</v>
      </c>
      <c r="I249">
        <v>106.952</v>
      </c>
      <c r="J249">
        <v>107</v>
      </c>
      <c r="K249">
        <v>105.92700000000001</v>
      </c>
      <c r="L249">
        <v>157</v>
      </c>
      <c r="M249">
        <v>107.294</v>
      </c>
      <c r="N249">
        <v>255</v>
      </c>
      <c r="O249">
        <v>112.61199999999999</v>
      </c>
      <c r="P249">
        <v>315</v>
      </c>
      <c r="Q249">
        <v>-6.6851599999999998</v>
      </c>
      <c r="R249">
        <v>240</v>
      </c>
      <c r="S249">
        <f t="shared" si="75"/>
        <v>-9.7725202869334588E-2</v>
      </c>
      <c r="T249">
        <f t="shared" si="76"/>
        <v>239</v>
      </c>
      <c r="U249">
        <f t="shared" si="77"/>
        <v>767552.65133250691</v>
      </c>
      <c r="V249">
        <f t="shared" si="78"/>
        <v>156</v>
      </c>
      <c r="W249">
        <f t="shared" si="79"/>
        <v>28.01822662251061</v>
      </c>
      <c r="X249">
        <f t="shared" si="80"/>
        <v>324</v>
      </c>
      <c r="Y249">
        <f t="shared" si="81"/>
        <v>281.5</v>
      </c>
      <c r="Z249">
        <v>0.26350000000000001</v>
      </c>
      <c r="AA249">
        <f t="shared" si="82"/>
        <v>266</v>
      </c>
      <c r="AB249">
        <v>0.45689999999999997</v>
      </c>
      <c r="AC249">
        <f t="shared" si="83"/>
        <v>0.36019999999999996</v>
      </c>
      <c r="AD249">
        <f t="shared" si="84"/>
        <v>224</v>
      </c>
      <c r="AE249">
        <v>0.19520000000000001</v>
      </c>
      <c r="AF249">
        <f t="shared" si="85"/>
        <v>281</v>
      </c>
      <c r="AG249">
        <v>0.25929999999999997</v>
      </c>
      <c r="AH249">
        <f t="shared" si="86"/>
        <v>265</v>
      </c>
      <c r="AI249">
        <f t="shared" si="87"/>
        <v>241.08333333333334</v>
      </c>
      <c r="AJ249">
        <f>IF(C249=1,(AI249/Z249),REF)</f>
        <v>914.92726122707143</v>
      </c>
      <c r="AK249">
        <f t="shared" si="88"/>
        <v>257</v>
      </c>
      <c r="AL249">
        <f>IF(B249=1,(AI249/AC249),REF)</f>
        <v>669.30409032019259</v>
      </c>
      <c r="AM249">
        <f t="shared" si="89"/>
        <v>232</v>
      </c>
      <c r="AN249">
        <f t="shared" si="90"/>
        <v>224</v>
      </c>
      <c r="AO249" t="str">
        <f t="shared" si="91"/>
        <v>Norfolk St.</v>
      </c>
      <c r="AP249">
        <f t="shared" si="92"/>
        <v>0.14883186257242156</v>
      </c>
      <c r="AQ249">
        <f t="shared" si="93"/>
        <v>0.18351098430682775</v>
      </c>
      <c r="AR249">
        <f t="shared" si="94"/>
        <v>0.48777836769307936</v>
      </c>
      <c r="AS249" t="str">
        <f t="shared" si="95"/>
        <v>Norfolk St.</v>
      </c>
      <c r="AT249">
        <f t="shared" si="96"/>
        <v>248</v>
      </c>
      <c r="AU249">
        <f t="shared" si="97"/>
        <v>232</v>
      </c>
      <c r="AV249">
        <v>240</v>
      </c>
      <c r="AW249" t="str">
        <f t="shared" si="98"/>
        <v>Norfolk St.</v>
      </c>
      <c r="AX249" t="str">
        <f t="shared" si="99"/>
        <v/>
      </c>
      <c r="AY249">
        <v>248</v>
      </c>
    </row>
    <row r="250" spans="1:51" x14ac:dyDescent="0.25">
      <c r="A250">
        <v>1</v>
      </c>
      <c r="B250">
        <v>1</v>
      </c>
      <c r="C250">
        <v>1</v>
      </c>
      <c r="D250" t="s">
        <v>118</v>
      </c>
      <c r="E250">
        <v>71.821200000000005</v>
      </c>
      <c r="F250">
        <v>56</v>
      </c>
      <c r="G250">
        <v>71.134600000000006</v>
      </c>
      <c r="H250">
        <v>48</v>
      </c>
      <c r="I250">
        <v>105.80500000000001</v>
      </c>
      <c r="J250">
        <v>128</v>
      </c>
      <c r="K250">
        <v>104.836</v>
      </c>
      <c r="L250">
        <v>168</v>
      </c>
      <c r="M250">
        <v>107.84099999999999</v>
      </c>
      <c r="N250">
        <v>270</v>
      </c>
      <c r="O250">
        <v>114.583</v>
      </c>
      <c r="P250">
        <v>334</v>
      </c>
      <c r="Q250">
        <v>-9.7468599999999999</v>
      </c>
      <c r="R250">
        <v>270</v>
      </c>
      <c r="S250">
        <f t="shared" si="75"/>
        <v>-0.13571201817847653</v>
      </c>
      <c r="T250">
        <f t="shared" si="76"/>
        <v>265</v>
      </c>
      <c r="U250">
        <f t="shared" si="77"/>
        <v>789357.13957499515</v>
      </c>
      <c r="V250">
        <f t="shared" si="78"/>
        <v>135</v>
      </c>
      <c r="W250">
        <f t="shared" si="79"/>
        <v>27.437190891320192</v>
      </c>
      <c r="X250">
        <f t="shared" si="80"/>
        <v>307</v>
      </c>
      <c r="Y250">
        <f t="shared" si="81"/>
        <v>286</v>
      </c>
      <c r="Z250">
        <v>0.35160000000000002</v>
      </c>
      <c r="AA250">
        <f t="shared" si="82"/>
        <v>220</v>
      </c>
      <c r="AB250">
        <v>0.151</v>
      </c>
      <c r="AC250">
        <f t="shared" si="83"/>
        <v>0.25130000000000002</v>
      </c>
      <c r="AD250">
        <f t="shared" si="84"/>
        <v>278</v>
      </c>
      <c r="AE250">
        <v>0.34599999999999997</v>
      </c>
      <c r="AF250">
        <f t="shared" si="85"/>
        <v>216</v>
      </c>
      <c r="AG250">
        <v>0.2339</v>
      </c>
      <c r="AH250">
        <f t="shared" si="86"/>
        <v>275</v>
      </c>
      <c r="AI250">
        <f t="shared" si="87"/>
        <v>242.5</v>
      </c>
      <c r="AJ250">
        <f>IF(C250=1,(AI250/Z250),REF)</f>
        <v>689.70420932878267</v>
      </c>
      <c r="AK250">
        <f t="shared" si="88"/>
        <v>233</v>
      </c>
      <c r="AL250">
        <f>IF(B250=1,(AI250/AC250),REF)</f>
        <v>964.98209311579774</v>
      </c>
      <c r="AM250">
        <f t="shared" si="89"/>
        <v>267</v>
      </c>
      <c r="AN250">
        <f t="shared" si="90"/>
        <v>233</v>
      </c>
      <c r="AO250" t="str">
        <f t="shared" si="91"/>
        <v>Fairleigh Dickinson</v>
      </c>
      <c r="AP250">
        <f t="shared" si="92"/>
        <v>0.20428502534604889</v>
      </c>
      <c r="AQ250">
        <f t="shared" si="93"/>
        <v>0.12230631260129575</v>
      </c>
      <c r="AR250">
        <f t="shared" si="94"/>
        <v>0.48438408617137357</v>
      </c>
      <c r="AS250" t="str">
        <f t="shared" si="95"/>
        <v>Fairleigh Dickinson</v>
      </c>
      <c r="AT250">
        <f t="shared" si="96"/>
        <v>249</v>
      </c>
      <c r="AU250">
        <f t="shared" si="97"/>
        <v>253.33333333333334</v>
      </c>
      <c r="AV250">
        <v>254</v>
      </c>
      <c r="AW250" t="str">
        <f t="shared" si="98"/>
        <v>Fairleigh Dickinson</v>
      </c>
      <c r="AX250" t="str">
        <f t="shared" si="99"/>
        <v/>
      </c>
      <c r="AY250">
        <v>249</v>
      </c>
    </row>
    <row r="251" spans="1:51" x14ac:dyDescent="0.25">
      <c r="A251">
        <v>1</v>
      </c>
      <c r="B251">
        <v>1</v>
      </c>
      <c r="C251">
        <v>1</v>
      </c>
      <c r="D251" t="s">
        <v>60</v>
      </c>
      <c r="E251">
        <v>67.035499999999999</v>
      </c>
      <c r="F251">
        <v>274</v>
      </c>
      <c r="G251">
        <v>66.647900000000007</v>
      </c>
      <c r="H251">
        <v>245</v>
      </c>
      <c r="I251">
        <v>90.853399999999993</v>
      </c>
      <c r="J251">
        <v>339</v>
      </c>
      <c r="K251">
        <v>94.850800000000007</v>
      </c>
      <c r="L251">
        <v>320</v>
      </c>
      <c r="M251">
        <v>105.205</v>
      </c>
      <c r="N251">
        <v>208</v>
      </c>
      <c r="O251">
        <v>100.9</v>
      </c>
      <c r="P251">
        <v>104</v>
      </c>
      <c r="Q251">
        <v>-6.0490899999999996</v>
      </c>
      <c r="R251">
        <v>234</v>
      </c>
      <c r="S251">
        <f t="shared" si="75"/>
        <v>-9.0238754092980572E-2</v>
      </c>
      <c r="T251">
        <f t="shared" si="76"/>
        <v>235</v>
      </c>
      <c r="U251">
        <f t="shared" si="77"/>
        <v>603096.55739913287</v>
      </c>
      <c r="V251">
        <f t="shared" si="78"/>
        <v>325</v>
      </c>
      <c r="W251">
        <f t="shared" si="79"/>
        <v>23.98396672460153</v>
      </c>
      <c r="X251">
        <f t="shared" si="80"/>
        <v>134</v>
      </c>
      <c r="Y251">
        <f t="shared" si="81"/>
        <v>184.5</v>
      </c>
      <c r="Z251">
        <v>0.24390000000000001</v>
      </c>
      <c r="AA251">
        <f t="shared" si="82"/>
        <v>273</v>
      </c>
      <c r="AB251">
        <v>0.49130000000000001</v>
      </c>
      <c r="AC251">
        <f t="shared" si="83"/>
        <v>0.36760000000000004</v>
      </c>
      <c r="AD251">
        <f t="shared" si="84"/>
        <v>220</v>
      </c>
      <c r="AE251">
        <v>0.30759999999999998</v>
      </c>
      <c r="AF251">
        <f t="shared" si="85"/>
        <v>232</v>
      </c>
      <c r="AG251">
        <v>0.44640000000000002</v>
      </c>
      <c r="AH251">
        <f t="shared" si="86"/>
        <v>189</v>
      </c>
      <c r="AI251">
        <f t="shared" si="87"/>
        <v>230.91666666666666</v>
      </c>
      <c r="AJ251">
        <f>IF(C251=1,(AI251/Z251),REF)</f>
        <v>946.76780101134341</v>
      </c>
      <c r="AK251">
        <f t="shared" si="88"/>
        <v>264</v>
      </c>
      <c r="AL251">
        <f>IF(B251=1,(AI251/AC251),REF)</f>
        <v>628.17373957199845</v>
      </c>
      <c r="AM251">
        <f t="shared" si="89"/>
        <v>227</v>
      </c>
      <c r="AN251">
        <f t="shared" si="90"/>
        <v>220</v>
      </c>
      <c r="AO251" t="str">
        <f t="shared" si="91"/>
        <v>Boston College</v>
      </c>
      <c r="AP251">
        <f t="shared" si="92"/>
        <v>0.13729079075611761</v>
      </c>
      <c r="AQ251">
        <f t="shared" si="93"/>
        <v>0.18877167163681174</v>
      </c>
      <c r="AR251">
        <f t="shared" si="94"/>
        <v>0.48407017280594172</v>
      </c>
      <c r="AS251" t="str">
        <f t="shared" si="95"/>
        <v>Boston College</v>
      </c>
      <c r="AT251">
        <f t="shared" si="96"/>
        <v>250</v>
      </c>
      <c r="AU251">
        <f t="shared" si="97"/>
        <v>230</v>
      </c>
      <c r="AV251">
        <v>237</v>
      </c>
      <c r="AW251" t="str">
        <f t="shared" si="98"/>
        <v>Boston College</v>
      </c>
      <c r="AX251" t="str">
        <f t="shared" si="99"/>
        <v/>
      </c>
      <c r="AY251">
        <v>250</v>
      </c>
    </row>
    <row r="252" spans="1:51" x14ac:dyDescent="0.25">
      <c r="A252">
        <v>1</v>
      </c>
      <c r="B252">
        <v>1</v>
      </c>
      <c r="C252">
        <v>1</v>
      </c>
      <c r="D252" t="s">
        <v>291</v>
      </c>
      <c r="E252">
        <v>66.915999999999997</v>
      </c>
      <c r="F252">
        <v>281</v>
      </c>
      <c r="G252">
        <v>65.427599999999998</v>
      </c>
      <c r="H252">
        <v>297</v>
      </c>
      <c r="I252">
        <v>95.611900000000006</v>
      </c>
      <c r="J252">
        <v>314</v>
      </c>
      <c r="K252">
        <v>94.601600000000005</v>
      </c>
      <c r="L252">
        <v>324</v>
      </c>
      <c r="M252">
        <v>102.048</v>
      </c>
      <c r="N252">
        <v>130</v>
      </c>
      <c r="O252">
        <v>106.42</v>
      </c>
      <c r="P252">
        <v>207</v>
      </c>
      <c r="Q252">
        <v>-11.8184</v>
      </c>
      <c r="R252">
        <v>291</v>
      </c>
      <c r="S252">
        <f t="shared" si="75"/>
        <v>-0.17661545818638288</v>
      </c>
      <c r="T252">
        <f t="shared" si="76"/>
        <v>292</v>
      </c>
      <c r="U252">
        <f t="shared" si="77"/>
        <v>598862.24754282506</v>
      </c>
      <c r="V252">
        <f t="shared" si="78"/>
        <v>327</v>
      </c>
      <c r="W252">
        <f t="shared" si="79"/>
        <v>26.164186421810825</v>
      </c>
      <c r="X252">
        <f t="shared" si="80"/>
        <v>258</v>
      </c>
      <c r="Y252">
        <f t="shared" si="81"/>
        <v>275</v>
      </c>
      <c r="Z252">
        <v>0.3518</v>
      </c>
      <c r="AA252">
        <f t="shared" si="82"/>
        <v>218</v>
      </c>
      <c r="AB252">
        <v>0.1477</v>
      </c>
      <c r="AC252">
        <f t="shared" si="83"/>
        <v>0.24975</v>
      </c>
      <c r="AD252">
        <f t="shared" si="84"/>
        <v>281</v>
      </c>
      <c r="AE252">
        <v>0.18379999999999999</v>
      </c>
      <c r="AF252">
        <f t="shared" si="85"/>
        <v>286</v>
      </c>
      <c r="AG252">
        <v>0.2056</v>
      </c>
      <c r="AH252">
        <f t="shared" si="86"/>
        <v>293</v>
      </c>
      <c r="AI252">
        <f t="shared" si="87"/>
        <v>292.33333333333331</v>
      </c>
      <c r="AJ252">
        <f>IF(C252=1,(AI252/Z252),REF)</f>
        <v>830.96456319878712</v>
      </c>
      <c r="AK252">
        <f t="shared" si="88"/>
        <v>247</v>
      </c>
      <c r="AL252">
        <f>IF(B252=1,(AI252/AC252),REF)</f>
        <v>1170.5038371705039</v>
      </c>
      <c r="AM252">
        <f t="shared" si="89"/>
        <v>287</v>
      </c>
      <c r="AN252">
        <f t="shared" si="90"/>
        <v>247</v>
      </c>
      <c r="AO252" t="str">
        <f t="shared" si="91"/>
        <v>Seattle</v>
      </c>
      <c r="AP252">
        <f t="shared" si="92"/>
        <v>0.20062799769810291</v>
      </c>
      <c r="AQ252">
        <f t="shared" si="93"/>
        <v>0.11865339873339735</v>
      </c>
      <c r="AR252">
        <f t="shared" si="94"/>
        <v>0.48001791634944779</v>
      </c>
      <c r="AS252" t="str">
        <f t="shared" si="95"/>
        <v>Seattle</v>
      </c>
      <c r="AT252">
        <f t="shared" si="96"/>
        <v>251</v>
      </c>
      <c r="AU252">
        <f t="shared" si="97"/>
        <v>259.66666666666669</v>
      </c>
      <c r="AV252">
        <v>262</v>
      </c>
      <c r="AW252" t="str">
        <f t="shared" si="98"/>
        <v>Seattle</v>
      </c>
      <c r="AX252" t="str">
        <f t="shared" si="99"/>
        <v/>
      </c>
      <c r="AY252">
        <v>251</v>
      </c>
    </row>
    <row r="253" spans="1:51" x14ac:dyDescent="0.25">
      <c r="A253">
        <v>1</v>
      </c>
      <c r="B253">
        <v>1</v>
      </c>
      <c r="C253">
        <v>1</v>
      </c>
      <c r="D253" t="s">
        <v>190</v>
      </c>
      <c r="E253">
        <v>69.052000000000007</v>
      </c>
      <c r="F253">
        <v>170</v>
      </c>
      <c r="G253">
        <v>67.930000000000007</v>
      </c>
      <c r="H253">
        <v>174</v>
      </c>
      <c r="I253">
        <v>98.527000000000001</v>
      </c>
      <c r="J253">
        <v>278</v>
      </c>
      <c r="K253">
        <v>98.807699999999997</v>
      </c>
      <c r="L253">
        <v>283</v>
      </c>
      <c r="M253">
        <v>104.652</v>
      </c>
      <c r="N253">
        <v>188</v>
      </c>
      <c r="O253">
        <v>106.051</v>
      </c>
      <c r="P253">
        <v>198</v>
      </c>
      <c r="Q253">
        <v>-7.2428600000000003</v>
      </c>
      <c r="R253">
        <v>250</v>
      </c>
      <c r="S253">
        <f t="shared" si="75"/>
        <v>-0.10489631002722592</v>
      </c>
      <c r="T253">
        <f t="shared" si="76"/>
        <v>248</v>
      </c>
      <c r="U253">
        <f t="shared" si="77"/>
        <v>674152.02297313302</v>
      </c>
      <c r="V253">
        <f t="shared" si="78"/>
        <v>277</v>
      </c>
      <c r="W253">
        <f t="shared" si="79"/>
        <v>25.214326195769264</v>
      </c>
      <c r="X253">
        <f t="shared" si="80"/>
        <v>202</v>
      </c>
      <c r="Y253">
        <f t="shared" si="81"/>
        <v>225</v>
      </c>
      <c r="Z253">
        <v>0.28399999999999997</v>
      </c>
      <c r="AA253">
        <f t="shared" si="82"/>
        <v>256</v>
      </c>
      <c r="AB253">
        <v>0.33600000000000002</v>
      </c>
      <c r="AC253">
        <f t="shared" si="83"/>
        <v>0.31</v>
      </c>
      <c r="AD253">
        <f t="shared" si="84"/>
        <v>248</v>
      </c>
      <c r="AE253">
        <v>0.41599999999999998</v>
      </c>
      <c r="AF253">
        <f t="shared" si="85"/>
        <v>187</v>
      </c>
      <c r="AG253">
        <v>0.28810000000000002</v>
      </c>
      <c r="AH253">
        <f t="shared" si="86"/>
        <v>253</v>
      </c>
      <c r="AI253">
        <f t="shared" si="87"/>
        <v>239.66666666666666</v>
      </c>
      <c r="AJ253">
        <f>IF(C253=1,(AI253/Z253),REF)</f>
        <v>843.89671361502349</v>
      </c>
      <c r="AK253">
        <f t="shared" si="88"/>
        <v>249</v>
      </c>
      <c r="AL253">
        <f>IF(B253=1,(AI253/AC253),REF)</f>
        <v>773.11827956989248</v>
      </c>
      <c r="AM253">
        <f t="shared" si="89"/>
        <v>247</v>
      </c>
      <c r="AN253">
        <f t="shared" si="90"/>
        <v>247</v>
      </c>
      <c r="AO253" t="str">
        <f t="shared" si="91"/>
        <v>Manhattan</v>
      </c>
      <c r="AP253">
        <f t="shared" si="92"/>
        <v>0.16171241562404556</v>
      </c>
      <c r="AQ253">
        <f t="shared" si="93"/>
        <v>0.15511444460819321</v>
      </c>
      <c r="AR253">
        <f t="shared" si="94"/>
        <v>0.47853840654717883</v>
      </c>
      <c r="AS253" t="str">
        <f t="shared" si="95"/>
        <v>Manhattan</v>
      </c>
      <c r="AT253">
        <f t="shared" si="96"/>
        <v>252</v>
      </c>
      <c r="AU253">
        <f t="shared" si="97"/>
        <v>249</v>
      </c>
      <c r="AV253">
        <v>252</v>
      </c>
      <c r="AW253" t="str">
        <f t="shared" si="98"/>
        <v>Manhattan</v>
      </c>
      <c r="AX253" t="str">
        <f t="shared" si="99"/>
        <v/>
      </c>
      <c r="AY253">
        <v>252</v>
      </c>
    </row>
    <row r="254" spans="1:51" x14ac:dyDescent="0.25">
      <c r="A254">
        <v>1</v>
      </c>
      <c r="B254">
        <v>1</v>
      </c>
      <c r="C254">
        <v>1</v>
      </c>
      <c r="D254" t="s">
        <v>106</v>
      </c>
      <c r="E254">
        <v>65.548500000000004</v>
      </c>
      <c r="F254">
        <v>323</v>
      </c>
      <c r="G254">
        <v>64.421000000000006</v>
      </c>
      <c r="H254">
        <v>327</v>
      </c>
      <c r="I254">
        <v>96.183400000000006</v>
      </c>
      <c r="J254">
        <v>308</v>
      </c>
      <c r="K254">
        <v>99.4084</v>
      </c>
      <c r="L254">
        <v>269</v>
      </c>
      <c r="M254">
        <v>107.181</v>
      </c>
      <c r="N254">
        <v>251</v>
      </c>
      <c r="O254">
        <v>106.407</v>
      </c>
      <c r="P254">
        <v>206</v>
      </c>
      <c r="Q254">
        <v>-6.9985400000000002</v>
      </c>
      <c r="R254">
        <v>243</v>
      </c>
      <c r="S254">
        <f t="shared" si="75"/>
        <v>-0.10676979641029155</v>
      </c>
      <c r="T254">
        <f t="shared" si="76"/>
        <v>250</v>
      </c>
      <c r="U254">
        <f t="shared" si="77"/>
        <v>647752.24283622229</v>
      </c>
      <c r="V254">
        <f t="shared" si="78"/>
        <v>298</v>
      </c>
      <c r="W254">
        <f t="shared" si="79"/>
        <v>26.704814195350458</v>
      </c>
      <c r="X254">
        <f t="shared" si="80"/>
        <v>278</v>
      </c>
      <c r="Y254">
        <f t="shared" si="81"/>
        <v>264</v>
      </c>
      <c r="Z254">
        <v>0.27439999999999998</v>
      </c>
      <c r="AA254">
        <f t="shared" si="82"/>
        <v>258</v>
      </c>
      <c r="AB254">
        <v>0.3654</v>
      </c>
      <c r="AC254">
        <f t="shared" si="83"/>
        <v>0.31989999999999996</v>
      </c>
      <c r="AD254">
        <f t="shared" si="84"/>
        <v>244</v>
      </c>
      <c r="AE254">
        <v>0.28129999999999999</v>
      </c>
      <c r="AF254">
        <f t="shared" si="85"/>
        <v>243</v>
      </c>
      <c r="AG254">
        <v>0.34760000000000002</v>
      </c>
      <c r="AH254">
        <f t="shared" si="86"/>
        <v>227</v>
      </c>
      <c r="AI254">
        <f t="shared" si="87"/>
        <v>254.33333333333334</v>
      </c>
      <c r="AJ254">
        <f>IF(C254=1,(AI254/Z254),REF)</f>
        <v>926.87074829931987</v>
      </c>
      <c r="AK254">
        <f t="shared" si="88"/>
        <v>259</v>
      </c>
      <c r="AL254">
        <f>IF(B254=1,(AI254/AC254),REF)</f>
        <v>795.0401167031365</v>
      </c>
      <c r="AM254">
        <f t="shared" si="89"/>
        <v>250</v>
      </c>
      <c r="AN254">
        <f t="shared" si="90"/>
        <v>244</v>
      </c>
      <c r="AO254" t="str">
        <f t="shared" si="91"/>
        <v>Drexel</v>
      </c>
      <c r="AP254">
        <f t="shared" si="92"/>
        <v>0.15478759179531543</v>
      </c>
      <c r="AQ254">
        <f t="shared" si="93"/>
        <v>0.15950962747491668</v>
      </c>
      <c r="AR254">
        <f t="shared" si="94"/>
        <v>0.47700641227442331</v>
      </c>
      <c r="AS254" t="str">
        <f t="shared" si="95"/>
        <v>Drexel</v>
      </c>
      <c r="AT254">
        <f t="shared" si="96"/>
        <v>253</v>
      </c>
      <c r="AU254">
        <f t="shared" si="97"/>
        <v>247</v>
      </c>
      <c r="AV254">
        <v>250</v>
      </c>
      <c r="AW254" t="str">
        <f t="shared" si="98"/>
        <v>Drexel</v>
      </c>
      <c r="AX254" t="str">
        <f t="shared" si="99"/>
        <v/>
      </c>
      <c r="AY254">
        <v>253</v>
      </c>
    </row>
    <row r="255" spans="1:51" x14ac:dyDescent="0.25">
      <c r="A255">
        <v>1</v>
      </c>
      <c r="B255">
        <v>1</v>
      </c>
      <c r="C255">
        <v>1</v>
      </c>
      <c r="D255" t="s">
        <v>164</v>
      </c>
      <c r="E255">
        <v>71.951499999999996</v>
      </c>
      <c r="F255">
        <v>52</v>
      </c>
      <c r="G255">
        <v>70.409000000000006</v>
      </c>
      <c r="H255">
        <v>63</v>
      </c>
      <c r="I255">
        <v>103.02200000000001</v>
      </c>
      <c r="J255">
        <v>193</v>
      </c>
      <c r="K255">
        <v>99.728700000000003</v>
      </c>
      <c r="L255">
        <v>259</v>
      </c>
      <c r="M255">
        <v>107.51600000000001</v>
      </c>
      <c r="N255">
        <v>262</v>
      </c>
      <c r="O255">
        <v>109.81399999999999</v>
      </c>
      <c r="P255">
        <v>275</v>
      </c>
      <c r="Q255">
        <v>-10.0855</v>
      </c>
      <c r="R255">
        <v>273</v>
      </c>
      <c r="S255">
        <f t="shared" si="75"/>
        <v>-0.14016802985344282</v>
      </c>
      <c r="T255">
        <f t="shared" si="76"/>
        <v>270</v>
      </c>
      <c r="U255">
        <f t="shared" si="77"/>
        <v>715616.20750590111</v>
      </c>
      <c r="V255">
        <f t="shared" si="78"/>
        <v>225</v>
      </c>
      <c r="W255">
        <f t="shared" si="79"/>
        <v>25.586594445930395</v>
      </c>
      <c r="X255">
        <f t="shared" si="80"/>
        <v>224</v>
      </c>
      <c r="Y255">
        <f t="shared" si="81"/>
        <v>247</v>
      </c>
      <c r="Z255">
        <v>0.28920000000000001</v>
      </c>
      <c r="AA255">
        <f t="shared" si="82"/>
        <v>255</v>
      </c>
      <c r="AB255">
        <v>0.31190000000000001</v>
      </c>
      <c r="AC255">
        <f t="shared" si="83"/>
        <v>0.30054999999999998</v>
      </c>
      <c r="AD255">
        <f t="shared" si="84"/>
        <v>255</v>
      </c>
      <c r="AE255">
        <v>0.2402</v>
      </c>
      <c r="AF255">
        <f t="shared" si="85"/>
        <v>261</v>
      </c>
      <c r="AG255">
        <v>0.26279999999999998</v>
      </c>
      <c r="AH255">
        <f t="shared" si="86"/>
        <v>264</v>
      </c>
      <c r="AI255">
        <f t="shared" si="87"/>
        <v>253.66666666666666</v>
      </c>
      <c r="AJ255">
        <f>IF(C255=1,(AI255/Z255),REF)</f>
        <v>877.1323190410327</v>
      </c>
      <c r="AK255">
        <f t="shared" si="88"/>
        <v>253</v>
      </c>
      <c r="AL255">
        <f>IF(B255=1,(AI255/AC255),REF)</f>
        <v>844.00820717573345</v>
      </c>
      <c r="AM255">
        <f t="shared" si="89"/>
        <v>257</v>
      </c>
      <c r="AN255">
        <f t="shared" si="90"/>
        <v>253</v>
      </c>
      <c r="AO255" t="str">
        <f t="shared" si="91"/>
        <v>Jacksonville</v>
      </c>
      <c r="AP255">
        <f t="shared" si="92"/>
        <v>0.16403847808929842</v>
      </c>
      <c r="AQ255">
        <f t="shared" si="93"/>
        <v>0.14874579241966904</v>
      </c>
      <c r="AR255">
        <f t="shared" si="94"/>
        <v>0.47608660629985472</v>
      </c>
      <c r="AS255" t="str">
        <f t="shared" si="95"/>
        <v>Jacksonville</v>
      </c>
      <c r="AT255">
        <f t="shared" si="96"/>
        <v>254</v>
      </c>
      <c r="AU255">
        <f t="shared" si="97"/>
        <v>254</v>
      </c>
      <c r="AV255">
        <v>255</v>
      </c>
      <c r="AW255" t="str">
        <f t="shared" si="98"/>
        <v>Jacksonville</v>
      </c>
      <c r="AX255" t="str">
        <f t="shared" si="99"/>
        <v/>
      </c>
      <c r="AY255">
        <v>254</v>
      </c>
    </row>
    <row r="256" spans="1:51" x14ac:dyDescent="0.25">
      <c r="A256">
        <v>1</v>
      </c>
      <c r="B256">
        <v>1</v>
      </c>
      <c r="C256">
        <v>1</v>
      </c>
      <c r="D256" t="s">
        <v>105</v>
      </c>
      <c r="E256">
        <v>65.806700000000006</v>
      </c>
      <c r="F256">
        <v>320</v>
      </c>
      <c r="G256">
        <v>65.3827</v>
      </c>
      <c r="H256">
        <v>300</v>
      </c>
      <c r="I256">
        <v>99.8583</v>
      </c>
      <c r="J256">
        <v>250</v>
      </c>
      <c r="K256">
        <v>103.664</v>
      </c>
      <c r="L256">
        <v>181</v>
      </c>
      <c r="M256">
        <v>109.44</v>
      </c>
      <c r="N256">
        <v>306</v>
      </c>
      <c r="O256">
        <v>112.65600000000001</v>
      </c>
      <c r="P256">
        <v>317</v>
      </c>
      <c r="Q256">
        <v>-8.9922599999999999</v>
      </c>
      <c r="R256">
        <v>264</v>
      </c>
      <c r="S256">
        <f t="shared" si="75"/>
        <v>-0.13664262149598755</v>
      </c>
      <c r="T256">
        <f t="shared" si="76"/>
        <v>267</v>
      </c>
      <c r="U256">
        <f t="shared" si="77"/>
        <v>707173.59786360327</v>
      </c>
      <c r="V256">
        <f t="shared" si="78"/>
        <v>236</v>
      </c>
      <c r="W256">
        <f t="shared" si="79"/>
        <v>29.143171386097286</v>
      </c>
      <c r="X256">
        <f t="shared" si="80"/>
        <v>345</v>
      </c>
      <c r="Y256">
        <f t="shared" si="81"/>
        <v>306</v>
      </c>
      <c r="Z256">
        <v>0.30020000000000002</v>
      </c>
      <c r="AA256">
        <f t="shared" si="82"/>
        <v>249</v>
      </c>
      <c r="AB256">
        <v>0.27660000000000001</v>
      </c>
      <c r="AC256">
        <f t="shared" si="83"/>
        <v>0.28839999999999999</v>
      </c>
      <c r="AD256">
        <f t="shared" si="84"/>
        <v>263</v>
      </c>
      <c r="AE256">
        <v>0.20710000000000001</v>
      </c>
      <c r="AF256">
        <f t="shared" si="85"/>
        <v>272</v>
      </c>
      <c r="AG256">
        <v>0.41599999999999998</v>
      </c>
      <c r="AH256">
        <f t="shared" si="86"/>
        <v>202</v>
      </c>
      <c r="AI256">
        <f t="shared" si="87"/>
        <v>257.66666666666669</v>
      </c>
      <c r="AJ256">
        <f>IF(C256=1,(AI256/Z256),REF)</f>
        <v>858.31667777037535</v>
      </c>
      <c r="AK256">
        <f t="shared" si="88"/>
        <v>252</v>
      </c>
      <c r="AL256">
        <f>IF(B256=1,(AI256/AC256),REF)</f>
        <v>893.43504392048089</v>
      </c>
      <c r="AM256">
        <f t="shared" si="89"/>
        <v>261</v>
      </c>
      <c r="AN256">
        <f t="shared" si="90"/>
        <v>252</v>
      </c>
      <c r="AO256" t="str">
        <f t="shared" si="91"/>
        <v>Drake</v>
      </c>
      <c r="AP256">
        <f t="shared" si="92"/>
        <v>0.17064748296200261</v>
      </c>
      <c r="AQ256">
        <f t="shared" si="93"/>
        <v>0.14172082578354356</v>
      </c>
      <c r="AR256">
        <f t="shared" si="94"/>
        <v>0.47583325227062639</v>
      </c>
      <c r="AS256" t="str">
        <f t="shared" si="95"/>
        <v>Drake</v>
      </c>
      <c r="AT256">
        <f t="shared" si="96"/>
        <v>255</v>
      </c>
      <c r="AU256">
        <f t="shared" si="97"/>
        <v>256.66666666666669</v>
      </c>
      <c r="AV256">
        <v>260</v>
      </c>
      <c r="AW256" t="str">
        <f t="shared" si="98"/>
        <v>Drake</v>
      </c>
      <c r="AX256" t="str">
        <f t="shared" si="99"/>
        <v/>
      </c>
      <c r="AY256">
        <v>255</v>
      </c>
    </row>
    <row r="257" spans="1:51" x14ac:dyDescent="0.25">
      <c r="A257">
        <v>1</v>
      </c>
      <c r="B257">
        <v>1</v>
      </c>
      <c r="C257">
        <v>1</v>
      </c>
      <c r="D257" t="s">
        <v>288</v>
      </c>
      <c r="E257">
        <v>70.112499999999997</v>
      </c>
      <c r="F257">
        <v>114</v>
      </c>
      <c r="G257">
        <v>69.438999999999993</v>
      </c>
      <c r="H257">
        <v>98</v>
      </c>
      <c r="I257">
        <v>95.497100000000003</v>
      </c>
      <c r="J257">
        <v>316</v>
      </c>
      <c r="K257">
        <v>96.924300000000002</v>
      </c>
      <c r="L257">
        <v>307</v>
      </c>
      <c r="M257">
        <v>105.346</v>
      </c>
      <c r="N257">
        <v>211</v>
      </c>
      <c r="O257">
        <v>104.515</v>
      </c>
      <c r="P257">
        <v>178</v>
      </c>
      <c r="Q257">
        <v>-7.5905800000000001</v>
      </c>
      <c r="R257">
        <v>253</v>
      </c>
      <c r="S257">
        <f t="shared" si="75"/>
        <v>-0.10826457479051523</v>
      </c>
      <c r="T257">
        <f t="shared" si="76"/>
        <v>252</v>
      </c>
      <c r="U257">
        <f t="shared" si="77"/>
        <v>658659.25612648018</v>
      </c>
      <c r="V257">
        <f t="shared" si="78"/>
        <v>289</v>
      </c>
      <c r="W257">
        <f t="shared" si="79"/>
        <v>24.259974878483042</v>
      </c>
      <c r="X257">
        <f t="shared" si="80"/>
        <v>144</v>
      </c>
      <c r="Y257">
        <f t="shared" si="81"/>
        <v>198</v>
      </c>
      <c r="Z257">
        <v>0.25509999999999999</v>
      </c>
      <c r="AA257">
        <f t="shared" si="82"/>
        <v>267</v>
      </c>
      <c r="AB257">
        <v>0.39860000000000001</v>
      </c>
      <c r="AC257">
        <f t="shared" si="83"/>
        <v>0.32684999999999997</v>
      </c>
      <c r="AD257">
        <f t="shared" si="84"/>
        <v>240</v>
      </c>
      <c r="AE257">
        <v>0.29289999999999999</v>
      </c>
      <c r="AF257">
        <f t="shared" si="85"/>
        <v>237</v>
      </c>
      <c r="AG257">
        <v>0.185</v>
      </c>
      <c r="AH257">
        <f t="shared" si="86"/>
        <v>304</v>
      </c>
      <c r="AI257">
        <f t="shared" si="87"/>
        <v>253.33333333333334</v>
      </c>
      <c r="AJ257">
        <f>IF(C257=1,(AI257/Z257),REF)</f>
        <v>993.07461126355679</v>
      </c>
      <c r="AK257">
        <f t="shared" si="88"/>
        <v>269</v>
      </c>
      <c r="AL257">
        <f>IF(B257=1,(AI257/AC257),REF)</f>
        <v>775.07521289072463</v>
      </c>
      <c r="AM257">
        <f t="shared" si="89"/>
        <v>248</v>
      </c>
      <c r="AN257">
        <f t="shared" si="90"/>
        <v>240</v>
      </c>
      <c r="AO257" t="str">
        <f t="shared" si="91"/>
        <v>San Jose St.</v>
      </c>
      <c r="AP257">
        <f t="shared" si="92"/>
        <v>0.14291118646007486</v>
      </c>
      <c r="AQ257">
        <f t="shared" si="93"/>
        <v>0.16349399249121704</v>
      </c>
      <c r="AR257">
        <f t="shared" si="94"/>
        <v>0.47217875461163661</v>
      </c>
      <c r="AS257" t="str">
        <f t="shared" si="95"/>
        <v>San Jose St.</v>
      </c>
      <c r="AT257">
        <f t="shared" si="96"/>
        <v>256</v>
      </c>
      <c r="AU257">
        <f t="shared" si="97"/>
        <v>245.33333333333334</v>
      </c>
      <c r="AV257">
        <v>249</v>
      </c>
      <c r="AW257" t="str">
        <f t="shared" si="98"/>
        <v>San Jose St.</v>
      </c>
      <c r="AX257" t="str">
        <f t="shared" si="99"/>
        <v/>
      </c>
      <c r="AY257">
        <v>256</v>
      </c>
    </row>
    <row r="258" spans="1:51" x14ac:dyDescent="0.25">
      <c r="A258">
        <v>1</v>
      </c>
      <c r="B258">
        <v>1</v>
      </c>
      <c r="C258">
        <v>1</v>
      </c>
      <c r="D258" t="s">
        <v>244</v>
      </c>
      <c r="E258">
        <v>69.270200000000003</v>
      </c>
      <c r="F258">
        <v>156</v>
      </c>
      <c r="G258">
        <v>67.237099999999998</v>
      </c>
      <c r="H258">
        <v>214</v>
      </c>
      <c r="I258">
        <v>99.343599999999995</v>
      </c>
      <c r="J258">
        <v>259</v>
      </c>
      <c r="K258">
        <v>100.336</v>
      </c>
      <c r="L258">
        <v>244</v>
      </c>
      <c r="M258">
        <v>108.239</v>
      </c>
      <c r="N258">
        <v>283</v>
      </c>
      <c r="O258">
        <v>108.117</v>
      </c>
      <c r="P258">
        <v>241</v>
      </c>
      <c r="Q258">
        <v>-7.7807700000000004</v>
      </c>
      <c r="R258">
        <v>255</v>
      </c>
      <c r="S258">
        <f t="shared" ref="S258:S321" si="100">(K258-O258)/E258</f>
        <v>-0.11232824504621043</v>
      </c>
      <c r="T258">
        <f t="shared" ref="T258:T321" si="101">RANK(S258,S:S,0)</f>
        <v>255</v>
      </c>
      <c r="U258">
        <f t="shared" ref="U258:U321" si="102">(K258^2)*E258</f>
        <v>697364.77776849922</v>
      </c>
      <c r="V258">
        <f t="shared" ref="V258:V321" si="103">RANK(U258,U:U,0)</f>
        <v>251</v>
      </c>
      <c r="W258">
        <f t="shared" ref="W258:W321" si="104">O258^1.6/E258</f>
        <v>25.922921031150736</v>
      </c>
      <c r="X258">
        <f t="shared" ref="X258:X321" si="105">RANK(W258,W:W,1)</f>
        <v>244</v>
      </c>
      <c r="Y258">
        <f t="shared" ref="Y258:Y321" si="106">AVERAGE(X258,T258)</f>
        <v>249.5</v>
      </c>
      <c r="Z258">
        <v>0.27379999999999999</v>
      </c>
      <c r="AA258">
        <f t="shared" ref="AA258:AA321" si="107">RANK(Z258,Z:Z,0)</f>
        <v>259</v>
      </c>
      <c r="AB258">
        <v>0.33510000000000001</v>
      </c>
      <c r="AC258">
        <f t="shared" ref="AC258:AC321" si="108">(Z258+AB258)/2</f>
        <v>0.30445</v>
      </c>
      <c r="AD258">
        <f t="shared" ref="AD258:AD321" si="109">RANK(AC258,AC:AC,0)</f>
        <v>252</v>
      </c>
      <c r="AE258">
        <v>0.14660000000000001</v>
      </c>
      <c r="AF258">
        <f t="shared" ref="AF258:AF321" si="110">RANK(AE258,AE:AE,0)</f>
        <v>304</v>
      </c>
      <c r="AG258">
        <v>0.313</v>
      </c>
      <c r="AH258">
        <f t="shared" ref="AH258:AH321" si="111">RANK(AG258,AG:AG,0)</f>
        <v>240</v>
      </c>
      <c r="AI258">
        <f t="shared" ref="AI258:AI321" si="112">(T258+V258+(AD258)+AF258+AH258+Y258)/6</f>
        <v>258.58333333333331</v>
      </c>
      <c r="AJ258">
        <f>IF(C258=1,(AI258/Z258),REF)</f>
        <v>944.42415388361337</v>
      </c>
      <c r="AK258">
        <f t="shared" ref="AK258:AK321" si="113">RANK(AJ258,AJ:AJ,1)</f>
        <v>263</v>
      </c>
      <c r="AL258">
        <f>IF(B258=1,(AI258/AC258),REF)</f>
        <v>849.34581485739307</v>
      </c>
      <c r="AM258">
        <f t="shared" ref="AM258:AM321" si="114">RANK(AL258,AL:AL,1)</f>
        <v>258</v>
      </c>
      <c r="AN258">
        <f t="shared" ref="AN258:AN321" si="115">MIN(AK258,AM258,AD258)</f>
        <v>252</v>
      </c>
      <c r="AO258" t="str">
        <f t="shared" ref="AO258:AO321" si="116">D258</f>
        <v>Northern Kentucky</v>
      </c>
      <c r="AP258">
        <f t="shared" ref="AP258:AP321" si="117">(Z258*(($BD$2)/((AJ258)))^(1/10))</f>
        <v>0.15415964064949514</v>
      </c>
      <c r="AQ258">
        <f t="shared" ref="AQ258:AQ321" si="118">(AC258*(($BC$2)/((AL258)))^(1/8))</f>
        <v>0.15055725936493111</v>
      </c>
      <c r="AR258">
        <f t="shared" ref="AR258:AR321" si="119">((AP258+AQ258)/2)^(1/2.5)</f>
        <v>0.47113635572626089</v>
      </c>
      <c r="AS258" t="str">
        <f t="shared" ref="AS258:AS321" si="120">AO258</f>
        <v>Northern Kentucky</v>
      </c>
      <c r="AT258">
        <f t="shared" ref="AT258:AT321" si="121">RANK(AR258,AR:AR)</f>
        <v>257</v>
      </c>
      <c r="AU258">
        <f t="shared" ref="AU258:AU321" si="122">(AT258+AN258+AD258)/3</f>
        <v>253.66666666666666</v>
      </c>
      <c r="AV258">
        <v>257</v>
      </c>
      <c r="AW258" t="str">
        <f t="shared" ref="AW258:AW321" si="123">AS258</f>
        <v>Northern Kentucky</v>
      </c>
      <c r="AX258" t="str">
        <f t="shared" ref="AX258:AX321" si="124">IF(OR(((RANK(Z258,Z:Z,0))&lt;17),(RANK(AB258,AB:AB,0)&lt;17)),"y","")</f>
        <v/>
      </c>
      <c r="AY258">
        <v>257</v>
      </c>
    </row>
    <row r="259" spans="1:51" x14ac:dyDescent="0.25">
      <c r="A259">
        <v>1</v>
      </c>
      <c r="B259">
        <v>1</v>
      </c>
      <c r="C259">
        <v>1</v>
      </c>
      <c r="D259" t="s">
        <v>201</v>
      </c>
      <c r="E259">
        <v>65.535200000000003</v>
      </c>
      <c r="F259">
        <v>324</v>
      </c>
      <c r="G259">
        <v>64.278899999999993</v>
      </c>
      <c r="H259">
        <v>331</v>
      </c>
      <c r="I259">
        <v>96.186000000000007</v>
      </c>
      <c r="J259">
        <v>307</v>
      </c>
      <c r="K259">
        <v>97.129000000000005</v>
      </c>
      <c r="L259">
        <v>303</v>
      </c>
      <c r="M259">
        <v>104.771</v>
      </c>
      <c r="N259">
        <v>190</v>
      </c>
      <c r="O259">
        <v>104.319</v>
      </c>
      <c r="P259">
        <v>176</v>
      </c>
      <c r="Q259">
        <v>-7.1901700000000002</v>
      </c>
      <c r="R259">
        <v>248</v>
      </c>
      <c r="S259">
        <f t="shared" si="100"/>
        <v>-0.10971203261758562</v>
      </c>
      <c r="T259">
        <f t="shared" si="101"/>
        <v>254</v>
      </c>
      <c r="U259">
        <f t="shared" si="102"/>
        <v>618261.87128646334</v>
      </c>
      <c r="V259">
        <f t="shared" si="103"/>
        <v>318</v>
      </c>
      <c r="W259">
        <f t="shared" si="104"/>
        <v>25.876577520870658</v>
      </c>
      <c r="X259">
        <f t="shared" si="105"/>
        <v>240</v>
      </c>
      <c r="Y259">
        <f t="shared" si="106"/>
        <v>247</v>
      </c>
      <c r="Z259">
        <v>0.27379999999999999</v>
      </c>
      <c r="AA259">
        <f t="shared" si="107"/>
        <v>259</v>
      </c>
      <c r="AB259">
        <v>0.33079999999999998</v>
      </c>
      <c r="AC259">
        <f t="shared" si="108"/>
        <v>0.30230000000000001</v>
      </c>
      <c r="AD259">
        <f t="shared" si="109"/>
        <v>254</v>
      </c>
      <c r="AE259">
        <v>0.20619999999999999</v>
      </c>
      <c r="AF259">
        <f t="shared" si="110"/>
        <v>275</v>
      </c>
      <c r="AG259">
        <v>0.37480000000000002</v>
      </c>
      <c r="AH259">
        <f t="shared" si="111"/>
        <v>218</v>
      </c>
      <c r="AI259">
        <f t="shared" si="112"/>
        <v>261</v>
      </c>
      <c r="AJ259">
        <f>IF(C259=1,(AI259/Z259),REF)</f>
        <v>953.25054784514248</v>
      </c>
      <c r="AK259">
        <f t="shared" si="113"/>
        <v>265</v>
      </c>
      <c r="AL259">
        <f>IF(B259=1,(AI259/AC259),REF)</f>
        <v>863.38074760172015</v>
      </c>
      <c r="AM259">
        <f t="shared" si="114"/>
        <v>259</v>
      </c>
      <c r="AN259">
        <f t="shared" si="115"/>
        <v>254</v>
      </c>
      <c r="AO259" t="str">
        <f t="shared" si="116"/>
        <v>Miami OH</v>
      </c>
      <c r="AP259">
        <f t="shared" si="117"/>
        <v>0.15401630197846142</v>
      </c>
      <c r="AQ259">
        <f t="shared" si="118"/>
        <v>0.14918808634441896</v>
      </c>
      <c r="AR259">
        <f t="shared" si="119"/>
        <v>0.47019953444058527</v>
      </c>
      <c r="AS259" t="str">
        <f t="shared" si="120"/>
        <v>Miami OH</v>
      </c>
      <c r="AT259">
        <f t="shared" si="121"/>
        <v>258</v>
      </c>
      <c r="AU259">
        <f t="shared" si="122"/>
        <v>255.33333333333334</v>
      </c>
      <c r="AV259">
        <v>258</v>
      </c>
      <c r="AW259" t="str">
        <f t="shared" si="123"/>
        <v>Miami OH</v>
      </c>
      <c r="AX259" t="str">
        <f t="shared" si="124"/>
        <v/>
      </c>
      <c r="AY259">
        <v>258</v>
      </c>
    </row>
    <row r="260" spans="1:51" x14ac:dyDescent="0.25">
      <c r="A260">
        <v>1</v>
      </c>
      <c r="B260">
        <v>1</v>
      </c>
      <c r="C260">
        <v>1</v>
      </c>
      <c r="D260" t="s">
        <v>140</v>
      </c>
      <c r="E260">
        <v>71.877300000000005</v>
      </c>
      <c r="F260">
        <v>53</v>
      </c>
      <c r="G260">
        <v>71.272499999999994</v>
      </c>
      <c r="H260">
        <v>44</v>
      </c>
      <c r="I260">
        <v>102.131</v>
      </c>
      <c r="J260">
        <v>209</v>
      </c>
      <c r="K260">
        <v>99.751900000000006</v>
      </c>
      <c r="L260">
        <v>258</v>
      </c>
      <c r="M260">
        <v>100.925</v>
      </c>
      <c r="N260">
        <v>106</v>
      </c>
      <c r="O260">
        <v>106.56100000000001</v>
      </c>
      <c r="P260">
        <v>209</v>
      </c>
      <c r="Q260">
        <v>-6.8087900000000001</v>
      </c>
      <c r="R260">
        <v>241</v>
      </c>
      <c r="S260">
        <f t="shared" si="100"/>
        <v>-9.4732272915092813E-2</v>
      </c>
      <c r="T260">
        <f t="shared" si="101"/>
        <v>238</v>
      </c>
      <c r="U260">
        <f t="shared" si="102"/>
        <v>715210.87268129212</v>
      </c>
      <c r="V260">
        <f t="shared" si="103"/>
        <v>227</v>
      </c>
      <c r="W260">
        <f t="shared" si="104"/>
        <v>24.409872160319235</v>
      </c>
      <c r="X260">
        <f t="shared" si="105"/>
        <v>155</v>
      </c>
      <c r="Y260">
        <f t="shared" si="106"/>
        <v>196.5</v>
      </c>
      <c r="Z260">
        <v>0.30280000000000001</v>
      </c>
      <c r="AA260">
        <f t="shared" si="107"/>
        <v>245</v>
      </c>
      <c r="AB260">
        <v>0.21929999999999999</v>
      </c>
      <c r="AC260">
        <f t="shared" si="108"/>
        <v>0.26105</v>
      </c>
      <c r="AD260">
        <f t="shared" si="109"/>
        <v>273</v>
      </c>
      <c r="AE260">
        <v>0.31109999999999999</v>
      </c>
      <c r="AF260">
        <f t="shared" si="110"/>
        <v>230</v>
      </c>
      <c r="AG260">
        <v>0.25290000000000001</v>
      </c>
      <c r="AH260">
        <f t="shared" si="111"/>
        <v>267</v>
      </c>
      <c r="AI260">
        <f t="shared" si="112"/>
        <v>238.58333333333334</v>
      </c>
      <c r="AJ260">
        <f>IF(C260=1,(AI260/Z260),REF)</f>
        <v>787.92382210479968</v>
      </c>
      <c r="AK260">
        <f t="shared" si="113"/>
        <v>245</v>
      </c>
      <c r="AL260">
        <f>IF(B260=1,(AI260/AC260),REF)</f>
        <v>913.93730447551559</v>
      </c>
      <c r="AM260">
        <f t="shared" si="114"/>
        <v>263</v>
      </c>
      <c r="AN260">
        <f t="shared" si="115"/>
        <v>245</v>
      </c>
      <c r="AO260" t="str">
        <f t="shared" si="116"/>
        <v>Hampton</v>
      </c>
      <c r="AP260">
        <f t="shared" si="117"/>
        <v>0.17360466927245413</v>
      </c>
      <c r="AQ260">
        <f t="shared" si="118"/>
        <v>0.12791763991681868</v>
      </c>
      <c r="AR260">
        <f t="shared" si="119"/>
        <v>0.4691543872292987</v>
      </c>
      <c r="AS260" t="str">
        <f t="shared" si="120"/>
        <v>Hampton</v>
      </c>
      <c r="AT260">
        <f t="shared" si="121"/>
        <v>259</v>
      </c>
      <c r="AU260">
        <f t="shared" si="122"/>
        <v>259</v>
      </c>
      <c r="AV260">
        <v>256</v>
      </c>
      <c r="AW260" t="str">
        <f t="shared" si="123"/>
        <v>Hampton</v>
      </c>
      <c r="AX260" t="str">
        <f t="shared" si="124"/>
        <v/>
      </c>
      <c r="AY260">
        <v>259</v>
      </c>
    </row>
    <row r="261" spans="1:51" x14ac:dyDescent="0.25">
      <c r="A261">
        <v>1</v>
      </c>
      <c r="B261">
        <v>1</v>
      </c>
      <c r="C261">
        <v>1</v>
      </c>
      <c r="D261" t="s">
        <v>332</v>
      </c>
      <c r="E261">
        <v>69.092799999999997</v>
      </c>
      <c r="F261">
        <v>168</v>
      </c>
      <c r="G261">
        <v>68.307100000000005</v>
      </c>
      <c r="H261">
        <v>152</v>
      </c>
      <c r="I261">
        <v>96.939300000000003</v>
      </c>
      <c r="J261">
        <v>295</v>
      </c>
      <c r="K261">
        <v>97.9773</v>
      </c>
      <c r="L261">
        <v>294</v>
      </c>
      <c r="M261">
        <v>107.443</v>
      </c>
      <c r="N261">
        <v>259</v>
      </c>
      <c r="O261">
        <v>108.762</v>
      </c>
      <c r="P261">
        <v>258</v>
      </c>
      <c r="Q261">
        <v>-10.7844</v>
      </c>
      <c r="R261">
        <v>282</v>
      </c>
      <c r="S261">
        <f t="shared" si="100"/>
        <v>-0.15609007016650073</v>
      </c>
      <c r="T261">
        <f t="shared" si="101"/>
        <v>283</v>
      </c>
      <c r="U261">
        <f t="shared" si="102"/>
        <v>663259.87911706895</v>
      </c>
      <c r="V261">
        <f t="shared" si="103"/>
        <v>287</v>
      </c>
      <c r="W261">
        <f t="shared" si="104"/>
        <v>26.237998524027276</v>
      </c>
      <c r="X261">
        <f t="shared" si="105"/>
        <v>261</v>
      </c>
      <c r="Y261">
        <f t="shared" si="106"/>
        <v>272</v>
      </c>
      <c r="Z261">
        <v>0.2984</v>
      </c>
      <c r="AA261">
        <f t="shared" si="107"/>
        <v>251</v>
      </c>
      <c r="AB261">
        <v>0.24160000000000001</v>
      </c>
      <c r="AC261">
        <f t="shared" si="108"/>
        <v>0.27</v>
      </c>
      <c r="AD261">
        <f t="shared" si="109"/>
        <v>270</v>
      </c>
      <c r="AE261">
        <v>0.20480000000000001</v>
      </c>
      <c r="AF261">
        <f t="shared" si="110"/>
        <v>277</v>
      </c>
      <c r="AG261">
        <v>0.39860000000000001</v>
      </c>
      <c r="AH261">
        <f t="shared" si="111"/>
        <v>209</v>
      </c>
      <c r="AI261">
        <f t="shared" si="112"/>
        <v>266.33333333333331</v>
      </c>
      <c r="AJ261">
        <f>IF(C261=1,(AI261/Z261),REF)</f>
        <v>892.5379803395889</v>
      </c>
      <c r="AK261">
        <f t="shared" si="113"/>
        <v>255</v>
      </c>
      <c r="AL261">
        <f>IF(B261=1,(AI261/AC261),REF)</f>
        <v>986.41975308641963</v>
      </c>
      <c r="AM261">
        <f t="shared" si="114"/>
        <v>271</v>
      </c>
      <c r="AN261">
        <f t="shared" si="115"/>
        <v>255</v>
      </c>
      <c r="AO261" t="str">
        <f t="shared" si="116"/>
        <v>Troy</v>
      </c>
      <c r="AP261">
        <f t="shared" si="117"/>
        <v>0.16896241265476661</v>
      </c>
      <c r="AQ261">
        <f t="shared" si="118"/>
        <v>0.13104707600783058</v>
      </c>
      <c r="AR261">
        <f t="shared" si="119"/>
        <v>0.46821141547366818</v>
      </c>
      <c r="AS261" t="str">
        <f t="shared" si="120"/>
        <v>Troy</v>
      </c>
      <c r="AT261">
        <f t="shared" si="121"/>
        <v>260</v>
      </c>
      <c r="AU261">
        <f t="shared" si="122"/>
        <v>261.66666666666669</v>
      </c>
      <c r="AV261">
        <v>264</v>
      </c>
      <c r="AW261" t="str">
        <f t="shared" si="123"/>
        <v>Troy</v>
      </c>
      <c r="AX261" t="str">
        <f t="shared" si="124"/>
        <v/>
      </c>
      <c r="AY261">
        <v>260</v>
      </c>
    </row>
    <row r="262" spans="1:51" x14ac:dyDescent="0.25">
      <c r="A262">
        <v>1</v>
      </c>
      <c r="B262">
        <v>1</v>
      </c>
      <c r="C262">
        <v>1</v>
      </c>
      <c r="D262" t="s">
        <v>50</v>
      </c>
      <c r="E262">
        <v>72.576999999999998</v>
      </c>
      <c r="F262">
        <v>35</v>
      </c>
      <c r="G262">
        <v>71.968900000000005</v>
      </c>
      <c r="H262">
        <v>30</v>
      </c>
      <c r="I262">
        <v>98.458699999999993</v>
      </c>
      <c r="J262">
        <v>280</v>
      </c>
      <c r="K262">
        <v>99.958100000000002</v>
      </c>
      <c r="L262">
        <v>253</v>
      </c>
      <c r="M262">
        <v>105.49</v>
      </c>
      <c r="N262">
        <v>218</v>
      </c>
      <c r="O262">
        <v>107.55800000000001</v>
      </c>
      <c r="P262">
        <v>229</v>
      </c>
      <c r="Q262">
        <v>-7.5997899999999996</v>
      </c>
      <c r="R262">
        <v>254</v>
      </c>
      <c r="S262">
        <f t="shared" si="100"/>
        <v>-0.10471499235294936</v>
      </c>
      <c r="T262">
        <f t="shared" si="101"/>
        <v>247</v>
      </c>
      <c r="U262">
        <f t="shared" si="102"/>
        <v>725161.93215690693</v>
      </c>
      <c r="V262">
        <f t="shared" si="103"/>
        <v>210</v>
      </c>
      <c r="W262">
        <f t="shared" si="104"/>
        <v>24.537444847005951</v>
      </c>
      <c r="X262">
        <f t="shared" si="105"/>
        <v>166</v>
      </c>
      <c r="Y262">
        <f t="shared" si="106"/>
        <v>206.5</v>
      </c>
      <c r="Z262">
        <v>0.26500000000000001</v>
      </c>
      <c r="AA262">
        <f t="shared" si="107"/>
        <v>265</v>
      </c>
      <c r="AB262">
        <v>0.32650000000000001</v>
      </c>
      <c r="AC262">
        <f t="shared" si="108"/>
        <v>0.29575000000000001</v>
      </c>
      <c r="AD262">
        <f t="shared" si="109"/>
        <v>256</v>
      </c>
      <c r="AE262">
        <v>0.28849999999999998</v>
      </c>
      <c r="AF262">
        <f t="shared" si="110"/>
        <v>240</v>
      </c>
      <c r="AG262">
        <v>0.25519999999999998</v>
      </c>
      <c r="AH262">
        <f t="shared" si="111"/>
        <v>266</v>
      </c>
      <c r="AI262">
        <f t="shared" si="112"/>
        <v>237.58333333333334</v>
      </c>
      <c r="AJ262">
        <f>IF(C262=1,(AI262/Z262),REF)</f>
        <v>896.54088050314465</v>
      </c>
      <c r="AK262">
        <f t="shared" si="113"/>
        <v>256</v>
      </c>
      <c r="AL262">
        <f>IF(B262=1,(AI262/AC262),REF)</f>
        <v>803.32488024795714</v>
      </c>
      <c r="AM262">
        <f t="shared" si="114"/>
        <v>251</v>
      </c>
      <c r="AN262">
        <f t="shared" si="115"/>
        <v>251</v>
      </c>
      <c r="AO262" t="str">
        <f t="shared" si="116"/>
        <v>Arkansas St.</v>
      </c>
      <c r="AP262">
        <f t="shared" si="117"/>
        <v>0.14998327008045309</v>
      </c>
      <c r="AQ262">
        <f t="shared" si="118"/>
        <v>0.14727690268264026</v>
      </c>
      <c r="AR262">
        <f t="shared" si="119"/>
        <v>0.46649037995494186</v>
      </c>
      <c r="AS262" t="str">
        <f t="shared" si="120"/>
        <v>Arkansas St.</v>
      </c>
      <c r="AT262">
        <f t="shared" si="121"/>
        <v>261</v>
      </c>
      <c r="AU262">
        <f t="shared" si="122"/>
        <v>256</v>
      </c>
      <c r="AV262">
        <v>261</v>
      </c>
      <c r="AW262" t="str">
        <f t="shared" si="123"/>
        <v>Arkansas St.</v>
      </c>
      <c r="AX262" t="str">
        <f t="shared" si="124"/>
        <v/>
      </c>
      <c r="AY262">
        <v>261</v>
      </c>
    </row>
    <row r="263" spans="1:51" x14ac:dyDescent="0.25">
      <c r="A263">
        <v>1</v>
      </c>
      <c r="B263">
        <v>1</v>
      </c>
      <c r="C263">
        <v>1</v>
      </c>
      <c r="D263" t="s">
        <v>169</v>
      </c>
      <c r="E263">
        <v>70.381299999999996</v>
      </c>
      <c r="F263">
        <v>100</v>
      </c>
      <c r="G263">
        <v>68.560900000000004</v>
      </c>
      <c r="H263">
        <v>139</v>
      </c>
      <c r="I263">
        <v>100.621</v>
      </c>
      <c r="J263">
        <v>239</v>
      </c>
      <c r="K263">
        <v>101.258</v>
      </c>
      <c r="L263">
        <v>231</v>
      </c>
      <c r="M263">
        <v>110.482</v>
      </c>
      <c r="N263">
        <v>317</v>
      </c>
      <c r="O263">
        <v>109.97</v>
      </c>
      <c r="P263">
        <v>277</v>
      </c>
      <c r="Q263">
        <v>-8.7113999999999994</v>
      </c>
      <c r="R263">
        <v>262</v>
      </c>
      <c r="S263">
        <f t="shared" si="100"/>
        <v>-0.12378287982745421</v>
      </c>
      <c r="T263">
        <f t="shared" si="101"/>
        <v>262</v>
      </c>
      <c r="U263">
        <f t="shared" si="102"/>
        <v>721632.31799165311</v>
      </c>
      <c r="V263">
        <f t="shared" si="103"/>
        <v>215</v>
      </c>
      <c r="W263">
        <f t="shared" si="104"/>
        <v>26.216908343525358</v>
      </c>
      <c r="X263">
        <f t="shared" si="105"/>
        <v>260</v>
      </c>
      <c r="Y263">
        <f t="shared" si="106"/>
        <v>261</v>
      </c>
      <c r="Z263">
        <v>0.26569999999999999</v>
      </c>
      <c r="AA263">
        <f t="shared" si="107"/>
        <v>264</v>
      </c>
      <c r="AB263">
        <v>0.3226</v>
      </c>
      <c r="AC263">
        <f t="shared" si="108"/>
        <v>0.29415000000000002</v>
      </c>
      <c r="AD263">
        <f t="shared" si="109"/>
        <v>257</v>
      </c>
      <c r="AE263">
        <v>0.39190000000000003</v>
      </c>
      <c r="AF263">
        <f t="shared" si="110"/>
        <v>196</v>
      </c>
      <c r="AG263">
        <v>0.20039999999999999</v>
      </c>
      <c r="AH263">
        <f t="shared" si="111"/>
        <v>297</v>
      </c>
      <c r="AI263">
        <f t="shared" si="112"/>
        <v>248</v>
      </c>
      <c r="AJ263">
        <f>IF(C263=1,(AI263/Z263),REF)</f>
        <v>933.38351524275504</v>
      </c>
      <c r="AK263">
        <f t="shared" si="113"/>
        <v>262</v>
      </c>
      <c r="AL263">
        <f>IF(B263=1,(AI263/AC263),REF)</f>
        <v>843.1072582015978</v>
      </c>
      <c r="AM263">
        <f t="shared" si="114"/>
        <v>256</v>
      </c>
      <c r="AN263">
        <f t="shared" si="115"/>
        <v>256</v>
      </c>
      <c r="AO263" t="str">
        <f t="shared" si="116"/>
        <v>Kennesaw St.</v>
      </c>
      <c r="AP263">
        <f t="shared" si="117"/>
        <v>0.14977505779256886</v>
      </c>
      <c r="AQ263">
        <f t="shared" si="118"/>
        <v>0.14559779245731486</v>
      </c>
      <c r="AR263">
        <f t="shared" si="119"/>
        <v>0.46530340567913386</v>
      </c>
      <c r="AS263" t="str">
        <f t="shared" si="120"/>
        <v>Kennesaw St.</v>
      </c>
      <c r="AT263">
        <f t="shared" si="121"/>
        <v>262</v>
      </c>
      <c r="AU263">
        <f t="shared" si="122"/>
        <v>258.33333333333331</v>
      </c>
      <c r="AV263">
        <v>263</v>
      </c>
      <c r="AW263" t="str">
        <f t="shared" si="123"/>
        <v>Kennesaw St.</v>
      </c>
      <c r="AX263" t="str">
        <f t="shared" si="124"/>
        <v/>
      </c>
      <c r="AY263">
        <v>262</v>
      </c>
    </row>
    <row r="264" spans="1:51" x14ac:dyDescent="0.25">
      <c r="A264">
        <v>1</v>
      </c>
      <c r="B264">
        <v>1</v>
      </c>
      <c r="C264">
        <v>1</v>
      </c>
      <c r="D264" t="s">
        <v>296</v>
      </c>
      <c r="E264">
        <v>70.278999999999996</v>
      </c>
      <c r="F264">
        <v>104</v>
      </c>
      <c r="G264">
        <v>69.561400000000006</v>
      </c>
      <c r="H264">
        <v>92</v>
      </c>
      <c r="I264">
        <v>95.027500000000003</v>
      </c>
      <c r="J264">
        <v>319</v>
      </c>
      <c r="K264">
        <v>95.522599999999997</v>
      </c>
      <c r="L264">
        <v>316</v>
      </c>
      <c r="M264">
        <v>103.846</v>
      </c>
      <c r="N264">
        <v>170</v>
      </c>
      <c r="O264">
        <v>103.895</v>
      </c>
      <c r="P264">
        <v>162</v>
      </c>
      <c r="Q264">
        <v>-8.3723500000000008</v>
      </c>
      <c r="R264">
        <v>260</v>
      </c>
      <c r="S264">
        <f t="shared" si="100"/>
        <v>-0.11913089258526728</v>
      </c>
      <c r="T264">
        <f t="shared" si="101"/>
        <v>259</v>
      </c>
      <c r="U264">
        <f t="shared" si="102"/>
        <v>641265.45197710197</v>
      </c>
      <c r="V264">
        <f t="shared" si="103"/>
        <v>306</v>
      </c>
      <c r="W264">
        <f t="shared" si="104"/>
        <v>23.97319194116676</v>
      </c>
      <c r="X264">
        <f t="shared" si="105"/>
        <v>132</v>
      </c>
      <c r="Y264">
        <f t="shared" si="106"/>
        <v>195.5</v>
      </c>
      <c r="Z264">
        <v>0.27960000000000002</v>
      </c>
      <c r="AA264">
        <f t="shared" si="107"/>
        <v>257</v>
      </c>
      <c r="AB264">
        <v>0.27329999999999999</v>
      </c>
      <c r="AC264">
        <f t="shared" si="108"/>
        <v>0.27644999999999997</v>
      </c>
      <c r="AD264">
        <f t="shared" si="109"/>
        <v>267</v>
      </c>
      <c r="AE264">
        <v>0.23710000000000001</v>
      </c>
      <c r="AF264">
        <f t="shared" si="110"/>
        <v>262</v>
      </c>
      <c r="AG264">
        <v>0.2853</v>
      </c>
      <c r="AH264">
        <f t="shared" si="111"/>
        <v>255</v>
      </c>
      <c r="AI264">
        <f t="shared" si="112"/>
        <v>257.41666666666669</v>
      </c>
      <c r="AJ264">
        <f>IF(C264=1,(AI264/Z264),REF)</f>
        <v>920.66046733428709</v>
      </c>
      <c r="AK264">
        <f t="shared" si="113"/>
        <v>258</v>
      </c>
      <c r="AL264">
        <f>IF(B264=1,(AI264/AC264),REF)</f>
        <v>931.15090130825365</v>
      </c>
      <c r="AM264">
        <f t="shared" si="114"/>
        <v>266</v>
      </c>
      <c r="AN264">
        <f t="shared" si="115"/>
        <v>258</v>
      </c>
      <c r="AO264" t="str">
        <f t="shared" si="116"/>
        <v>South Alabama</v>
      </c>
      <c r="AP264">
        <f t="shared" si="117"/>
        <v>0.15782695281797846</v>
      </c>
      <c r="AQ264">
        <f t="shared" si="118"/>
        <v>0.13514823454949818</v>
      </c>
      <c r="AR264">
        <f t="shared" si="119"/>
        <v>0.46378888684290209</v>
      </c>
      <c r="AS264" t="str">
        <f t="shared" si="120"/>
        <v>South Alabama</v>
      </c>
      <c r="AT264">
        <f t="shared" si="121"/>
        <v>263</v>
      </c>
      <c r="AU264">
        <f t="shared" si="122"/>
        <v>262.66666666666669</v>
      </c>
      <c r="AV264">
        <v>265</v>
      </c>
      <c r="AW264" t="str">
        <f t="shared" si="123"/>
        <v>South Alabama</v>
      </c>
      <c r="AX264" t="str">
        <f t="shared" si="124"/>
        <v/>
      </c>
      <c r="AY264">
        <v>263</v>
      </c>
    </row>
    <row r="265" spans="1:51" x14ac:dyDescent="0.25">
      <c r="A265">
        <v>1</v>
      </c>
      <c r="B265">
        <v>1</v>
      </c>
      <c r="C265">
        <v>1</v>
      </c>
      <c r="D265" t="s">
        <v>172</v>
      </c>
      <c r="E265">
        <v>66.793300000000002</v>
      </c>
      <c r="F265">
        <v>288</v>
      </c>
      <c r="G265">
        <v>66.219300000000004</v>
      </c>
      <c r="H265">
        <v>262</v>
      </c>
      <c r="I265">
        <v>94.970600000000005</v>
      </c>
      <c r="J265">
        <v>320</v>
      </c>
      <c r="K265">
        <v>98.823400000000007</v>
      </c>
      <c r="L265">
        <v>282</v>
      </c>
      <c r="M265">
        <v>111.259</v>
      </c>
      <c r="N265">
        <v>330</v>
      </c>
      <c r="O265">
        <v>108.473</v>
      </c>
      <c r="P265">
        <v>249</v>
      </c>
      <c r="Q265">
        <v>-9.6490899999999993</v>
      </c>
      <c r="R265">
        <v>267</v>
      </c>
      <c r="S265">
        <f t="shared" si="100"/>
        <v>-0.14446958003272772</v>
      </c>
      <c r="T265">
        <f t="shared" si="101"/>
        <v>273</v>
      </c>
      <c r="U265">
        <f t="shared" si="102"/>
        <v>652307.66845761146</v>
      </c>
      <c r="V265">
        <f t="shared" si="103"/>
        <v>294</v>
      </c>
      <c r="W265">
        <f t="shared" si="104"/>
        <v>27.025998076056105</v>
      </c>
      <c r="X265">
        <f t="shared" si="105"/>
        <v>289</v>
      </c>
      <c r="Y265">
        <f t="shared" si="106"/>
        <v>281</v>
      </c>
      <c r="Z265">
        <v>0.2316</v>
      </c>
      <c r="AA265">
        <f t="shared" si="107"/>
        <v>278</v>
      </c>
      <c r="AB265">
        <v>0.4284</v>
      </c>
      <c r="AC265">
        <f t="shared" si="108"/>
        <v>0.33</v>
      </c>
      <c r="AD265">
        <f t="shared" si="109"/>
        <v>239</v>
      </c>
      <c r="AE265">
        <v>0.23039999999999999</v>
      </c>
      <c r="AF265">
        <f t="shared" si="110"/>
        <v>266</v>
      </c>
      <c r="AG265">
        <v>0.26300000000000001</v>
      </c>
      <c r="AH265">
        <f t="shared" si="111"/>
        <v>263</v>
      </c>
      <c r="AI265">
        <f t="shared" si="112"/>
        <v>269.33333333333331</v>
      </c>
      <c r="AJ265">
        <f>IF(C265=1,(AI265/Z265),REF)</f>
        <v>1162.9245826137017</v>
      </c>
      <c r="AK265">
        <f t="shared" si="113"/>
        <v>280</v>
      </c>
      <c r="AL265">
        <f>IF(B265=1,(AI265/AC265),REF)</f>
        <v>816.16161616161605</v>
      </c>
      <c r="AM265">
        <f t="shared" si="114"/>
        <v>255</v>
      </c>
      <c r="AN265">
        <f t="shared" si="115"/>
        <v>239</v>
      </c>
      <c r="AO265" t="str">
        <f t="shared" si="116"/>
        <v>La Salle</v>
      </c>
      <c r="AP265">
        <f t="shared" si="117"/>
        <v>0.12771366088285127</v>
      </c>
      <c r="AQ265">
        <f t="shared" si="118"/>
        <v>0.16400731176875688</v>
      </c>
      <c r="AR265">
        <f t="shared" si="119"/>
        <v>0.46299368009387071</v>
      </c>
      <c r="AS265" t="str">
        <f t="shared" si="120"/>
        <v>La Salle</v>
      </c>
      <c r="AT265">
        <f t="shared" si="121"/>
        <v>264</v>
      </c>
      <c r="AU265">
        <f t="shared" si="122"/>
        <v>247.33333333333334</v>
      </c>
      <c r="AV265">
        <v>251</v>
      </c>
      <c r="AW265" t="str">
        <f t="shared" si="123"/>
        <v>La Salle</v>
      </c>
      <c r="AX265" t="str">
        <f t="shared" si="124"/>
        <v/>
      </c>
      <c r="AY265">
        <v>264</v>
      </c>
    </row>
    <row r="266" spans="1:51" x14ac:dyDescent="0.25">
      <c r="A266">
        <v>1</v>
      </c>
      <c r="B266">
        <v>1</v>
      </c>
      <c r="C266">
        <v>1</v>
      </c>
      <c r="D266" t="s">
        <v>178</v>
      </c>
      <c r="E266">
        <v>73.023200000000003</v>
      </c>
      <c r="F266">
        <v>25</v>
      </c>
      <c r="G266">
        <v>72.235699999999994</v>
      </c>
      <c r="H266">
        <v>23</v>
      </c>
      <c r="I266">
        <v>103.10599999999999</v>
      </c>
      <c r="J266">
        <v>192</v>
      </c>
      <c r="K266">
        <v>99.901700000000005</v>
      </c>
      <c r="L266">
        <v>256</v>
      </c>
      <c r="M266">
        <v>104.274</v>
      </c>
      <c r="N266">
        <v>180</v>
      </c>
      <c r="O266">
        <v>111.583</v>
      </c>
      <c r="P266">
        <v>305</v>
      </c>
      <c r="Q266">
        <v>-11.6815</v>
      </c>
      <c r="R266">
        <v>288</v>
      </c>
      <c r="S266">
        <f t="shared" si="100"/>
        <v>-0.15996696940150518</v>
      </c>
      <c r="T266">
        <f t="shared" si="101"/>
        <v>284</v>
      </c>
      <c r="U266">
        <f t="shared" si="102"/>
        <v>728797.06950314913</v>
      </c>
      <c r="V266">
        <f t="shared" si="103"/>
        <v>199</v>
      </c>
      <c r="W266">
        <f t="shared" si="104"/>
        <v>25.86401796129303</v>
      </c>
      <c r="X266">
        <f t="shared" si="105"/>
        <v>239</v>
      </c>
      <c r="Y266">
        <f t="shared" si="106"/>
        <v>261.5</v>
      </c>
      <c r="Z266">
        <v>0.2989</v>
      </c>
      <c r="AA266">
        <f t="shared" si="107"/>
        <v>250</v>
      </c>
      <c r="AB266">
        <v>0.16489999999999999</v>
      </c>
      <c r="AC266">
        <f t="shared" si="108"/>
        <v>0.2319</v>
      </c>
      <c r="AD266">
        <f t="shared" si="109"/>
        <v>288</v>
      </c>
      <c r="AE266">
        <v>0.33179999999999998</v>
      </c>
      <c r="AF266">
        <f t="shared" si="110"/>
        <v>222</v>
      </c>
      <c r="AG266">
        <v>0.25130000000000002</v>
      </c>
      <c r="AH266">
        <f t="shared" si="111"/>
        <v>268</v>
      </c>
      <c r="AI266">
        <f t="shared" si="112"/>
        <v>253.75</v>
      </c>
      <c r="AJ266">
        <f>IF(C266=1,(AI266/Z266),REF)</f>
        <v>848.94613583138175</v>
      </c>
      <c r="AK266">
        <f t="shared" si="113"/>
        <v>250</v>
      </c>
      <c r="AL266">
        <f>IF(B266=1,(AI266/AC266),REF)</f>
        <v>1094.2216472617508</v>
      </c>
      <c r="AM266">
        <f t="shared" si="114"/>
        <v>281</v>
      </c>
      <c r="AN266">
        <f t="shared" si="115"/>
        <v>250</v>
      </c>
      <c r="AO266" t="str">
        <f t="shared" si="116"/>
        <v>LIU Brooklyn</v>
      </c>
      <c r="AP266">
        <f t="shared" si="117"/>
        <v>0.17009512061338408</v>
      </c>
      <c r="AQ266">
        <f t="shared" si="118"/>
        <v>0.11110506989795953</v>
      </c>
      <c r="AR266">
        <f t="shared" si="119"/>
        <v>0.45624093223120632</v>
      </c>
      <c r="AS266" t="str">
        <f t="shared" si="120"/>
        <v>LIU Brooklyn</v>
      </c>
      <c r="AT266">
        <f t="shared" si="121"/>
        <v>265</v>
      </c>
      <c r="AU266">
        <f t="shared" si="122"/>
        <v>267.66666666666669</v>
      </c>
      <c r="AV266">
        <v>269</v>
      </c>
      <c r="AW266" t="str">
        <f t="shared" si="123"/>
        <v>LIU Brooklyn</v>
      </c>
      <c r="AX266" t="str">
        <f t="shared" si="124"/>
        <v/>
      </c>
      <c r="AY266">
        <v>265</v>
      </c>
    </row>
    <row r="267" spans="1:51" x14ac:dyDescent="0.25">
      <c r="A267">
        <v>1</v>
      </c>
      <c r="B267">
        <v>1</v>
      </c>
      <c r="C267">
        <v>1</v>
      </c>
      <c r="D267" t="s">
        <v>344</v>
      </c>
      <c r="E267">
        <v>67.471900000000005</v>
      </c>
      <c r="F267">
        <v>251</v>
      </c>
      <c r="G267">
        <v>66.293199999999999</v>
      </c>
      <c r="H267">
        <v>258</v>
      </c>
      <c r="I267">
        <v>101.777</v>
      </c>
      <c r="J267">
        <v>219</v>
      </c>
      <c r="K267">
        <v>103.021</v>
      </c>
      <c r="L267">
        <v>198</v>
      </c>
      <c r="M267">
        <v>107.973</v>
      </c>
      <c r="N267">
        <v>273</v>
      </c>
      <c r="O267">
        <v>110.386</v>
      </c>
      <c r="P267">
        <v>283</v>
      </c>
      <c r="Q267">
        <v>-7.3653399999999998</v>
      </c>
      <c r="R267">
        <v>252</v>
      </c>
      <c r="S267">
        <f t="shared" si="100"/>
        <v>-0.10915655257966642</v>
      </c>
      <c r="T267">
        <f t="shared" si="101"/>
        <v>253</v>
      </c>
      <c r="U267">
        <f t="shared" si="102"/>
        <v>716101.30029450799</v>
      </c>
      <c r="V267">
        <f t="shared" si="103"/>
        <v>223</v>
      </c>
      <c r="W267">
        <f t="shared" si="104"/>
        <v>27.513095403701946</v>
      </c>
      <c r="X267">
        <f t="shared" si="105"/>
        <v>312</v>
      </c>
      <c r="Y267">
        <f t="shared" si="106"/>
        <v>282.5</v>
      </c>
      <c r="Z267">
        <v>0.2316</v>
      </c>
      <c r="AA267">
        <f t="shared" si="107"/>
        <v>278</v>
      </c>
      <c r="AB267">
        <v>0.37859999999999999</v>
      </c>
      <c r="AC267">
        <f t="shared" si="108"/>
        <v>0.30509999999999998</v>
      </c>
      <c r="AD267">
        <f t="shared" si="109"/>
        <v>251</v>
      </c>
      <c r="AE267">
        <v>0.27400000000000002</v>
      </c>
      <c r="AF267">
        <f t="shared" si="110"/>
        <v>248</v>
      </c>
      <c r="AG267">
        <v>0.32790000000000002</v>
      </c>
      <c r="AH267">
        <f t="shared" si="111"/>
        <v>235</v>
      </c>
      <c r="AI267">
        <f t="shared" si="112"/>
        <v>248.75</v>
      </c>
      <c r="AJ267">
        <f>IF(C267=1,(AI267/Z267),REF)</f>
        <v>1074.0500863557859</v>
      </c>
      <c r="AK267">
        <f t="shared" si="113"/>
        <v>276</v>
      </c>
      <c r="AL267">
        <f>IF(B267=1,(AI267/AC267),REF)</f>
        <v>815.30645689937728</v>
      </c>
      <c r="AM267">
        <f t="shared" si="114"/>
        <v>254</v>
      </c>
      <c r="AN267">
        <f t="shared" si="115"/>
        <v>251</v>
      </c>
      <c r="AO267" t="str">
        <f t="shared" si="116"/>
        <v>UMKC</v>
      </c>
      <c r="AP267">
        <f t="shared" si="117"/>
        <v>0.12873304905764643</v>
      </c>
      <c r="AQ267">
        <f t="shared" si="118"/>
        <v>0.15165208600532692</v>
      </c>
      <c r="AR267">
        <f t="shared" si="119"/>
        <v>0.45571150796772969</v>
      </c>
      <c r="AS267" t="str">
        <f t="shared" si="120"/>
        <v>UMKC</v>
      </c>
      <c r="AT267">
        <f t="shared" si="121"/>
        <v>266</v>
      </c>
      <c r="AU267">
        <f t="shared" si="122"/>
        <v>256</v>
      </c>
      <c r="AV267">
        <v>259</v>
      </c>
      <c r="AW267" t="str">
        <f t="shared" si="123"/>
        <v>UMKC</v>
      </c>
      <c r="AX267" t="str">
        <f t="shared" si="124"/>
        <v/>
      </c>
      <c r="AY267">
        <v>266</v>
      </c>
    </row>
    <row r="268" spans="1:51" x14ac:dyDescent="0.25">
      <c r="A268">
        <v>1</v>
      </c>
      <c r="B268">
        <v>1</v>
      </c>
      <c r="C268">
        <v>1</v>
      </c>
      <c r="D268" t="s">
        <v>88</v>
      </c>
      <c r="E268">
        <v>65.276200000000003</v>
      </c>
      <c r="F268">
        <v>328</v>
      </c>
      <c r="G268">
        <v>64.8215</v>
      </c>
      <c r="H268">
        <v>317</v>
      </c>
      <c r="I268">
        <v>103.827</v>
      </c>
      <c r="J268">
        <v>182</v>
      </c>
      <c r="K268">
        <v>103.627</v>
      </c>
      <c r="L268">
        <v>182</v>
      </c>
      <c r="M268">
        <v>107.504</v>
      </c>
      <c r="N268">
        <v>261</v>
      </c>
      <c r="O268">
        <v>111.501</v>
      </c>
      <c r="P268">
        <v>301</v>
      </c>
      <c r="Q268">
        <v>-7.8735999999999997</v>
      </c>
      <c r="R268">
        <v>256</v>
      </c>
      <c r="S268">
        <f t="shared" si="100"/>
        <v>-0.12062589427693415</v>
      </c>
      <c r="T268">
        <f t="shared" si="101"/>
        <v>260</v>
      </c>
      <c r="U268">
        <f t="shared" si="102"/>
        <v>700972.07231162977</v>
      </c>
      <c r="V268">
        <f t="shared" si="103"/>
        <v>245</v>
      </c>
      <c r="W268">
        <f t="shared" si="104"/>
        <v>28.899554997067497</v>
      </c>
      <c r="X268">
        <f t="shared" si="105"/>
        <v>341</v>
      </c>
      <c r="Y268">
        <f t="shared" si="106"/>
        <v>300.5</v>
      </c>
      <c r="Z268">
        <v>0.25369999999999998</v>
      </c>
      <c r="AA268">
        <f t="shared" si="107"/>
        <v>268</v>
      </c>
      <c r="AB268">
        <v>0.30470000000000003</v>
      </c>
      <c r="AC268">
        <f t="shared" si="108"/>
        <v>0.2792</v>
      </c>
      <c r="AD268">
        <f t="shared" si="109"/>
        <v>266</v>
      </c>
      <c r="AE268">
        <v>0.307</v>
      </c>
      <c r="AF268">
        <f t="shared" si="110"/>
        <v>233</v>
      </c>
      <c r="AG268">
        <v>0.1507</v>
      </c>
      <c r="AH268">
        <f t="shared" si="111"/>
        <v>316</v>
      </c>
      <c r="AI268">
        <f t="shared" si="112"/>
        <v>270.08333333333331</v>
      </c>
      <c r="AJ268">
        <f>IF(C268=1,(AI268/Z268),REF)</f>
        <v>1064.5775850742348</v>
      </c>
      <c r="AK268">
        <f t="shared" si="113"/>
        <v>275</v>
      </c>
      <c r="AL268">
        <f>IF(B268=1,(AI268/AC268),REF)</f>
        <v>967.34718242597887</v>
      </c>
      <c r="AM268">
        <f t="shared" si="114"/>
        <v>268</v>
      </c>
      <c r="AN268">
        <f t="shared" si="115"/>
        <v>266</v>
      </c>
      <c r="AO268" t="str">
        <f t="shared" si="116"/>
        <v>Colgate</v>
      </c>
      <c r="AP268">
        <f t="shared" si="117"/>
        <v>0.14114213726594588</v>
      </c>
      <c r="AQ268">
        <f t="shared" si="118"/>
        <v>0.1358435143983352</v>
      </c>
      <c r="AR268">
        <f t="shared" si="119"/>
        <v>0.45349333719521606</v>
      </c>
      <c r="AS268" t="str">
        <f t="shared" si="120"/>
        <v>Colgate</v>
      </c>
      <c r="AT268">
        <f t="shared" si="121"/>
        <v>267</v>
      </c>
      <c r="AU268">
        <f t="shared" si="122"/>
        <v>266.33333333333331</v>
      </c>
      <c r="AV268">
        <v>268</v>
      </c>
      <c r="AW268" t="str">
        <f t="shared" si="123"/>
        <v>Colgate</v>
      </c>
      <c r="AX268" t="str">
        <f t="shared" si="124"/>
        <v/>
      </c>
      <c r="AY268">
        <v>267</v>
      </c>
    </row>
    <row r="269" spans="1:51" x14ac:dyDescent="0.25">
      <c r="A269">
        <v>1</v>
      </c>
      <c r="B269">
        <v>1</v>
      </c>
      <c r="C269">
        <v>1</v>
      </c>
      <c r="D269" t="s">
        <v>165</v>
      </c>
      <c r="E269">
        <v>66.212800000000001</v>
      </c>
      <c r="F269">
        <v>302</v>
      </c>
      <c r="G269">
        <v>64.899600000000007</v>
      </c>
      <c r="H269">
        <v>315</v>
      </c>
      <c r="I269">
        <v>99.924800000000005</v>
      </c>
      <c r="J269">
        <v>249</v>
      </c>
      <c r="K269">
        <v>98.203299999999999</v>
      </c>
      <c r="L269">
        <v>290</v>
      </c>
      <c r="M269">
        <v>109.123</v>
      </c>
      <c r="N269">
        <v>299</v>
      </c>
      <c r="O269">
        <v>110.771</v>
      </c>
      <c r="P269">
        <v>290</v>
      </c>
      <c r="Q269">
        <v>-12.5679</v>
      </c>
      <c r="R269">
        <v>297</v>
      </c>
      <c r="S269">
        <f t="shared" si="100"/>
        <v>-0.1898077108957785</v>
      </c>
      <c r="T269">
        <f t="shared" si="101"/>
        <v>300</v>
      </c>
      <c r="U269">
        <f t="shared" si="102"/>
        <v>638548.83603299339</v>
      </c>
      <c r="V269">
        <f t="shared" si="103"/>
        <v>308</v>
      </c>
      <c r="W269">
        <f t="shared" si="104"/>
        <v>28.192901144741938</v>
      </c>
      <c r="X269">
        <f t="shared" si="105"/>
        <v>326</v>
      </c>
      <c r="Y269">
        <f t="shared" si="106"/>
        <v>313</v>
      </c>
      <c r="Z269">
        <v>0.30309999999999998</v>
      </c>
      <c r="AA269">
        <f t="shared" si="107"/>
        <v>244</v>
      </c>
      <c r="AB269">
        <v>0.14940000000000001</v>
      </c>
      <c r="AC269">
        <f t="shared" si="108"/>
        <v>0.22625000000000001</v>
      </c>
      <c r="AD269">
        <f t="shared" si="109"/>
        <v>289</v>
      </c>
      <c r="AE269">
        <v>0.20630000000000001</v>
      </c>
      <c r="AF269">
        <f t="shared" si="110"/>
        <v>274</v>
      </c>
      <c r="AG269">
        <v>0.19159999999999999</v>
      </c>
      <c r="AH269">
        <f t="shared" si="111"/>
        <v>301</v>
      </c>
      <c r="AI269">
        <f t="shared" si="112"/>
        <v>297.5</v>
      </c>
      <c r="AJ269">
        <f>IF(C269=1,(AI269/Z269),REF)</f>
        <v>981.52424942263281</v>
      </c>
      <c r="AK269">
        <f t="shared" si="113"/>
        <v>268</v>
      </c>
      <c r="AL269">
        <f>IF(B269=1,(AI269/AC269),REF)</f>
        <v>1314.9171270718232</v>
      </c>
      <c r="AM269">
        <f t="shared" si="114"/>
        <v>292</v>
      </c>
      <c r="AN269">
        <f t="shared" si="115"/>
        <v>268</v>
      </c>
      <c r="AO269" t="str">
        <f t="shared" si="116"/>
        <v>Jacksonville St.</v>
      </c>
      <c r="AP269">
        <f t="shared" si="117"/>
        <v>0.17000033886609045</v>
      </c>
      <c r="AQ269">
        <f t="shared" si="118"/>
        <v>0.10593697830722335</v>
      </c>
      <c r="AR269">
        <f t="shared" si="119"/>
        <v>0.45280600397279663</v>
      </c>
      <c r="AS269" t="str">
        <f t="shared" si="120"/>
        <v>Jacksonville St.</v>
      </c>
      <c r="AT269">
        <f t="shared" si="121"/>
        <v>268</v>
      </c>
      <c r="AU269">
        <f t="shared" si="122"/>
        <v>275</v>
      </c>
      <c r="AV269">
        <v>278</v>
      </c>
      <c r="AW269" t="str">
        <f t="shared" si="123"/>
        <v>Jacksonville St.</v>
      </c>
      <c r="AX269" t="str">
        <f t="shared" si="124"/>
        <v/>
      </c>
      <c r="AY269">
        <v>268</v>
      </c>
    </row>
    <row r="270" spans="1:51" x14ac:dyDescent="0.25">
      <c r="A270">
        <v>1</v>
      </c>
      <c r="B270">
        <v>1</v>
      </c>
      <c r="C270">
        <v>1</v>
      </c>
      <c r="D270" t="s">
        <v>36</v>
      </c>
      <c r="E270">
        <v>68.831800000000001</v>
      </c>
      <c r="F270">
        <v>185</v>
      </c>
      <c r="G270">
        <v>66.882099999999994</v>
      </c>
      <c r="H270">
        <v>239</v>
      </c>
      <c r="I270">
        <v>96.116100000000003</v>
      </c>
      <c r="J270">
        <v>310</v>
      </c>
      <c r="K270">
        <v>98.85</v>
      </c>
      <c r="L270">
        <v>281</v>
      </c>
      <c r="M270">
        <v>105.133</v>
      </c>
      <c r="N270">
        <v>205</v>
      </c>
      <c r="O270">
        <v>105.884</v>
      </c>
      <c r="P270">
        <v>196</v>
      </c>
      <c r="Q270">
        <v>-7.03444</v>
      </c>
      <c r="R270">
        <v>244</v>
      </c>
      <c r="S270">
        <f t="shared" si="100"/>
        <v>-0.10219113839824043</v>
      </c>
      <c r="T270">
        <f t="shared" si="101"/>
        <v>245</v>
      </c>
      <c r="U270">
        <f t="shared" si="102"/>
        <v>672577.71605549986</v>
      </c>
      <c r="V270">
        <f t="shared" si="103"/>
        <v>281</v>
      </c>
      <c r="W270">
        <f t="shared" si="104"/>
        <v>25.231287729458135</v>
      </c>
      <c r="X270">
        <f t="shared" si="105"/>
        <v>203</v>
      </c>
      <c r="Y270">
        <f t="shared" si="106"/>
        <v>224</v>
      </c>
      <c r="Z270">
        <v>0.23330000000000001</v>
      </c>
      <c r="AA270">
        <f t="shared" si="107"/>
        <v>277</v>
      </c>
      <c r="AB270">
        <v>0.34949999999999998</v>
      </c>
      <c r="AC270">
        <f t="shared" si="108"/>
        <v>0.29139999999999999</v>
      </c>
      <c r="AD270">
        <f t="shared" si="109"/>
        <v>261</v>
      </c>
      <c r="AE270">
        <v>0.41970000000000002</v>
      </c>
      <c r="AF270">
        <f t="shared" si="110"/>
        <v>185</v>
      </c>
      <c r="AG270">
        <v>0.34560000000000002</v>
      </c>
      <c r="AH270">
        <f t="shared" si="111"/>
        <v>228</v>
      </c>
      <c r="AI270">
        <f t="shared" si="112"/>
        <v>237.33333333333334</v>
      </c>
      <c r="AJ270">
        <f>IF(C270=1,(AI270/Z270),REF)</f>
        <v>1017.2881840262895</v>
      </c>
      <c r="AK270">
        <f t="shared" si="113"/>
        <v>272</v>
      </c>
      <c r="AL270">
        <f>IF(B270=1,(AI270/AC270),REF)</f>
        <v>814.45893388240688</v>
      </c>
      <c r="AM270">
        <f t="shared" si="114"/>
        <v>252</v>
      </c>
      <c r="AN270">
        <f t="shared" si="115"/>
        <v>252</v>
      </c>
      <c r="AO270" t="str">
        <f t="shared" si="116"/>
        <v>Air Force</v>
      </c>
      <c r="AP270">
        <f t="shared" si="117"/>
        <v>0.13038399771626247</v>
      </c>
      <c r="AQ270">
        <f t="shared" si="118"/>
        <v>0.14486123705475232</v>
      </c>
      <c r="AR270">
        <f t="shared" si="119"/>
        <v>0.45235138596994079</v>
      </c>
      <c r="AS270" t="str">
        <f t="shared" si="120"/>
        <v>Air Force</v>
      </c>
      <c r="AT270">
        <f t="shared" si="121"/>
        <v>269</v>
      </c>
      <c r="AU270">
        <f t="shared" si="122"/>
        <v>260.66666666666669</v>
      </c>
      <c r="AV270">
        <v>266</v>
      </c>
      <c r="AW270" t="str">
        <f t="shared" si="123"/>
        <v>Air Force</v>
      </c>
      <c r="AX270" t="str">
        <f t="shared" si="124"/>
        <v/>
      </c>
      <c r="AY270">
        <v>269</v>
      </c>
    </row>
    <row r="271" spans="1:51" x14ac:dyDescent="0.25">
      <c r="A271">
        <v>1</v>
      </c>
      <c r="B271">
        <v>1</v>
      </c>
      <c r="C271">
        <v>1</v>
      </c>
      <c r="D271" t="s">
        <v>75</v>
      </c>
      <c r="E271">
        <v>69.667100000000005</v>
      </c>
      <c r="F271">
        <v>138</v>
      </c>
      <c r="G271">
        <v>68.008799999999994</v>
      </c>
      <c r="H271">
        <v>166</v>
      </c>
      <c r="I271">
        <v>101.771</v>
      </c>
      <c r="J271">
        <v>220</v>
      </c>
      <c r="K271">
        <v>100.11799999999999</v>
      </c>
      <c r="L271">
        <v>251</v>
      </c>
      <c r="M271">
        <v>108.075</v>
      </c>
      <c r="N271">
        <v>277</v>
      </c>
      <c r="O271">
        <v>112.49299999999999</v>
      </c>
      <c r="P271">
        <v>311</v>
      </c>
      <c r="Q271">
        <v>-12.3749</v>
      </c>
      <c r="R271">
        <v>295</v>
      </c>
      <c r="S271">
        <f t="shared" si="100"/>
        <v>-0.17763047406882157</v>
      </c>
      <c r="T271">
        <f t="shared" si="101"/>
        <v>294</v>
      </c>
      <c r="U271">
        <f t="shared" si="102"/>
        <v>698316.11360470043</v>
      </c>
      <c r="V271">
        <f t="shared" si="103"/>
        <v>250</v>
      </c>
      <c r="W271">
        <f t="shared" si="104"/>
        <v>27.464586539799122</v>
      </c>
      <c r="X271">
        <f t="shared" si="105"/>
        <v>310</v>
      </c>
      <c r="Y271">
        <f t="shared" si="106"/>
        <v>302</v>
      </c>
      <c r="Z271">
        <v>0.30599999999999999</v>
      </c>
      <c r="AA271">
        <f t="shared" si="107"/>
        <v>242</v>
      </c>
      <c r="AB271">
        <v>0.1129</v>
      </c>
      <c r="AC271">
        <f t="shared" si="108"/>
        <v>0.20945</v>
      </c>
      <c r="AD271">
        <f t="shared" si="109"/>
        <v>295</v>
      </c>
      <c r="AE271">
        <v>0.55610000000000004</v>
      </c>
      <c r="AF271">
        <f t="shared" si="110"/>
        <v>141</v>
      </c>
      <c r="AG271">
        <v>0.2177</v>
      </c>
      <c r="AH271">
        <f t="shared" si="111"/>
        <v>288</v>
      </c>
      <c r="AI271">
        <f t="shared" si="112"/>
        <v>261.66666666666669</v>
      </c>
      <c r="AJ271">
        <f>IF(C271=1,(AI271/Z271),REF)</f>
        <v>855.11982570806106</v>
      </c>
      <c r="AK271">
        <f t="shared" si="113"/>
        <v>251</v>
      </c>
      <c r="AL271">
        <f>IF(B271=1,(AI271/AC271),REF)</f>
        <v>1249.303731996499</v>
      </c>
      <c r="AM271">
        <f t="shared" si="114"/>
        <v>291</v>
      </c>
      <c r="AN271">
        <f t="shared" si="115"/>
        <v>251</v>
      </c>
      <c r="AO271" t="str">
        <f t="shared" si="116"/>
        <v>Campbell</v>
      </c>
      <c r="AP271">
        <f t="shared" si="117"/>
        <v>0.17400938936785151</v>
      </c>
      <c r="AQ271">
        <f t="shared" si="118"/>
        <v>9.8700226910394248E-2</v>
      </c>
      <c r="AR271">
        <f t="shared" si="119"/>
        <v>0.45067989311969675</v>
      </c>
      <c r="AS271" t="str">
        <f t="shared" si="120"/>
        <v>Campbell</v>
      </c>
      <c r="AT271">
        <f t="shared" si="121"/>
        <v>270</v>
      </c>
      <c r="AU271">
        <f t="shared" si="122"/>
        <v>272</v>
      </c>
      <c r="AV271">
        <v>274</v>
      </c>
      <c r="AW271" t="str">
        <f t="shared" si="123"/>
        <v>Campbell</v>
      </c>
      <c r="AX271" t="str">
        <f t="shared" si="124"/>
        <v/>
      </c>
      <c r="AY271">
        <v>270</v>
      </c>
    </row>
    <row r="272" spans="1:51" x14ac:dyDescent="0.25">
      <c r="A272">
        <v>1</v>
      </c>
      <c r="B272">
        <v>1</v>
      </c>
      <c r="C272">
        <v>1</v>
      </c>
      <c r="D272" t="s">
        <v>217</v>
      </c>
      <c r="E272">
        <v>69.831599999999995</v>
      </c>
      <c r="F272">
        <v>131</v>
      </c>
      <c r="G272">
        <v>68.483800000000002</v>
      </c>
      <c r="H272">
        <v>144</v>
      </c>
      <c r="I272">
        <v>95.445800000000006</v>
      </c>
      <c r="J272">
        <v>317</v>
      </c>
      <c r="K272">
        <v>93.466899999999995</v>
      </c>
      <c r="L272">
        <v>330</v>
      </c>
      <c r="M272">
        <v>97.99</v>
      </c>
      <c r="N272">
        <v>49</v>
      </c>
      <c r="O272">
        <v>102.10899999999999</v>
      </c>
      <c r="P272">
        <v>125</v>
      </c>
      <c r="Q272">
        <v>-8.6425999999999998</v>
      </c>
      <c r="R272">
        <v>261</v>
      </c>
      <c r="S272">
        <f t="shared" si="100"/>
        <v>-0.12375629371230217</v>
      </c>
      <c r="T272">
        <f t="shared" si="101"/>
        <v>261</v>
      </c>
      <c r="U272">
        <f t="shared" si="102"/>
        <v>610053.14495367918</v>
      </c>
      <c r="V272">
        <f t="shared" si="103"/>
        <v>321</v>
      </c>
      <c r="W272">
        <f t="shared" si="104"/>
        <v>23.466614767268808</v>
      </c>
      <c r="X272">
        <f t="shared" si="105"/>
        <v>109</v>
      </c>
      <c r="Y272">
        <f t="shared" si="106"/>
        <v>185</v>
      </c>
      <c r="Z272">
        <v>0.23480000000000001</v>
      </c>
      <c r="AA272">
        <f t="shared" si="107"/>
        <v>276</v>
      </c>
      <c r="AB272">
        <v>0.3448</v>
      </c>
      <c r="AC272">
        <f t="shared" si="108"/>
        <v>0.2898</v>
      </c>
      <c r="AD272">
        <f t="shared" si="109"/>
        <v>262</v>
      </c>
      <c r="AE272">
        <v>0.20549999999999999</v>
      </c>
      <c r="AF272">
        <f t="shared" si="110"/>
        <v>276</v>
      </c>
      <c r="AG272">
        <v>0.21690000000000001</v>
      </c>
      <c r="AH272">
        <f t="shared" si="111"/>
        <v>290</v>
      </c>
      <c r="AI272">
        <f t="shared" si="112"/>
        <v>265.83333333333331</v>
      </c>
      <c r="AJ272">
        <f>IF(C272=1,(AI272/Z272),REF)</f>
        <v>1132.1692220329357</v>
      </c>
      <c r="AK272">
        <f t="shared" si="113"/>
        <v>279</v>
      </c>
      <c r="AL272">
        <f>IF(B272=1,(AI272/AC272),REF)</f>
        <v>917.29928686450421</v>
      </c>
      <c r="AM272">
        <f t="shared" si="114"/>
        <v>264</v>
      </c>
      <c r="AN272">
        <f t="shared" si="115"/>
        <v>262</v>
      </c>
      <c r="AO272" t="str">
        <f t="shared" si="116"/>
        <v>Mount St. Mary's</v>
      </c>
      <c r="AP272">
        <f t="shared" si="117"/>
        <v>0.12982577152974525</v>
      </c>
      <c r="AQ272">
        <f t="shared" si="118"/>
        <v>0.14194032334344064</v>
      </c>
      <c r="AR272">
        <f t="shared" si="119"/>
        <v>0.45005553918958813</v>
      </c>
      <c r="AS272" t="str">
        <f t="shared" si="120"/>
        <v>Mount St. Mary's</v>
      </c>
      <c r="AT272">
        <f t="shared" si="121"/>
        <v>271</v>
      </c>
      <c r="AU272">
        <f t="shared" si="122"/>
        <v>265</v>
      </c>
      <c r="AV272">
        <v>267</v>
      </c>
      <c r="AW272" t="str">
        <f t="shared" si="123"/>
        <v>Mount St. Mary's</v>
      </c>
      <c r="AX272" t="str">
        <f t="shared" si="124"/>
        <v/>
      </c>
      <c r="AY272">
        <v>271</v>
      </c>
    </row>
    <row r="273" spans="1:51" x14ac:dyDescent="0.25">
      <c r="A273">
        <v>1</v>
      </c>
      <c r="B273">
        <v>1</v>
      </c>
      <c r="C273">
        <v>1</v>
      </c>
      <c r="D273" t="s">
        <v>64</v>
      </c>
      <c r="E273">
        <v>70.785499999999999</v>
      </c>
      <c r="F273">
        <v>86</v>
      </c>
      <c r="G273">
        <v>70.316900000000004</v>
      </c>
      <c r="H273">
        <v>67</v>
      </c>
      <c r="I273">
        <v>101.506</v>
      </c>
      <c r="J273">
        <v>226</v>
      </c>
      <c r="K273">
        <v>101.98099999999999</v>
      </c>
      <c r="L273">
        <v>215</v>
      </c>
      <c r="M273">
        <v>108.749</v>
      </c>
      <c r="N273">
        <v>288</v>
      </c>
      <c r="O273">
        <v>111.505</v>
      </c>
      <c r="P273">
        <v>302</v>
      </c>
      <c r="Q273">
        <v>-9.5245200000000008</v>
      </c>
      <c r="R273">
        <v>266</v>
      </c>
      <c r="S273">
        <f t="shared" si="100"/>
        <v>-0.13454732960846502</v>
      </c>
      <c r="T273">
        <f t="shared" si="101"/>
        <v>264</v>
      </c>
      <c r="U273">
        <f t="shared" si="102"/>
        <v>736178.00295556535</v>
      </c>
      <c r="V273">
        <f t="shared" si="103"/>
        <v>188</v>
      </c>
      <c r="W273">
        <f t="shared" si="104"/>
        <v>26.651805988679456</v>
      </c>
      <c r="X273">
        <f t="shared" si="105"/>
        <v>275</v>
      </c>
      <c r="Y273">
        <f t="shared" si="106"/>
        <v>269.5</v>
      </c>
      <c r="Z273">
        <v>0.246</v>
      </c>
      <c r="AA273">
        <f t="shared" si="107"/>
        <v>270</v>
      </c>
      <c r="AB273">
        <v>0.29749999999999999</v>
      </c>
      <c r="AC273">
        <f t="shared" si="108"/>
        <v>0.27174999999999999</v>
      </c>
      <c r="AD273">
        <f t="shared" si="109"/>
        <v>268</v>
      </c>
      <c r="AE273">
        <v>0.23139999999999999</v>
      </c>
      <c r="AF273">
        <f t="shared" si="110"/>
        <v>265</v>
      </c>
      <c r="AG273">
        <v>0.30280000000000001</v>
      </c>
      <c r="AH273">
        <f t="shared" si="111"/>
        <v>242</v>
      </c>
      <c r="AI273">
        <f t="shared" si="112"/>
        <v>249.41666666666666</v>
      </c>
      <c r="AJ273">
        <f>IF(C273=1,(AI273/Z273),REF)</f>
        <v>1013.8888888888889</v>
      </c>
      <c r="AK273">
        <f t="shared" si="113"/>
        <v>271</v>
      </c>
      <c r="AL273">
        <f>IF(B273=1,(AI273/AC273),REF)</f>
        <v>917.81662066850663</v>
      </c>
      <c r="AM273">
        <f t="shared" si="114"/>
        <v>265</v>
      </c>
      <c r="AN273">
        <f t="shared" si="115"/>
        <v>265</v>
      </c>
      <c r="AO273" t="str">
        <f t="shared" si="116"/>
        <v>Brown</v>
      </c>
      <c r="AP273">
        <f t="shared" si="117"/>
        <v>0.13752765087001823</v>
      </c>
      <c r="AQ273">
        <f t="shared" si="118"/>
        <v>0.13309028469906742</v>
      </c>
      <c r="AR273">
        <f t="shared" si="119"/>
        <v>0.44929401392724927</v>
      </c>
      <c r="AS273" t="str">
        <f t="shared" si="120"/>
        <v>Brown</v>
      </c>
      <c r="AT273">
        <f t="shared" si="121"/>
        <v>272</v>
      </c>
      <c r="AU273">
        <f t="shared" si="122"/>
        <v>268.33333333333331</v>
      </c>
      <c r="AV273">
        <v>273</v>
      </c>
      <c r="AW273" t="str">
        <f t="shared" si="123"/>
        <v>Brown</v>
      </c>
      <c r="AX273" t="str">
        <f t="shared" si="124"/>
        <v/>
      </c>
      <c r="AY273">
        <v>272</v>
      </c>
    </row>
    <row r="274" spans="1:51" x14ac:dyDescent="0.25">
      <c r="A274">
        <v>1</v>
      </c>
      <c r="B274">
        <v>1</v>
      </c>
      <c r="C274">
        <v>1</v>
      </c>
      <c r="D274" t="s">
        <v>285</v>
      </c>
      <c r="E274">
        <v>66.405199999999994</v>
      </c>
      <c r="F274">
        <v>299</v>
      </c>
      <c r="G274">
        <v>66.051299999999998</v>
      </c>
      <c r="H274">
        <v>271</v>
      </c>
      <c r="I274">
        <v>90.791200000000003</v>
      </c>
      <c r="J274">
        <v>340</v>
      </c>
      <c r="K274">
        <v>93.607600000000005</v>
      </c>
      <c r="L274">
        <v>327</v>
      </c>
      <c r="M274">
        <v>104.605</v>
      </c>
      <c r="N274">
        <v>185</v>
      </c>
      <c r="O274">
        <v>103.426</v>
      </c>
      <c r="P274">
        <v>149</v>
      </c>
      <c r="Q274">
        <v>-9.8181999999999992</v>
      </c>
      <c r="R274">
        <v>271</v>
      </c>
      <c r="S274">
        <f t="shared" si="100"/>
        <v>-0.14785589080373221</v>
      </c>
      <c r="T274">
        <f t="shared" si="101"/>
        <v>280</v>
      </c>
      <c r="U274">
        <f t="shared" si="102"/>
        <v>581867.78083370836</v>
      </c>
      <c r="V274">
        <f t="shared" si="103"/>
        <v>340</v>
      </c>
      <c r="W274">
        <f t="shared" si="104"/>
        <v>25.188683927287546</v>
      </c>
      <c r="X274">
        <f t="shared" si="105"/>
        <v>198</v>
      </c>
      <c r="Y274">
        <f t="shared" si="106"/>
        <v>239</v>
      </c>
      <c r="Z274">
        <v>0.2281</v>
      </c>
      <c r="AA274">
        <f t="shared" si="107"/>
        <v>281</v>
      </c>
      <c r="AB274">
        <v>0.34839999999999999</v>
      </c>
      <c r="AC274">
        <f t="shared" si="108"/>
        <v>0.28825000000000001</v>
      </c>
      <c r="AD274">
        <f t="shared" si="109"/>
        <v>264</v>
      </c>
      <c r="AE274">
        <v>6.1600000000000002E-2</v>
      </c>
      <c r="AF274">
        <f t="shared" si="110"/>
        <v>341</v>
      </c>
      <c r="AG274">
        <v>0.37059999999999998</v>
      </c>
      <c r="AH274">
        <f t="shared" si="111"/>
        <v>219</v>
      </c>
      <c r="AI274">
        <f t="shared" si="112"/>
        <v>280.5</v>
      </c>
      <c r="AJ274">
        <f>IF(C274=1,(AI274/Z274),REF)</f>
        <v>1229.7238053485314</v>
      </c>
      <c r="AK274">
        <f t="shared" si="113"/>
        <v>284</v>
      </c>
      <c r="AL274">
        <f>IF(B274=1,(AI274/AC274),REF)</f>
        <v>973.11361665221159</v>
      </c>
      <c r="AM274">
        <f t="shared" si="114"/>
        <v>269</v>
      </c>
      <c r="AN274">
        <f t="shared" si="115"/>
        <v>264</v>
      </c>
      <c r="AO274" t="str">
        <f t="shared" si="116"/>
        <v>San Diego</v>
      </c>
      <c r="AP274">
        <f t="shared" si="117"/>
        <v>0.12508305543403583</v>
      </c>
      <c r="AQ274">
        <f t="shared" si="118"/>
        <v>0.14014259769132151</v>
      </c>
      <c r="AR274">
        <f t="shared" si="119"/>
        <v>0.44569135758773187</v>
      </c>
      <c r="AS274" t="str">
        <f t="shared" si="120"/>
        <v>San Diego</v>
      </c>
      <c r="AT274">
        <f t="shared" si="121"/>
        <v>273</v>
      </c>
      <c r="AU274">
        <f t="shared" si="122"/>
        <v>267</v>
      </c>
      <c r="AV274">
        <v>270</v>
      </c>
      <c r="AW274" t="str">
        <f t="shared" si="123"/>
        <v>San Diego</v>
      </c>
      <c r="AX274" t="str">
        <f t="shared" si="124"/>
        <v/>
      </c>
      <c r="AY274">
        <v>273</v>
      </c>
    </row>
    <row r="275" spans="1:51" x14ac:dyDescent="0.25">
      <c r="A275">
        <v>1</v>
      </c>
      <c r="B275">
        <v>1</v>
      </c>
      <c r="C275">
        <v>1</v>
      </c>
      <c r="D275" t="s">
        <v>146</v>
      </c>
      <c r="E275">
        <v>64.728999999999999</v>
      </c>
      <c r="F275">
        <v>338</v>
      </c>
      <c r="G275">
        <v>63.603299999999997</v>
      </c>
      <c r="H275">
        <v>338</v>
      </c>
      <c r="I275">
        <v>99.129199999999997</v>
      </c>
      <c r="J275">
        <v>264</v>
      </c>
      <c r="K275">
        <v>97.036900000000003</v>
      </c>
      <c r="L275">
        <v>306</v>
      </c>
      <c r="M275">
        <v>105.65600000000001</v>
      </c>
      <c r="N275">
        <v>220</v>
      </c>
      <c r="O275">
        <v>108.52500000000001</v>
      </c>
      <c r="P275">
        <v>251</v>
      </c>
      <c r="Q275">
        <v>-11.4879</v>
      </c>
      <c r="R275">
        <v>286</v>
      </c>
      <c r="S275">
        <f t="shared" si="100"/>
        <v>-0.1774799548888443</v>
      </c>
      <c r="T275">
        <f t="shared" si="101"/>
        <v>293</v>
      </c>
      <c r="U275">
        <f t="shared" si="102"/>
        <v>609498.6181550537</v>
      </c>
      <c r="V275">
        <f t="shared" si="103"/>
        <v>323</v>
      </c>
      <c r="W275">
        <f t="shared" si="104"/>
        <v>27.909289049196524</v>
      </c>
      <c r="X275">
        <f t="shared" si="105"/>
        <v>320</v>
      </c>
      <c r="Y275">
        <f t="shared" si="106"/>
        <v>306.5</v>
      </c>
      <c r="Z275">
        <v>0.27239999999999998</v>
      </c>
      <c r="AA275">
        <f t="shared" si="107"/>
        <v>262</v>
      </c>
      <c r="AB275">
        <v>0.1991</v>
      </c>
      <c r="AC275">
        <f t="shared" si="108"/>
        <v>0.23574999999999999</v>
      </c>
      <c r="AD275">
        <f t="shared" si="109"/>
        <v>286</v>
      </c>
      <c r="AE275">
        <v>0.34179999999999999</v>
      </c>
      <c r="AF275">
        <f t="shared" si="110"/>
        <v>218</v>
      </c>
      <c r="AG275">
        <v>0.3543</v>
      </c>
      <c r="AH275">
        <f t="shared" si="111"/>
        <v>225</v>
      </c>
      <c r="AI275">
        <f t="shared" si="112"/>
        <v>275.25</v>
      </c>
      <c r="AJ275">
        <f>IF(C275=1,(AI275/Z275),REF)</f>
        <v>1010.4625550660794</v>
      </c>
      <c r="AK275">
        <f t="shared" si="113"/>
        <v>270</v>
      </c>
      <c r="AL275">
        <f>IF(B275=1,(AI275/AC275),REF)</f>
        <v>1167.5503711558856</v>
      </c>
      <c r="AM275">
        <f t="shared" si="114"/>
        <v>286</v>
      </c>
      <c r="AN275">
        <f t="shared" si="115"/>
        <v>270</v>
      </c>
      <c r="AO275" t="str">
        <f t="shared" si="116"/>
        <v>Holy Cross</v>
      </c>
      <c r="AP275">
        <f t="shared" si="117"/>
        <v>0.15233827546072998</v>
      </c>
      <c r="AQ275">
        <f t="shared" si="118"/>
        <v>0.112037533478901</v>
      </c>
      <c r="AR275">
        <f t="shared" si="119"/>
        <v>0.44511956835672672</v>
      </c>
      <c r="AS275" t="str">
        <f t="shared" si="120"/>
        <v>Holy Cross</v>
      </c>
      <c r="AT275">
        <f t="shared" si="121"/>
        <v>274</v>
      </c>
      <c r="AU275">
        <f t="shared" si="122"/>
        <v>276.66666666666669</v>
      </c>
      <c r="AV275">
        <v>275</v>
      </c>
      <c r="AW275" t="str">
        <f t="shared" si="123"/>
        <v>Holy Cross</v>
      </c>
      <c r="AX275" t="str">
        <f t="shared" si="124"/>
        <v/>
      </c>
      <c r="AY275">
        <v>274</v>
      </c>
    </row>
    <row r="276" spans="1:51" x14ac:dyDescent="0.25">
      <c r="A276">
        <v>1</v>
      </c>
      <c r="B276">
        <v>1</v>
      </c>
      <c r="C276">
        <v>1</v>
      </c>
      <c r="D276" t="s">
        <v>95</v>
      </c>
      <c r="E276">
        <v>72.6738</v>
      </c>
      <c r="F276">
        <v>33</v>
      </c>
      <c r="G276">
        <v>72.655699999999996</v>
      </c>
      <c r="H276">
        <v>18</v>
      </c>
      <c r="I276">
        <v>96.362700000000004</v>
      </c>
      <c r="J276">
        <v>301</v>
      </c>
      <c r="K276">
        <v>97.860699999999994</v>
      </c>
      <c r="L276">
        <v>295</v>
      </c>
      <c r="M276">
        <v>108.82</v>
      </c>
      <c r="N276">
        <v>289</v>
      </c>
      <c r="O276">
        <v>108.425</v>
      </c>
      <c r="P276">
        <v>247</v>
      </c>
      <c r="Q276">
        <v>-10.5648</v>
      </c>
      <c r="R276">
        <v>279</v>
      </c>
      <c r="S276">
        <f t="shared" si="100"/>
        <v>-0.14536600535543762</v>
      </c>
      <c r="T276">
        <f t="shared" si="101"/>
        <v>275</v>
      </c>
      <c r="U276">
        <f t="shared" si="102"/>
        <v>695976.38717138523</v>
      </c>
      <c r="V276">
        <f t="shared" si="103"/>
        <v>252</v>
      </c>
      <c r="W276">
        <f t="shared" si="104"/>
        <v>24.821568408900053</v>
      </c>
      <c r="X276">
        <f t="shared" si="105"/>
        <v>178</v>
      </c>
      <c r="Y276">
        <f t="shared" si="106"/>
        <v>226.5</v>
      </c>
      <c r="Z276">
        <v>0.252</v>
      </c>
      <c r="AA276">
        <f t="shared" si="107"/>
        <v>269</v>
      </c>
      <c r="AB276">
        <v>0.25750000000000001</v>
      </c>
      <c r="AC276">
        <f t="shared" si="108"/>
        <v>0.25475000000000003</v>
      </c>
      <c r="AD276">
        <f t="shared" si="109"/>
        <v>276</v>
      </c>
      <c r="AE276">
        <v>0.1215</v>
      </c>
      <c r="AF276">
        <f t="shared" si="110"/>
        <v>317</v>
      </c>
      <c r="AG276">
        <v>0.31869999999999998</v>
      </c>
      <c r="AH276">
        <f t="shared" si="111"/>
        <v>238</v>
      </c>
      <c r="AI276">
        <f t="shared" si="112"/>
        <v>264.08333333333331</v>
      </c>
      <c r="AJ276">
        <f>IF(C276=1,(AI276/Z276),REF)</f>
        <v>1047.9497354497353</v>
      </c>
      <c r="AK276">
        <f t="shared" si="113"/>
        <v>274</v>
      </c>
      <c r="AL276">
        <f>IF(B276=1,(AI276/AC276),REF)</f>
        <v>1036.6372260385997</v>
      </c>
      <c r="AM276">
        <f t="shared" si="114"/>
        <v>276</v>
      </c>
      <c r="AN276">
        <f t="shared" si="115"/>
        <v>274</v>
      </c>
      <c r="AO276" t="str">
        <f t="shared" si="116"/>
        <v>Cornell</v>
      </c>
      <c r="AP276">
        <f t="shared" si="117"/>
        <v>0.14041724556090873</v>
      </c>
      <c r="AQ276">
        <f t="shared" si="118"/>
        <v>0.12288026342160245</v>
      </c>
      <c r="AR276">
        <f t="shared" si="119"/>
        <v>0.44439248067330644</v>
      </c>
      <c r="AS276" t="str">
        <f t="shared" si="120"/>
        <v>Cornell</v>
      </c>
      <c r="AT276">
        <f t="shared" si="121"/>
        <v>275</v>
      </c>
      <c r="AU276">
        <f t="shared" si="122"/>
        <v>275</v>
      </c>
      <c r="AV276">
        <v>281</v>
      </c>
      <c r="AW276" t="str">
        <f t="shared" si="123"/>
        <v>Cornell</v>
      </c>
      <c r="AX276" t="str">
        <f t="shared" si="124"/>
        <v/>
      </c>
      <c r="AY276">
        <v>275</v>
      </c>
    </row>
    <row r="277" spans="1:51" x14ac:dyDescent="0.25">
      <c r="A277">
        <v>1</v>
      </c>
      <c r="B277">
        <v>1</v>
      </c>
      <c r="C277">
        <v>1</v>
      </c>
      <c r="D277" t="s">
        <v>385</v>
      </c>
      <c r="E277">
        <v>73.766499999999994</v>
      </c>
      <c r="F277">
        <v>15</v>
      </c>
      <c r="G277">
        <v>72.404200000000003</v>
      </c>
      <c r="H277">
        <v>20</v>
      </c>
      <c r="I277">
        <v>100.126</v>
      </c>
      <c r="J277">
        <v>246</v>
      </c>
      <c r="K277">
        <v>102.82599999999999</v>
      </c>
      <c r="L277">
        <v>204</v>
      </c>
      <c r="M277">
        <v>113.937</v>
      </c>
      <c r="N277">
        <v>342</v>
      </c>
      <c r="O277">
        <v>113.66200000000001</v>
      </c>
      <c r="P277">
        <v>326</v>
      </c>
      <c r="Q277">
        <v>-10.8362</v>
      </c>
      <c r="R277">
        <v>283</v>
      </c>
      <c r="S277">
        <f t="shared" si="100"/>
        <v>-0.14689594870300224</v>
      </c>
      <c r="T277">
        <f t="shared" si="101"/>
        <v>277</v>
      </c>
      <c r="U277">
        <f t="shared" si="102"/>
        <v>779946.94542855385</v>
      </c>
      <c r="V277">
        <f t="shared" si="103"/>
        <v>146</v>
      </c>
      <c r="W277">
        <f t="shared" si="104"/>
        <v>26.370920643176127</v>
      </c>
      <c r="X277">
        <f t="shared" si="105"/>
        <v>267</v>
      </c>
      <c r="Y277">
        <f t="shared" si="106"/>
        <v>272</v>
      </c>
      <c r="Z277">
        <v>0.27300000000000002</v>
      </c>
      <c r="AA277">
        <f t="shared" si="107"/>
        <v>261</v>
      </c>
      <c r="AB277">
        <v>0.17399999999999999</v>
      </c>
      <c r="AC277">
        <f t="shared" si="108"/>
        <v>0.2235</v>
      </c>
      <c r="AD277">
        <f t="shared" si="109"/>
        <v>290</v>
      </c>
      <c r="AE277">
        <v>0.18210000000000001</v>
      </c>
      <c r="AF277">
        <f t="shared" si="110"/>
        <v>287</v>
      </c>
      <c r="AG277">
        <v>0.28560000000000002</v>
      </c>
      <c r="AH277">
        <f t="shared" si="111"/>
        <v>254</v>
      </c>
      <c r="AI277">
        <f t="shared" si="112"/>
        <v>254.33333333333334</v>
      </c>
      <c r="AJ277">
        <f>IF(C277=1,(AI277/Z277),REF)</f>
        <v>931.62393162393164</v>
      </c>
      <c r="AK277">
        <f t="shared" si="113"/>
        <v>261</v>
      </c>
      <c r="AL277">
        <f>IF(B277=1,(AI277/AC277),REF)</f>
        <v>1137.9567486950039</v>
      </c>
      <c r="AM277">
        <f t="shared" si="114"/>
        <v>284</v>
      </c>
      <c r="AN277">
        <f t="shared" si="115"/>
        <v>261</v>
      </c>
      <c r="AO277" t="str">
        <f t="shared" si="116"/>
        <v>Youngstown St.</v>
      </c>
      <c r="AP277">
        <f t="shared" si="117"/>
        <v>0.15391910787165708</v>
      </c>
      <c r="AQ277">
        <f t="shared" si="118"/>
        <v>0.10655727337131059</v>
      </c>
      <c r="AR277">
        <f t="shared" si="119"/>
        <v>0.44248172811194619</v>
      </c>
      <c r="AS277" t="str">
        <f t="shared" si="120"/>
        <v>Youngstown St.</v>
      </c>
      <c r="AT277">
        <f t="shared" si="121"/>
        <v>276</v>
      </c>
      <c r="AU277">
        <f t="shared" si="122"/>
        <v>275.66666666666669</v>
      </c>
      <c r="AV277">
        <v>287</v>
      </c>
      <c r="AW277" t="str">
        <f t="shared" si="123"/>
        <v>Youngstown St.</v>
      </c>
      <c r="AX277" t="str">
        <f t="shared" si="124"/>
        <v/>
      </c>
      <c r="AY277">
        <v>276</v>
      </c>
    </row>
    <row r="278" spans="1:51" x14ac:dyDescent="0.25">
      <c r="A278">
        <v>1</v>
      </c>
      <c r="B278">
        <v>1</v>
      </c>
      <c r="C278">
        <v>1</v>
      </c>
      <c r="D278" t="s">
        <v>111</v>
      </c>
      <c r="E278">
        <v>68.233099999999993</v>
      </c>
      <c r="F278">
        <v>218</v>
      </c>
      <c r="G278">
        <v>67.145200000000003</v>
      </c>
      <c r="H278">
        <v>222</v>
      </c>
      <c r="I278">
        <v>100.91500000000001</v>
      </c>
      <c r="J278">
        <v>234</v>
      </c>
      <c r="K278">
        <v>100.249</v>
      </c>
      <c r="L278">
        <v>246</v>
      </c>
      <c r="M278">
        <v>108.215</v>
      </c>
      <c r="N278">
        <v>282</v>
      </c>
      <c r="O278">
        <v>109.699</v>
      </c>
      <c r="P278">
        <v>272</v>
      </c>
      <c r="Q278">
        <v>-9.4500299999999999</v>
      </c>
      <c r="R278">
        <v>265</v>
      </c>
      <c r="S278">
        <f t="shared" si="100"/>
        <v>-0.13849583266772292</v>
      </c>
      <c r="T278">
        <f t="shared" si="101"/>
        <v>268</v>
      </c>
      <c r="U278">
        <f t="shared" si="102"/>
        <v>685733.23890043295</v>
      </c>
      <c r="V278">
        <f t="shared" si="103"/>
        <v>263</v>
      </c>
      <c r="W278">
        <f t="shared" si="104"/>
        <v>26.935755856903455</v>
      </c>
      <c r="X278">
        <f t="shared" si="105"/>
        <v>286</v>
      </c>
      <c r="Y278">
        <f t="shared" si="106"/>
        <v>277</v>
      </c>
      <c r="Z278">
        <v>0.2351</v>
      </c>
      <c r="AA278">
        <f t="shared" si="107"/>
        <v>275</v>
      </c>
      <c r="AB278">
        <v>0.30609999999999998</v>
      </c>
      <c r="AC278">
        <f t="shared" si="108"/>
        <v>0.27060000000000001</v>
      </c>
      <c r="AD278">
        <f t="shared" si="109"/>
        <v>269</v>
      </c>
      <c r="AE278">
        <v>0.1913</v>
      </c>
      <c r="AF278">
        <f t="shared" si="110"/>
        <v>284</v>
      </c>
      <c r="AG278">
        <v>0.19189999999999999</v>
      </c>
      <c r="AH278">
        <f t="shared" si="111"/>
        <v>300</v>
      </c>
      <c r="AI278">
        <f t="shared" si="112"/>
        <v>276.83333333333331</v>
      </c>
      <c r="AJ278">
        <f>IF(C278=1,(AI278/Z278),REF)</f>
        <v>1177.5131149865304</v>
      </c>
      <c r="AK278">
        <f t="shared" si="113"/>
        <v>282</v>
      </c>
      <c r="AL278">
        <f>IF(B278=1,(AI278/AC278),REF)</f>
        <v>1023.0352303523034</v>
      </c>
      <c r="AM278">
        <f t="shared" si="114"/>
        <v>275</v>
      </c>
      <c r="AN278">
        <f t="shared" si="115"/>
        <v>269</v>
      </c>
      <c r="AO278" t="str">
        <f t="shared" si="116"/>
        <v>Eastern Illinois</v>
      </c>
      <c r="AP278">
        <f t="shared" si="117"/>
        <v>0.12948218155059688</v>
      </c>
      <c r="AQ278">
        <f t="shared" si="118"/>
        <v>0.13074128815105865</v>
      </c>
      <c r="AR278">
        <f t="shared" si="119"/>
        <v>0.44230982561574295</v>
      </c>
      <c r="AS278" t="str">
        <f t="shared" si="120"/>
        <v>Eastern Illinois</v>
      </c>
      <c r="AT278">
        <f t="shared" si="121"/>
        <v>277</v>
      </c>
      <c r="AU278">
        <f t="shared" si="122"/>
        <v>271.66666666666669</v>
      </c>
      <c r="AV278">
        <v>276</v>
      </c>
      <c r="AW278" t="str">
        <f t="shared" si="123"/>
        <v>Eastern Illinois</v>
      </c>
      <c r="AX278" t="str">
        <f t="shared" si="124"/>
        <v/>
      </c>
      <c r="AY278">
        <v>277</v>
      </c>
    </row>
    <row r="279" spans="1:51" x14ac:dyDescent="0.25">
      <c r="A279">
        <v>1</v>
      </c>
      <c r="B279">
        <v>1</v>
      </c>
      <c r="C279">
        <v>1</v>
      </c>
      <c r="D279" t="s">
        <v>355</v>
      </c>
      <c r="E279">
        <v>74.356700000000004</v>
      </c>
      <c r="F279">
        <v>10</v>
      </c>
      <c r="G279">
        <v>74.110299999999995</v>
      </c>
      <c r="H279">
        <v>7</v>
      </c>
      <c r="I279">
        <v>98.949100000000001</v>
      </c>
      <c r="J279">
        <v>268</v>
      </c>
      <c r="K279">
        <v>99.373900000000006</v>
      </c>
      <c r="L279">
        <v>271</v>
      </c>
      <c r="M279">
        <v>106.782</v>
      </c>
      <c r="N279">
        <v>243</v>
      </c>
      <c r="O279">
        <v>109.926</v>
      </c>
      <c r="P279">
        <v>276</v>
      </c>
      <c r="Q279">
        <v>-10.5525</v>
      </c>
      <c r="R279">
        <v>278</v>
      </c>
      <c r="S279">
        <f t="shared" si="100"/>
        <v>-0.14191189227063594</v>
      </c>
      <c r="T279">
        <f t="shared" si="101"/>
        <v>271</v>
      </c>
      <c r="U279">
        <f t="shared" si="102"/>
        <v>734285.20194237179</v>
      </c>
      <c r="V279">
        <f t="shared" si="103"/>
        <v>193</v>
      </c>
      <c r="W279">
        <f t="shared" si="104"/>
        <v>24.799365700452807</v>
      </c>
      <c r="X279">
        <f t="shared" si="105"/>
        <v>176</v>
      </c>
      <c r="Y279">
        <f t="shared" si="106"/>
        <v>223.5</v>
      </c>
      <c r="Z279">
        <v>0.24579999999999999</v>
      </c>
      <c r="AA279">
        <f t="shared" si="107"/>
        <v>271</v>
      </c>
      <c r="AB279">
        <v>0.25480000000000003</v>
      </c>
      <c r="AC279">
        <f t="shared" si="108"/>
        <v>0.25030000000000002</v>
      </c>
      <c r="AD279">
        <f t="shared" si="109"/>
        <v>279</v>
      </c>
      <c r="AE279">
        <v>0.2072</v>
      </c>
      <c r="AF279">
        <f t="shared" si="110"/>
        <v>271</v>
      </c>
      <c r="AG279">
        <v>0.20180000000000001</v>
      </c>
      <c r="AH279">
        <f t="shared" si="111"/>
        <v>295</v>
      </c>
      <c r="AI279">
        <f t="shared" si="112"/>
        <v>255.41666666666666</v>
      </c>
      <c r="AJ279">
        <f>IF(C279=1,(AI279/Z279),REF)</f>
        <v>1039.1239490100352</v>
      </c>
      <c r="AK279">
        <f t="shared" si="113"/>
        <v>273</v>
      </c>
      <c r="AL279">
        <f>IF(B279=1,(AI279/AC279),REF)</f>
        <v>1020.4421361033425</v>
      </c>
      <c r="AM279">
        <f t="shared" si="114"/>
        <v>274</v>
      </c>
      <c r="AN279">
        <f t="shared" si="115"/>
        <v>273</v>
      </c>
      <c r="AO279" t="str">
        <f t="shared" si="116"/>
        <v>Utah Valley</v>
      </c>
      <c r="AP279">
        <f t="shared" si="117"/>
        <v>0.13707842227134906</v>
      </c>
      <c r="AQ279">
        <f t="shared" si="118"/>
        <v>0.12097164679972618</v>
      </c>
      <c r="AR279">
        <f t="shared" si="119"/>
        <v>0.4408284282103398</v>
      </c>
      <c r="AS279" t="str">
        <f t="shared" si="120"/>
        <v>Utah Valley</v>
      </c>
      <c r="AT279">
        <f t="shared" si="121"/>
        <v>278</v>
      </c>
      <c r="AU279">
        <f t="shared" si="122"/>
        <v>276.66666666666669</v>
      </c>
      <c r="AV279">
        <v>285</v>
      </c>
      <c r="AW279" t="str">
        <f t="shared" si="123"/>
        <v>Utah Valley</v>
      </c>
      <c r="AX279" t="str">
        <f t="shared" si="124"/>
        <v/>
      </c>
      <c r="AY279">
        <v>278</v>
      </c>
    </row>
    <row r="280" spans="1:51" x14ac:dyDescent="0.25">
      <c r="A280">
        <v>1</v>
      </c>
      <c r="B280">
        <v>1</v>
      </c>
      <c r="C280">
        <v>1</v>
      </c>
      <c r="D280" t="s">
        <v>314</v>
      </c>
      <c r="E280">
        <v>72.444900000000004</v>
      </c>
      <c r="F280">
        <v>38</v>
      </c>
      <c r="G280">
        <v>70.514799999999994</v>
      </c>
      <c r="H280">
        <v>60</v>
      </c>
      <c r="I280">
        <v>104.955</v>
      </c>
      <c r="J280">
        <v>148</v>
      </c>
      <c r="K280">
        <v>103.514</v>
      </c>
      <c r="L280">
        <v>186</v>
      </c>
      <c r="M280">
        <v>113.732</v>
      </c>
      <c r="N280">
        <v>340</v>
      </c>
      <c r="O280">
        <v>114.20099999999999</v>
      </c>
      <c r="P280">
        <v>330</v>
      </c>
      <c r="Q280">
        <v>-10.687200000000001</v>
      </c>
      <c r="R280">
        <v>281</v>
      </c>
      <c r="S280">
        <f t="shared" si="100"/>
        <v>-0.14751901100008416</v>
      </c>
      <c r="T280">
        <f t="shared" si="101"/>
        <v>279</v>
      </c>
      <c r="U280">
        <f t="shared" si="102"/>
        <v>776257.83954440034</v>
      </c>
      <c r="V280">
        <f t="shared" si="103"/>
        <v>150</v>
      </c>
      <c r="W280">
        <f t="shared" si="104"/>
        <v>27.056027622327303</v>
      </c>
      <c r="X280">
        <f t="shared" si="105"/>
        <v>291</v>
      </c>
      <c r="Y280">
        <f t="shared" si="106"/>
        <v>285</v>
      </c>
      <c r="Z280">
        <v>0.2671</v>
      </c>
      <c r="AA280">
        <f t="shared" si="107"/>
        <v>263</v>
      </c>
      <c r="AB280">
        <v>0.1598</v>
      </c>
      <c r="AC280">
        <f t="shared" si="108"/>
        <v>0.21345</v>
      </c>
      <c r="AD280">
        <f t="shared" si="109"/>
        <v>292</v>
      </c>
      <c r="AE280">
        <v>0.62860000000000005</v>
      </c>
      <c r="AF280">
        <f t="shared" si="110"/>
        <v>119</v>
      </c>
      <c r="AG280">
        <v>0.20080000000000001</v>
      </c>
      <c r="AH280">
        <f t="shared" si="111"/>
        <v>296</v>
      </c>
      <c r="AI280">
        <f t="shared" si="112"/>
        <v>236.83333333333334</v>
      </c>
      <c r="AJ280">
        <f>IF(C280=1,(AI280/Z280),REF)</f>
        <v>886.68413827530264</v>
      </c>
      <c r="AK280">
        <f t="shared" si="113"/>
        <v>254</v>
      </c>
      <c r="AL280">
        <f>IF(B280=1,(AI280/AC280),REF)</f>
        <v>1109.5494651362537</v>
      </c>
      <c r="AM280">
        <f t="shared" si="114"/>
        <v>282</v>
      </c>
      <c r="AN280">
        <f t="shared" si="115"/>
        <v>254</v>
      </c>
      <c r="AO280" t="str">
        <f t="shared" si="116"/>
        <v>Stetson</v>
      </c>
      <c r="AP280">
        <f t="shared" si="117"/>
        <v>0.15133903072804641</v>
      </c>
      <c r="AQ280">
        <f t="shared" si="118"/>
        <v>0.10208786389778722</v>
      </c>
      <c r="AR280">
        <f t="shared" si="119"/>
        <v>0.43765216633586873</v>
      </c>
      <c r="AS280" t="str">
        <f t="shared" si="120"/>
        <v>Stetson</v>
      </c>
      <c r="AT280">
        <f t="shared" si="121"/>
        <v>279</v>
      </c>
      <c r="AU280">
        <f t="shared" si="122"/>
        <v>275</v>
      </c>
      <c r="AV280">
        <v>284</v>
      </c>
      <c r="AW280" t="str">
        <f t="shared" si="123"/>
        <v>Stetson</v>
      </c>
      <c r="AX280" t="str">
        <f t="shared" si="124"/>
        <v/>
      </c>
      <c r="AY280">
        <v>279</v>
      </c>
    </row>
    <row r="281" spans="1:51" x14ac:dyDescent="0.25">
      <c r="A281">
        <v>1</v>
      </c>
      <c r="B281">
        <v>1</v>
      </c>
      <c r="C281">
        <v>1</v>
      </c>
      <c r="D281" t="s">
        <v>100</v>
      </c>
      <c r="E281">
        <v>67.420900000000003</v>
      </c>
      <c r="F281">
        <v>252</v>
      </c>
      <c r="G281">
        <v>67.362099999999998</v>
      </c>
      <c r="H281">
        <v>210</v>
      </c>
      <c r="I281">
        <v>97.811000000000007</v>
      </c>
      <c r="J281">
        <v>288</v>
      </c>
      <c r="K281">
        <v>101.285</v>
      </c>
      <c r="L281">
        <v>230</v>
      </c>
      <c r="M281">
        <v>111.47799999999999</v>
      </c>
      <c r="N281">
        <v>332</v>
      </c>
      <c r="O281">
        <v>111.512</v>
      </c>
      <c r="P281">
        <v>303</v>
      </c>
      <c r="Q281">
        <v>-10.2273</v>
      </c>
      <c r="R281">
        <v>274</v>
      </c>
      <c r="S281">
        <f t="shared" si="100"/>
        <v>-0.15168886799197287</v>
      </c>
      <c r="T281">
        <f t="shared" si="101"/>
        <v>282</v>
      </c>
      <c r="U281">
        <f t="shared" si="102"/>
        <v>691647.49837560253</v>
      </c>
      <c r="V281">
        <f t="shared" si="103"/>
        <v>257</v>
      </c>
      <c r="W281">
        <f t="shared" si="104"/>
        <v>27.984659208285478</v>
      </c>
      <c r="X281">
        <f t="shared" si="105"/>
        <v>321</v>
      </c>
      <c r="Y281">
        <f t="shared" si="106"/>
        <v>301.5</v>
      </c>
      <c r="Z281">
        <v>0.21229999999999999</v>
      </c>
      <c r="AA281">
        <f t="shared" si="107"/>
        <v>288</v>
      </c>
      <c r="AB281">
        <v>0.35170000000000001</v>
      </c>
      <c r="AC281">
        <f t="shared" si="108"/>
        <v>0.28200000000000003</v>
      </c>
      <c r="AD281">
        <f t="shared" si="109"/>
        <v>265</v>
      </c>
      <c r="AE281">
        <v>0.10730000000000001</v>
      </c>
      <c r="AF281">
        <f t="shared" si="110"/>
        <v>327</v>
      </c>
      <c r="AG281">
        <v>0.31819999999999998</v>
      </c>
      <c r="AH281">
        <f t="shared" si="111"/>
        <v>239</v>
      </c>
      <c r="AI281">
        <f t="shared" si="112"/>
        <v>278.58333333333331</v>
      </c>
      <c r="AJ281">
        <f>IF(C281=1,(AI281/Z281),REF)</f>
        <v>1312.215418433035</v>
      </c>
      <c r="AK281">
        <f t="shared" si="113"/>
        <v>287</v>
      </c>
      <c r="AL281">
        <f>IF(B281=1,(AI281/AC281),REF)</f>
        <v>987.88416075650105</v>
      </c>
      <c r="AM281">
        <f t="shared" si="114"/>
        <v>272</v>
      </c>
      <c r="AN281">
        <f t="shared" si="115"/>
        <v>265</v>
      </c>
      <c r="AO281" t="str">
        <f t="shared" si="116"/>
        <v>Delaware</v>
      </c>
      <c r="AP281">
        <f t="shared" si="117"/>
        <v>0.1156653921478735</v>
      </c>
      <c r="AQ281">
        <f t="shared" si="118"/>
        <v>0.13684601231607521</v>
      </c>
      <c r="AR281">
        <f t="shared" si="119"/>
        <v>0.43701908229493336</v>
      </c>
      <c r="AS281" t="str">
        <f t="shared" si="120"/>
        <v>Delaware</v>
      </c>
      <c r="AT281">
        <f t="shared" si="121"/>
        <v>280</v>
      </c>
      <c r="AU281">
        <f t="shared" si="122"/>
        <v>270</v>
      </c>
      <c r="AV281">
        <v>277</v>
      </c>
      <c r="AW281" t="str">
        <f t="shared" si="123"/>
        <v>Delaware</v>
      </c>
      <c r="AX281" t="str">
        <f t="shared" si="124"/>
        <v/>
      </c>
      <c r="AY281">
        <v>280</v>
      </c>
    </row>
    <row r="282" spans="1:51" x14ac:dyDescent="0.25">
      <c r="A282">
        <v>1</v>
      </c>
      <c r="B282">
        <v>1</v>
      </c>
      <c r="C282">
        <v>1</v>
      </c>
      <c r="D282" t="s">
        <v>151</v>
      </c>
      <c r="E282">
        <v>71.515500000000003</v>
      </c>
      <c r="F282">
        <v>65</v>
      </c>
      <c r="G282">
        <v>70.028400000000005</v>
      </c>
      <c r="H282">
        <v>83</v>
      </c>
      <c r="I282">
        <v>101.977</v>
      </c>
      <c r="J282">
        <v>212</v>
      </c>
      <c r="K282">
        <v>99.003399999999999</v>
      </c>
      <c r="L282">
        <v>278</v>
      </c>
      <c r="M282">
        <v>105.866</v>
      </c>
      <c r="N282">
        <v>226</v>
      </c>
      <c r="O282">
        <v>108.742</v>
      </c>
      <c r="P282">
        <v>257</v>
      </c>
      <c r="Q282">
        <v>-9.7385199999999994</v>
      </c>
      <c r="R282">
        <v>269</v>
      </c>
      <c r="S282">
        <f t="shared" si="100"/>
        <v>-0.13617467542001391</v>
      </c>
      <c r="T282">
        <f t="shared" si="101"/>
        <v>266</v>
      </c>
      <c r="U282">
        <f t="shared" si="102"/>
        <v>700971.56056131923</v>
      </c>
      <c r="V282">
        <f t="shared" si="103"/>
        <v>246</v>
      </c>
      <c r="W282">
        <f t="shared" si="104"/>
        <v>25.341687247991132</v>
      </c>
      <c r="X282">
        <f t="shared" si="105"/>
        <v>209</v>
      </c>
      <c r="Y282">
        <f t="shared" si="106"/>
        <v>237.5</v>
      </c>
      <c r="Z282">
        <v>0.22620000000000001</v>
      </c>
      <c r="AA282">
        <f t="shared" si="107"/>
        <v>283</v>
      </c>
      <c r="AB282">
        <v>0.30070000000000002</v>
      </c>
      <c r="AC282">
        <f t="shared" si="108"/>
        <v>0.26345000000000002</v>
      </c>
      <c r="AD282">
        <f t="shared" si="109"/>
        <v>272</v>
      </c>
      <c r="AE282">
        <v>0.2316</v>
      </c>
      <c r="AF282">
        <f t="shared" si="110"/>
        <v>263</v>
      </c>
      <c r="AG282">
        <v>0.18770000000000001</v>
      </c>
      <c r="AH282">
        <f t="shared" si="111"/>
        <v>303</v>
      </c>
      <c r="AI282">
        <f t="shared" si="112"/>
        <v>264.58333333333331</v>
      </c>
      <c r="AJ282">
        <f>IF(C282=1,(AI282/Z282),REF)</f>
        <v>1169.687592101385</v>
      </c>
      <c r="AK282">
        <f t="shared" si="113"/>
        <v>281</v>
      </c>
      <c r="AL282">
        <f>IF(B282=1,(AI282/AC282),REF)</f>
        <v>1004.3018915670272</v>
      </c>
      <c r="AM282">
        <f t="shared" si="114"/>
        <v>273</v>
      </c>
      <c r="AN282">
        <f t="shared" si="115"/>
        <v>272</v>
      </c>
      <c r="AO282" t="str">
        <f t="shared" si="116"/>
        <v>Idaho St.</v>
      </c>
      <c r="AP282">
        <f t="shared" si="117"/>
        <v>0.1246635719244658</v>
      </c>
      <c r="AQ282">
        <f t="shared" si="118"/>
        <v>0.12758113425257966</v>
      </c>
      <c r="AR282">
        <f t="shared" si="119"/>
        <v>0.43683439488755099</v>
      </c>
      <c r="AS282" t="str">
        <f t="shared" si="120"/>
        <v>Idaho St.</v>
      </c>
      <c r="AT282">
        <f t="shared" si="121"/>
        <v>281</v>
      </c>
      <c r="AU282">
        <f t="shared" si="122"/>
        <v>275</v>
      </c>
      <c r="AV282">
        <v>279</v>
      </c>
      <c r="AW282" t="str">
        <f t="shared" si="123"/>
        <v>Idaho St.</v>
      </c>
      <c r="AX282" t="str">
        <f t="shared" si="124"/>
        <v/>
      </c>
      <c r="AY282">
        <v>281</v>
      </c>
    </row>
    <row r="283" spans="1:51" x14ac:dyDescent="0.25">
      <c r="A283">
        <v>1</v>
      </c>
      <c r="B283">
        <v>1</v>
      </c>
      <c r="C283">
        <v>1</v>
      </c>
      <c r="D283" t="s">
        <v>155</v>
      </c>
      <c r="E283">
        <v>69.479600000000005</v>
      </c>
      <c r="F283">
        <v>144</v>
      </c>
      <c r="G283">
        <v>67.140100000000004</v>
      </c>
      <c r="H283">
        <v>223</v>
      </c>
      <c r="I283">
        <v>102.452</v>
      </c>
      <c r="J283">
        <v>204</v>
      </c>
      <c r="K283">
        <v>101.839</v>
      </c>
      <c r="L283">
        <v>219</v>
      </c>
      <c r="M283">
        <v>106.187</v>
      </c>
      <c r="N283">
        <v>231</v>
      </c>
      <c r="O283">
        <v>108.889</v>
      </c>
      <c r="P283">
        <v>260</v>
      </c>
      <c r="Q283">
        <v>-7.0498599999999998</v>
      </c>
      <c r="R283">
        <v>245</v>
      </c>
      <c r="S283">
        <f t="shared" si="100"/>
        <v>-0.10146863251947329</v>
      </c>
      <c r="T283">
        <f t="shared" si="101"/>
        <v>243</v>
      </c>
      <c r="U283">
        <f t="shared" si="102"/>
        <v>720585.57139831164</v>
      </c>
      <c r="V283">
        <f t="shared" si="103"/>
        <v>216</v>
      </c>
      <c r="W283">
        <f t="shared" si="104"/>
        <v>26.14069353156971</v>
      </c>
      <c r="X283">
        <f t="shared" si="105"/>
        <v>254</v>
      </c>
      <c r="Y283">
        <f t="shared" si="106"/>
        <v>248.5</v>
      </c>
      <c r="Z283">
        <v>0.2276</v>
      </c>
      <c r="AA283">
        <f t="shared" si="107"/>
        <v>282</v>
      </c>
      <c r="AB283">
        <v>0.28910000000000002</v>
      </c>
      <c r="AC283">
        <f t="shared" si="108"/>
        <v>0.25835000000000002</v>
      </c>
      <c r="AD283">
        <f t="shared" si="109"/>
        <v>275</v>
      </c>
      <c r="AE283">
        <v>0.10829999999999999</v>
      </c>
      <c r="AF283">
        <f t="shared" si="110"/>
        <v>326</v>
      </c>
      <c r="AG283">
        <v>0.40970000000000001</v>
      </c>
      <c r="AH283">
        <f t="shared" si="111"/>
        <v>205</v>
      </c>
      <c r="AI283">
        <f t="shared" si="112"/>
        <v>252.25</v>
      </c>
      <c r="AJ283">
        <f>IF(C283=1,(AI283/Z283),REF)</f>
        <v>1108.3040421792618</v>
      </c>
      <c r="AK283">
        <f t="shared" si="113"/>
        <v>278</v>
      </c>
      <c r="AL283">
        <f>IF(B283=1,(AI283/AC283),REF)</f>
        <v>976.3886200890264</v>
      </c>
      <c r="AM283">
        <f t="shared" si="114"/>
        <v>270</v>
      </c>
      <c r="AN283">
        <f t="shared" si="115"/>
        <v>270</v>
      </c>
      <c r="AO283" t="str">
        <f t="shared" si="116"/>
        <v>Incarnate Word</v>
      </c>
      <c r="AP283">
        <f t="shared" si="117"/>
        <v>0.12611313450210754</v>
      </c>
      <c r="AQ283">
        <f t="shared" si="118"/>
        <v>0.12555294911835591</v>
      </c>
      <c r="AR283">
        <f t="shared" si="119"/>
        <v>0.43643329804117353</v>
      </c>
      <c r="AS283" t="str">
        <f t="shared" si="120"/>
        <v>Incarnate Word</v>
      </c>
      <c r="AT283">
        <f t="shared" si="121"/>
        <v>282</v>
      </c>
      <c r="AU283">
        <f t="shared" si="122"/>
        <v>275.66666666666669</v>
      </c>
      <c r="AV283">
        <v>280</v>
      </c>
      <c r="AW283" t="str">
        <f t="shared" si="123"/>
        <v>Incarnate Word</v>
      </c>
      <c r="AX283" t="str">
        <f t="shared" si="124"/>
        <v/>
      </c>
      <c r="AY283">
        <v>282</v>
      </c>
    </row>
    <row r="284" spans="1:51" x14ac:dyDescent="0.25">
      <c r="A284">
        <v>1</v>
      </c>
      <c r="B284">
        <v>1</v>
      </c>
      <c r="C284">
        <v>1</v>
      </c>
      <c r="D284" t="s">
        <v>141</v>
      </c>
      <c r="E284">
        <v>70.075699999999998</v>
      </c>
      <c r="F284">
        <v>115</v>
      </c>
      <c r="G284">
        <v>69.144099999999995</v>
      </c>
      <c r="H284">
        <v>113</v>
      </c>
      <c r="I284">
        <v>99.057500000000005</v>
      </c>
      <c r="J284">
        <v>266</v>
      </c>
      <c r="K284">
        <v>99.411199999999994</v>
      </c>
      <c r="L284">
        <v>268</v>
      </c>
      <c r="M284">
        <v>111.38800000000001</v>
      </c>
      <c r="N284">
        <v>331</v>
      </c>
      <c r="O284">
        <v>115.54300000000001</v>
      </c>
      <c r="P284">
        <v>339</v>
      </c>
      <c r="Q284">
        <v>-16.132000000000001</v>
      </c>
      <c r="R284">
        <v>323</v>
      </c>
      <c r="S284">
        <f t="shared" si="100"/>
        <v>-0.23020533508762686</v>
      </c>
      <c r="T284">
        <f t="shared" si="101"/>
        <v>323</v>
      </c>
      <c r="U284">
        <f t="shared" si="102"/>
        <v>692529.17979288776</v>
      </c>
      <c r="V284">
        <f t="shared" si="103"/>
        <v>254</v>
      </c>
      <c r="W284">
        <f t="shared" si="104"/>
        <v>28.498524721631707</v>
      </c>
      <c r="X284">
        <f t="shared" si="105"/>
        <v>331</v>
      </c>
      <c r="Y284">
        <f t="shared" si="106"/>
        <v>327</v>
      </c>
      <c r="Z284">
        <v>0.29680000000000001</v>
      </c>
      <c r="AA284">
        <f t="shared" si="107"/>
        <v>253</v>
      </c>
      <c r="AB284">
        <v>7.2700000000000001E-2</v>
      </c>
      <c r="AC284">
        <f t="shared" si="108"/>
        <v>0.18475</v>
      </c>
      <c r="AD284">
        <f t="shared" si="109"/>
        <v>306</v>
      </c>
      <c r="AE284">
        <v>0.40620000000000001</v>
      </c>
      <c r="AF284">
        <f t="shared" si="110"/>
        <v>192</v>
      </c>
      <c r="AG284">
        <v>0.12939999999999999</v>
      </c>
      <c r="AH284">
        <f t="shared" si="111"/>
        <v>325</v>
      </c>
      <c r="AI284">
        <f t="shared" si="112"/>
        <v>287.83333333333331</v>
      </c>
      <c r="AJ284">
        <f>IF(C284=1,(AI284/Z284),REF)</f>
        <v>969.78885893980225</v>
      </c>
      <c r="AK284">
        <f t="shared" si="113"/>
        <v>267</v>
      </c>
      <c r="AL284">
        <f>IF(B284=1,(AI284/AC284),REF)</f>
        <v>1557.9612088407757</v>
      </c>
      <c r="AM284">
        <f t="shared" si="114"/>
        <v>301</v>
      </c>
      <c r="AN284">
        <f t="shared" si="115"/>
        <v>267</v>
      </c>
      <c r="AO284" t="str">
        <f t="shared" si="116"/>
        <v>Hartford</v>
      </c>
      <c r="AP284">
        <f t="shared" si="117"/>
        <v>0.1666671970313868</v>
      </c>
      <c r="AQ284">
        <f t="shared" si="118"/>
        <v>8.4690784953600842E-2</v>
      </c>
      <c r="AR284">
        <f t="shared" si="119"/>
        <v>0.43621949850318387</v>
      </c>
      <c r="AS284" t="str">
        <f t="shared" si="120"/>
        <v>Hartford</v>
      </c>
      <c r="AT284">
        <f t="shared" si="121"/>
        <v>283</v>
      </c>
      <c r="AU284">
        <f t="shared" si="122"/>
        <v>285.33333333333331</v>
      </c>
      <c r="AV284">
        <v>289</v>
      </c>
      <c r="AW284" t="str">
        <f t="shared" si="123"/>
        <v>Hartford</v>
      </c>
      <c r="AX284" t="str">
        <f t="shared" si="124"/>
        <v/>
      </c>
      <c r="AY284">
        <v>283</v>
      </c>
    </row>
    <row r="285" spans="1:51" x14ac:dyDescent="0.25">
      <c r="A285">
        <v>1</v>
      </c>
      <c r="B285">
        <v>1</v>
      </c>
      <c r="C285">
        <v>1</v>
      </c>
      <c r="D285" t="s">
        <v>277</v>
      </c>
      <c r="E285">
        <v>69.118099999999998</v>
      </c>
      <c r="F285">
        <v>167</v>
      </c>
      <c r="G285">
        <v>68.38</v>
      </c>
      <c r="H285">
        <v>150</v>
      </c>
      <c r="I285">
        <v>101.02800000000001</v>
      </c>
      <c r="J285">
        <v>231</v>
      </c>
      <c r="K285">
        <v>98.648700000000005</v>
      </c>
      <c r="L285">
        <v>286</v>
      </c>
      <c r="M285">
        <v>105.97199999999999</v>
      </c>
      <c r="N285">
        <v>228</v>
      </c>
      <c r="O285">
        <v>108.642</v>
      </c>
      <c r="P285">
        <v>255</v>
      </c>
      <c r="Q285">
        <v>-9.9936699999999998</v>
      </c>
      <c r="R285">
        <v>272</v>
      </c>
      <c r="S285">
        <f t="shared" si="100"/>
        <v>-0.14458296741374532</v>
      </c>
      <c r="T285">
        <f t="shared" si="101"/>
        <v>274</v>
      </c>
      <c r="U285">
        <f t="shared" si="102"/>
        <v>672627.35275259067</v>
      </c>
      <c r="V285">
        <f t="shared" si="103"/>
        <v>280</v>
      </c>
      <c r="W285">
        <f t="shared" si="104"/>
        <v>26.182108117654099</v>
      </c>
      <c r="X285">
        <f t="shared" si="105"/>
        <v>259</v>
      </c>
      <c r="Y285">
        <f t="shared" si="106"/>
        <v>266.5</v>
      </c>
      <c r="Z285">
        <v>0.245</v>
      </c>
      <c r="AA285">
        <f t="shared" si="107"/>
        <v>272</v>
      </c>
      <c r="AB285">
        <v>0.23269999999999999</v>
      </c>
      <c r="AC285">
        <f t="shared" si="108"/>
        <v>0.23885000000000001</v>
      </c>
      <c r="AD285">
        <f t="shared" si="109"/>
        <v>282</v>
      </c>
      <c r="AE285">
        <v>0.13139999999999999</v>
      </c>
      <c r="AF285">
        <f t="shared" si="110"/>
        <v>310</v>
      </c>
      <c r="AG285">
        <v>0.40279999999999999</v>
      </c>
      <c r="AH285">
        <f t="shared" si="111"/>
        <v>208</v>
      </c>
      <c r="AI285">
        <f t="shared" si="112"/>
        <v>270.08333333333331</v>
      </c>
      <c r="AJ285">
        <f>IF(C285=1,(AI285/Z285),REF)</f>
        <v>1102.3809523809523</v>
      </c>
      <c r="AK285">
        <f t="shared" si="113"/>
        <v>277</v>
      </c>
      <c r="AL285">
        <f>IF(B285=1,(AI285/AC285),REF)</f>
        <v>1130.7654734491659</v>
      </c>
      <c r="AM285">
        <f t="shared" si="114"/>
        <v>283</v>
      </c>
      <c r="AN285">
        <f t="shared" si="115"/>
        <v>277</v>
      </c>
      <c r="AO285" t="str">
        <f t="shared" si="116"/>
        <v>Sacramento St.</v>
      </c>
      <c r="AP285">
        <f t="shared" si="117"/>
        <v>0.1358272376311169</v>
      </c>
      <c r="AQ285">
        <f t="shared" si="118"/>
        <v>0.11396591174471946</v>
      </c>
      <c r="AR285">
        <f t="shared" si="119"/>
        <v>0.43513118673189882</v>
      </c>
      <c r="AS285" t="str">
        <f t="shared" si="120"/>
        <v>Sacramento St.</v>
      </c>
      <c r="AT285">
        <f t="shared" si="121"/>
        <v>284</v>
      </c>
      <c r="AU285">
        <f t="shared" si="122"/>
        <v>281</v>
      </c>
      <c r="AV285">
        <v>282</v>
      </c>
      <c r="AW285" t="str">
        <f t="shared" si="123"/>
        <v>Sacramento St.</v>
      </c>
      <c r="AX285" t="str">
        <f t="shared" si="124"/>
        <v/>
      </c>
      <c r="AY285">
        <v>284</v>
      </c>
    </row>
    <row r="286" spans="1:51" x14ac:dyDescent="0.25">
      <c r="A286">
        <v>1</v>
      </c>
      <c r="B286">
        <v>1</v>
      </c>
      <c r="C286">
        <v>1</v>
      </c>
      <c r="D286" t="s">
        <v>44</v>
      </c>
      <c r="E286">
        <v>70.831000000000003</v>
      </c>
      <c r="F286">
        <v>85</v>
      </c>
      <c r="G286">
        <v>70.271500000000003</v>
      </c>
      <c r="H286">
        <v>70</v>
      </c>
      <c r="I286">
        <v>99.722800000000007</v>
      </c>
      <c r="J286">
        <v>252</v>
      </c>
      <c r="K286">
        <v>102.431</v>
      </c>
      <c r="L286">
        <v>208</v>
      </c>
      <c r="M286">
        <v>109.369</v>
      </c>
      <c r="N286">
        <v>304</v>
      </c>
      <c r="O286">
        <v>110.667</v>
      </c>
      <c r="P286">
        <v>288</v>
      </c>
      <c r="Q286">
        <v>-8.2351399999999995</v>
      </c>
      <c r="R286">
        <v>259</v>
      </c>
      <c r="S286">
        <f t="shared" si="100"/>
        <v>-0.11627677147011907</v>
      </c>
      <c r="T286">
        <f t="shared" si="101"/>
        <v>258</v>
      </c>
      <c r="U286">
        <f t="shared" si="102"/>
        <v>743166.62648139102</v>
      </c>
      <c r="V286">
        <f t="shared" si="103"/>
        <v>180</v>
      </c>
      <c r="W286">
        <f t="shared" si="104"/>
        <v>26.315137651077634</v>
      </c>
      <c r="X286">
        <f t="shared" si="105"/>
        <v>264</v>
      </c>
      <c r="Y286">
        <f t="shared" si="106"/>
        <v>261</v>
      </c>
      <c r="Z286">
        <v>0.18260000000000001</v>
      </c>
      <c r="AA286">
        <f t="shared" si="107"/>
        <v>296</v>
      </c>
      <c r="AB286">
        <v>0.4052</v>
      </c>
      <c r="AC286">
        <f t="shared" si="108"/>
        <v>0.29389999999999999</v>
      </c>
      <c r="AD286">
        <f t="shared" si="109"/>
        <v>258</v>
      </c>
      <c r="AE286">
        <v>5.45E-2</v>
      </c>
      <c r="AF286">
        <f t="shared" si="110"/>
        <v>347</v>
      </c>
      <c r="AG286">
        <v>0.22339999999999999</v>
      </c>
      <c r="AH286">
        <f t="shared" si="111"/>
        <v>282</v>
      </c>
      <c r="AI286">
        <f t="shared" si="112"/>
        <v>264.33333333333331</v>
      </c>
      <c r="AJ286">
        <f>IF(C286=1,(AI286/Z286),REF)</f>
        <v>1447.6086162833149</v>
      </c>
      <c r="AK286">
        <f t="shared" si="113"/>
        <v>292</v>
      </c>
      <c r="AL286">
        <f>IF(B286=1,(AI286/AC286),REF)</f>
        <v>899.39888851083128</v>
      </c>
      <c r="AM286">
        <f t="shared" si="114"/>
        <v>262</v>
      </c>
      <c r="AN286">
        <f t="shared" si="115"/>
        <v>258</v>
      </c>
      <c r="AO286" t="str">
        <f t="shared" si="116"/>
        <v>Appalachian St.</v>
      </c>
      <c r="AP286">
        <f t="shared" si="117"/>
        <v>9.8512107764116938E-2</v>
      </c>
      <c r="AQ286">
        <f t="shared" si="118"/>
        <v>0.14430348971432624</v>
      </c>
      <c r="AR286">
        <f t="shared" si="119"/>
        <v>0.43022796270035224</v>
      </c>
      <c r="AS286" t="str">
        <f t="shared" si="120"/>
        <v>Appalachian St.</v>
      </c>
      <c r="AT286">
        <f t="shared" si="121"/>
        <v>285</v>
      </c>
      <c r="AU286">
        <f t="shared" si="122"/>
        <v>267</v>
      </c>
      <c r="AV286">
        <v>271</v>
      </c>
      <c r="AW286" t="str">
        <f t="shared" si="123"/>
        <v>Appalachian St.</v>
      </c>
      <c r="AX286" t="str">
        <f t="shared" si="124"/>
        <v/>
      </c>
      <c r="AY286">
        <v>285</v>
      </c>
    </row>
    <row r="287" spans="1:51" x14ac:dyDescent="0.25">
      <c r="A287">
        <v>1</v>
      </c>
      <c r="B287">
        <v>1</v>
      </c>
      <c r="C287">
        <v>1</v>
      </c>
      <c r="D287" t="s">
        <v>298</v>
      </c>
      <c r="E287">
        <v>68.102000000000004</v>
      </c>
      <c r="F287">
        <v>225</v>
      </c>
      <c r="G287">
        <v>67.2697</v>
      </c>
      <c r="H287">
        <v>213</v>
      </c>
      <c r="I287">
        <v>104.476</v>
      </c>
      <c r="J287">
        <v>165</v>
      </c>
      <c r="K287">
        <v>103.199</v>
      </c>
      <c r="L287">
        <v>193</v>
      </c>
      <c r="M287">
        <v>106.958</v>
      </c>
      <c r="N287">
        <v>245</v>
      </c>
      <c r="O287">
        <v>112.91200000000001</v>
      </c>
      <c r="P287">
        <v>321</v>
      </c>
      <c r="Q287">
        <v>-9.7129700000000003</v>
      </c>
      <c r="R287">
        <v>268</v>
      </c>
      <c r="S287">
        <f t="shared" si="100"/>
        <v>-0.14262429884584898</v>
      </c>
      <c r="T287">
        <f t="shared" si="101"/>
        <v>272</v>
      </c>
      <c r="U287">
        <f t="shared" si="102"/>
        <v>725288.588295302</v>
      </c>
      <c r="V287">
        <f t="shared" si="103"/>
        <v>208</v>
      </c>
      <c r="W287">
        <f t="shared" si="104"/>
        <v>28.263392767396123</v>
      </c>
      <c r="X287">
        <f t="shared" si="105"/>
        <v>328</v>
      </c>
      <c r="Y287">
        <f t="shared" si="106"/>
        <v>300</v>
      </c>
      <c r="Z287">
        <v>0.2213</v>
      </c>
      <c r="AA287">
        <f t="shared" si="107"/>
        <v>285</v>
      </c>
      <c r="AB287">
        <v>0.27829999999999999</v>
      </c>
      <c r="AC287">
        <f t="shared" si="108"/>
        <v>0.24979999999999999</v>
      </c>
      <c r="AD287">
        <f t="shared" si="109"/>
        <v>280</v>
      </c>
      <c r="AE287">
        <v>0.31730000000000003</v>
      </c>
      <c r="AF287">
        <f t="shared" si="110"/>
        <v>229</v>
      </c>
      <c r="AG287">
        <v>0.22720000000000001</v>
      </c>
      <c r="AH287">
        <f t="shared" si="111"/>
        <v>280</v>
      </c>
      <c r="AI287">
        <f t="shared" si="112"/>
        <v>261.5</v>
      </c>
      <c r="AJ287">
        <f>IF(C287=1,(AI287/Z287),REF)</f>
        <v>1181.6538635336647</v>
      </c>
      <c r="AK287">
        <f t="shared" si="113"/>
        <v>283</v>
      </c>
      <c r="AL287">
        <f>IF(B287=1,(AI287/AC287),REF)</f>
        <v>1046.8374699759809</v>
      </c>
      <c r="AM287">
        <f t="shared" si="114"/>
        <v>278</v>
      </c>
      <c r="AN287">
        <f t="shared" si="115"/>
        <v>278</v>
      </c>
      <c r="AO287" t="str">
        <f t="shared" si="116"/>
        <v>South Carolina St.</v>
      </c>
      <c r="AP287">
        <f t="shared" si="117"/>
        <v>0.1218390039903324</v>
      </c>
      <c r="AQ287">
        <f t="shared" si="118"/>
        <v>0.1203452123899523</v>
      </c>
      <c r="AR287">
        <f t="shared" si="119"/>
        <v>0.42978013315639402</v>
      </c>
      <c r="AS287" t="str">
        <f t="shared" si="120"/>
        <v>South Carolina St.</v>
      </c>
      <c r="AT287">
        <f t="shared" si="121"/>
        <v>286</v>
      </c>
      <c r="AU287">
        <f t="shared" si="122"/>
        <v>281.33333333333331</v>
      </c>
      <c r="AV287">
        <v>283</v>
      </c>
      <c r="AW287" t="str">
        <f t="shared" si="123"/>
        <v>South Carolina St.</v>
      </c>
      <c r="AX287" t="str">
        <f t="shared" si="124"/>
        <v/>
      </c>
      <c r="AY287">
        <v>286</v>
      </c>
    </row>
    <row r="288" spans="1:51" x14ac:dyDescent="0.25">
      <c r="A288">
        <v>1</v>
      </c>
      <c r="B288">
        <v>1</v>
      </c>
      <c r="C288">
        <v>1</v>
      </c>
      <c r="D288" t="s">
        <v>276</v>
      </c>
      <c r="E288">
        <v>71.365200000000002</v>
      </c>
      <c r="F288">
        <v>69</v>
      </c>
      <c r="G288">
        <v>70.311199999999999</v>
      </c>
      <c r="H288">
        <v>69</v>
      </c>
      <c r="I288">
        <v>93.386700000000005</v>
      </c>
      <c r="J288">
        <v>329</v>
      </c>
      <c r="K288">
        <v>97.247399999999999</v>
      </c>
      <c r="L288">
        <v>302</v>
      </c>
      <c r="M288">
        <v>112.505</v>
      </c>
      <c r="N288">
        <v>338</v>
      </c>
      <c r="O288">
        <v>107.76300000000001</v>
      </c>
      <c r="P288">
        <v>232</v>
      </c>
      <c r="Q288">
        <v>-10.5151</v>
      </c>
      <c r="R288">
        <v>277</v>
      </c>
      <c r="S288">
        <f t="shared" si="100"/>
        <v>-0.14734912814649165</v>
      </c>
      <c r="T288">
        <f t="shared" si="101"/>
        <v>278</v>
      </c>
      <c r="U288">
        <f t="shared" si="102"/>
        <v>674904.75042578869</v>
      </c>
      <c r="V288">
        <f t="shared" si="103"/>
        <v>276</v>
      </c>
      <c r="W288">
        <f t="shared" si="104"/>
        <v>25.030238616069251</v>
      </c>
      <c r="X288">
        <f t="shared" si="105"/>
        <v>186</v>
      </c>
      <c r="Y288">
        <f t="shared" si="106"/>
        <v>232</v>
      </c>
      <c r="Z288">
        <v>0.21129999999999999</v>
      </c>
      <c r="AA288">
        <f t="shared" si="107"/>
        <v>289</v>
      </c>
      <c r="AB288">
        <v>0.29799999999999999</v>
      </c>
      <c r="AC288">
        <f t="shared" si="108"/>
        <v>0.25464999999999999</v>
      </c>
      <c r="AD288">
        <f t="shared" si="109"/>
        <v>277</v>
      </c>
      <c r="AE288">
        <v>0.11609999999999999</v>
      </c>
      <c r="AF288">
        <f t="shared" si="110"/>
        <v>323</v>
      </c>
      <c r="AG288">
        <v>0.31169999999999998</v>
      </c>
      <c r="AH288">
        <f t="shared" si="111"/>
        <v>241</v>
      </c>
      <c r="AI288">
        <f t="shared" si="112"/>
        <v>271.16666666666669</v>
      </c>
      <c r="AJ288">
        <f>IF(C288=1,(AI288/Z288),REF)</f>
        <v>1283.3254456538889</v>
      </c>
      <c r="AK288">
        <f t="shared" si="113"/>
        <v>285</v>
      </c>
      <c r="AL288">
        <f>IF(B288=1,(AI288/AC288),REF)</f>
        <v>1064.8602657241968</v>
      </c>
      <c r="AM288">
        <f t="shared" si="114"/>
        <v>279</v>
      </c>
      <c r="AN288">
        <f t="shared" si="115"/>
        <v>277</v>
      </c>
      <c r="AO288" t="str">
        <f t="shared" si="116"/>
        <v>Rutgers</v>
      </c>
      <c r="AP288">
        <f t="shared" si="117"/>
        <v>0.11537714032633462</v>
      </c>
      <c r="AQ288">
        <f t="shared" si="118"/>
        <v>0.12242028714561272</v>
      </c>
      <c r="AR288">
        <f t="shared" si="119"/>
        <v>0.42664912820523104</v>
      </c>
      <c r="AS288" t="str">
        <f t="shared" si="120"/>
        <v>Rutgers</v>
      </c>
      <c r="AT288">
        <f t="shared" si="121"/>
        <v>287</v>
      </c>
      <c r="AU288">
        <f t="shared" si="122"/>
        <v>280.33333333333331</v>
      </c>
      <c r="AV288">
        <v>286</v>
      </c>
      <c r="AW288" t="str">
        <f t="shared" si="123"/>
        <v>Rutgers</v>
      </c>
      <c r="AX288" t="str">
        <f t="shared" si="124"/>
        <v/>
      </c>
      <c r="AY288">
        <v>287</v>
      </c>
    </row>
    <row r="289" spans="1:51" x14ac:dyDescent="0.25">
      <c r="A289">
        <v>1</v>
      </c>
      <c r="B289">
        <v>1</v>
      </c>
      <c r="C289">
        <v>1</v>
      </c>
      <c r="D289" t="s">
        <v>258</v>
      </c>
      <c r="E289">
        <v>68.312399999999997</v>
      </c>
      <c r="F289">
        <v>213</v>
      </c>
      <c r="G289">
        <v>67.692099999999996</v>
      </c>
      <c r="H289">
        <v>190</v>
      </c>
      <c r="I289">
        <v>98.672799999999995</v>
      </c>
      <c r="J289">
        <v>274</v>
      </c>
      <c r="K289">
        <v>99.719200000000001</v>
      </c>
      <c r="L289">
        <v>260</v>
      </c>
      <c r="M289">
        <v>104.801</v>
      </c>
      <c r="N289">
        <v>191</v>
      </c>
      <c r="O289">
        <v>107.629</v>
      </c>
      <c r="P289">
        <v>230</v>
      </c>
      <c r="Q289">
        <v>-7.9094199999999999</v>
      </c>
      <c r="R289">
        <v>257</v>
      </c>
      <c r="S289">
        <f t="shared" si="100"/>
        <v>-0.11578864159361997</v>
      </c>
      <c r="T289">
        <f t="shared" si="101"/>
        <v>257</v>
      </c>
      <c r="U289">
        <f t="shared" si="102"/>
        <v>679292.96195583511</v>
      </c>
      <c r="V289">
        <f t="shared" si="103"/>
        <v>272</v>
      </c>
      <c r="W289">
        <f t="shared" si="104"/>
        <v>26.096805258671601</v>
      </c>
      <c r="X289">
        <f t="shared" si="105"/>
        <v>252</v>
      </c>
      <c r="Y289">
        <f t="shared" si="106"/>
        <v>254.5</v>
      </c>
      <c r="Z289">
        <v>0.16120000000000001</v>
      </c>
      <c r="AA289">
        <f t="shared" si="107"/>
        <v>311</v>
      </c>
      <c r="AB289">
        <v>0.4239</v>
      </c>
      <c r="AC289">
        <f t="shared" si="108"/>
        <v>0.29254999999999998</v>
      </c>
      <c r="AD289">
        <f t="shared" si="109"/>
        <v>259</v>
      </c>
      <c r="AE289">
        <v>0.2581</v>
      </c>
      <c r="AF289">
        <f t="shared" si="110"/>
        <v>255</v>
      </c>
      <c r="AG289">
        <v>0.2429</v>
      </c>
      <c r="AH289">
        <f t="shared" si="111"/>
        <v>270</v>
      </c>
      <c r="AI289">
        <f t="shared" si="112"/>
        <v>261.25</v>
      </c>
      <c r="AJ289">
        <f>IF(C289=1,(AI289/Z289),REF)</f>
        <v>1620.6575682382133</v>
      </c>
      <c r="AK289">
        <f t="shared" si="113"/>
        <v>300</v>
      </c>
      <c r="AL289">
        <f>IF(B289=1,(AI289/AC289),REF)</f>
        <v>893.00974192445744</v>
      </c>
      <c r="AM289">
        <f t="shared" si="114"/>
        <v>260</v>
      </c>
      <c r="AN289">
        <f t="shared" si="115"/>
        <v>259</v>
      </c>
      <c r="AO289" t="str">
        <f t="shared" si="116"/>
        <v>Penn</v>
      </c>
      <c r="AP289">
        <f t="shared" si="117"/>
        <v>8.5990379451982443E-2</v>
      </c>
      <c r="AQ289">
        <f t="shared" si="118"/>
        <v>0.14376870768155756</v>
      </c>
      <c r="AR289">
        <f t="shared" si="119"/>
        <v>0.42082068654429</v>
      </c>
      <c r="AS289" t="str">
        <f t="shared" si="120"/>
        <v>Penn</v>
      </c>
      <c r="AT289">
        <f t="shared" si="121"/>
        <v>288</v>
      </c>
      <c r="AU289">
        <f t="shared" si="122"/>
        <v>268.66666666666669</v>
      </c>
      <c r="AV289">
        <v>272</v>
      </c>
      <c r="AW289" t="str">
        <f t="shared" si="123"/>
        <v>Penn</v>
      </c>
      <c r="AX289" t="str">
        <f t="shared" si="124"/>
        <v/>
      </c>
      <c r="AY289">
        <v>288</v>
      </c>
    </row>
    <row r="290" spans="1:51" x14ac:dyDescent="0.25">
      <c r="A290">
        <v>1</v>
      </c>
      <c r="B290">
        <v>1</v>
      </c>
      <c r="C290">
        <v>1</v>
      </c>
      <c r="D290" t="s">
        <v>86</v>
      </c>
      <c r="E290">
        <v>66.101299999999995</v>
      </c>
      <c r="F290">
        <v>310</v>
      </c>
      <c r="G290">
        <v>63.737099999999998</v>
      </c>
      <c r="H290">
        <v>336</v>
      </c>
      <c r="I290">
        <v>91.013499999999993</v>
      </c>
      <c r="J290">
        <v>338</v>
      </c>
      <c r="K290">
        <v>91.331100000000006</v>
      </c>
      <c r="L290">
        <v>340</v>
      </c>
      <c r="M290">
        <v>104.92</v>
      </c>
      <c r="N290">
        <v>196</v>
      </c>
      <c r="O290">
        <v>103.294</v>
      </c>
      <c r="P290">
        <v>146</v>
      </c>
      <c r="Q290">
        <v>-11.9626</v>
      </c>
      <c r="R290">
        <v>292</v>
      </c>
      <c r="S290">
        <f t="shared" si="100"/>
        <v>-0.18097828635745428</v>
      </c>
      <c r="T290">
        <f t="shared" si="101"/>
        <v>296</v>
      </c>
      <c r="U290">
        <f t="shared" si="102"/>
        <v>551375.38935935637</v>
      </c>
      <c r="V290">
        <f t="shared" si="103"/>
        <v>342</v>
      </c>
      <c r="W290">
        <f t="shared" si="104"/>
        <v>25.252835641825584</v>
      </c>
      <c r="X290">
        <f t="shared" si="105"/>
        <v>206</v>
      </c>
      <c r="Y290">
        <f t="shared" si="106"/>
        <v>251</v>
      </c>
      <c r="Z290">
        <v>0.21729999999999999</v>
      </c>
      <c r="AA290">
        <f t="shared" si="107"/>
        <v>287</v>
      </c>
      <c r="AB290">
        <v>0.21340000000000001</v>
      </c>
      <c r="AC290">
        <f t="shared" si="108"/>
        <v>0.21534999999999999</v>
      </c>
      <c r="AD290">
        <f t="shared" si="109"/>
        <v>291</v>
      </c>
      <c r="AE290">
        <v>0.14099999999999999</v>
      </c>
      <c r="AF290">
        <f t="shared" si="110"/>
        <v>308</v>
      </c>
      <c r="AG290">
        <v>0.2792</v>
      </c>
      <c r="AH290">
        <f t="shared" si="111"/>
        <v>260</v>
      </c>
      <c r="AI290">
        <f t="shared" si="112"/>
        <v>291.33333333333331</v>
      </c>
      <c r="AJ290">
        <f>IF(C290=1,(AI290/Z290),REF)</f>
        <v>1340.6964258321827</v>
      </c>
      <c r="AK290">
        <f t="shared" si="113"/>
        <v>289</v>
      </c>
      <c r="AL290">
        <f>IF(B290=1,(AI290/AC290),REF)</f>
        <v>1352.8364677656527</v>
      </c>
      <c r="AM290">
        <f t="shared" si="114"/>
        <v>293</v>
      </c>
      <c r="AN290">
        <f t="shared" si="115"/>
        <v>289</v>
      </c>
      <c r="AO290" t="str">
        <f t="shared" si="116"/>
        <v>Cleveland St.</v>
      </c>
      <c r="AP290">
        <f t="shared" si="117"/>
        <v>0.11813555752540125</v>
      </c>
      <c r="AQ290">
        <f t="shared" si="118"/>
        <v>0.10047557597244533</v>
      </c>
      <c r="AR290">
        <f t="shared" si="119"/>
        <v>0.41253130644589442</v>
      </c>
      <c r="AS290" t="str">
        <f t="shared" si="120"/>
        <v>Cleveland St.</v>
      </c>
      <c r="AT290">
        <f t="shared" si="121"/>
        <v>289</v>
      </c>
      <c r="AU290">
        <f t="shared" si="122"/>
        <v>289.66666666666669</v>
      </c>
      <c r="AV290">
        <v>293</v>
      </c>
      <c r="AW290" t="str">
        <f t="shared" si="123"/>
        <v>Cleveland St.</v>
      </c>
      <c r="AX290" t="str">
        <f t="shared" si="124"/>
        <v/>
      </c>
      <c r="AY290">
        <v>289</v>
      </c>
    </row>
    <row r="291" spans="1:51" x14ac:dyDescent="0.25">
      <c r="A291">
        <v>1</v>
      </c>
      <c r="B291">
        <v>1</v>
      </c>
      <c r="C291">
        <v>1</v>
      </c>
      <c r="D291" t="s">
        <v>80</v>
      </c>
      <c r="E291">
        <v>68.825199999999995</v>
      </c>
      <c r="F291">
        <v>186</v>
      </c>
      <c r="G291">
        <v>68.139700000000005</v>
      </c>
      <c r="H291">
        <v>158</v>
      </c>
      <c r="I291">
        <v>98.819100000000006</v>
      </c>
      <c r="J291">
        <v>272</v>
      </c>
      <c r="K291">
        <v>99.030100000000004</v>
      </c>
      <c r="L291">
        <v>277</v>
      </c>
      <c r="M291">
        <v>110.795</v>
      </c>
      <c r="N291">
        <v>321</v>
      </c>
      <c r="O291">
        <v>111.49</v>
      </c>
      <c r="P291">
        <v>300</v>
      </c>
      <c r="Q291">
        <v>-12.4598</v>
      </c>
      <c r="R291">
        <v>296</v>
      </c>
      <c r="S291">
        <f t="shared" si="100"/>
        <v>-0.18103688765161585</v>
      </c>
      <c r="T291">
        <f t="shared" si="101"/>
        <v>297</v>
      </c>
      <c r="U291">
        <f t="shared" si="102"/>
        <v>674966.03198327951</v>
      </c>
      <c r="V291">
        <f t="shared" si="103"/>
        <v>275</v>
      </c>
      <c r="W291">
        <f t="shared" si="104"/>
        <v>27.40501112105613</v>
      </c>
      <c r="X291">
        <f t="shared" si="105"/>
        <v>304</v>
      </c>
      <c r="Y291">
        <f t="shared" si="106"/>
        <v>300.5</v>
      </c>
      <c r="Z291">
        <v>0.21779999999999999</v>
      </c>
      <c r="AA291">
        <f t="shared" si="107"/>
        <v>286</v>
      </c>
      <c r="AB291">
        <v>0.19439999999999999</v>
      </c>
      <c r="AC291">
        <f t="shared" si="108"/>
        <v>0.20610000000000001</v>
      </c>
      <c r="AD291">
        <f t="shared" si="109"/>
        <v>296</v>
      </c>
      <c r="AE291">
        <v>0.2114</v>
      </c>
      <c r="AF291">
        <f t="shared" si="110"/>
        <v>270</v>
      </c>
      <c r="AG291">
        <v>0.2203</v>
      </c>
      <c r="AH291">
        <f t="shared" si="111"/>
        <v>286</v>
      </c>
      <c r="AI291">
        <f t="shared" si="112"/>
        <v>287.41666666666669</v>
      </c>
      <c r="AJ291">
        <f>IF(C291=1,(AI291/Z291),REF)</f>
        <v>1319.6357514539334</v>
      </c>
      <c r="AK291">
        <f t="shared" si="113"/>
        <v>288</v>
      </c>
      <c r="AL291">
        <f>IF(B291=1,(AI291/AC291),REF)</f>
        <v>1394.5495714054666</v>
      </c>
      <c r="AM291">
        <f t="shared" si="114"/>
        <v>296</v>
      </c>
      <c r="AN291">
        <f t="shared" si="115"/>
        <v>288</v>
      </c>
      <c r="AO291" t="str">
        <f t="shared" si="116"/>
        <v>Charleston Southern</v>
      </c>
      <c r="AP291">
        <f t="shared" si="117"/>
        <v>0.1185950116794267</v>
      </c>
      <c r="AQ291">
        <f t="shared" si="118"/>
        <v>9.5795484502795278E-2</v>
      </c>
      <c r="AR291">
        <f t="shared" si="119"/>
        <v>0.409326831292257</v>
      </c>
      <c r="AS291" t="str">
        <f t="shared" si="120"/>
        <v>Charleston Southern</v>
      </c>
      <c r="AT291">
        <f t="shared" si="121"/>
        <v>290</v>
      </c>
      <c r="AU291">
        <f t="shared" si="122"/>
        <v>291.33333333333331</v>
      </c>
      <c r="AV291">
        <v>295</v>
      </c>
      <c r="AW291" t="str">
        <f t="shared" si="123"/>
        <v>Charleston Southern</v>
      </c>
      <c r="AX291" t="str">
        <f t="shared" si="124"/>
        <v/>
      </c>
      <c r="AY291">
        <v>290</v>
      </c>
    </row>
    <row r="292" spans="1:51" x14ac:dyDescent="0.25">
      <c r="A292">
        <v>1</v>
      </c>
      <c r="B292">
        <v>1</v>
      </c>
      <c r="C292">
        <v>1</v>
      </c>
      <c r="D292" t="s">
        <v>272</v>
      </c>
      <c r="E292">
        <v>71.193100000000001</v>
      </c>
      <c r="F292">
        <v>76</v>
      </c>
      <c r="G292">
        <v>69.703500000000005</v>
      </c>
      <c r="H292">
        <v>88</v>
      </c>
      <c r="I292">
        <v>105.89</v>
      </c>
      <c r="J292">
        <v>125</v>
      </c>
      <c r="K292">
        <v>105.277</v>
      </c>
      <c r="L292">
        <v>165</v>
      </c>
      <c r="M292">
        <v>114.158</v>
      </c>
      <c r="N292">
        <v>343</v>
      </c>
      <c r="O292">
        <v>115.66500000000001</v>
      </c>
      <c r="P292">
        <v>340</v>
      </c>
      <c r="Q292">
        <v>-10.3879</v>
      </c>
      <c r="R292">
        <v>276</v>
      </c>
      <c r="S292">
        <f t="shared" si="100"/>
        <v>-0.14591301685135225</v>
      </c>
      <c r="T292">
        <f t="shared" si="101"/>
        <v>276</v>
      </c>
      <c r="U292">
        <f t="shared" si="102"/>
        <v>789050.69270237</v>
      </c>
      <c r="V292">
        <f t="shared" si="103"/>
        <v>136</v>
      </c>
      <c r="W292">
        <f t="shared" si="104"/>
        <v>28.098635811151521</v>
      </c>
      <c r="X292">
        <f t="shared" si="105"/>
        <v>325</v>
      </c>
      <c r="Y292">
        <f t="shared" si="106"/>
        <v>300.5</v>
      </c>
      <c r="Z292">
        <v>0.18129999999999999</v>
      </c>
      <c r="AA292">
        <f t="shared" si="107"/>
        <v>298</v>
      </c>
      <c r="AB292">
        <v>0.29110000000000003</v>
      </c>
      <c r="AC292">
        <f t="shared" si="108"/>
        <v>0.23620000000000002</v>
      </c>
      <c r="AD292">
        <f t="shared" si="109"/>
        <v>285</v>
      </c>
      <c r="AE292">
        <v>0.2462</v>
      </c>
      <c r="AF292">
        <f t="shared" si="110"/>
        <v>259</v>
      </c>
      <c r="AG292">
        <v>0.2117</v>
      </c>
      <c r="AH292">
        <f t="shared" si="111"/>
        <v>291</v>
      </c>
      <c r="AI292">
        <f t="shared" si="112"/>
        <v>257.91666666666669</v>
      </c>
      <c r="AJ292">
        <f>IF(C292=1,(AI292/Z292),REF)</f>
        <v>1422.5960654532084</v>
      </c>
      <c r="AK292">
        <f t="shared" si="113"/>
        <v>291</v>
      </c>
      <c r="AL292">
        <f>IF(B292=1,(AI292/AC292),REF)</f>
        <v>1091.9418571831782</v>
      </c>
      <c r="AM292">
        <f t="shared" si="114"/>
        <v>280</v>
      </c>
      <c r="AN292">
        <f t="shared" si="115"/>
        <v>280</v>
      </c>
      <c r="AO292" t="str">
        <f t="shared" si="116"/>
        <v>Rice</v>
      </c>
      <c r="AP292">
        <f t="shared" si="117"/>
        <v>9.7981390365664833E-2</v>
      </c>
      <c r="AQ292">
        <f t="shared" si="118"/>
        <v>0.11319473969535596</v>
      </c>
      <c r="AR292">
        <f t="shared" si="119"/>
        <v>0.40686087849373415</v>
      </c>
      <c r="AS292" t="str">
        <f t="shared" si="120"/>
        <v>Rice</v>
      </c>
      <c r="AT292">
        <f t="shared" si="121"/>
        <v>291</v>
      </c>
      <c r="AU292">
        <f t="shared" si="122"/>
        <v>285.33333333333331</v>
      </c>
      <c r="AV292">
        <v>291</v>
      </c>
      <c r="AW292" t="str">
        <f t="shared" si="123"/>
        <v>Rice</v>
      </c>
      <c r="AX292" t="str">
        <f t="shared" si="124"/>
        <v/>
      </c>
      <c r="AY292">
        <v>291</v>
      </c>
    </row>
    <row r="293" spans="1:51" x14ac:dyDescent="0.25">
      <c r="A293">
        <v>1</v>
      </c>
      <c r="B293">
        <v>1</v>
      </c>
      <c r="C293">
        <v>1</v>
      </c>
      <c r="D293" t="s">
        <v>269</v>
      </c>
      <c r="E293">
        <v>69.768100000000004</v>
      </c>
      <c r="F293">
        <v>137</v>
      </c>
      <c r="G293">
        <v>68.495800000000003</v>
      </c>
      <c r="H293">
        <v>142</v>
      </c>
      <c r="I293">
        <v>93.127300000000005</v>
      </c>
      <c r="J293">
        <v>331</v>
      </c>
      <c r="K293">
        <v>91.849500000000006</v>
      </c>
      <c r="L293">
        <v>336</v>
      </c>
      <c r="M293">
        <v>100.197</v>
      </c>
      <c r="N293">
        <v>93</v>
      </c>
      <c r="O293">
        <v>103.23699999999999</v>
      </c>
      <c r="P293">
        <v>144</v>
      </c>
      <c r="Q293">
        <v>-11.387499999999999</v>
      </c>
      <c r="R293">
        <v>285</v>
      </c>
      <c r="S293">
        <f t="shared" si="100"/>
        <v>-0.16321929363132989</v>
      </c>
      <c r="T293">
        <f t="shared" si="101"/>
        <v>285</v>
      </c>
      <c r="U293">
        <f t="shared" si="102"/>
        <v>588586.7604397072</v>
      </c>
      <c r="V293">
        <f t="shared" si="103"/>
        <v>335</v>
      </c>
      <c r="W293">
        <f t="shared" si="104"/>
        <v>23.904502258963163</v>
      </c>
      <c r="X293">
        <f t="shared" si="105"/>
        <v>128</v>
      </c>
      <c r="Y293">
        <f t="shared" si="106"/>
        <v>206.5</v>
      </c>
      <c r="Z293">
        <v>0.18110000000000001</v>
      </c>
      <c r="AA293">
        <f t="shared" si="107"/>
        <v>299</v>
      </c>
      <c r="AB293">
        <v>0.29549999999999998</v>
      </c>
      <c r="AC293">
        <f t="shared" si="108"/>
        <v>0.23830000000000001</v>
      </c>
      <c r="AD293">
        <f t="shared" si="109"/>
        <v>283</v>
      </c>
      <c r="AE293">
        <v>0.17780000000000001</v>
      </c>
      <c r="AF293">
        <f t="shared" si="110"/>
        <v>288</v>
      </c>
      <c r="AG293">
        <v>0.2404</v>
      </c>
      <c r="AH293">
        <f t="shared" si="111"/>
        <v>271</v>
      </c>
      <c r="AI293">
        <f t="shared" si="112"/>
        <v>278.08333333333331</v>
      </c>
      <c r="AJ293">
        <f>IF(C293=1,(AI293/Z293),REF)</f>
        <v>1535.5236517577764</v>
      </c>
      <c r="AK293">
        <f t="shared" si="113"/>
        <v>298</v>
      </c>
      <c r="AL293">
        <f>IF(B293=1,(AI293/AC293),REF)</f>
        <v>1166.9464260735765</v>
      </c>
      <c r="AM293">
        <f t="shared" si="114"/>
        <v>285</v>
      </c>
      <c r="AN293">
        <f t="shared" si="115"/>
        <v>283</v>
      </c>
      <c r="AO293" t="str">
        <f t="shared" si="116"/>
        <v>Quinnipiac</v>
      </c>
      <c r="AP293">
        <f t="shared" si="117"/>
        <v>9.7128516008143373E-2</v>
      </c>
      <c r="AQ293">
        <f t="shared" si="118"/>
        <v>0.11325671704354866</v>
      </c>
      <c r="AR293">
        <f t="shared" si="119"/>
        <v>0.4062506820274252</v>
      </c>
      <c r="AS293" t="str">
        <f t="shared" si="120"/>
        <v>Quinnipiac</v>
      </c>
      <c r="AT293">
        <f t="shared" si="121"/>
        <v>292</v>
      </c>
      <c r="AU293">
        <f t="shared" si="122"/>
        <v>286</v>
      </c>
      <c r="AV293">
        <v>290</v>
      </c>
      <c r="AW293" t="str">
        <f t="shared" si="123"/>
        <v>Quinnipiac</v>
      </c>
      <c r="AX293" t="str">
        <f t="shared" si="124"/>
        <v/>
      </c>
      <c r="AY293">
        <v>292</v>
      </c>
    </row>
    <row r="294" spans="1:51" x14ac:dyDescent="0.25">
      <c r="A294">
        <v>1</v>
      </c>
      <c r="B294">
        <v>1</v>
      </c>
      <c r="C294">
        <v>1</v>
      </c>
      <c r="D294" t="s">
        <v>294</v>
      </c>
      <c r="E294">
        <v>67.754099999999994</v>
      </c>
      <c r="F294">
        <v>239</v>
      </c>
      <c r="G294">
        <v>66.1066</v>
      </c>
      <c r="H294">
        <v>266</v>
      </c>
      <c r="I294">
        <v>96.110600000000005</v>
      </c>
      <c r="J294">
        <v>311</v>
      </c>
      <c r="K294">
        <v>94.885099999999994</v>
      </c>
      <c r="L294">
        <v>319</v>
      </c>
      <c r="M294">
        <v>108.46299999999999</v>
      </c>
      <c r="N294">
        <v>285</v>
      </c>
      <c r="O294">
        <v>109.45099999999999</v>
      </c>
      <c r="P294">
        <v>268</v>
      </c>
      <c r="Q294">
        <v>-14.565799999999999</v>
      </c>
      <c r="R294">
        <v>313</v>
      </c>
      <c r="S294">
        <f t="shared" si="100"/>
        <v>-0.21498182397817991</v>
      </c>
      <c r="T294">
        <f t="shared" si="101"/>
        <v>315</v>
      </c>
      <c r="U294">
        <f t="shared" si="102"/>
        <v>610002.5072332056</v>
      </c>
      <c r="V294">
        <f t="shared" si="103"/>
        <v>322</v>
      </c>
      <c r="W294">
        <f t="shared" si="104"/>
        <v>27.028129643000788</v>
      </c>
      <c r="X294">
        <f t="shared" si="105"/>
        <v>290</v>
      </c>
      <c r="Y294">
        <f t="shared" si="106"/>
        <v>302.5</v>
      </c>
      <c r="Z294">
        <v>0.2258</v>
      </c>
      <c r="AA294">
        <f t="shared" si="107"/>
        <v>284</v>
      </c>
      <c r="AB294">
        <v>0.14940000000000001</v>
      </c>
      <c r="AC294">
        <f t="shared" si="108"/>
        <v>0.18759999999999999</v>
      </c>
      <c r="AD294">
        <f t="shared" si="109"/>
        <v>303</v>
      </c>
      <c r="AE294">
        <v>0.26629999999999998</v>
      </c>
      <c r="AF294">
        <f t="shared" si="110"/>
        <v>249</v>
      </c>
      <c r="AG294">
        <v>0.2359</v>
      </c>
      <c r="AH294">
        <f t="shared" si="111"/>
        <v>273</v>
      </c>
      <c r="AI294">
        <f t="shared" si="112"/>
        <v>294.08333333333331</v>
      </c>
      <c r="AJ294">
        <f>IF(C294=1,(AI294/Z294),REF)</f>
        <v>1302.406259226454</v>
      </c>
      <c r="AK294">
        <f t="shared" si="113"/>
        <v>286</v>
      </c>
      <c r="AL294">
        <f>IF(B294=1,(AI294/AC294),REF)</f>
        <v>1567.6083866382373</v>
      </c>
      <c r="AM294">
        <f t="shared" si="114"/>
        <v>302</v>
      </c>
      <c r="AN294">
        <f t="shared" si="115"/>
        <v>286</v>
      </c>
      <c r="AO294" t="str">
        <f t="shared" si="116"/>
        <v>SIU Edwardsville</v>
      </c>
      <c r="AP294">
        <f t="shared" si="117"/>
        <v>0.12311281004804604</v>
      </c>
      <c r="AQ294">
        <f t="shared" si="118"/>
        <v>8.5930913340415874E-2</v>
      </c>
      <c r="AR294">
        <f t="shared" si="119"/>
        <v>0.40521251923274104</v>
      </c>
      <c r="AS294" t="str">
        <f t="shared" si="120"/>
        <v>SIU Edwardsville</v>
      </c>
      <c r="AT294">
        <f t="shared" si="121"/>
        <v>293</v>
      </c>
      <c r="AU294">
        <f t="shared" si="122"/>
        <v>294</v>
      </c>
      <c r="AV294">
        <v>296</v>
      </c>
      <c r="AW294" t="str">
        <f t="shared" si="123"/>
        <v>SIU Edwardsville</v>
      </c>
      <c r="AX294" t="str">
        <f t="shared" si="124"/>
        <v/>
      </c>
      <c r="AY294">
        <v>293</v>
      </c>
    </row>
    <row r="295" spans="1:51" x14ac:dyDescent="0.25">
      <c r="A295">
        <v>1</v>
      </c>
      <c r="B295">
        <v>1</v>
      </c>
      <c r="C295">
        <v>1</v>
      </c>
      <c r="D295" t="s">
        <v>238</v>
      </c>
      <c r="E295">
        <v>70.757800000000003</v>
      </c>
      <c r="F295">
        <v>89</v>
      </c>
      <c r="G295">
        <v>69.692400000000006</v>
      </c>
      <c r="H295">
        <v>89</v>
      </c>
      <c r="I295">
        <v>101.705</v>
      </c>
      <c r="J295">
        <v>222</v>
      </c>
      <c r="K295">
        <v>100.402</v>
      </c>
      <c r="L295">
        <v>242</v>
      </c>
      <c r="M295">
        <v>110.752</v>
      </c>
      <c r="N295">
        <v>319</v>
      </c>
      <c r="O295">
        <v>112.614</v>
      </c>
      <c r="P295">
        <v>316</v>
      </c>
      <c r="Q295">
        <v>-12.2121</v>
      </c>
      <c r="R295">
        <v>294</v>
      </c>
      <c r="S295">
        <f t="shared" si="100"/>
        <v>-0.17258874639969024</v>
      </c>
      <c r="T295">
        <f t="shared" si="101"/>
        <v>288</v>
      </c>
      <c r="U295">
        <f t="shared" si="102"/>
        <v>713278.36186351127</v>
      </c>
      <c r="V295">
        <f t="shared" si="103"/>
        <v>229</v>
      </c>
      <c r="W295">
        <f t="shared" si="104"/>
        <v>27.087785026592787</v>
      </c>
      <c r="X295">
        <f t="shared" si="105"/>
        <v>293</v>
      </c>
      <c r="Y295">
        <f t="shared" si="106"/>
        <v>290.5</v>
      </c>
      <c r="Z295">
        <v>0.17510000000000001</v>
      </c>
      <c r="AA295">
        <f t="shared" si="107"/>
        <v>302</v>
      </c>
      <c r="AB295">
        <v>0.3004</v>
      </c>
      <c r="AC295">
        <f t="shared" si="108"/>
        <v>0.23775000000000002</v>
      </c>
      <c r="AD295">
        <f t="shared" si="109"/>
        <v>284</v>
      </c>
      <c r="AE295">
        <v>0.1148</v>
      </c>
      <c r="AF295">
        <f t="shared" si="110"/>
        <v>324</v>
      </c>
      <c r="AG295">
        <v>0.2467</v>
      </c>
      <c r="AH295">
        <f t="shared" si="111"/>
        <v>269</v>
      </c>
      <c r="AI295">
        <f t="shared" si="112"/>
        <v>280.75</v>
      </c>
      <c r="AJ295">
        <f>IF(C295=1,(AI295/Z295),REF)</f>
        <v>1603.3695031410623</v>
      </c>
      <c r="AK295">
        <f t="shared" si="113"/>
        <v>299</v>
      </c>
      <c r="AL295">
        <f>IF(B295=1,(AI295/AC295),REF)</f>
        <v>1180.8622502628812</v>
      </c>
      <c r="AM295">
        <f t="shared" si="114"/>
        <v>288</v>
      </c>
      <c r="AN295">
        <f t="shared" si="115"/>
        <v>284</v>
      </c>
      <c r="AO295" t="str">
        <f t="shared" si="116"/>
        <v>North Texas</v>
      </c>
      <c r="AP295">
        <f t="shared" si="117"/>
        <v>9.3505409876802739E-2</v>
      </c>
      <c r="AQ295">
        <f t="shared" si="118"/>
        <v>0.11282800569104406</v>
      </c>
      <c r="AR295">
        <f t="shared" si="119"/>
        <v>0.40310281286961008</v>
      </c>
      <c r="AS295" t="str">
        <f t="shared" si="120"/>
        <v>North Texas</v>
      </c>
      <c r="AT295">
        <f t="shared" si="121"/>
        <v>294</v>
      </c>
      <c r="AU295">
        <f t="shared" si="122"/>
        <v>287.33333333333331</v>
      </c>
      <c r="AV295">
        <v>292</v>
      </c>
      <c r="AW295" t="str">
        <f t="shared" si="123"/>
        <v>North Texas</v>
      </c>
      <c r="AX295" t="str">
        <f t="shared" si="124"/>
        <v/>
      </c>
      <c r="AY295">
        <v>294</v>
      </c>
    </row>
    <row r="296" spans="1:51" x14ac:dyDescent="0.25">
      <c r="A296">
        <v>1</v>
      </c>
      <c r="B296">
        <v>1</v>
      </c>
      <c r="C296">
        <v>1</v>
      </c>
      <c r="D296" t="s">
        <v>122</v>
      </c>
      <c r="E296">
        <v>68.695300000000003</v>
      </c>
      <c r="F296">
        <v>190</v>
      </c>
      <c r="G296">
        <v>67.450599999999994</v>
      </c>
      <c r="H296">
        <v>205</v>
      </c>
      <c r="I296">
        <v>95.532700000000006</v>
      </c>
      <c r="J296">
        <v>315</v>
      </c>
      <c r="K296">
        <v>95.389300000000006</v>
      </c>
      <c r="L296">
        <v>318</v>
      </c>
      <c r="M296">
        <v>107.923</v>
      </c>
      <c r="N296">
        <v>272</v>
      </c>
      <c r="O296">
        <v>108.08</v>
      </c>
      <c r="P296">
        <v>240</v>
      </c>
      <c r="Q296">
        <v>-12.6911</v>
      </c>
      <c r="R296">
        <v>298</v>
      </c>
      <c r="S296">
        <f t="shared" si="100"/>
        <v>-0.18473898505429034</v>
      </c>
      <c r="T296">
        <f t="shared" si="101"/>
        <v>299</v>
      </c>
      <c r="U296">
        <f t="shared" si="102"/>
        <v>625066.67883625708</v>
      </c>
      <c r="V296">
        <f t="shared" si="103"/>
        <v>312</v>
      </c>
      <c r="W296">
        <f t="shared" si="104"/>
        <v>26.125554275491442</v>
      </c>
      <c r="X296">
        <f t="shared" si="105"/>
        <v>253</v>
      </c>
      <c r="Y296">
        <f t="shared" si="106"/>
        <v>276</v>
      </c>
      <c r="Z296">
        <v>0.20449999999999999</v>
      </c>
      <c r="AA296">
        <f t="shared" si="107"/>
        <v>292</v>
      </c>
      <c r="AB296">
        <v>0.16919999999999999</v>
      </c>
      <c r="AC296">
        <f t="shared" si="108"/>
        <v>0.18684999999999999</v>
      </c>
      <c r="AD296">
        <f t="shared" si="109"/>
        <v>304</v>
      </c>
      <c r="AE296">
        <v>0.17469999999999999</v>
      </c>
      <c r="AF296">
        <f t="shared" si="110"/>
        <v>290</v>
      </c>
      <c r="AG296">
        <v>0.19789999999999999</v>
      </c>
      <c r="AH296">
        <f t="shared" si="111"/>
        <v>298</v>
      </c>
      <c r="AI296">
        <f t="shared" si="112"/>
        <v>296.5</v>
      </c>
      <c r="AJ296">
        <f>IF(C296=1,(AI296/Z296),REF)</f>
        <v>1449.8777506112469</v>
      </c>
      <c r="AK296">
        <f t="shared" si="113"/>
        <v>293</v>
      </c>
      <c r="AL296">
        <f>IF(B296=1,(AI296/AC296),REF)</f>
        <v>1586.834359111587</v>
      </c>
      <c r="AM296">
        <f t="shared" si="114"/>
        <v>304</v>
      </c>
      <c r="AN296">
        <f t="shared" si="115"/>
        <v>293</v>
      </c>
      <c r="AO296" t="str">
        <f t="shared" si="116"/>
        <v>Florida Atlantic</v>
      </c>
      <c r="AP296">
        <f t="shared" si="117"/>
        <v>0.11030980779742744</v>
      </c>
      <c r="AQ296">
        <f t="shared" si="118"/>
        <v>8.5457059256802581E-2</v>
      </c>
      <c r="AR296">
        <f t="shared" si="119"/>
        <v>0.39471504288862863</v>
      </c>
      <c r="AS296" t="str">
        <f t="shared" si="120"/>
        <v>Florida Atlantic</v>
      </c>
      <c r="AT296">
        <f t="shared" si="121"/>
        <v>295</v>
      </c>
      <c r="AU296">
        <f t="shared" si="122"/>
        <v>297.33333333333331</v>
      </c>
      <c r="AV296">
        <v>300</v>
      </c>
      <c r="AW296" t="str">
        <f t="shared" si="123"/>
        <v>Florida Atlantic</v>
      </c>
      <c r="AX296" t="str">
        <f t="shared" si="124"/>
        <v/>
      </c>
      <c r="AY296">
        <v>295</v>
      </c>
    </row>
    <row r="297" spans="1:51" x14ac:dyDescent="0.25">
      <c r="A297">
        <v>1</v>
      </c>
      <c r="B297">
        <v>1</v>
      </c>
      <c r="C297">
        <v>1</v>
      </c>
      <c r="D297" t="s">
        <v>350</v>
      </c>
      <c r="E297">
        <v>68.123000000000005</v>
      </c>
      <c r="F297">
        <v>223</v>
      </c>
      <c r="G297">
        <v>66.168199999999999</v>
      </c>
      <c r="H297">
        <v>264</v>
      </c>
      <c r="I297">
        <v>102.69499999999999</v>
      </c>
      <c r="J297">
        <v>198</v>
      </c>
      <c r="K297">
        <v>100.217</v>
      </c>
      <c r="L297">
        <v>247</v>
      </c>
      <c r="M297">
        <v>116.607</v>
      </c>
      <c r="N297">
        <v>350</v>
      </c>
      <c r="O297">
        <v>116.384</v>
      </c>
      <c r="P297">
        <v>342</v>
      </c>
      <c r="Q297">
        <v>-16.166899999999998</v>
      </c>
      <c r="R297">
        <v>324</v>
      </c>
      <c r="S297">
        <f t="shared" si="100"/>
        <v>-0.23732072868194296</v>
      </c>
      <c r="T297">
        <f t="shared" si="101"/>
        <v>329</v>
      </c>
      <c r="U297">
        <f t="shared" si="102"/>
        <v>684189.74604394694</v>
      </c>
      <c r="V297">
        <f t="shared" si="103"/>
        <v>266</v>
      </c>
      <c r="W297">
        <f t="shared" si="104"/>
        <v>29.657564379975057</v>
      </c>
      <c r="X297">
        <f t="shared" si="105"/>
        <v>348</v>
      </c>
      <c r="Y297">
        <f t="shared" si="106"/>
        <v>338.5</v>
      </c>
      <c r="Z297">
        <v>0.20810000000000001</v>
      </c>
      <c r="AA297">
        <f t="shared" si="107"/>
        <v>290</v>
      </c>
      <c r="AB297">
        <v>0.1565</v>
      </c>
      <c r="AC297">
        <f t="shared" si="108"/>
        <v>0.18230000000000002</v>
      </c>
      <c r="AD297">
        <f t="shared" si="109"/>
        <v>307</v>
      </c>
      <c r="AE297">
        <v>0.19270000000000001</v>
      </c>
      <c r="AF297">
        <f t="shared" si="110"/>
        <v>282</v>
      </c>
      <c r="AG297">
        <v>0.1789</v>
      </c>
      <c r="AH297">
        <f t="shared" si="111"/>
        <v>307</v>
      </c>
      <c r="AI297">
        <f t="shared" si="112"/>
        <v>304.91666666666669</v>
      </c>
      <c r="AJ297">
        <f>IF(C297=1,(AI297/Z297),REF)</f>
        <v>1465.2410699983982</v>
      </c>
      <c r="AK297">
        <f t="shared" si="113"/>
        <v>295</v>
      </c>
      <c r="AL297">
        <f>IF(B297=1,(AI297/AC297),REF)</f>
        <v>1672.6092521484732</v>
      </c>
      <c r="AM297">
        <f t="shared" si="114"/>
        <v>310</v>
      </c>
      <c r="AN297">
        <f t="shared" si="115"/>
        <v>295</v>
      </c>
      <c r="AO297" t="str">
        <f t="shared" si="116"/>
        <v>USC Upstate</v>
      </c>
      <c r="AP297">
        <f t="shared" si="117"/>
        <v>0.11213343494775359</v>
      </c>
      <c r="AQ297">
        <f t="shared" si="118"/>
        <v>8.2829234540930302E-2</v>
      </c>
      <c r="AR297">
        <f t="shared" si="119"/>
        <v>0.39406565633231178</v>
      </c>
      <c r="AS297" t="str">
        <f t="shared" si="120"/>
        <v>USC Upstate</v>
      </c>
      <c r="AT297">
        <f t="shared" si="121"/>
        <v>296</v>
      </c>
      <c r="AU297">
        <f t="shared" si="122"/>
        <v>299.33333333333331</v>
      </c>
      <c r="AV297">
        <v>299</v>
      </c>
      <c r="AW297" t="str">
        <f t="shared" si="123"/>
        <v>USC Upstate</v>
      </c>
      <c r="AX297" t="str">
        <f t="shared" si="124"/>
        <v/>
      </c>
      <c r="AY297">
        <v>296</v>
      </c>
    </row>
    <row r="298" spans="1:51" x14ac:dyDescent="0.25">
      <c r="A298">
        <v>1</v>
      </c>
      <c r="B298">
        <v>1</v>
      </c>
      <c r="C298">
        <v>1</v>
      </c>
      <c r="D298" t="s">
        <v>57</v>
      </c>
      <c r="E298">
        <v>68.361800000000002</v>
      </c>
      <c r="F298">
        <v>210</v>
      </c>
      <c r="G298">
        <v>66.435900000000004</v>
      </c>
      <c r="H298">
        <v>253</v>
      </c>
      <c r="I298">
        <v>99.752200000000002</v>
      </c>
      <c r="J298">
        <v>251</v>
      </c>
      <c r="K298">
        <v>97.720200000000006</v>
      </c>
      <c r="L298">
        <v>298</v>
      </c>
      <c r="M298">
        <v>106.711</v>
      </c>
      <c r="N298">
        <v>242</v>
      </c>
      <c r="O298">
        <v>111.54600000000001</v>
      </c>
      <c r="P298">
        <v>304</v>
      </c>
      <c r="Q298">
        <v>-13.8254</v>
      </c>
      <c r="R298">
        <v>308</v>
      </c>
      <c r="S298">
        <f t="shared" si="100"/>
        <v>-0.20224452837695908</v>
      </c>
      <c r="T298">
        <f t="shared" si="101"/>
        <v>307</v>
      </c>
      <c r="U298">
        <f t="shared" si="102"/>
        <v>652803.0633098929</v>
      </c>
      <c r="V298">
        <f t="shared" si="103"/>
        <v>293</v>
      </c>
      <c r="W298">
        <f t="shared" si="104"/>
        <v>27.612956746751937</v>
      </c>
      <c r="X298">
        <f t="shared" si="105"/>
        <v>316</v>
      </c>
      <c r="Y298">
        <f t="shared" si="106"/>
        <v>311.5</v>
      </c>
      <c r="Z298">
        <v>0.13719999999999999</v>
      </c>
      <c r="AA298">
        <f t="shared" si="107"/>
        <v>321</v>
      </c>
      <c r="AB298">
        <v>0.38009999999999999</v>
      </c>
      <c r="AC298">
        <f t="shared" si="108"/>
        <v>0.25864999999999999</v>
      </c>
      <c r="AD298">
        <f t="shared" si="109"/>
        <v>274</v>
      </c>
      <c r="AE298">
        <v>9.0999999999999998E-2</v>
      </c>
      <c r="AF298">
        <f t="shared" si="110"/>
        <v>332</v>
      </c>
      <c r="AG298">
        <v>0.123</v>
      </c>
      <c r="AH298">
        <f t="shared" si="111"/>
        <v>329</v>
      </c>
      <c r="AI298">
        <f t="shared" si="112"/>
        <v>307.75</v>
      </c>
      <c r="AJ298">
        <f>IF(C298=1,(AI298/Z298),REF)</f>
        <v>2243.0758017492712</v>
      </c>
      <c r="AK298">
        <f t="shared" si="113"/>
        <v>321</v>
      </c>
      <c r="AL298">
        <f>IF(B298=1,(AI298/AC298),REF)</f>
        <v>1189.8318190605064</v>
      </c>
      <c r="AM298">
        <f t="shared" si="114"/>
        <v>290</v>
      </c>
      <c r="AN298">
        <f t="shared" si="115"/>
        <v>274</v>
      </c>
      <c r="AO298" t="str">
        <f t="shared" si="116"/>
        <v>Bethune Cookman</v>
      </c>
      <c r="AP298">
        <f t="shared" si="117"/>
        <v>7.0847359794504308E-2</v>
      </c>
      <c r="AQ298">
        <f t="shared" si="118"/>
        <v>0.12263038068683996</v>
      </c>
      <c r="AR298">
        <f t="shared" si="119"/>
        <v>0.39286234486709637</v>
      </c>
      <c r="AS298" t="str">
        <f t="shared" si="120"/>
        <v>Bethune Cookman</v>
      </c>
      <c r="AT298">
        <f t="shared" si="121"/>
        <v>297</v>
      </c>
      <c r="AU298">
        <f t="shared" si="122"/>
        <v>281.66666666666669</v>
      </c>
      <c r="AV298">
        <v>288</v>
      </c>
      <c r="AW298" t="str">
        <f t="shared" si="123"/>
        <v>Bethune Cookman</v>
      </c>
      <c r="AX298" t="str">
        <f t="shared" si="124"/>
        <v/>
      </c>
      <c r="AY298">
        <v>297</v>
      </c>
    </row>
    <row r="299" spans="1:51" x14ac:dyDescent="0.25">
      <c r="A299">
        <v>1</v>
      </c>
      <c r="B299">
        <v>1</v>
      </c>
      <c r="C299">
        <v>1</v>
      </c>
      <c r="D299" t="s">
        <v>148</v>
      </c>
      <c r="E299">
        <v>71.176299999999998</v>
      </c>
      <c r="F299">
        <v>77</v>
      </c>
      <c r="G299">
        <v>70.059100000000001</v>
      </c>
      <c r="H299">
        <v>81</v>
      </c>
      <c r="I299">
        <v>102.479</v>
      </c>
      <c r="J299">
        <v>203</v>
      </c>
      <c r="K299">
        <v>101.959</v>
      </c>
      <c r="L299">
        <v>218</v>
      </c>
      <c r="M299">
        <v>110.169</v>
      </c>
      <c r="N299">
        <v>313</v>
      </c>
      <c r="O299">
        <v>112.54600000000001</v>
      </c>
      <c r="P299">
        <v>314</v>
      </c>
      <c r="Q299">
        <v>-10.5876</v>
      </c>
      <c r="R299">
        <v>280</v>
      </c>
      <c r="S299">
        <f t="shared" si="100"/>
        <v>-0.1487433316988942</v>
      </c>
      <c r="T299">
        <f t="shared" si="101"/>
        <v>281</v>
      </c>
      <c r="U299">
        <f t="shared" si="102"/>
        <v>739923.02627416025</v>
      </c>
      <c r="V299">
        <f t="shared" si="103"/>
        <v>182</v>
      </c>
      <c r="W299">
        <f t="shared" si="104"/>
        <v>26.90250339530656</v>
      </c>
      <c r="X299">
        <f t="shared" si="105"/>
        <v>282</v>
      </c>
      <c r="Y299">
        <f t="shared" si="106"/>
        <v>281.5</v>
      </c>
      <c r="Z299">
        <v>0.15179999999999999</v>
      </c>
      <c r="AA299">
        <f t="shared" si="107"/>
        <v>314</v>
      </c>
      <c r="AB299">
        <v>0.31809999999999999</v>
      </c>
      <c r="AC299">
        <f t="shared" si="108"/>
        <v>0.23494999999999999</v>
      </c>
      <c r="AD299">
        <f t="shared" si="109"/>
        <v>287</v>
      </c>
      <c r="AE299">
        <v>0.12429999999999999</v>
      </c>
      <c r="AF299">
        <f t="shared" si="110"/>
        <v>313</v>
      </c>
      <c r="AG299">
        <v>0.12720000000000001</v>
      </c>
      <c r="AH299">
        <f t="shared" si="111"/>
        <v>326</v>
      </c>
      <c r="AI299">
        <f t="shared" si="112"/>
        <v>278.41666666666669</v>
      </c>
      <c r="AJ299">
        <f>IF(C299=1,(AI299/Z299),REF)</f>
        <v>1834.1018884497148</v>
      </c>
      <c r="AK299">
        <f t="shared" si="113"/>
        <v>310</v>
      </c>
      <c r="AL299">
        <f>IF(B299=1,(AI299/AC299),REF)</f>
        <v>1185.0039015393347</v>
      </c>
      <c r="AM299">
        <f t="shared" si="114"/>
        <v>289</v>
      </c>
      <c r="AN299">
        <f t="shared" si="115"/>
        <v>287</v>
      </c>
      <c r="AO299" t="str">
        <f t="shared" si="116"/>
        <v>Houston Baptist</v>
      </c>
      <c r="AP299">
        <f t="shared" si="117"/>
        <v>7.9980364644750557E-2</v>
      </c>
      <c r="AQ299">
        <f t="shared" si="118"/>
        <v>0.11145043500013857</v>
      </c>
      <c r="AR299">
        <f t="shared" si="119"/>
        <v>0.39119448822947928</v>
      </c>
      <c r="AS299" t="str">
        <f t="shared" si="120"/>
        <v>Houston Baptist</v>
      </c>
      <c r="AT299">
        <f t="shared" si="121"/>
        <v>298</v>
      </c>
      <c r="AU299">
        <f t="shared" si="122"/>
        <v>290.66666666666669</v>
      </c>
      <c r="AV299">
        <v>294</v>
      </c>
      <c r="AW299" t="str">
        <f t="shared" si="123"/>
        <v>Houston Baptist</v>
      </c>
      <c r="AX299" t="str">
        <f t="shared" si="124"/>
        <v/>
      </c>
      <c r="AY299">
        <v>298</v>
      </c>
    </row>
    <row r="300" spans="1:51" x14ac:dyDescent="0.25">
      <c r="A300">
        <v>1</v>
      </c>
      <c r="B300">
        <v>1</v>
      </c>
      <c r="C300">
        <v>1</v>
      </c>
      <c r="D300" t="s">
        <v>176</v>
      </c>
      <c r="E300">
        <v>64.102999999999994</v>
      </c>
      <c r="F300">
        <v>342</v>
      </c>
      <c r="G300">
        <v>63.078600000000002</v>
      </c>
      <c r="H300">
        <v>345</v>
      </c>
      <c r="I300">
        <v>98.53</v>
      </c>
      <c r="J300">
        <v>277</v>
      </c>
      <c r="K300">
        <v>98.719499999999996</v>
      </c>
      <c r="L300">
        <v>285</v>
      </c>
      <c r="M300">
        <v>109.014</v>
      </c>
      <c r="N300">
        <v>296</v>
      </c>
      <c r="O300">
        <v>110.425</v>
      </c>
      <c r="P300">
        <v>285</v>
      </c>
      <c r="Q300">
        <v>-11.7059</v>
      </c>
      <c r="R300">
        <v>289</v>
      </c>
      <c r="S300">
        <f t="shared" si="100"/>
        <v>-0.18260455828900365</v>
      </c>
      <c r="T300">
        <f t="shared" si="101"/>
        <v>298</v>
      </c>
      <c r="U300">
        <f t="shared" si="102"/>
        <v>624718.33012306574</v>
      </c>
      <c r="V300">
        <f t="shared" si="103"/>
        <v>313</v>
      </c>
      <c r="W300">
        <f t="shared" si="104"/>
        <v>28.975403857604736</v>
      </c>
      <c r="X300">
        <f t="shared" si="105"/>
        <v>343</v>
      </c>
      <c r="Y300">
        <f t="shared" si="106"/>
        <v>320.5</v>
      </c>
      <c r="Z300">
        <v>0.18920000000000001</v>
      </c>
      <c r="AA300">
        <f t="shared" si="107"/>
        <v>295</v>
      </c>
      <c r="AB300">
        <v>0.19439999999999999</v>
      </c>
      <c r="AC300">
        <f t="shared" si="108"/>
        <v>0.1918</v>
      </c>
      <c r="AD300">
        <f t="shared" si="109"/>
        <v>300</v>
      </c>
      <c r="AE300">
        <v>0.12540000000000001</v>
      </c>
      <c r="AF300">
        <f t="shared" si="110"/>
        <v>311</v>
      </c>
      <c r="AG300">
        <v>0.1152</v>
      </c>
      <c r="AH300">
        <f t="shared" si="111"/>
        <v>333</v>
      </c>
      <c r="AI300">
        <f t="shared" si="112"/>
        <v>312.58333333333331</v>
      </c>
      <c r="AJ300">
        <f>IF(C300=1,(AI300/Z300),REF)</f>
        <v>1652.1317829457362</v>
      </c>
      <c r="AK300">
        <f t="shared" si="113"/>
        <v>302</v>
      </c>
      <c r="AL300">
        <f>IF(B300=1,(AI300/AC300),REF)</f>
        <v>1629.7358359402153</v>
      </c>
      <c r="AM300">
        <f t="shared" si="114"/>
        <v>308</v>
      </c>
      <c r="AN300">
        <f t="shared" si="115"/>
        <v>300</v>
      </c>
      <c r="AO300" t="str">
        <f t="shared" si="116"/>
        <v>Liberty</v>
      </c>
      <c r="AP300">
        <f t="shared" si="117"/>
        <v>0.10073273311417399</v>
      </c>
      <c r="AQ300">
        <f t="shared" si="118"/>
        <v>8.7428945843234476E-2</v>
      </c>
      <c r="AR300">
        <f t="shared" si="119"/>
        <v>0.38850845402212902</v>
      </c>
      <c r="AS300" t="str">
        <f t="shared" si="120"/>
        <v>Liberty</v>
      </c>
      <c r="AT300">
        <f t="shared" si="121"/>
        <v>299</v>
      </c>
      <c r="AU300">
        <f t="shared" si="122"/>
        <v>299.66666666666669</v>
      </c>
      <c r="AV300">
        <v>301</v>
      </c>
      <c r="AW300" t="str">
        <f t="shared" si="123"/>
        <v>Liberty</v>
      </c>
      <c r="AX300" t="str">
        <f t="shared" si="124"/>
        <v/>
      </c>
      <c r="AY300">
        <v>299</v>
      </c>
    </row>
    <row r="301" spans="1:51" x14ac:dyDescent="0.25">
      <c r="A301">
        <v>1</v>
      </c>
      <c r="B301">
        <v>1</v>
      </c>
      <c r="C301">
        <v>1</v>
      </c>
      <c r="D301" t="s">
        <v>40</v>
      </c>
      <c r="E301">
        <v>69.2149</v>
      </c>
      <c r="F301">
        <v>160</v>
      </c>
      <c r="G301">
        <v>68.890900000000002</v>
      </c>
      <c r="H301">
        <v>124</v>
      </c>
      <c r="I301">
        <v>99.611599999999996</v>
      </c>
      <c r="J301">
        <v>255</v>
      </c>
      <c r="K301">
        <v>98.884299999999996</v>
      </c>
      <c r="L301">
        <v>280</v>
      </c>
      <c r="M301">
        <v>104.89700000000001</v>
      </c>
      <c r="N301">
        <v>195</v>
      </c>
      <c r="O301">
        <v>110.39700000000001</v>
      </c>
      <c r="P301">
        <v>284</v>
      </c>
      <c r="Q301">
        <v>-11.5129</v>
      </c>
      <c r="R301">
        <v>287</v>
      </c>
      <c r="S301">
        <f t="shared" si="100"/>
        <v>-0.16633268270271298</v>
      </c>
      <c r="T301">
        <f t="shared" si="101"/>
        <v>286</v>
      </c>
      <c r="U301">
        <f t="shared" si="102"/>
        <v>676790.5449864266</v>
      </c>
      <c r="V301">
        <f t="shared" si="103"/>
        <v>274</v>
      </c>
      <c r="W301">
        <f t="shared" si="104"/>
        <v>26.824524917772127</v>
      </c>
      <c r="X301">
        <f t="shared" si="105"/>
        <v>279</v>
      </c>
      <c r="Y301">
        <f t="shared" si="106"/>
        <v>282.5</v>
      </c>
      <c r="Z301">
        <v>0.16259999999999999</v>
      </c>
      <c r="AA301">
        <f t="shared" si="107"/>
        <v>308</v>
      </c>
      <c r="AB301">
        <v>0.26150000000000001</v>
      </c>
      <c r="AC301">
        <f t="shared" si="108"/>
        <v>0.21205000000000002</v>
      </c>
      <c r="AD301">
        <f t="shared" si="109"/>
        <v>293</v>
      </c>
      <c r="AE301">
        <v>0.1479</v>
      </c>
      <c r="AF301">
        <f t="shared" si="110"/>
        <v>303</v>
      </c>
      <c r="AG301">
        <v>0.1726</v>
      </c>
      <c r="AH301">
        <f t="shared" si="111"/>
        <v>308</v>
      </c>
      <c r="AI301">
        <f t="shared" si="112"/>
        <v>291.08333333333331</v>
      </c>
      <c r="AJ301">
        <f>IF(C301=1,(AI301/Z301),REF)</f>
        <v>1790.1804018040179</v>
      </c>
      <c r="AK301">
        <f t="shared" si="113"/>
        <v>308</v>
      </c>
      <c r="AL301">
        <f>IF(B301=1,(AI301/AC301),REF)</f>
        <v>1372.7108386386856</v>
      </c>
      <c r="AM301">
        <f t="shared" si="114"/>
        <v>294</v>
      </c>
      <c r="AN301">
        <f t="shared" si="115"/>
        <v>293</v>
      </c>
      <c r="AO301" t="str">
        <f t="shared" si="116"/>
        <v>Alabama St.</v>
      </c>
      <c r="AP301">
        <f t="shared" si="117"/>
        <v>8.5878572232759617E-2</v>
      </c>
      <c r="AQ301">
        <f t="shared" si="118"/>
        <v>9.8755703026729369E-2</v>
      </c>
      <c r="AR301">
        <f t="shared" si="119"/>
        <v>0.38557860889879714</v>
      </c>
      <c r="AS301" t="str">
        <f t="shared" si="120"/>
        <v>Alabama St.</v>
      </c>
      <c r="AT301">
        <f t="shared" si="121"/>
        <v>300</v>
      </c>
      <c r="AU301">
        <f t="shared" si="122"/>
        <v>295.33333333333331</v>
      </c>
      <c r="AV301">
        <v>297</v>
      </c>
      <c r="AW301" t="str">
        <f t="shared" si="123"/>
        <v>Alabama St.</v>
      </c>
      <c r="AX301" t="str">
        <f t="shared" si="124"/>
        <v/>
      </c>
      <c r="AY301">
        <v>300</v>
      </c>
    </row>
    <row r="302" spans="1:51" x14ac:dyDescent="0.25">
      <c r="A302">
        <v>1</v>
      </c>
      <c r="B302">
        <v>1</v>
      </c>
      <c r="C302">
        <v>1</v>
      </c>
      <c r="D302" t="s">
        <v>275</v>
      </c>
      <c r="E302">
        <v>69.456100000000006</v>
      </c>
      <c r="F302">
        <v>147</v>
      </c>
      <c r="G302">
        <v>67.774500000000003</v>
      </c>
      <c r="H302">
        <v>182</v>
      </c>
      <c r="I302">
        <v>93.537800000000004</v>
      </c>
      <c r="J302">
        <v>328</v>
      </c>
      <c r="K302">
        <v>91.6267</v>
      </c>
      <c r="L302">
        <v>338</v>
      </c>
      <c r="M302">
        <v>101.336</v>
      </c>
      <c r="N302">
        <v>120</v>
      </c>
      <c r="O302">
        <v>104.96899999999999</v>
      </c>
      <c r="P302">
        <v>182</v>
      </c>
      <c r="Q302">
        <v>-13.341900000000001</v>
      </c>
      <c r="R302">
        <v>303</v>
      </c>
      <c r="S302">
        <f t="shared" si="100"/>
        <v>-0.19209687845991918</v>
      </c>
      <c r="T302">
        <f t="shared" si="101"/>
        <v>301</v>
      </c>
      <c r="U302">
        <f t="shared" si="102"/>
        <v>583115.36427634326</v>
      </c>
      <c r="V302">
        <f t="shared" si="103"/>
        <v>338</v>
      </c>
      <c r="W302">
        <f t="shared" si="104"/>
        <v>24.659672357103343</v>
      </c>
      <c r="X302">
        <f t="shared" si="105"/>
        <v>172</v>
      </c>
      <c r="Y302">
        <f t="shared" si="106"/>
        <v>236.5</v>
      </c>
      <c r="Z302">
        <v>0.20630000000000001</v>
      </c>
      <c r="AA302">
        <f t="shared" si="107"/>
        <v>291</v>
      </c>
      <c r="AB302">
        <v>0.1128</v>
      </c>
      <c r="AC302">
        <f t="shared" si="108"/>
        <v>0.15955</v>
      </c>
      <c r="AD302">
        <f t="shared" si="109"/>
        <v>320</v>
      </c>
      <c r="AE302">
        <v>0.29099999999999998</v>
      </c>
      <c r="AF302">
        <f t="shared" si="110"/>
        <v>239</v>
      </c>
      <c r="AG302">
        <v>0.22070000000000001</v>
      </c>
      <c r="AH302">
        <f t="shared" si="111"/>
        <v>285</v>
      </c>
      <c r="AI302">
        <f t="shared" si="112"/>
        <v>286.58333333333331</v>
      </c>
      <c r="AJ302">
        <f>IF(C302=1,(AI302/Z302),REF)</f>
        <v>1389.158183874616</v>
      </c>
      <c r="AK302">
        <f t="shared" si="113"/>
        <v>290</v>
      </c>
      <c r="AL302">
        <f>IF(B302=1,(AI302/AC302),REF)</f>
        <v>1796.1976391935652</v>
      </c>
      <c r="AM302">
        <f t="shared" si="114"/>
        <v>313</v>
      </c>
      <c r="AN302">
        <f t="shared" si="115"/>
        <v>290</v>
      </c>
      <c r="AO302" t="str">
        <f t="shared" si="116"/>
        <v>Robert Morris</v>
      </c>
      <c r="AP302">
        <f t="shared" si="117"/>
        <v>0.11175784321804277</v>
      </c>
      <c r="AQ302">
        <f t="shared" si="118"/>
        <v>7.1849513933444423E-2</v>
      </c>
      <c r="AR302">
        <f t="shared" si="119"/>
        <v>0.38471935282524966</v>
      </c>
      <c r="AS302" t="str">
        <f t="shared" si="120"/>
        <v>Robert Morris</v>
      </c>
      <c r="AT302">
        <f t="shared" si="121"/>
        <v>301</v>
      </c>
      <c r="AU302">
        <f t="shared" si="122"/>
        <v>303.66666666666669</v>
      </c>
      <c r="AV302">
        <v>305</v>
      </c>
      <c r="AW302" t="str">
        <f t="shared" si="123"/>
        <v>Robert Morris</v>
      </c>
      <c r="AX302" t="str">
        <f t="shared" si="124"/>
        <v/>
      </c>
      <c r="AY302">
        <v>301</v>
      </c>
    </row>
    <row r="303" spans="1:51" x14ac:dyDescent="0.25">
      <c r="A303">
        <v>1</v>
      </c>
      <c r="B303">
        <v>1</v>
      </c>
      <c r="C303">
        <v>1</v>
      </c>
      <c r="D303" t="s">
        <v>310</v>
      </c>
      <c r="E303">
        <v>66.979500000000002</v>
      </c>
      <c r="F303">
        <v>275</v>
      </c>
      <c r="G303">
        <v>66.085899999999995</v>
      </c>
      <c r="H303">
        <v>268</v>
      </c>
      <c r="I303">
        <v>102.224</v>
      </c>
      <c r="J303">
        <v>207</v>
      </c>
      <c r="K303">
        <v>100.175</v>
      </c>
      <c r="L303">
        <v>249</v>
      </c>
      <c r="M303">
        <v>107.593</v>
      </c>
      <c r="N303">
        <v>264</v>
      </c>
      <c r="O303">
        <v>113.154</v>
      </c>
      <c r="P303">
        <v>322</v>
      </c>
      <c r="Q303">
        <v>-12.978999999999999</v>
      </c>
      <c r="R303">
        <v>300</v>
      </c>
      <c r="S303">
        <f t="shared" si="100"/>
        <v>-0.19377570749259099</v>
      </c>
      <c r="T303">
        <f t="shared" si="101"/>
        <v>303</v>
      </c>
      <c r="U303">
        <f t="shared" si="102"/>
        <v>672141.33374718751</v>
      </c>
      <c r="V303">
        <f t="shared" si="103"/>
        <v>283</v>
      </c>
      <c r="W303">
        <f t="shared" si="104"/>
        <v>28.835663988957407</v>
      </c>
      <c r="X303">
        <f t="shared" si="105"/>
        <v>340</v>
      </c>
      <c r="Y303">
        <f t="shared" si="106"/>
        <v>321.5</v>
      </c>
      <c r="Z303">
        <v>0.16170000000000001</v>
      </c>
      <c r="AA303">
        <f t="shared" si="107"/>
        <v>309</v>
      </c>
      <c r="AB303">
        <v>0.25869999999999999</v>
      </c>
      <c r="AC303">
        <f t="shared" si="108"/>
        <v>0.2102</v>
      </c>
      <c r="AD303">
        <f t="shared" si="109"/>
        <v>294</v>
      </c>
      <c r="AE303">
        <v>0.17649999999999999</v>
      </c>
      <c r="AF303">
        <f t="shared" si="110"/>
        <v>289</v>
      </c>
      <c r="AG303">
        <v>0.3009</v>
      </c>
      <c r="AH303">
        <f t="shared" si="111"/>
        <v>243</v>
      </c>
      <c r="AI303">
        <f t="shared" si="112"/>
        <v>288.91666666666669</v>
      </c>
      <c r="AJ303">
        <f>IF(C303=1,(AI303/Z303),REF)</f>
        <v>1786.7450010307152</v>
      </c>
      <c r="AK303">
        <f t="shared" si="113"/>
        <v>307</v>
      </c>
      <c r="AL303">
        <f>IF(B303=1,(AI303/AC303),REF)</f>
        <v>1374.4846178242944</v>
      </c>
      <c r="AM303">
        <f t="shared" si="114"/>
        <v>295</v>
      </c>
      <c r="AN303">
        <f t="shared" si="115"/>
        <v>294</v>
      </c>
      <c r="AO303" t="str">
        <f t="shared" si="116"/>
        <v>St. Francis PA</v>
      </c>
      <c r="AP303">
        <f t="shared" si="117"/>
        <v>8.5419635995831369E-2</v>
      </c>
      <c r="AQ303">
        <f t="shared" si="118"/>
        <v>9.7878322442824642E-2</v>
      </c>
      <c r="AR303">
        <f t="shared" si="119"/>
        <v>0.38445990374213163</v>
      </c>
      <c r="AS303" t="str">
        <f t="shared" si="120"/>
        <v>St. Francis PA</v>
      </c>
      <c r="AT303">
        <f t="shared" si="121"/>
        <v>302</v>
      </c>
      <c r="AU303">
        <f t="shared" si="122"/>
        <v>296.66666666666669</v>
      </c>
      <c r="AV303">
        <v>298</v>
      </c>
      <c r="AW303" t="str">
        <f t="shared" si="123"/>
        <v>St. Francis PA</v>
      </c>
      <c r="AX303" t="str">
        <f t="shared" si="124"/>
        <v/>
      </c>
      <c r="AY303">
        <v>302</v>
      </c>
    </row>
    <row r="304" spans="1:51" x14ac:dyDescent="0.25">
      <c r="A304">
        <v>1</v>
      </c>
      <c r="B304">
        <v>1</v>
      </c>
      <c r="C304">
        <v>1</v>
      </c>
      <c r="D304" t="s">
        <v>309</v>
      </c>
      <c r="E304">
        <v>66.619799999999998</v>
      </c>
      <c r="F304">
        <v>291</v>
      </c>
      <c r="G304">
        <v>65.787199999999999</v>
      </c>
      <c r="H304">
        <v>285</v>
      </c>
      <c r="I304">
        <v>96.03</v>
      </c>
      <c r="J304">
        <v>312</v>
      </c>
      <c r="K304">
        <v>93.695899999999995</v>
      </c>
      <c r="L304">
        <v>326</v>
      </c>
      <c r="M304">
        <v>99.276399999999995</v>
      </c>
      <c r="N304">
        <v>75</v>
      </c>
      <c r="O304">
        <v>104.872</v>
      </c>
      <c r="P304">
        <v>181</v>
      </c>
      <c r="Q304">
        <v>-11.176299999999999</v>
      </c>
      <c r="R304">
        <v>284</v>
      </c>
      <c r="S304">
        <f t="shared" si="100"/>
        <v>-0.16775943488272263</v>
      </c>
      <c r="T304">
        <f t="shared" si="101"/>
        <v>287</v>
      </c>
      <c r="U304">
        <f t="shared" si="102"/>
        <v>584850.00632474676</v>
      </c>
      <c r="V304">
        <f t="shared" si="103"/>
        <v>337</v>
      </c>
      <c r="W304">
        <f t="shared" si="104"/>
        <v>25.671542009590429</v>
      </c>
      <c r="X304">
        <f t="shared" si="105"/>
        <v>231</v>
      </c>
      <c r="Y304">
        <f t="shared" si="106"/>
        <v>259</v>
      </c>
      <c r="Z304">
        <v>0.1724</v>
      </c>
      <c r="AA304">
        <f t="shared" si="107"/>
        <v>304</v>
      </c>
      <c r="AB304">
        <v>0.2084</v>
      </c>
      <c r="AC304">
        <f t="shared" si="108"/>
        <v>0.19040000000000001</v>
      </c>
      <c r="AD304">
        <f t="shared" si="109"/>
        <v>301</v>
      </c>
      <c r="AE304">
        <v>0.34179999999999999</v>
      </c>
      <c r="AF304">
        <f t="shared" si="110"/>
        <v>218</v>
      </c>
      <c r="AG304">
        <v>0.1229</v>
      </c>
      <c r="AH304">
        <f t="shared" si="111"/>
        <v>330</v>
      </c>
      <c r="AI304">
        <f t="shared" si="112"/>
        <v>288.66666666666669</v>
      </c>
      <c r="AJ304">
        <f>IF(C304=1,(AI304/Z304),REF)</f>
        <v>1674.400618716164</v>
      </c>
      <c r="AK304">
        <f t="shared" si="113"/>
        <v>303</v>
      </c>
      <c r="AL304">
        <f>IF(B304=1,(AI304/AC304),REF)</f>
        <v>1516.1064425770307</v>
      </c>
      <c r="AM304">
        <f t="shared" si="114"/>
        <v>297</v>
      </c>
      <c r="AN304">
        <f t="shared" si="115"/>
        <v>297</v>
      </c>
      <c r="AO304" t="str">
        <f t="shared" si="116"/>
        <v>St. Francis NY</v>
      </c>
      <c r="AP304">
        <f t="shared" si="117"/>
        <v>9.166536624409452E-2</v>
      </c>
      <c r="AQ304">
        <f t="shared" si="118"/>
        <v>8.757840339100767E-2</v>
      </c>
      <c r="AR304">
        <f t="shared" si="119"/>
        <v>0.38103566647108594</v>
      </c>
      <c r="AS304" t="str">
        <f t="shared" si="120"/>
        <v>St. Francis NY</v>
      </c>
      <c r="AT304">
        <f t="shared" si="121"/>
        <v>303</v>
      </c>
      <c r="AU304">
        <f t="shared" si="122"/>
        <v>300.33333333333331</v>
      </c>
      <c r="AV304">
        <v>304</v>
      </c>
      <c r="AW304" t="str">
        <f t="shared" si="123"/>
        <v>St. Francis NY</v>
      </c>
      <c r="AX304" t="str">
        <f t="shared" si="124"/>
        <v/>
      </c>
      <c r="AY304">
        <v>303</v>
      </c>
    </row>
    <row r="305" spans="1:51" x14ac:dyDescent="0.25">
      <c r="A305">
        <v>1</v>
      </c>
      <c r="B305">
        <v>1</v>
      </c>
      <c r="C305">
        <v>1</v>
      </c>
      <c r="D305" t="s">
        <v>180</v>
      </c>
      <c r="E305">
        <v>69.806799999999996</v>
      </c>
      <c r="F305">
        <v>135</v>
      </c>
      <c r="G305">
        <v>69.165099999999995</v>
      </c>
      <c r="H305">
        <v>111</v>
      </c>
      <c r="I305">
        <v>102.035</v>
      </c>
      <c r="J305">
        <v>210</v>
      </c>
      <c r="K305">
        <v>100.35599999999999</v>
      </c>
      <c r="L305">
        <v>243</v>
      </c>
      <c r="M305">
        <v>110.96299999999999</v>
      </c>
      <c r="N305">
        <v>326</v>
      </c>
      <c r="O305">
        <v>112.53100000000001</v>
      </c>
      <c r="P305">
        <v>313</v>
      </c>
      <c r="Q305">
        <v>-12.1752</v>
      </c>
      <c r="R305">
        <v>293</v>
      </c>
      <c r="S305">
        <f t="shared" si="100"/>
        <v>-0.17440994287089528</v>
      </c>
      <c r="T305">
        <f t="shared" si="101"/>
        <v>289</v>
      </c>
      <c r="U305">
        <f t="shared" si="102"/>
        <v>703047.09119460464</v>
      </c>
      <c r="V305">
        <f t="shared" si="103"/>
        <v>241</v>
      </c>
      <c r="W305">
        <f t="shared" si="104"/>
        <v>27.424439175415749</v>
      </c>
      <c r="X305">
        <f t="shared" si="105"/>
        <v>305</v>
      </c>
      <c r="Y305">
        <f t="shared" si="106"/>
        <v>297</v>
      </c>
      <c r="Z305">
        <v>0.18970000000000001</v>
      </c>
      <c r="AA305">
        <f t="shared" si="107"/>
        <v>294</v>
      </c>
      <c r="AB305">
        <v>0.14810000000000001</v>
      </c>
      <c r="AC305">
        <f t="shared" si="108"/>
        <v>0.16889999999999999</v>
      </c>
      <c r="AD305">
        <f t="shared" si="109"/>
        <v>314</v>
      </c>
      <c r="AE305">
        <v>0.21229999999999999</v>
      </c>
      <c r="AF305">
        <f t="shared" si="110"/>
        <v>269</v>
      </c>
      <c r="AG305">
        <v>0.13730000000000001</v>
      </c>
      <c r="AH305">
        <f t="shared" si="111"/>
        <v>322</v>
      </c>
      <c r="AI305">
        <f t="shared" si="112"/>
        <v>288.66666666666669</v>
      </c>
      <c r="AJ305">
        <f>IF(C305=1,(AI305/Z305),REF)</f>
        <v>1521.7009312950272</v>
      </c>
      <c r="AK305">
        <f t="shared" si="113"/>
        <v>297</v>
      </c>
      <c r="AL305">
        <f>IF(B305=1,(AI305/AC305),REF)</f>
        <v>1709.0980856522599</v>
      </c>
      <c r="AM305">
        <f t="shared" si="114"/>
        <v>311</v>
      </c>
      <c r="AN305">
        <f t="shared" si="115"/>
        <v>297</v>
      </c>
      <c r="AO305" t="str">
        <f t="shared" si="116"/>
        <v>Longwood</v>
      </c>
      <c r="AP305">
        <f t="shared" si="117"/>
        <v>0.10183295686726992</v>
      </c>
      <c r="AQ305">
        <f t="shared" si="118"/>
        <v>7.6534115452594684E-2</v>
      </c>
      <c r="AR305">
        <f t="shared" si="119"/>
        <v>0.38028909794252969</v>
      </c>
      <c r="AS305" t="str">
        <f t="shared" si="120"/>
        <v>Longwood</v>
      </c>
      <c r="AT305">
        <f t="shared" si="121"/>
        <v>304</v>
      </c>
      <c r="AU305">
        <f t="shared" si="122"/>
        <v>305</v>
      </c>
      <c r="AV305">
        <v>310</v>
      </c>
      <c r="AW305" t="str">
        <f t="shared" si="123"/>
        <v>Longwood</v>
      </c>
      <c r="AX305" t="str">
        <f t="shared" si="124"/>
        <v/>
      </c>
      <c r="AY305">
        <v>304</v>
      </c>
    </row>
    <row r="306" spans="1:51" x14ac:dyDescent="0.25">
      <c r="A306">
        <v>1</v>
      </c>
      <c r="B306">
        <v>1</v>
      </c>
      <c r="C306">
        <v>1</v>
      </c>
      <c r="D306" t="s">
        <v>39</v>
      </c>
      <c r="E306">
        <v>65.444000000000003</v>
      </c>
      <c r="F306">
        <v>325</v>
      </c>
      <c r="G306">
        <v>65.154700000000005</v>
      </c>
      <c r="H306">
        <v>310</v>
      </c>
      <c r="I306">
        <v>101.41200000000001</v>
      </c>
      <c r="J306">
        <v>227</v>
      </c>
      <c r="K306">
        <v>99.915000000000006</v>
      </c>
      <c r="L306">
        <v>255</v>
      </c>
      <c r="M306">
        <v>105.289</v>
      </c>
      <c r="N306">
        <v>209</v>
      </c>
      <c r="O306">
        <v>113.262</v>
      </c>
      <c r="P306">
        <v>323</v>
      </c>
      <c r="Q306">
        <v>-13.3468</v>
      </c>
      <c r="R306">
        <v>304</v>
      </c>
      <c r="S306">
        <f t="shared" si="100"/>
        <v>-0.20394535786321119</v>
      </c>
      <c r="T306">
        <f t="shared" si="101"/>
        <v>308</v>
      </c>
      <c r="U306">
        <f t="shared" si="102"/>
        <v>653327.92483290005</v>
      </c>
      <c r="V306">
        <f t="shared" si="103"/>
        <v>291</v>
      </c>
      <c r="W306">
        <f t="shared" si="104"/>
        <v>29.557311321704415</v>
      </c>
      <c r="X306">
        <f t="shared" si="105"/>
        <v>347</v>
      </c>
      <c r="Y306">
        <f t="shared" si="106"/>
        <v>327.5</v>
      </c>
      <c r="Z306">
        <v>0.18079999999999999</v>
      </c>
      <c r="AA306">
        <f t="shared" si="107"/>
        <v>301</v>
      </c>
      <c r="AB306">
        <v>0.17949999999999999</v>
      </c>
      <c r="AC306">
        <f t="shared" si="108"/>
        <v>0.18014999999999998</v>
      </c>
      <c r="AD306">
        <f t="shared" si="109"/>
        <v>308</v>
      </c>
      <c r="AE306">
        <v>9.0300000000000005E-2</v>
      </c>
      <c r="AF306">
        <f t="shared" si="110"/>
        <v>334</v>
      </c>
      <c r="AG306">
        <v>0.38969999999999999</v>
      </c>
      <c r="AH306">
        <f t="shared" si="111"/>
        <v>214</v>
      </c>
      <c r="AI306">
        <f t="shared" si="112"/>
        <v>297.08333333333331</v>
      </c>
      <c r="AJ306">
        <f>IF(C306=1,(AI306/Z306),REF)</f>
        <v>1643.1600294985251</v>
      </c>
      <c r="AK306">
        <f t="shared" si="113"/>
        <v>301</v>
      </c>
      <c r="AL306">
        <f>IF(B306=1,(AI306/AC306),REF)</f>
        <v>1649.0887223609955</v>
      </c>
      <c r="AM306">
        <f t="shared" si="114"/>
        <v>309</v>
      </c>
      <c r="AN306">
        <f t="shared" si="115"/>
        <v>301</v>
      </c>
      <c r="AO306" t="str">
        <f t="shared" si="116"/>
        <v>Alabama A&amp;M</v>
      </c>
      <c r="AP306">
        <f t="shared" si="117"/>
        <v>9.6312885421645331E-2</v>
      </c>
      <c r="AQ306">
        <f t="shared" si="118"/>
        <v>8.1997394896978271E-2</v>
      </c>
      <c r="AR306">
        <f t="shared" si="119"/>
        <v>0.38024065975947113</v>
      </c>
      <c r="AS306" t="str">
        <f t="shared" si="120"/>
        <v>Alabama A&amp;M</v>
      </c>
      <c r="AT306">
        <f t="shared" si="121"/>
        <v>305</v>
      </c>
      <c r="AU306">
        <f t="shared" si="122"/>
        <v>304.66666666666669</v>
      </c>
      <c r="AV306">
        <v>303</v>
      </c>
      <c r="AW306" t="str">
        <f t="shared" si="123"/>
        <v>Alabama A&amp;M</v>
      </c>
      <c r="AX306" t="str">
        <f t="shared" si="124"/>
        <v/>
      </c>
      <c r="AY306">
        <v>305</v>
      </c>
    </row>
    <row r="307" spans="1:51" x14ac:dyDescent="0.25">
      <c r="A307">
        <v>1</v>
      </c>
      <c r="B307">
        <v>1</v>
      </c>
      <c r="C307">
        <v>1</v>
      </c>
      <c r="D307" t="s">
        <v>233</v>
      </c>
      <c r="E307">
        <v>67.076400000000007</v>
      </c>
      <c r="F307">
        <v>272</v>
      </c>
      <c r="G307">
        <v>65.874600000000001</v>
      </c>
      <c r="H307">
        <v>281</v>
      </c>
      <c r="I307">
        <v>100.065</v>
      </c>
      <c r="J307">
        <v>247</v>
      </c>
      <c r="K307">
        <v>98.077100000000002</v>
      </c>
      <c r="L307">
        <v>291</v>
      </c>
      <c r="M307">
        <v>104.42700000000001</v>
      </c>
      <c r="N307">
        <v>182</v>
      </c>
      <c r="O307">
        <v>111.191</v>
      </c>
      <c r="P307">
        <v>297</v>
      </c>
      <c r="Q307">
        <v>-13.113899999999999</v>
      </c>
      <c r="R307">
        <v>301</v>
      </c>
      <c r="S307">
        <f t="shared" si="100"/>
        <v>-0.19550691450346172</v>
      </c>
      <c r="T307">
        <f t="shared" si="101"/>
        <v>305</v>
      </c>
      <c r="U307">
        <f t="shared" si="102"/>
        <v>645215.77605586301</v>
      </c>
      <c r="V307">
        <f t="shared" si="103"/>
        <v>303</v>
      </c>
      <c r="W307">
        <f t="shared" si="104"/>
        <v>27.998945283264746</v>
      </c>
      <c r="X307">
        <f t="shared" si="105"/>
        <v>322</v>
      </c>
      <c r="Y307">
        <f t="shared" si="106"/>
        <v>313.5</v>
      </c>
      <c r="Z307">
        <v>0.16600000000000001</v>
      </c>
      <c r="AA307">
        <f t="shared" si="107"/>
        <v>307</v>
      </c>
      <c r="AB307">
        <v>0.2261</v>
      </c>
      <c r="AC307">
        <f t="shared" si="108"/>
        <v>0.19605</v>
      </c>
      <c r="AD307">
        <f t="shared" si="109"/>
        <v>299</v>
      </c>
      <c r="AE307">
        <v>0.14399999999999999</v>
      </c>
      <c r="AF307">
        <f t="shared" si="110"/>
        <v>306</v>
      </c>
      <c r="AG307">
        <v>0.18260000000000001</v>
      </c>
      <c r="AH307">
        <f t="shared" si="111"/>
        <v>305</v>
      </c>
      <c r="AI307">
        <f t="shared" si="112"/>
        <v>305.25</v>
      </c>
      <c r="AJ307">
        <f>IF(C307=1,(AI307/Z307),REF)</f>
        <v>1838.8554216867469</v>
      </c>
      <c r="AK307">
        <f t="shared" si="113"/>
        <v>311</v>
      </c>
      <c r="AL307">
        <f>IF(B307=1,(AI307/AC307),REF)</f>
        <v>1557.0007651109411</v>
      </c>
      <c r="AM307">
        <f t="shared" si="114"/>
        <v>300</v>
      </c>
      <c r="AN307">
        <f t="shared" si="115"/>
        <v>299</v>
      </c>
      <c r="AO307" t="str">
        <f t="shared" si="116"/>
        <v>North Carolina Central</v>
      </c>
      <c r="AP307">
        <f t="shared" si="117"/>
        <v>8.7439423110512282E-2</v>
      </c>
      <c r="AQ307">
        <f t="shared" si="118"/>
        <v>8.9877717449031502E-2</v>
      </c>
      <c r="AR307">
        <f t="shared" si="119"/>
        <v>0.37939210522814132</v>
      </c>
      <c r="AS307" t="str">
        <f t="shared" si="120"/>
        <v>North Carolina Central</v>
      </c>
      <c r="AT307">
        <f t="shared" si="121"/>
        <v>306</v>
      </c>
      <c r="AU307">
        <f t="shared" si="122"/>
        <v>301.33333333333331</v>
      </c>
      <c r="AV307">
        <v>302</v>
      </c>
      <c r="AW307" t="str">
        <f t="shared" si="123"/>
        <v>North Carolina Central</v>
      </c>
      <c r="AX307" t="str">
        <f t="shared" si="124"/>
        <v/>
      </c>
      <c r="AY307">
        <v>306</v>
      </c>
    </row>
    <row r="308" spans="1:51" x14ac:dyDescent="0.25">
      <c r="A308">
        <v>1</v>
      </c>
      <c r="B308">
        <v>1</v>
      </c>
      <c r="C308">
        <v>1</v>
      </c>
      <c r="D308" t="s">
        <v>342</v>
      </c>
      <c r="E308">
        <v>73.983400000000003</v>
      </c>
      <c r="F308">
        <v>12</v>
      </c>
      <c r="G308">
        <v>73.160200000000003</v>
      </c>
      <c r="H308">
        <v>13</v>
      </c>
      <c r="I308">
        <v>100.839</v>
      </c>
      <c r="J308">
        <v>235</v>
      </c>
      <c r="K308">
        <v>100.179</v>
      </c>
      <c r="L308">
        <v>248</v>
      </c>
      <c r="M308">
        <v>111.503</v>
      </c>
      <c r="N308">
        <v>333</v>
      </c>
      <c r="O308">
        <v>115.36</v>
      </c>
      <c r="P308">
        <v>337</v>
      </c>
      <c r="Q308">
        <v>-15.180400000000001</v>
      </c>
      <c r="R308">
        <v>317</v>
      </c>
      <c r="S308">
        <f t="shared" si="100"/>
        <v>-0.20519467880632677</v>
      </c>
      <c r="T308">
        <f t="shared" si="101"/>
        <v>311</v>
      </c>
      <c r="U308">
        <f t="shared" si="102"/>
        <v>742484.97622211941</v>
      </c>
      <c r="V308">
        <f t="shared" si="103"/>
        <v>181</v>
      </c>
      <c r="W308">
        <f t="shared" si="104"/>
        <v>26.924900671186979</v>
      </c>
      <c r="X308">
        <f t="shared" si="105"/>
        <v>285</v>
      </c>
      <c r="Y308">
        <f t="shared" si="106"/>
        <v>298</v>
      </c>
      <c r="Z308">
        <v>0.19750000000000001</v>
      </c>
      <c r="AA308">
        <f t="shared" si="107"/>
        <v>293</v>
      </c>
      <c r="AB308">
        <v>0.1168</v>
      </c>
      <c r="AC308">
        <f t="shared" si="108"/>
        <v>0.15715000000000001</v>
      </c>
      <c r="AD308">
        <f t="shared" si="109"/>
        <v>321</v>
      </c>
      <c r="AE308">
        <v>0.16539999999999999</v>
      </c>
      <c r="AF308">
        <f t="shared" si="110"/>
        <v>296</v>
      </c>
      <c r="AG308">
        <v>0.14810000000000001</v>
      </c>
      <c r="AH308">
        <f t="shared" si="111"/>
        <v>319</v>
      </c>
      <c r="AI308">
        <f t="shared" si="112"/>
        <v>287.66666666666669</v>
      </c>
      <c r="AJ308">
        <f>IF(C308=1,(AI308/Z308),REF)</f>
        <v>1456.5400843881857</v>
      </c>
      <c r="AK308">
        <f t="shared" si="113"/>
        <v>294</v>
      </c>
      <c r="AL308">
        <f>IF(B308=1,(AI308/AC308),REF)</f>
        <v>1830.5228550217414</v>
      </c>
      <c r="AM308">
        <f t="shared" si="114"/>
        <v>316</v>
      </c>
      <c r="AN308">
        <f t="shared" si="115"/>
        <v>294</v>
      </c>
      <c r="AO308" t="str">
        <f t="shared" si="116"/>
        <v>UMass Lowell</v>
      </c>
      <c r="AP308">
        <f t="shared" si="117"/>
        <v>0.10648509187326992</v>
      </c>
      <c r="AQ308">
        <f t="shared" si="118"/>
        <v>7.0601476233027191E-2</v>
      </c>
      <c r="AR308">
        <f t="shared" si="119"/>
        <v>0.37919469280217055</v>
      </c>
      <c r="AS308" t="str">
        <f t="shared" si="120"/>
        <v>UMass Lowell</v>
      </c>
      <c r="AT308">
        <f t="shared" si="121"/>
        <v>307</v>
      </c>
      <c r="AU308">
        <f t="shared" si="122"/>
        <v>307.33333333333331</v>
      </c>
      <c r="AV308">
        <v>311</v>
      </c>
      <c r="AW308" t="str">
        <f t="shared" si="123"/>
        <v>UMass Lowell</v>
      </c>
      <c r="AX308" t="str">
        <f t="shared" si="124"/>
        <v/>
      </c>
      <c r="AY308">
        <v>307</v>
      </c>
    </row>
    <row r="309" spans="1:51" x14ac:dyDescent="0.25">
      <c r="A309">
        <v>1</v>
      </c>
      <c r="B309">
        <v>1</v>
      </c>
      <c r="C309">
        <v>1</v>
      </c>
      <c r="D309" t="s">
        <v>278</v>
      </c>
      <c r="E309">
        <v>72.203500000000005</v>
      </c>
      <c r="F309">
        <v>46</v>
      </c>
      <c r="G309">
        <v>71.214200000000005</v>
      </c>
      <c r="H309">
        <v>45</v>
      </c>
      <c r="I309">
        <v>101.523</v>
      </c>
      <c r="J309">
        <v>225</v>
      </c>
      <c r="K309">
        <v>99.400700000000001</v>
      </c>
      <c r="L309">
        <v>270</v>
      </c>
      <c r="M309">
        <v>107.119</v>
      </c>
      <c r="N309">
        <v>249</v>
      </c>
      <c r="O309">
        <v>112.369</v>
      </c>
      <c r="P309">
        <v>310</v>
      </c>
      <c r="Q309">
        <v>-12.9679</v>
      </c>
      <c r="R309">
        <v>299</v>
      </c>
      <c r="S309">
        <f t="shared" si="100"/>
        <v>-0.17960763674891103</v>
      </c>
      <c r="T309">
        <f t="shared" si="101"/>
        <v>295</v>
      </c>
      <c r="U309">
        <f t="shared" si="102"/>
        <v>713406.62113443983</v>
      </c>
      <c r="V309">
        <f t="shared" si="103"/>
        <v>228</v>
      </c>
      <c r="W309">
        <f t="shared" si="104"/>
        <v>26.453075743823046</v>
      </c>
      <c r="X309">
        <f t="shared" si="105"/>
        <v>269</v>
      </c>
      <c r="Y309">
        <f t="shared" si="106"/>
        <v>282</v>
      </c>
      <c r="Z309">
        <v>0.18090000000000001</v>
      </c>
      <c r="AA309">
        <f t="shared" si="107"/>
        <v>300</v>
      </c>
      <c r="AB309">
        <v>0.1573</v>
      </c>
      <c r="AC309">
        <f t="shared" si="108"/>
        <v>0.1691</v>
      </c>
      <c r="AD309">
        <f t="shared" si="109"/>
        <v>313</v>
      </c>
      <c r="AE309">
        <v>0.36330000000000001</v>
      </c>
      <c r="AF309">
        <f t="shared" si="110"/>
        <v>208</v>
      </c>
      <c r="AG309">
        <v>0.16800000000000001</v>
      </c>
      <c r="AH309">
        <f t="shared" si="111"/>
        <v>310</v>
      </c>
      <c r="AI309">
        <f t="shared" si="112"/>
        <v>272.66666666666669</v>
      </c>
      <c r="AJ309">
        <f>IF(C309=1,(AI309/Z309),REF)</f>
        <v>1507.2784227013083</v>
      </c>
      <c r="AK309">
        <f t="shared" si="113"/>
        <v>296</v>
      </c>
      <c r="AL309">
        <f>IF(B309=1,(AI309/AC309),REF)</f>
        <v>1612.4581115710625</v>
      </c>
      <c r="AM309">
        <f t="shared" si="114"/>
        <v>305</v>
      </c>
      <c r="AN309">
        <f t="shared" si="115"/>
        <v>296</v>
      </c>
      <c r="AO309" t="str">
        <f t="shared" si="116"/>
        <v>Sacred Heart</v>
      </c>
      <c r="AP309">
        <f t="shared" si="117"/>
        <v>9.720154605490583E-2</v>
      </c>
      <c r="AQ309">
        <f t="shared" si="118"/>
        <v>7.718427755306978E-2</v>
      </c>
      <c r="AR309">
        <f t="shared" si="119"/>
        <v>0.37687078516347455</v>
      </c>
      <c r="AS309" t="str">
        <f t="shared" si="120"/>
        <v>Sacred Heart</v>
      </c>
      <c r="AT309">
        <f t="shared" si="121"/>
        <v>308</v>
      </c>
      <c r="AU309">
        <f t="shared" si="122"/>
        <v>305.66666666666669</v>
      </c>
      <c r="AV309">
        <v>307</v>
      </c>
      <c r="AW309" t="str">
        <f t="shared" si="123"/>
        <v>Sacred Heart</v>
      </c>
      <c r="AX309" t="str">
        <f t="shared" si="124"/>
        <v/>
      </c>
      <c r="AY309">
        <v>308</v>
      </c>
    </row>
    <row r="310" spans="1:51" x14ac:dyDescent="0.25">
      <c r="A310">
        <v>1</v>
      </c>
      <c r="B310">
        <v>1</v>
      </c>
      <c r="C310">
        <v>1</v>
      </c>
      <c r="D310" t="s">
        <v>216</v>
      </c>
      <c r="E310">
        <v>69.133099999999999</v>
      </c>
      <c r="F310">
        <v>165</v>
      </c>
      <c r="G310">
        <v>69.066999999999993</v>
      </c>
      <c r="H310">
        <v>114</v>
      </c>
      <c r="I310">
        <v>96.535600000000002</v>
      </c>
      <c r="J310">
        <v>299</v>
      </c>
      <c r="K310">
        <v>94.816100000000006</v>
      </c>
      <c r="L310">
        <v>322</v>
      </c>
      <c r="M310">
        <v>103.55500000000001</v>
      </c>
      <c r="N310">
        <v>163</v>
      </c>
      <c r="O310">
        <v>108.145</v>
      </c>
      <c r="P310">
        <v>243</v>
      </c>
      <c r="Q310">
        <v>-13.3294</v>
      </c>
      <c r="R310">
        <v>302</v>
      </c>
      <c r="S310">
        <f t="shared" si="100"/>
        <v>-0.19280055429309537</v>
      </c>
      <c r="T310">
        <f t="shared" si="101"/>
        <v>302</v>
      </c>
      <c r="U310">
        <f t="shared" si="102"/>
        <v>621512.98587972694</v>
      </c>
      <c r="V310">
        <f t="shared" si="103"/>
        <v>316</v>
      </c>
      <c r="W310">
        <f t="shared" si="104"/>
        <v>25.98509329491689</v>
      </c>
      <c r="X310">
        <f t="shared" si="105"/>
        <v>248</v>
      </c>
      <c r="Y310">
        <f t="shared" si="106"/>
        <v>275</v>
      </c>
      <c r="Z310">
        <v>0.1613</v>
      </c>
      <c r="AA310">
        <f t="shared" si="107"/>
        <v>310</v>
      </c>
      <c r="AB310">
        <v>0.2122</v>
      </c>
      <c r="AC310">
        <f t="shared" si="108"/>
        <v>0.18675</v>
      </c>
      <c r="AD310">
        <f t="shared" si="109"/>
        <v>305</v>
      </c>
      <c r="AE310">
        <v>0.15390000000000001</v>
      </c>
      <c r="AF310">
        <f t="shared" si="110"/>
        <v>299</v>
      </c>
      <c r="AG310">
        <v>0.14430000000000001</v>
      </c>
      <c r="AH310">
        <f t="shared" si="111"/>
        <v>320</v>
      </c>
      <c r="AI310">
        <f t="shared" si="112"/>
        <v>302.83333333333331</v>
      </c>
      <c r="AJ310">
        <f>IF(C310=1,(AI310/Z310),REF)</f>
        <v>1877.454019425501</v>
      </c>
      <c r="AK310">
        <f t="shared" si="113"/>
        <v>312</v>
      </c>
      <c r="AL310">
        <f>IF(B310=1,(AI310/AC310),REF)</f>
        <v>1621.5975011155733</v>
      </c>
      <c r="AM310">
        <f t="shared" si="114"/>
        <v>307</v>
      </c>
      <c r="AN310">
        <f t="shared" si="115"/>
        <v>305</v>
      </c>
      <c r="AO310" t="str">
        <f t="shared" si="116"/>
        <v>Morgan St.</v>
      </c>
      <c r="AP310">
        <f t="shared" si="117"/>
        <v>8.4787414183386325E-2</v>
      </c>
      <c r="AQ310">
        <f t="shared" si="118"/>
        <v>8.5180271160159929E-2</v>
      </c>
      <c r="AR310">
        <f t="shared" si="119"/>
        <v>0.3730220854721934</v>
      </c>
      <c r="AS310" t="str">
        <f t="shared" si="120"/>
        <v>Morgan St.</v>
      </c>
      <c r="AT310">
        <f t="shared" si="121"/>
        <v>309</v>
      </c>
      <c r="AU310">
        <f t="shared" si="122"/>
        <v>306.33333333333331</v>
      </c>
      <c r="AV310">
        <v>308</v>
      </c>
      <c r="AW310" t="str">
        <f t="shared" si="123"/>
        <v>Morgan St.</v>
      </c>
      <c r="AX310" t="str">
        <f t="shared" si="124"/>
        <v/>
      </c>
      <c r="AY310">
        <v>309</v>
      </c>
    </row>
    <row r="311" spans="1:51" x14ac:dyDescent="0.25">
      <c r="A311">
        <v>1</v>
      </c>
      <c r="B311">
        <v>1</v>
      </c>
      <c r="C311">
        <v>1</v>
      </c>
      <c r="D311" t="s">
        <v>227</v>
      </c>
      <c r="E311">
        <v>67.346400000000003</v>
      </c>
      <c r="F311">
        <v>258</v>
      </c>
      <c r="G311">
        <v>65.660300000000007</v>
      </c>
      <c r="H311">
        <v>293</v>
      </c>
      <c r="I311">
        <v>94.473600000000005</v>
      </c>
      <c r="J311">
        <v>324</v>
      </c>
      <c r="K311">
        <v>94.024500000000003</v>
      </c>
      <c r="L311">
        <v>325</v>
      </c>
      <c r="M311">
        <v>105.416</v>
      </c>
      <c r="N311">
        <v>215</v>
      </c>
      <c r="O311">
        <v>107.776</v>
      </c>
      <c r="P311">
        <v>233</v>
      </c>
      <c r="Q311">
        <v>-13.751200000000001</v>
      </c>
      <c r="R311">
        <v>306</v>
      </c>
      <c r="S311">
        <f t="shared" si="100"/>
        <v>-0.20419057291852263</v>
      </c>
      <c r="T311">
        <f t="shared" si="101"/>
        <v>310</v>
      </c>
      <c r="U311">
        <f t="shared" si="102"/>
        <v>595383.0283430767</v>
      </c>
      <c r="V311">
        <f t="shared" si="103"/>
        <v>330</v>
      </c>
      <c r="W311">
        <f t="shared" si="104"/>
        <v>26.529001992700397</v>
      </c>
      <c r="X311">
        <f t="shared" si="105"/>
        <v>272</v>
      </c>
      <c r="Y311">
        <f t="shared" si="106"/>
        <v>291</v>
      </c>
      <c r="Z311">
        <v>0.17280000000000001</v>
      </c>
      <c r="AA311">
        <f t="shared" si="107"/>
        <v>303</v>
      </c>
      <c r="AB311">
        <v>0.1666</v>
      </c>
      <c r="AC311">
        <f t="shared" si="108"/>
        <v>0.16970000000000002</v>
      </c>
      <c r="AD311">
        <f t="shared" si="109"/>
        <v>312</v>
      </c>
      <c r="AE311">
        <v>0.1217</v>
      </c>
      <c r="AF311">
        <f t="shared" si="110"/>
        <v>316</v>
      </c>
      <c r="AG311">
        <v>0.1681</v>
      </c>
      <c r="AH311">
        <f t="shared" si="111"/>
        <v>309</v>
      </c>
      <c r="AI311">
        <f t="shared" si="112"/>
        <v>311.33333333333331</v>
      </c>
      <c r="AJ311">
        <f>IF(C311=1,(AI311/Z311),REF)</f>
        <v>1801.6975308641972</v>
      </c>
      <c r="AK311">
        <f t="shared" si="113"/>
        <v>309</v>
      </c>
      <c r="AL311">
        <f>IF(B311=1,(AI311/AC311),REF)</f>
        <v>1834.610096248281</v>
      </c>
      <c r="AM311">
        <f t="shared" si="114"/>
        <v>317</v>
      </c>
      <c r="AN311">
        <f t="shared" si="115"/>
        <v>309</v>
      </c>
      <c r="AO311" t="str">
        <f t="shared" si="116"/>
        <v>Niagara</v>
      </c>
      <c r="AP311">
        <f t="shared" si="117"/>
        <v>9.1207279908943506E-2</v>
      </c>
      <c r="AQ311">
        <f t="shared" si="118"/>
        <v>7.6218458494985292E-2</v>
      </c>
      <c r="AR311">
        <f t="shared" si="119"/>
        <v>0.3707805044161267</v>
      </c>
      <c r="AS311" t="str">
        <f t="shared" si="120"/>
        <v>Niagara</v>
      </c>
      <c r="AT311">
        <f t="shared" si="121"/>
        <v>310</v>
      </c>
      <c r="AU311">
        <f t="shared" si="122"/>
        <v>310.33333333333331</v>
      </c>
      <c r="AV311">
        <v>312</v>
      </c>
      <c r="AW311" t="str">
        <f t="shared" si="123"/>
        <v>Niagara</v>
      </c>
      <c r="AX311" t="str">
        <f t="shared" si="124"/>
        <v/>
      </c>
      <c r="AY311">
        <v>310</v>
      </c>
    </row>
    <row r="312" spans="1:51" x14ac:dyDescent="0.25">
      <c r="A312">
        <v>1</v>
      </c>
      <c r="B312">
        <v>1</v>
      </c>
      <c r="C312">
        <v>1</v>
      </c>
      <c r="D312" t="s">
        <v>191</v>
      </c>
      <c r="E312">
        <v>69.021199999999993</v>
      </c>
      <c r="F312">
        <v>173</v>
      </c>
      <c r="G312">
        <v>68.092500000000001</v>
      </c>
      <c r="H312">
        <v>160</v>
      </c>
      <c r="I312">
        <v>101.779</v>
      </c>
      <c r="J312">
        <v>218</v>
      </c>
      <c r="K312">
        <v>102.011</v>
      </c>
      <c r="L312">
        <v>214</v>
      </c>
      <c r="M312">
        <v>112.271</v>
      </c>
      <c r="N312">
        <v>336</v>
      </c>
      <c r="O312">
        <v>115.485</v>
      </c>
      <c r="P312">
        <v>338</v>
      </c>
      <c r="Q312">
        <v>-13.474299999999999</v>
      </c>
      <c r="R312">
        <v>305</v>
      </c>
      <c r="S312">
        <f t="shared" si="100"/>
        <v>-0.19521538309968539</v>
      </c>
      <c r="T312">
        <f t="shared" si="101"/>
        <v>304</v>
      </c>
      <c r="U312">
        <f t="shared" si="102"/>
        <v>718251.45672436513</v>
      </c>
      <c r="V312">
        <f t="shared" si="103"/>
        <v>218</v>
      </c>
      <c r="W312">
        <f t="shared" si="104"/>
        <v>28.910687558087616</v>
      </c>
      <c r="X312">
        <f t="shared" si="105"/>
        <v>342</v>
      </c>
      <c r="Y312">
        <f t="shared" si="106"/>
        <v>323</v>
      </c>
      <c r="Z312">
        <v>0.1686</v>
      </c>
      <c r="AA312">
        <f t="shared" si="107"/>
        <v>306</v>
      </c>
      <c r="AB312">
        <v>0.17649999999999999</v>
      </c>
      <c r="AC312">
        <f t="shared" si="108"/>
        <v>0.17254999999999998</v>
      </c>
      <c r="AD312">
        <f t="shared" si="109"/>
        <v>310</v>
      </c>
      <c r="AE312">
        <v>5.1499999999999997E-2</v>
      </c>
      <c r="AF312">
        <f t="shared" si="110"/>
        <v>349</v>
      </c>
      <c r="AG312">
        <v>0.22189999999999999</v>
      </c>
      <c r="AH312">
        <f t="shared" si="111"/>
        <v>284</v>
      </c>
      <c r="AI312">
        <f t="shared" si="112"/>
        <v>298</v>
      </c>
      <c r="AJ312">
        <f>IF(C312=1,(AI312/Z312),REF)</f>
        <v>1767.4970344009489</v>
      </c>
      <c r="AK312">
        <f t="shared" si="113"/>
        <v>306</v>
      </c>
      <c r="AL312">
        <f>IF(B312=1,(AI312/AC312),REF)</f>
        <v>1727.0356418429442</v>
      </c>
      <c r="AM312">
        <f t="shared" si="114"/>
        <v>312</v>
      </c>
      <c r="AN312">
        <f t="shared" si="115"/>
        <v>306</v>
      </c>
      <c r="AO312" t="str">
        <f t="shared" si="116"/>
        <v>Marist</v>
      </c>
      <c r="AP312">
        <f t="shared" si="117"/>
        <v>8.9161148688042438E-2</v>
      </c>
      <c r="AQ312">
        <f t="shared" si="118"/>
        <v>7.8086074748546785E-2</v>
      </c>
      <c r="AR312">
        <f t="shared" si="119"/>
        <v>0.37062231833440124</v>
      </c>
      <c r="AS312" t="str">
        <f t="shared" si="120"/>
        <v>Marist</v>
      </c>
      <c r="AT312">
        <f t="shared" si="121"/>
        <v>311</v>
      </c>
      <c r="AU312">
        <f t="shared" si="122"/>
        <v>309</v>
      </c>
      <c r="AV312">
        <v>313</v>
      </c>
      <c r="AW312" t="str">
        <f t="shared" si="123"/>
        <v>Marist</v>
      </c>
      <c r="AX312" t="str">
        <f t="shared" si="124"/>
        <v/>
      </c>
      <c r="AY312">
        <v>311</v>
      </c>
    </row>
    <row r="313" spans="1:51" x14ac:dyDescent="0.25">
      <c r="A313">
        <v>1</v>
      </c>
      <c r="B313">
        <v>1</v>
      </c>
      <c r="C313">
        <v>1</v>
      </c>
      <c r="D313" t="s">
        <v>329</v>
      </c>
      <c r="E313">
        <v>80.607799999999997</v>
      </c>
      <c r="F313">
        <v>1</v>
      </c>
      <c r="G313">
        <v>80.069999999999993</v>
      </c>
      <c r="H313">
        <v>1</v>
      </c>
      <c r="I313">
        <v>103.126</v>
      </c>
      <c r="J313">
        <v>191</v>
      </c>
      <c r="K313">
        <v>102.898</v>
      </c>
      <c r="L313">
        <v>200</v>
      </c>
      <c r="M313">
        <v>116.318</v>
      </c>
      <c r="N313">
        <v>349</v>
      </c>
      <c r="O313">
        <v>117.051</v>
      </c>
      <c r="P313">
        <v>345</v>
      </c>
      <c r="Q313">
        <v>-14.1525</v>
      </c>
      <c r="R313">
        <v>310</v>
      </c>
      <c r="S313">
        <f t="shared" si="100"/>
        <v>-0.17557854202695033</v>
      </c>
      <c r="T313">
        <f t="shared" si="101"/>
        <v>291</v>
      </c>
      <c r="U313">
        <f t="shared" si="102"/>
        <v>853475.25774995121</v>
      </c>
      <c r="V313">
        <f t="shared" si="103"/>
        <v>72</v>
      </c>
      <c r="W313">
        <f t="shared" si="104"/>
        <v>25.294327486855302</v>
      </c>
      <c r="X313">
        <f t="shared" si="105"/>
        <v>207</v>
      </c>
      <c r="Y313">
        <f t="shared" si="106"/>
        <v>249</v>
      </c>
      <c r="Z313">
        <v>0.14749999999999999</v>
      </c>
      <c r="AA313">
        <f t="shared" si="107"/>
        <v>315</v>
      </c>
      <c r="AB313">
        <v>0.19239999999999999</v>
      </c>
      <c r="AC313">
        <f t="shared" si="108"/>
        <v>0.16994999999999999</v>
      </c>
      <c r="AD313">
        <f t="shared" si="109"/>
        <v>311</v>
      </c>
      <c r="AE313">
        <v>8.5199999999999998E-2</v>
      </c>
      <c r="AF313">
        <f t="shared" si="110"/>
        <v>336</v>
      </c>
      <c r="AG313">
        <v>0.2112</v>
      </c>
      <c r="AH313">
        <f t="shared" si="111"/>
        <v>292</v>
      </c>
      <c r="AI313">
        <f t="shared" si="112"/>
        <v>258.5</v>
      </c>
      <c r="AJ313">
        <f>IF(C313=1,(AI313/Z313),REF)</f>
        <v>1752.542372881356</v>
      </c>
      <c r="AK313">
        <f t="shared" si="113"/>
        <v>305</v>
      </c>
      <c r="AL313">
        <f>IF(B313=1,(AI313/AC313),REF)</f>
        <v>1521.0355987055018</v>
      </c>
      <c r="AM313">
        <f t="shared" si="114"/>
        <v>298</v>
      </c>
      <c r="AN313">
        <f t="shared" si="115"/>
        <v>298</v>
      </c>
      <c r="AO313" t="str">
        <f t="shared" si="116"/>
        <v>The Citadel</v>
      </c>
      <c r="AP313">
        <f t="shared" si="117"/>
        <v>7.8069090820613196E-2</v>
      </c>
      <c r="AQ313">
        <f t="shared" si="118"/>
        <v>7.8140293419308907E-2</v>
      </c>
      <c r="AR313">
        <f t="shared" si="119"/>
        <v>0.36063747188585787</v>
      </c>
      <c r="AS313" t="str">
        <f t="shared" si="120"/>
        <v>The Citadel</v>
      </c>
      <c r="AT313">
        <f t="shared" si="121"/>
        <v>312</v>
      </c>
      <c r="AU313">
        <f t="shared" si="122"/>
        <v>307</v>
      </c>
      <c r="AV313">
        <v>315</v>
      </c>
      <c r="AW313" t="str">
        <f t="shared" si="123"/>
        <v>The Citadel</v>
      </c>
      <c r="AX313" t="str">
        <f t="shared" si="124"/>
        <v/>
      </c>
      <c r="AY313">
        <v>312</v>
      </c>
    </row>
    <row r="314" spans="1:51" x14ac:dyDescent="0.25">
      <c r="A314">
        <v>1</v>
      </c>
      <c r="B314">
        <v>1</v>
      </c>
      <c r="C314">
        <v>1</v>
      </c>
      <c r="D314" t="s">
        <v>195</v>
      </c>
      <c r="E314">
        <v>67.576599999999999</v>
      </c>
      <c r="F314">
        <v>247</v>
      </c>
      <c r="G314">
        <v>67.165700000000001</v>
      </c>
      <c r="H314">
        <v>217</v>
      </c>
      <c r="I314">
        <v>97.6374</v>
      </c>
      <c r="J314">
        <v>293</v>
      </c>
      <c r="K314">
        <v>98.291200000000003</v>
      </c>
      <c r="L314">
        <v>289</v>
      </c>
      <c r="M314">
        <v>109.218</v>
      </c>
      <c r="N314">
        <v>300</v>
      </c>
      <c r="O314">
        <v>113.446</v>
      </c>
      <c r="P314">
        <v>324</v>
      </c>
      <c r="Q314">
        <v>-15.154299999999999</v>
      </c>
      <c r="R314">
        <v>316</v>
      </c>
      <c r="S314">
        <f t="shared" si="100"/>
        <v>-0.22426106078139466</v>
      </c>
      <c r="T314">
        <f t="shared" si="101"/>
        <v>321</v>
      </c>
      <c r="U314">
        <f t="shared" si="102"/>
        <v>652868.34468300396</v>
      </c>
      <c r="V314">
        <f t="shared" si="103"/>
        <v>292</v>
      </c>
      <c r="W314">
        <f t="shared" si="104"/>
        <v>28.698973488440394</v>
      </c>
      <c r="X314">
        <f t="shared" si="105"/>
        <v>334</v>
      </c>
      <c r="Y314">
        <f t="shared" si="106"/>
        <v>327.5</v>
      </c>
      <c r="Z314">
        <v>0.15429999999999999</v>
      </c>
      <c r="AA314">
        <f t="shared" si="107"/>
        <v>312</v>
      </c>
      <c r="AB314">
        <v>0.1762</v>
      </c>
      <c r="AC314">
        <f t="shared" si="108"/>
        <v>0.16525000000000001</v>
      </c>
      <c r="AD314">
        <f t="shared" si="109"/>
        <v>317</v>
      </c>
      <c r="AE314">
        <v>0.17219999999999999</v>
      </c>
      <c r="AF314">
        <f t="shared" si="110"/>
        <v>293</v>
      </c>
      <c r="AG314">
        <v>0.18149999999999999</v>
      </c>
      <c r="AH314">
        <f t="shared" si="111"/>
        <v>306</v>
      </c>
      <c r="AI314">
        <f t="shared" si="112"/>
        <v>309.41666666666669</v>
      </c>
      <c r="AJ314">
        <f>IF(C314=1,(AI314/Z314),REF)</f>
        <v>2005.2927198098944</v>
      </c>
      <c r="AK314">
        <f t="shared" si="113"/>
        <v>315</v>
      </c>
      <c r="AL314">
        <f>IF(B314=1,(AI314/AC314),REF)</f>
        <v>1872.4155320221887</v>
      </c>
      <c r="AM314">
        <f t="shared" si="114"/>
        <v>320</v>
      </c>
      <c r="AN314">
        <f t="shared" si="115"/>
        <v>315</v>
      </c>
      <c r="AO314" t="str">
        <f t="shared" si="116"/>
        <v>Maryland Eastern Shore</v>
      </c>
      <c r="AP314">
        <f t="shared" si="117"/>
        <v>8.0575331774068809E-2</v>
      </c>
      <c r="AQ314">
        <f t="shared" si="118"/>
        <v>7.4030806362793619E-2</v>
      </c>
      <c r="AR314">
        <f t="shared" si="119"/>
        <v>0.35915233524680895</v>
      </c>
      <c r="AS314" t="str">
        <f t="shared" si="120"/>
        <v>Maryland Eastern Shore</v>
      </c>
      <c r="AT314">
        <f t="shared" si="121"/>
        <v>313</v>
      </c>
      <c r="AU314">
        <f t="shared" si="122"/>
        <v>315</v>
      </c>
      <c r="AV314">
        <v>317</v>
      </c>
      <c r="AW314" t="str">
        <f t="shared" si="123"/>
        <v>Maryland Eastern Shore</v>
      </c>
      <c r="AX314" t="str">
        <f t="shared" si="124"/>
        <v/>
      </c>
      <c r="AY314">
        <v>313</v>
      </c>
    </row>
    <row r="315" spans="1:51" x14ac:dyDescent="0.25">
      <c r="A315">
        <v>1</v>
      </c>
      <c r="B315">
        <v>1</v>
      </c>
      <c r="C315">
        <v>1</v>
      </c>
      <c r="D315" t="s">
        <v>343</v>
      </c>
      <c r="E315">
        <v>70.737300000000005</v>
      </c>
      <c r="F315">
        <v>90</v>
      </c>
      <c r="G315">
        <v>69.501400000000004</v>
      </c>
      <c r="H315">
        <v>94</v>
      </c>
      <c r="I315">
        <v>100.976</v>
      </c>
      <c r="J315">
        <v>232</v>
      </c>
      <c r="K315">
        <v>99.522800000000004</v>
      </c>
      <c r="L315">
        <v>263</v>
      </c>
      <c r="M315">
        <v>113.45099999999999</v>
      </c>
      <c r="N315">
        <v>339</v>
      </c>
      <c r="O315">
        <v>117.441</v>
      </c>
      <c r="P315">
        <v>347</v>
      </c>
      <c r="Q315">
        <v>-17.9178</v>
      </c>
      <c r="R315">
        <v>334</v>
      </c>
      <c r="S315">
        <f t="shared" si="100"/>
        <v>-0.25330624719914385</v>
      </c>
      <c r="T315">
        <f t="shared" si="101"/>
        <v>336</v>
      </c>
      <c r="U315">
        <f t="shared" si="102"/>
        <v>700637.94037463807</v>
      </c>
      <c r="V315">
        <f t="shared" si="103"/>
        <v>248</v>
      </c>
      <c r="W315">
        <f t="shared" si="104"/>
        <v>28.977646215483929</v>
      </c>
      <c r="X315">
        <f t="shared" si="105"/>
        <v>344</v>
      </c>
      <c r="Y315">
        <f t="shared" si="106"/>
        <v>340</v>
      </c>
      <c r="Z315">
        <v>0.18179999999999999</v>
      </c>
      <c r="AA315">
        <f t="shared" si="107"/>
        <v>297</v>
      </c>
      <c r="AB315">
        <v>7.5499999999999998E-2</v>
      </c>
      <c r="AC315">
        <f t="shared" si="108"/>
        <v>0.12864999999999999</v>
      </c>
      <c r="AD315">
        <f t="shared" si="109"/>
        <v>335</v>
      </c>
      <c r="AE315">
        <v>0.16569999999999999</v>
      </c>
      <c r="AF315">
        <f t="shared" si="110"/>
        <v>295</v>
      </c>
      <c r="AG315">
        <v>0.15179999999999999</v>
      </c>
      <c r="AH315">
        <f t="shared" si="111"/>
        <v>315</v>
      </c>
      <c r="AI315">
        <f t="shared" si="112"/>
        <v>311.5</v>
      </c>
      <c r="AJ315">
        <f>IF(C315=1,(AI315/Z315),REF)</f>
        <v>1713.4213421342135</v>
      </c>
      <c r="AK315">
        <f t="shared" si="113"/>
        <v>304</v>
      </c>
      <c r="AL315">
        <f>IF(B315=1,(AI315/AC315),REF)</f>
        <v>2421.2980956082397</v>
      </c>
      <c r="AM315">
        <f t="shared" si="114"/>
        <v>332</v>
      </c>
      <c r="AN315">
        <f t="shared" si="115"/>
        <v>304</v>
      </c>
      <c r="AO315" t="str">
        <f t="shared" si="116"/>
        <v>UMBC</v>
      </c>
      <c r="AP315">
        <f t="shared" si="117"/>
        <v>9.6440935780053347E-2</v>
      </c>
      <c r="AQ315">
        <f t="shared" si="118"/>
        <v>5.5811674031526981E-2</v>
      </c>
      <c r="AR315">
        <f t="shared" si="119"/>
        <v>0.35695535373398524</v>
      </c>
      <c r="AS315" t="str">
        <f t="shared" si="120"/>
        <v>UMBC</v>
      </c>
      <c r="AT315">
        <f t="shared" si="121"/>
        <v>314</v>
      </c>
      <c r="AU315">
        <f t="shared" si="122"/>
        <v>317.66666666666669</v>
      </c>
      <c r="AV315">
        <v>322</v>
      </c>
      <c r="AW315" t="str">
        <f t="shared" si="123"/>
        <v>UMBC</v>
      </c>
      <c r="AX315" t="str">
        <f t="shared" si="124"/>
        <v/>
      </c>
      <c r="AY315">
        <v>314</v>
      </c>
    </row>
    <row r="316" spans="1:51" x14ac:dyDescent="0.25">
      <c r="A316">
        <v>1</v>
      </c>
      <c r="B316">
        <v>1</v>
      </c>
      <c r="C316">
        <v>1</v>
      </c>
      <c r="D316" t="s">
        <v>58</v>
      </c>
      <c r="E316">
        <v>67.372699999999995</v>
      </c>
      <c r="F316">
        <v>256</v>
      </c>
      <c r="G316">
        <v>65.240399999999994</v>
      </c>
      <c r="H316">
        <v>303</v>
      </c>
      <c r="I316">
        <v>89.8262</v>
      </c>
      <c r="J316">
        <v>343</v>
      </c>
      <c r="K316">
        <v>87.794899999999998</v>
      </c>
      <c r="L316">
        <v>348</v>
      </c>
      <c r="M316">
        <v>101.67400000000001</v>
      </c>
      <c r="N316">
        <v>125</v>
      </c>
      <c r="O316">
        <v>104.14100000000001</v>
      </c>
      <c r="P316">
        <v>165</v>
      </c>
      <c r="Q316">
        <v>-16.346399999999999</v>
      </c>
      <c r="R316">
        <v>325</v>
      </c>
      <c r="S316">
        <f t="shared" si="100"/>
        <v>-0.24262201158629546</v>
      </c>
      <c r="T316">
        <f t="shared" si="101"/>
        <v>331</v>
      </c>
      <c r="U316">
        <f t="shared" si="102"/>
        <v>519305.03012515185</v>
      </c>
      <c r="V316">
        <f t="shared" si="103"/>
        <v>347</v>
      </c>
      <c r="W316">
        <f t="shared" si="104"/>
        <v>25.102145206492462</v>
      </c>
      <c r="X316">
        <f t="shared" si="105"/>
        <v>191</v>
      </c>
      <c r="Y316">
        <f t="shared" si="106"/>
        <v>261</v>
      </c>
      <c r="Z316">
        <v>0.14299999999999999</v>
      </c>
      <c r="AA316">
        <f t="shared" si="107"/>
        <v>316</v>
      </c>
      <c r="AB316">
        <v>0.19239999999999999</v>
      </c>
      <c r="AC316">
        <f t="shared" si="108"/>
        <v>0.16769999999999999</v>
      </c>
      <c r="AD316">
        <f t="shared" si="109"/>
        <v>316</v>
      </c>
      <c r="AE316">
        <v>0.28089999999999998</v>
      </c>
      <c r="AF316">
        <f t="shared" si="110"/>
        <v>244</v>
      </c>
      <c r="AG316">
        <v>0.1174</v>
      </c>
      <c r="AH316">
        <f t="shared" si="111"/>
        <v>331</v>
      </c>
      <c r="AI316">
        <f t="shared" si="112"/>
        <v>305</v>
      </c>
      <c r="AJ316">
        <f>IF(C316=1,(AI316/Z316),REF)</f>
        <v>2132.867132867133</v>
      </c>
      <c r="AK316">
        <f t="shared" si="113"/>
        <v>317</v>
      </c>
      <c r="AL316">
        <f>IF(B316=1,(AI316/AC316),REF)</f>
        <v>1818.7239117471677</v>
      </c>
      <c r="AM316">
        <f t="shared" si="114"/>
        <v>314</v>
      </c>
      <c r="AN316">
        <f t="shared" si="115"/>
        <v>314</v>
      </c>
      <c r="AO316" t="str">
        <f t="shared" si="116"/>
        <v>Binghamton</v>
      </c>
      <c r="AP316">
        <f t="shared" si="117"/>
        <v>7.4215328027691388E-2</v>
      </c>
      <c r="AQ316">
        <f t="shared" si="118"/>
        <v>7.5402111311949044E-2</v>
      </c>
      <c r="AR316">
        <f t="shared" si="119"/>
        <v>0.35447114556280274</v>
      </c>
      <c r="AS316" t="str">
        <f t="shared" si="120"/>
        <v>Binghamton</v>
      </c>
      <c r="AT316">
        <f t="shared" si="121"/>
        <v>315</v>
      </c>
      <c r="AU316">
        <f t="shared" si="122"/>
        <v>315</v>
      </c>
      <c r="AV316">
        <v>316</v>
      </c>
      <c r="AW316" t="str">
        <f t="shared" si="123"/>
        <v>Binghamton</v>
      </c>
      <c r="AX316" t="str">
        <f t="shared" si="124"/>
        <v/>
      </c>
      <c r="AY316">
        <v>315</v>
      </c>
    </row>
    <row r="317" spans="1:51" x14ac:dyDescent="0.25">
      <c r="A317">
        <v>1</v>
      </c>
      <c r="B317">
        <v>1</v>
      </c>
      <c r="C317">
        <v>1</v>
      </c>
      <c r="D317" t="s">
        <v>241</v>
      </c>
      <c r="E317">
        <v>69.930599999999998</v>
      </c>
      <c r="F317">
        <v>124</v>
      </c>
      <c r="G317">
        <v>68.236900000000006</v>
      </c>
      <c r="H317">
        <v>157</v>
      </c>
      <c r="I317">
        <v>104.587</v>
      </c>
      <c r="J317">
        <v>163</v>
      </c>
      <c r="K317">
        <v>103.22</v>
      </c>
      <c r="L317">
        <v>191</v>
      </c>
      <c r="M317">
        <v>116.116</v>
      </c>
      <c r="N317">
        <v>348</v>
      </c>
      <c r="O317">
        <v>117.761</v>
      </c>
      <c r="P317">
        <v>348</v>
      </c>
      <c r="Q317">
        <v>-14.540800000000001</v>
      </c>
      <c r="R317">
        <v>312</v>
      </c>
      <c r="S317">
        <f t="shared" si="100"/>
        <v>-0.20793472385479314</v>
      </c>
      <c r="T317">
        <f t="shared" si="101"/>
        <v>313</v>
      </c>
      <c r="U317">
        <f t="shared" si="102"/>
        <v>745066.37483303994</v>
      </c>
      <c r="V317">
        <f t="shared" si="103"/>
        <v>178</v>
      </c>
      <c r="W317">
        <f t="shared" si="104"/>
        <v>29.439818041328863</v>
      </c>
      <c r="X317">
        <f t="shared" si="105"/>
        <v>346</v>
      </c>
      <c r="Y317">
        <f t="shared" si="106"/>
        <v>329.5</v>
      </c>
      <c r="Z317">
        <v>0.15379999999999999</v>
      </c>
      <c r="AA317">
        <f t="shared" si="107"/>
        <v>313</v>
      </c>
      <c r="AB317">
        <v>0.1512</v>
      </c>
      <c r="AC317">
        <f t="shared" si="108"/>
        <v>0.1525</v>
      </c>
      <c r="AD317">
        <f t="shared" si="109"/>
        <v>324</v>
      </c>
      <c r="AE317">
        <v>0.20669999999999999</v>
      </c>
      <c r="AF317">
        <f t="shared" si="110"/>
        <v>273</v>
      </c>
      <c r="AG317">
        <v>0.1162</v>
      </c>
      <c r="AH317">
        <f t="shared" si="111"/>
        <v>332</v>
      </c>
      <c r="AI317">
        <f t="shared" si="112"/>
        <v>291.58333333333331</v>
      </c>
      <c r="AJ317">
        <f>IF(C317=1,(AI317/Z317),REF)</f>
        <v>1895.8604247941048</v>
      </c>
      <c r="AK317">
        <f t="shared" si="113"/>
        <v>313</v>
      </c>
      <c r="AL317">
        <f>IF(B317=1,(AI317/AC317),REF)</f>
        <v>1912.0218579234972</v>
      </c>
      <c r="AM317">
        <f t="shared" si="114"/>
        <v>321</v>
      </c>
      <c r="AN317">
        <f t="shared" si="115"/>
        <v>313</v>
      </c>
      <c r="AO317" t="str">
        <f t="shared" si="116"/>
        <v>Northern Colorado</v>
      </c>
      <c r="AP317">
        <f t="shared" si="117"/>
        <v>8.0766200626011586E-2</v>
      </c>
      <c r="AQ317">
        <f t="shared" si="118"/>
        <v>6.8140376389217869E-2</v>
      </c>
      <c r="AR317">
        <f t="shared" si="119"/>
        <v>0.35379651763450942</v>
      </c>
      <c r="AS317" t="str">
        <f t="shared" si="120"/>
        <v>Northern Colorado</v>
      </c>
      <c r="AT317">
        <f t="shared" si="121"/>
        <v>316</v>
      </c>
      <c r="AU317">
        <f t="shared" si="122"/>
        <v>317.66666666666669</v>
      </c>
      <c r="AV317">
        <v>321</v>
      </c>
      <c r="AW317" t="str">
        <f t="shared" si="123"/>
        <v>Northern Colorado</v>
      </c>
      <c r="AX317" t="str">
        <f t="shared" si="124"/>
        <v/>
      </c>
      <c r="AY317">
        <v>316</v>
      </c>
    </row>
    <row r="318" spans="1:51" x14ac:dyDescent="0.25">
      <c r="A318">
        <v>1</v>
      </c>
      <c r="B318">
        <v>1</v>
      </c>
      <c r="C318">
        <v>1</v>
      </c>
      <c r="D318" t="s">
        <v>42</v>
      </c>
      <c r="E318">
        <v>66.4983</v>
      </c>
      <c r="F318">
        <v>293</v>
      </c>
      <c r="G318">
        <v>65.411600000000007</v>
      </c>
      <c r="H318">
        <v>298</v>
      </c>
      <c r="I318">
        <v>98.226399999999998</v>
      </c>
      <c r="J318">
        <v>283</v>
      </c>
      <c r="K318">
        <v>97.732200000000006</v>
      </c>
      <c r="L318">
        <v>296</v>
      </c>
      <c r="M318">
        <v>106.932</v>
      </c>
      <c r="N318">
        <v>244</v>
      </c>
      <c r="O318">
        <v>112.319</v>
      </c>
      <c r="P318">
        <v>309</v>
      </c>
      <c r="Q318">
        <v>-14.586399999999999</v>
      </c>
      <c r="R318">
        <v>314</v>
      </c>
      <c r="S318">
        <f t="shared" si="100"/>
        <v>-0.21935598353642119</v>
      </c>
      <c r="T318">
        <f t="shared" si="101"/>
        <v>318</v>
      </c>
      <c r="U318">
        <f t="shared" si="102"/>
        <v>635164.0262789015</v>
      </c>
      <c r="V318">
        <f t="shared" si="103"/>
        <v>310</v>
      </c>
      <c r="W318">
        <f t="shared" si="104"/>
        <v>28.70216271761953</v>
      </c>
      <c r="X318">
        <f t="shared" si="105"/>
        <v>337</v>
      </c>
      <c r="Y318">
        <f t="shared" si="106"/>
        <v>327.5</v>
      </c>
      <c r="Z318">
        <v>0.10059999999999999</v>
      </c>
      <c r="AA318">
        <f t="shared" si="107"/>
        <v>336</v>
      </c>
      <c r="AB318">
        <v>0.31059999999999999</v>
      </c>
      <c r="AC318">
        <f t="shared" si="108"/>
        <v>0.2056</v>
      </c>
      <c r="AD318">
        <f t="shared" si="109"/>
        <v>297</v>
      </c>
      <c r="AE318">
        <v>0.20430000000000001</v>
      </c>
      <c r="AF318">
        <f t="shared" si="110"/>
        <v>278</v>
      </c>
      <c r="AG318">
        <v>4.58E-2</v>
      </c>
      <c r="AH318">
        <f t="shared" si="111"/>
        <v>350</v>
      </c>
      <c r="AI318">
        <f t="shared" si="112"/>
        <v>313.41666666666669</v>
      </c>
      <c r="AJ318">
        <f>IF(C318=1,(AI318/Z318),REF)</f>
        <v>3115.4738237243209</v>
      </c>
      <c r="AK318">
        <f t="shared" si="113"/>
        <v>334</v>
      </c>
      <c r="AL318">
        <f>IF(B318=1,(AI318/AC318),REF)</f>
        <v>1524.4001297016862</v>
      </c>
      <c r="AM318">
        <f t="shared" si="114"/>
        <v>299</v>
      </c>
      <c r="AN318">
        <f t="shared" si="115"/>
        <v>297</v>
      </c>
      <c r="AO318" t="str">
        <f t="shared" si="116"/>
        <v>Alcorn St.</v>
      </c>
      <c r="AP318">
        <f t="shared" si="117"/>
        <v>5.0268916455206619E-2</v>
      </c>
      <c r="AQ318">
        <f t="shared" si="118"/>
        <v>9.4505488052501224E-2</v>
      </c>
      <c r="AR318">
        <f t="shared" si="119"/>
        <v>0.3498361755740832</v>
      </c>
      <c r="AS318" t="str">
        <f t="shared" si="120"/>
        <v>Alcorn St.</v>
      </c>
      <c r="AT318">
        <f t="shared" si="121"/>
        <v>317</v>
      </c>
      <c r="AU318">
        <f t="shared" si="122"/>
        <v>303.66666666666669</v>
      </c>
      <c r="AV318">
        <v>306</v>
      </c>
      <c r="AW318" t="str">
        <f t="shared" si="123"/>
        <v>Alcorn St.</v>
      </c>
      <c r="AX318" t="str">
        <f t="shared" si="124"/>
        <v/>
      </c>
      <c r="AY318">
        <v>317</v>
      </c>
    </row>
    <row r="319" spans="1:51" x14ac:dyDescent="0.25">
      <c r="A319">
        <v>1</v>
      </c>
      <c r="B319">
        <v>1</v>
      </c>
      <c r="C319">
        <v>1</v>
      </c>
      <c r="D319" t="s">
        <v>226</v>
      </c>
      <c r="E319">
        <v>73.607500000000002</v>
      </c>
      <c r="F319">
        <v>17</v>
      </c>
      <c r="G319">
        <v>72.142300000000006</v>
      </c>
      <c r="H319">
        <v>25</v>
      </c>
      <c r="I319">
        <v>98.548699999999997</v>
      </c>
      <c r="J319">
        <v>276</v>
      </c>
      <c r="K319">
        <v>96.152900000000002</v>
      </c>
      <c r="L319">
        <v>312</v>
      </c>
      <c r="M319">
        <v>106.998</v>
      </c>
      <c r="N319">
        <v>247</v>
      </c>
      <c r="O319">
        <v>111.17700000000001</v>
      </c>
      <c r="P319">
        <v>296</v>
      </c>
      <c r="Q319">
        <v>-15.0236</v>
      </c>
      <c r="R319">
        <v>315</v>
      </c>
      <c r="S319">
        <f t="shared" si="100"/>
        <v>-0.20411099412424011</v>
      </c>
      <c r="T319">
        <f t="shared" si="101"/>
        <v>309</v>
      </c>
      <c r="U319">
        <f t="shared" si="102"/>
        <v>680529.32148231403</v>
      </c>
      <c r="V319">
        <f t="shared" si="103"/>
        <v>270</v>
      </c>
      <c r="W319">
        <f t="shared" si="104"/>
        <v>25.509494564016201</v>
      </c>
      <c r="X319">
        <f t="shared" si="105"/>
        <v>219</v>
      </c>
      <c r="Y319">
        <f t="shared" si="106"/>
        <v>264</v>
      </c>
      <c r="Z319">
        <v>0.13650000000000001</v>
      </c>
      <c r="AA319">
        <f t="shared" si="107"/>
        <v>322</v>
      </c>
      <c r="AB319">
        <v>0.18859999999999999</v>
      </c>
      <c r="AC319">
        <f t="shared" si="108"/>
        <v>0.16255</v>
      </c>
      <c r="AD319">
        <f t="shared" si="109"/>
        <v>318</v>
      </c>
      <c r="AE319">
        <v>6.0400000000000002E-2</v>
      </c>
      <c r="AF319">
        <f t="shared" si="110"/>
        <v>343</v>
      </c>
      <c r="AG319">
        <v>0.23749999999999999</v>
      </c>
      <c r="AH319">
        <f t="shared" si="111"/>
        <v>272</v>
      </c>
      <c r="AI319">
        <f t="shared" si="112"/>
        <v>296</v>
      </c>
      <c r="AJ319">
        <f>IF(C319=1,(AI319/Z319),REF)</f>
        <v>2168.4981684981685</v>
      </c>
      <c r="AK319">
        <f t="shared" si="113"/>
        <v>319</v>
      </c>
      <c r="AL319">
        <f>IF(B319=1,(AI319/AC319),REF)</f>
        <v>1820.9781605659798</v>
      </c>
      <c r="AM319">
        <f t="shared" si="114"/>
        <v>315</v>
      </c>
      <c r="AN319">
        <f t="shared" si="115"/>
        <v>315</v>
      </c>
      <c r="AO319" t="str">
        <f t="shared" si="116"/>
        <v>New Orleans</v>
      </c>
      <c r="AP319">
        <f t="shared" si="117"/>
        <v>7.0724632504952839E-2</v>
      </c>
      <c r="AQ319">
        <f t="shared" si="118"/>
        <v>7.3075226938825358E-2</v>
      </c>
      <c r="AR319">
        <f t="shared" si="119"/>
        <v>0.34889230129598503</v>
      </c>
      <c r="AS319" t="str">
        <f t="shared" si="120"/>
        <v>New Orleans</v>
      </c>
      <c r="AT319">
        <f t="shared" si="121"/>
        <v>318</v>
      </c>
      <c r="AU319">
        <f t="shared" si="122"/>
        <v>317</v>
      </c>
      <c r="AV319">
        <v>320</v>
      </c>
      <c r="AW319" t="str">
        <f t="shared" si="123"/>
        <v>New Orleans</v>
      </c>
      <c r="AX319" t="str">
        <f t="shared" si="124"/>
        <v/>
      </c>
      <c r="AY319">
        <v>318</v>
      </c>
    </row>
    <row r="320" spans="1:51" x14ac:dyDescent="0.25">
      <c r="A320">
        <v>1</v>
      </c>
      <c r="B320">
        <v>1</v>
      </c>
      <c r="C320">
        <v>1</v>
      </c>
      <c r="D320" t="s">
        <v>173</v>
      </c>
      <c r="E320">
        <v>69.8095</v>
      </c>
      <c r="F320">
        <v>134</v>
      </c>
      <c r="G320">
        <v>69.326899999999995</v>
      </c>
      <c r="H320">
        <v>104</v>
      </c>
      <c r="I320">
        <v>99.648300000000006</v>
      </c>
      <c r="J320">
        <v>253</v>
      </c>
      <c r="K320">
        <v>99.255099999999999</v>
      </c>
      <c r="L320">
        <v>273</v>
      </c>
      <c r="M320">
        <v>112.39</v>
      </c>
      <c r="N320">
        <v>337</v>
      </c>
      <c r="O320">
        <v>115.77500000000001</v>
      </c>
      <c r="P320">
        <v>341</v>
      </c>
      <c r="Q320">
        <v>-16.519400000000001</v>
      </c>
      <c r="R320">
        <v>330</v>
      </c>
      <c r="S320">
        <f t="shared" si="100"/>
        <v>-0.2366425772996513</v>
      </c>
      <c r="T320">
        <f t="shared" si="101"/>
        <v>328</v>
      </c>
      <c r="U320">
        <f t="shared" si="102"/>
        <v>687733.51630682009</v>
      </c>
      <c r="V320">
        <f t="shared" si="103"/>
        <v>262</v>
      </c>
      <c r="W320">
        <f t="shared" si="104"/>
        <v>28.699156730687807</v>
      </c>
      <c r="X320">
        <f t="shared" si="105"/>
        <v>335</v>
      </c>
      <c r="Y320">
        <f t="shared" si="106"/>
        <v>331.5</v>
      </c>
      <c r="Z320">
        <v>0.12889999999999999</v>
      </c>
      <c r="AA320">
        <f t="shared" si="107"/>
        <v>327</v>
      </c>
      <c r="AB320">
        <v>0.20849999999999999</v>
      </c>
      <c r="AC320">
        <f t="shared" si="108"/>
        <v>0.16869999999999999</v>
      </c>
      <c r="AD320">
        <f t="shared" si="109"/>
        <v>315</v>
      </c>
      <c r="AE320">
        <v>0.12189999999999999</v>
      </c>
      <c r="AF320">
        <f t="shared" si="110"/>
        <v>315</v>
      </c>
      <c r="AG320">
        <v>0.15679999999999999</v>
      </c>
      <c r="AH320">
        <f t="shared" si="111"/>
        <v>312</v>
      </c>
      <c r="AI320">
        <f t="shared" si="112"/>
        <v>310.58333333333331</v>
      </c>
      <c r="AJ320">
        <f>IF(C320=1,(AI320/Z320),REF)</f>
        <v>2409.4905611585209</v>
      </c>
      <c r="AK320">
        <f t="shared" si="113"/>
        <v>325</v>
      </c>
      <c r="AL320">
        <f>IF(B320=1,(AI320/AC320),REF)</f>
        <v>1841.0393202924324</v>
      </c>
      <c r="AM320">
        <f t="shared" si="114"/>
        <v>319</v>
      </c>
      <c r="AN320">
        <f t="shared" si="115"/>
        <v>315</v>
      </c>
      <c r="AO320" t="str">
        <f t="shared" si="116"/>
        <v>Lafayette</v>
      </c>
      <c r="AP320">
        <f t="shared" si="117"/>
        <v>6.6086742959838005E-2</v>
      </c>
      <c r="AQ320">
        <f t="shared" si="118"/>
        <v>7.5736196456231003E-2</v>
      </c>
      <c r="AR320">
        <f t="shared" si="119"/>
        <v>0.34696574058987095</v>
      </c>
      <c r="AS320" t="str">
        <f t="shared" si="120"/>
        <v>Lafayette</v>
      </c>
      <c r="AT320">
        <f t="shared" si="121"/>
        <v>319</v>
      </c>
      <c r="AU320">
        <f t="shared" si="122"/>
        <v>316.33333333333331</v>
      </c>
      <c r="AV320">
        <v>318</v>
      </c>
      <c r="AW320" t="str">
        <f t="shared" si="123"/>
        <v>Lafayette</v>
      </c>
      <c r="AX320" t="str">
        <f t="shared" si="124"/>
        <v/>
      </c>
      <c r="AY320">
        <v>319</v>
      </c>
    </row>
    <row r="321" spans="1:51" x14ac:dyDescent="0.25">
      <c r="A321">
        <v>1</v>
      </c>
      <c r="B321">
        <v>1</v>
      </c>
      <c r="C321">
        <v>1</v>
      </c>
      <c r="D321" t="s">
        <v>149</v>
      </c>
      <c r="E321">
        <v>71.580799999999996</v>
      </c>
      <c r="F321">
        <v>63</v>
      </c>
      <c r="G321">
        <v>70.370800000000003</v>
      </c>
      <c r="H321">
        <v>64</v>
      </c>
      <c r="I321">
        <v>96.631500000000003</v>
      </c>
      <c r="J321">
        <v>298</v>
      </c>
      <c r="K321">
        <v>93.338399999999993</v>
      </c>
      <c r="L321">
        <v>331</v>
      </c>
      <c r="M321">
        <v>104.98099999999999</v>
      </c>
      <c r="N321">
        <v>199</v>
      </c>
      <c r="O321">
        <v>109.786</v>
      </c>
      <c r="P321">
        <v>274</v>
      </c>
      <c r="Q321">
        <v>-16.447500000000002</v>
      </c>
      <c r="R321">
        <v>328</v>
      </c>
      <c r="S321">
        <f t="shared" si="100"/>
        <v>-0.22977669989717925</v>
      </c>
      <c r="T321">
        <f t="shared" si="101"/>
        <v>322</v>
      </c>
      <c r="U321">
        <f t="shared" si="102"/>
        <v>623616.0035897363</v>
      </c>
      <c r="V321">
        <f t="shared" si="103"/>
        <v>315</v>
      </c>
      <c r="W321">
        <f t="shared" si="104"/>
        <v>25.708609727388033</v>
      </c>
      <c r="X321">
        <f t="shared" si="105"/>
        <v>233</v>
      </c>
      <c r="Y321">
        <f t="shared" si="106"/>
        <v>277.5</v>
      </c>
      <c r="Z321">
        <v>0.1414</v>
      </c>
      <c r="AA321">
        <f t="shared" si="107"/>
        <v>317</v>
      </c>
      <c r="AB321">
        <v>0.16450000000000001</v>
      </c>
      <c r="AC321">
        <f t="shared" si="108"/>
        <v>0.15295</v>
      </c>
      <c r="AD321">
        <f t="shared" si="109"/>
        <v>323</v>
      </c>
      <c r="AE321">
        <v>5.0200000000000002E-2</v>
      </c>
      <c r="AF321">
        <f t="shared" si="110"/>
        <v>350</v>
      </c>
      <c r="AG321">
        <v>0.28170000000000001</v>
      </c>
      <c r="AH321">
        <f t="shared" si="111"/>
        <v>258</v>
      </c>
      <c r="AI321">
        <f t="shared" si="112"/>
        <v>307.58333333333331</v>
      </c>
      <c r="AJ321">
        <f>IF(C321=1,(AI321/Z321),REF)</f>
        <v>2175.2710985384251</v>
      </c>
      <c r="AK321">
        <f t="shared" si="113"/>
        <v>320</v>
      </c>
      <c r="AL321">
        <f>IF(B321=1,(AI321/AC321),REF)</f>
        <v>2011.0057753078347</v>
      </c>
      <c r="AM321">
        <f t="shared" si="114"/>
        <v>323</v>
      </c>
      <c r="AN321">
        <f t="shared" si="115"/>
        <v>320</v>
      </c>
      <c r="AO321" t="str">
        <f t="shared" si="116"/>
        <v>Howard</v>
      </c>
      <c r="AP321">
        <f t="shared" si="117"/>
        <v>7.324062210941755E-2</v>
      </c>
      <c r="AQ321">
        <f t="shared" si="118"/>
        <v>6.7911622687432172E-2</v>
      </c>
      <c r="AR321">
        <f t="shared" si="119"/>
        <v>0.34630847303844847</v>
      </c>
      <c r="AS321" t="str">
        <f t="shared" si="120"/>
        <v>Howard</v>
      </c>
      <c r="AT321">
        <f t="shared" si="121"/>
        <v>320</v>
      </c>
      <c r="AU321">
        <f t="shared" si="122"/>
        <v>321</v>
      </c>
      <c r="AV321">
        <v>323</v>
      </c>
      <c r="AW321" t="str">
        <f t="shared" si="123"/>
        <v>Howard</v>
      </c>
      <c r="AX321" t="str">
        <f t="shared" si="124"/>
        <v/>
      </c>
      <c r="AY321">
        <v>320</v>
      </c>
    </row>
    <row r="322" spans="1:51" x14ac:dyDescent="0.25">
      <c r="A322">
        <v>1</v>
      </c>
      <c r="B322">
        <v>1</v>
      </c>
      <c r="C322">
        <v>1</v>
      </c>
      <c r="D322" t="s">
        <v>65</v>
      </c>
      <c r="E322">
        <v>68.432000000000002</v>
      </c>
      <c r="F322">
        <v>203</v>
      </c>
      <c r="G322">
        <v>67.328299999999999</v>
      </c>
      <c r="H322">
        <v>211</v>
      </c>
      <c r="I322">
        <v>93.545900000000003</v>
      </c>
      <c r="J322">
        <v>327</v>
      </c>
      <c r="K322">
        <v>92.907799999999995</v>
      </c>
      <c r="L322">
        <v>332</v>
      </c>
      <c r="M322">
        <v>110.858</v>
      </c>
      <c r="N322">
        <v>322</v>
      </c>
      <c r="O322">
        <v>114.55800000000001</v>
      </c>
      <c r="P322">
        <v>333</v>
      </c>
      <c r="Q322">
        <v>-21.650600000000001</v>
      </c>
      <c r="R322">
        <v>346</v>
      </c>
      <c r="S322">
        <f t="shared" ref="S322:S352" si="125">(K322-O322)/E322</f>
        <v>-0.31637537993920989</v>
      </c>
      <c r="T322">
        <f t="shared" ref="T322:T352" si="126">RANK(S322,S:S,0)</f>
        <v>346</v>
      </c>
      <c r="U322">
        <f t="shared" ref="U322:U352" si="127">(K322^2)*E322</f>
        <v>590695.39567508281</v>
      </c>
      <c r="V322">
        <f t="shared" ref="V322:V352" si="128">RANK(U322,U:U,0)</f>
        <v>334</v>
      </c>
      <c r="W322">
        <f t="shared" ref="W322:W352" si="129">O322^1.6/E322</f>
        <v>28.786008135212064</v>
      </c>
      <c r="X322">
        <f t="shared" ref="X322:X352" si="130">RANK(W322,W:W,1)</f>
        <v>338</v>
      </c>
      <c r="Y322">
        <f t="shared" ref="Y322:Y352" si="131">AVERAGE(X322,T322)</f>
        <v>342</v>
      </c>
      <c r="Z322">
        <v>0.17230000000000001</v>
      </c>
      <c r="AA322">
        <f t="shared" ref="AA322:AA352" si="132">RANK(Z322,Z:Z,0)</f>
        <v>305</v>
      </c>
      <c r="AB322">
        <v>5.8900000000000001E-2</v>
      </c>
      <c r="AC322">
        <f t="shared" ref="AC322:AC352" si="133">(Z322+AB322)/2</f>
        <v>0.11560000000000001</v>
      </c>
      <c r="AD322">
        <f t="shared" ref="AD322:AD352" si="134">RANK(AC322,AC:AC,0)</f>
        <v>338</v>
      </c>
      <c r="AE322">
        <v>0.1724</v>
      </c>
      <c r="AF322">
        <f t="shared" ref="AF322:AF352" si="135">RANK(AE322,AE:AE,0)</f>
        <v>291</v>
      </c>
      <c r="AG322">
        <v>0.13489999999999999</v>
      </c>
      <c r="AH322">
        <f t="shared" ref="AH322:AH352" si="136">RANK(AG322,AG:AG,0)</f>
        <v>323</v>
      </c>
      <c r="AI322">
        <f t="shared" ref="AI322:AI352" si="137">(T322+V322+(AD322)+AF322+AH322+Y322)/6</f>
        <v>329</v>
      </c>
      <c r="AJ322">
        <f>IF(C322=1,(AI322/Z322),REF)</f>
        <v>1909.4602437608821</v>
      </c>
      <c r="AK322">
        <f t="shared" ref="AK322:AK352" si="138">RANK(AJ322,AJ:AJ,1)</f>
        <v>314</v>
      </c>
      <c r="AL322">
        <f>IF(B322=1,(AI322/AC322),REF)</f>
        <v>2846.0207612456747</v>
      </c>
      <c r="AM322">
        <f t="shared" ref="AM322:AM352" si="139">RANK(AL322,AL:AL,1)</f>
        <v>338</v>
      </c>
      <c r="AN322">
        <f t="shared" ref="AN322:AN352" si="140">MIN(AK322,AM322,AD322)</f>
        <v>314</v>
      </c>
      <c r="AO322" t="str">
        <f t="shared" ref="AO322:AO352" si="141">D322</f>
        <v>Bryant</v>
      </c>
      <c r="AP322">
        <f t="shared" ref="AP322:AP352" si="142">(Z322*(($BD$2)/((AJ322)))^(1/10))</f>
        <v>9.0416599489895805E-2</v>
      </c>
      <c r="AQ322">
        <f t="shared" ref="AQ322:AQ352" si="143">(AC322*(($BC$2)/((AL322)))^(1/8))</f>
        <v>4.9147266406050584E-2</v>
      </c>
      <c r="AR322">
        <f t="shared" ref="AR322:AR352" si="144">((AP322+AQ322)/2)^(1/2.5)</f>
        <v>0.34474438238122268</v>
      </c>
      <c r="AS322" t="str">
        <f t="shared" ref="AS322:AS352" si="145">AO322</f>
        <v>Bryant</v>
      </c>
      <c r="AT322">
        <f t="shared" ref="AT322:AT352" si="146">RANK(AR322,AR:AR)</f>
        <v>321</v>
      </c>
      <c r="AU322">
        <f t="shared" ref="AU322:AU352" si="147">(AT322+AN322+AD322)/3</f>
        <v>324.33333333333331</v>
      </c>
      <c r="AV322">
        <v>326</v>
      </c>
      <c r="AW322" t="str">
        <f t="shared" ref="AW322:AW352" si="148">AS322</f>
        <v>Bryant</v>
      </c>
      <c r="AX322" t="str">
        <f t="shared" ref="AX322:AX352" si="149">IF(OR(((RANK(Z322,Z:Z,0))&lt;17),(RANK(AB322,AB:AB,0)&lt;17)),"y","")</f>
        <v/>
      </c>
      <c r="AY322">
        <v>321</v>
      </c>
    </row>
    <row r="323" spans="1:51" x14ac:dyDescent="0.25">
      <c r="A323">
        <v>1</v>
      </c>
      <c r="B323">
        <v>1</v>
      </c>
      <c r="C323">
        <v>1</v>
      </c>
      <c r="D323" t="s">
        <v>303</v>
      </c>
      <c r="E323">
        <v>70.034099999999995</v>
      </c>
      <c r="F323">
        <v>118</v>
      </c>
      <c r="G323">
        <v>67.947000000000003</v>
      </c>
      <c r="H323">
        <v>173</v>
      </c>
      <c r="I323">
        <v>99.552199999999999</v>
      </c>
      <c r="J323">
        <v>257</v>
      </c>
      <c r="K323">
        <v>97.725200000000001</v>
      </c>
      <c r="L323">
        <v>297</v>
      </c>
      <c r="M323">
        <v>108.101</v>
      </c>
      <c r="N323">
        <v>278</v>
      </c>
      <c r="O323">
        <v>112.17700000000001</v>
      </c>
      <c r="P323">
        <v>307</v>
      </c>
      <c r="Q323">
        <v>-14.452199999999999</v>
      </c>
      <c r="R323">
        <v>311</v>
      </c>
      <c r="S323">
        <f t="shared" si="125"/>
        <v>-0.20635376195310579</v>
      </c>
      <c r="T323">
        <f t="shared" si="126"/>
        <v>312</v>
      </c>
      <c r="U323">
        <f t="shared" si="127"/>
        <v>668840.69237458275</v>
      </c>
      <c r="V323">
        <f t="shared" si="128"/>
        <v>285</v>
      </c>
      <c r="W323">
        <f t="shared" si="129"/>
        <v>27.197974491079115</v>
      </c>
      <c r="X323">
        <f t="shared" si="130"/>
        <v>296</v>
      </c>
      <c r="Y323">
        <f t="shared" si="131"/>
        <v>304</v>
      </c>
      <c r="Z323">
        <v>9.2200000000000004E-2</v>
      </c>
      <c r="AA323">
        <f t="shared" si="132"/>
        <v>338</v>
      </c>
      <c r="AB323">
        <v>0.30220000000000002</v>
      </c>
      <c r="AC323">
        <f t="shared" si="133"/>
        <v>0.19720000000000001</v>
      </c>
      <c r="AD323">
        <f t="shared" si="134"/>
        <v>298</v>
      </c>
      <c r="AE323">
        <v>9.1200000000000003E-2</v>
      </c>
      <c r="AF323">
        <f t="shared" si="135"/>
        <v>331</v>
      </c>
      <c r="AG323">
        <v>0.109</v>
      </c>
      <c r="AH323">
        <f t="shared" si="136"/>
        <v>338</v>
      </c>
      <c r="AI323">
        <f t="shared" si="137"/>
        <v>311.33333333333331</v>
      </c>
      <c r="AJ323">
        <f>IF(C323=1,(AI323/Z323),REF)</f>
        <v>3376.7172812725953</v>
      </c>
      <c r="AK323">
        <f t="shared" si="138"/>
        <v>338</v>
      </c>
      <c r="AL323">
        <f>IF(B323=1,(AI323/AC323),REF)</f>
        <v>1578.7694388100065</v>
      </c>
      <c r="AM323">
        <f t="shared" si="139"/>
        <v>303</v>
      </c>
      <c r="AN323">
        <f t="shared" si="140"/>
        <v>298</v>
      </c>
      <c r="AO323" t="str">
        <f t="shared" si="141"/>
        <v>Southeastern Louisiana</v>
      </c>
      <c r="AP323">
        <f t="shared" si="142"/>
        <v>4.5702020952117679E-2</v>
      </c>
      <c r="AQ323">
        <f t="shared" si="143"/>
        <v>9.0248161380861669E-2</v>
      </c>
      <c r="AR323">
        <f t="shared" si="144"/>
        <v>0.34114571409315425</v>
      </c>
      <c r="AS323" t="str">
        <f t="shared" si="145"/>
        <v>Southeastern Louisiana</v>
      </c>
      <c r="AT323">
        <f t="shared" si="146"/>
        <v>322</v>
      </c>
      <c r="AU323">
        <f t="shared" si="147"/>
        <v>306</v>
      </c>
      <c r="AV323">
        <v>309</v>
      </c>
      <c r="AW323" t="str">
        <f t="shared" si="148"/>
        <v>Southeastern Louisiana</v>
      </c>
      <c r="AX323" t="str">
        <f t="shared" si="149"/>
        <v/>
      </c>
      <c r="AY323">
        <v>322</v>
      </c>
    </row>
    <row r="324" spans="1:51" x14ac:dyDescent="0.25">
      <c r="A324">
        <v>1</v>
      </c>
      <c r="B324">
        <v>1</v>
      </c>
      <c r="C324">
        <v>1</v>
      </c>
      <c r="D324" t="s">
        <v>35</v>
      </c>
      <c r="E324">
        <v>69.299300000000002</v>
      </c>
      <c r="F324">
        <v>153</v>
      </c>
      <c r="G324">
        <v>67.767499999999998</v>
      </c>
      <c r="H324">
        <v>183</v>
      </c>
      <c r="I324">
        <v>99.647300000000001</v>
      </c>
      <c r="J324">
        <v>254</v>
      </c>
      <c r="K324">
        <v>96.796700000000001</v>
      </c>
      <c r="L324">
        <v>309</v>
      </c>
      <c r="M324">
        <v>109.22199999999999</v>
      </c>
      <c r="N324">
        <v>301</v>
      </c>
      <c r="O324">
        <v>112.047</v>
      </c>
      <c r="P324">
        <v>306</v>
      </c>
      <c r="Q324">
        <v>-15.2506</v>
      </c>
      <c r="R324">
        <v>318</v>
      </c>
      <c r="S324">
        <f t="shared" si="125"/>
        <v>-0.22006427193348266</v>
      </c>
      <c r="T324">
        <f t="shared" si="126"/>
        <v>319</v>
      </c>
      <c r="U324">
        <f t="shared" si="127"/>
        <v>649306.79964988539</v>
      </c>
      <c r="V324">
        <f t="shared" si="128"/>
        <v>296</v>
      </c>
      <c r="W324">
        <f t="shared" si="129"/>
        <v>27.435414440553043</v>
      </c>
      <c r="X324">
        <f t="shared" si="130"/>
        <v>306</v>
      </c>
      <c r="Y324">
        <f t="shared" si="131"/>
        <v>312.5</v>
      </c>
      <c r="Z324">
        <v>0.1225</v>
      </c>
      <c r="AA324">
        <f t="shared" si="132"/>
        <v>329</v>
      </c>
      <c r="AB324">
        <v>0.2014</v>
      </c>
      <c r="AC324">
        <f t="shared" si="133"/>
        <v>0.16194999999999998</v>
      </c>
      <c r="AD324">
        <f t="shared" si="134"/>
        <v>319</v>
      </c>
      <c r="AE324">
        <v>0.1459</v>
      </c>
      <c r="AF324">
        <f t="shared" si="135"/>
        <v>305</v>
      </c>
      <c r="AG324">
        <v>0.11169999999999999</v>
      </c>
      <c r="AH324">
        <f t="shared" si="136"/>
        <v>336</v>
      </c>
      <c r="AI324">
        <f t="shared" si="137"/>
        <v>314.58333333333331</v>
      </c>
      <c r="AJ324">
        <f>IF(C324=1,(AI324/Z324),REF)</f>
        <v>2568.0272108843537</v>
      </c>
      <c r="AK324">
        <f t="shared" si="138"/>
        <v>329</v>
      </c>
      <c r="AL324">
        <f>IF(B324=1,(AI324/AC324),REF)</f>
        <v>1942.4719563651333</v>
      </c>
      <c r="AM324">
        <f t="shared" si="139"/>
        <v>322</v>
      </c>
      <c r="AN324">
        <f t="shared" si="140"/>
        <v>319</v>
      </c>
      <c r="AO324" t="str">
        <f t="shared" si="141"/>
        <v>Abilene Christian</v>
      </c>
      <c r="AP324">
        <f t="shared" si="142"/>
        <v>6.2406536544216379E-2</v>
      </c>
      <c r="AQ324">
        <f t="shared" si="143"/>
        <v>7.2220068950852534E-2</v>
      </c>
      <c r="AR324">
        <f t="shared" si="144"/>
        <v>0.33981328996117705</v>
      </c>
      <c r="AS324" t="str">
        <f t="shared" si="145"/>
        <v>Abilene Christian</v>
      </c>
      <c r="AT324">
        <f t="shared" si="146"/>
        <v>323</v>
      </c>
      <c r="AU324">
        <f t="shared" si="147"/>
        <v>320.33333333333331</v>
      </c>
      <c r="AV324">
        <v>324</v>
      </c>
      <c r="AW324" t="str">
        <f t="shared" si="148"/>
        <v>Abilene Christian</v>
      </c>
      <c r="AX324" t="str">
        <f t="shared" si="149"/>
        <v/>
      </c>
      <c r="AY324">
        <v>323</v>
      </c>
    </row>
    <row r="325" spans="1:51" x14ac:dyDescent="0.25">
      <c r="A325">
        <v>1</v>
      </c>
      <c r="B325">
        <v>1</v>
      </c>
      <c r="C325">
        <v>1</v>
      </c>
      <c r="D325" t="s">
        <v>246</v>
      </c>
      <c r="E325">
        <v>75.091700000000003</v>
      </c>
      <c r="F325">
        <v>7</v>
      </c>
      <c r="G325">
        <v>73.701999999999998</v>
      </c>
      <c r="H325">
        <v>8</v>
      </c>
      <c r="I325">
        <v>101.996</v>
      </c>
      <c r="J325">
        <v>211</v>
      </c>
      <c r="K325">
        <v>101.291</v>
      </c>
      <c r="L325">
        <v>229</v>
      </c>
      <c r="M325">
        <v>115.366</v>
      </c>
      <c r="N325">
        <v>347</v>
      </c>
      <c r="O325">
        <v>117.88800000000001</v>
      </c>
      <c r="P325">
        <v>349</v>
      </c>
      <c r="Q325">
        <v>-16.5962</v>
      </c>
      <c r="R325">
        <v>331</v>
      </c>
      <c r="S325">
        <f t="shared" si="125"/>
        <v>-0.22102309576158227</v>
      </c>
      <c r="T325">
        <f t="shared" si="126"/>
        <v>320</v>
      </c>
      <c r="U325">
        <f t="shared" si="127"/>
        <v>770430.83084964764</v>
      </c>
      <c r="V325">
        <f t="shared" si="128"/>
        <v>154</v>
      </c>
      <c r="W325">
        <f t="shared" si="129"/>
        <v>27.463723834342805</v>
      </c>
      <c r="X325">
        <f t="shared" si="130"/>
        <v>309</v>
      </c>
      <c r="Y325">
        <f t="shared" si="131"/>
        <v>314.5</v>
      </c>
      <c r="Z325">
        <v>0.13619999999999999</v>
      </c>
      <c r="AA325">
        <f t="shared" si="132"/>
        <v>323</v>
      </c>
      <c r="AB325">
        <v>0.13370000000000001</v>
      </c>
      <c r="AC325">
        <f t="shared" si="133"/>
        <v>0.13495000000000001</v>
      </c>
      <c r="AD325">
        <f t="shared" si="134"/>
        <v>329</v>
      </c>
      <c r="AE325">
        <v>0.1004</v>
      </c>
      <c r="AF325">
        <f t="shared" si="135"/>
        <v>330</v>
      </c>
      <c r="AG325">
        <v>0.19670000000000001</v>
      </c>
      <c r="AH325">
        <f t="shared" si="136"/>
        <v>299</v>
      </c>
      <c r="AI325">
        <f t="shared" si="137"/>
        <v>291.08333333333331</v>
      </c>
      <c r="AJ325">
        <f>IF(C325=1,(AI325/Z325),REF)</f>
        <v>2137.175721977484</v>
      </c>
      <c r="AK325">
        <f t="shared" si="138"/>
        <v>318</v>
      </c>
      <c r="AL325">
        <f>IF(B325=1,(AI325/AC325),REF)</f>
        <v>2156.9717179202171</v>
      </c>
      <c r="AM325">
        <f t="shared" si="139"/>
        <v>326</v>
      </c>
      <c r="AN325">
        <f t="shared" si="140"/>
        <v>318</v>
      </c>
      <c r="AO325" t="str">
        <f t="shared" si="141"/>
        <v>Northwestern St.</v>
      </c>
      <c r="AP325">
        <f t="shared" si="142"/>
        <v>7.067194410819129E-2</v>
      </c>
      <c r="AQ325">
        <f t="shared" si="143"/>
        <v>5.939687872491628E-2</v>
      </c>
      <c r="AR325">
        <f t="shared" si="144"/>
        <v>0.33516393886750701</v>
      </c>
      <c r="AS325" t="str">
        <f t="shared" si="145"/>
        <v>Northwestern St.</v>
      </c>
      <c r="AT325">
        <f t="shared" si="146"/>
        <v>324</v>
      </c>
      <c r="AU325">
        <f t="shared" si="147"/>
        <v>323.66666666666669</v>
      </c>
      <c r="AV325">
        <v>328</v>
      </c>
      <c r="AW325" t="str">
        <f t="shared" si="148"/>
        <v>Northwestern St.</v>
      </c>
      <c r="AX325" t="str">
        <f t="shared" si="149"/>
        <v/>
      </c>
      <c r="AY325">
        <v>324</v>
      </c>
    </row>
    <row r="326" spans="1:51" x14ac:dyDescent="0.25">
      <c r="A326">
        <v>1</v>
      </c>
      <c r="B326">
        <v>1</v>
      </c>
      <c r="C326">
        <v>1</v>
      </c>
      <c r="D326" t="s">
        <v>174</v>
      </c>
      <c r="E326">
        <v>73.164900000000003</v>
      </c>
      <c r="F326">
        <v>22</v>
      </c>
      <c r="G326">
        <v>71.915800000000004</v>
      </c>
      <c r="H326">
        <v>32</v>
      </c>
      <c r="I326">
        <v>100.13200000000001</v>
      </c>
      <c r="J326">
        <v>245</v>
      </c>
      <c r="K326">
        <v>97.045299999999997</v>
      </c>
      <c r="L326">
        <v>305</v>
      </c>
      <c r="M326">
        <v>107.759</v>
      </c>
      <c r="N326">
        <v>267</v>
      </c>
      <c r="O326">
        <v>112.509</v>
      </c>
      <c r="P326">
        <v>312</v>
      </c>
      <c r="Q326">
        <v>-15.4635</v>
      </c>
      <c r="R326">
        <v>320</v>
      </c>
      <c r="S326">
        <f t="shared" si="125"/>
        <v>-0.21135407825337016</v>
      </c>
      <c r="T326">
        <f t="shared" si="126"/>
        <v>314</v>
      </c>
      <c r="U326">
        <f t="shared" si="127"/>
        <v>689051.68201513961</v>
      </c>
      <c r="V326">
        <f t="shared" si="128"/>
        <v>260</v>
      </c>
      <c r="W326">
        <f t="shared" si="129"/>
        <v>26.157536501996479</v>
      </c>
      <c r="X326">
        <f t="shared" si="130"/>
        <v>257</v>
      </c>
      <c r="Y326">
        <f t="shared" si="131"/>
        <v>285.5</v>
      </c>
      <c r="Z326">
        <v>0.1389</v>
      </c>
      <c r="AA326">
        <f t="shared" si="132"/>
        <v>320</v>
      </c>
      <c r="AB326">
        <v>0.1234</v>
      </c>
      <c r="AC326">
        <f t="shared" si="133"/>
        <v>0.13114999999999999</v>
      </c>
      <c r="AD326">
        <f t="shared" si="134"/>
        <v>330</v>
      </c>
      <c r="AE326">
        <v>0.14829999999999999</v>
      </c>
      <c r="AF326">
        <f t="shared" si="135"/>
        <v>302</v>
      </c>
      <c r="AG326">
        <v>0.33710000000000001</v>
      </c>
      <c r="AH326">
        <f t="shared" si="136"/>
        <v>230</v>
      </c>
      <c r="AI326">
        <f t="shared" si="137"/>
        <v>286.91666666666669</v>
      </c>
      <c r="AJ326">
        <f>IF(C326=1,(AI326/Z326),REF)</f>
        <v>2065.6347492200625</v>
      </c>
      <c r="AK326">
        <f t="shared" si="138"/>
        <v>316</v>
      </c>
      <c r="AL326">
        <f>IF(B326=1,(AI326/AC326),REF)</f>
        <v>2187.6985639852587</v>
      </c>
      <c r="AM326">
        <f t="shared" si="139"/>
        <v>327</v>
      </c>
      <c r="AN326">
        <f t="shared" si="140"/>
        <v>316</v>
      </c>
      <c r="AO326" t="str">
        <f t="shared" si="141"/>
        <v>Lamar</v>
      </c>
      <c r="AP326">
        <f t="shared" si="142"/>
        <v>7.2318739307342311E-2</v>
      </c>
      <c r="AQ326">
        <f t="shared" si="143"/>
        <v>5.7622374511593133E-2</v>
      </c>
      <c r="AR326">
        <f t="shared" si="144"/>
        <v>0.33503226681894804</v>
      </c>
      <c r="AS326" t="str">
        <f t="shared" si="145"/>
        <v>Lamar</v>
      </c>
      <c r="AT326">
        <f t="shared" si="146"/>
        <v>325</v>
      </c>
      <c r="AU326">
        <f t="shared" si="147"/>
        <v>323.66666666666669</v>
      </c>
      <c r="AV326">
        <v>325</v>
      </c>
      <c r="AW326" t="str">
        <f t="shared" si="148"/>
        <v>Lamar</v>
      </c>
      <c r="AX326" t="str">
        <f t="shared" si="149"/>
        <v/>
      </c>
      <c r="AY326">
        <v>325</v>
      </c>
    </row>
    <row r="327" spans="1:51" x14ac:dyDescent="0.25">
      <c r="A327">
        <v>1</v>
      </c>
      <c r="B327">
        <v>1</v>
      </c>
      <c r="C327">
        <v>1</v>
      </c>
      <c r="D327" t="s">
        <v>265</v>
      </c>
      <c r="E327">
        <v>68.278499999999994</v>
      </c>
      <c r="F327">
        <v>215</v>
      </c>
      <c r="G327">
        <v>67.159099999999995</v>
      </c>
      <c r="H327">
        <v>218</v>
      </c>
      <c r="I327">
        <v>94.696299999999994</v>
      </c>
      <c r="J327">
        <v>323</v>
      </c>
      <c r="K327">
        <v>93.5672</v>
      </c>
      <c r="L327">
        <v>328</v>
      </c>
      <c r="M327">
        <v>107.363</v>
      </c>
      <c r="N327">
        <v>256</v>
      </c>
      <c r="O327">
        <v>109.696</v>
      </c>
      <c r="P327">
        <v>271</v>
      </c>
      <c r="Q327">
        <v>-16.129200000000001</v>
      </c>
      <c r="R327">
        <v>322</v>
      </c>
      <c r="S327">
        <f t="shared" si="125"/>
        <v>-0.23622077227824279</v>
      </c>
      <c r="T327">
        <f t="shared" si="126"/>
        <v>327</v>
      </c>
      <c r="U327">
        <f t="shared" si="127"/>
        <v>597766.03990218136</v>
      </c>
      <c r="V327">
        <f t="shared" si="128"/>
        <v>328</v>
      </c>
      <c r="W327">
        <f t="shared" si="129"/>
        <v>26.916667821455821</v>
      </c>
      <c r="X327">
        <f t="shared" si="130"/>
        <v>283</v>
      </c>
      <c r="Y327">
        <f t="shared" si="131"/>
        <v>305</v>
      </c>
      <c r="Z327">
        <v>0.13930000000000001</v>
      </c>
      <c r="AA327">
        <f t="shared" si="132"/>
        <v>319</v>
      </c>
      <c r="AB327">
        <v>0.1208</v>
      </c>
      <c r="AC327">
        <f t="shared" si="133"/>
        <v>0.13005</v>
      </c>
      <c r="AD327">
        <f t="shared" si="134"/>
        <v>332</v>
      </c>
      <c r="AE327">
        <v>0.16239999999999999</v>
      </c>
      <c r="AF327">
        <f t="shared" si="135"/>
        <v>297</v>
      </c>
      <c r="AG327">
        <v>0.1497</v>
      </c>
      <c r="AH327">
        <f t="shared" si="136"/>
        <v>317</v>
      </c>
      <c r="AI327">
        <f t="shared" si="137"/>
        <v>317.66666666666669</v>
      </c>
      <c r="AJ327">
        <f>IF(C327=1,(AI327/Z327),REF)</f>
        <v>2280.4498683895667</v>
      </c>
      <c r="AK327">
        <f t="shared" si="138"/>
        <v>322</v>
      </c>
      <c r="AL327">
        <f>IF(B327=1,(AI327/AC327),REF)</f>
        <v>2442.6502627194673</v>
      </c>
      <c r="AM327">
        <f t="shared" si="139"/>
        <v>333</v>
      </c>
      <c r="AN327">
        <f t="shared" si="140"/>
        <v>322</v>
      </c>
      <c r="AO327" t="str">
        <f t="shared" si="141"/>
        <v>Presbyterian</v>
      </c>
      <c r="AP327">
        <f t="shared" si="142"/>
        <v>7.1812991354540584E-2</v>
      </c>
      <c r="AQ327">
        <f t="shared" si="143"/>
        <v>5.6357145310219729E-2</v>
      </c>
      <c r="AR327">
        <f t="shared" si="144"/>
        <v>0.33319827218921522</v>
      </c>
      <c r="AS327" t="str">
        <f t="shared" si="145"/>
        <v>Presbyterian</v>
      </c>
      <c r="AT327">
        <f t="shared" si="146"/>
        <v>326</v>
      </c>
      <c r="AU327">
        <f t="shared" si="147"/>
        <v>326.66666666666669</v>
      </c>
      <c r="AV327">
        <v>330</v>
      </c>
      <c r="AW327" t="str">
        <f t="shared" si="148"/>
        <v>Presbyterian</v>
      </c>
      <c r="AX327" t="str">
        <f t="shared" si="149"/>
        <v/>
      </c>
      <c r="AY327">
        <v>326</v>
      </c>
    </row>
    <row r="328" spans="1:51" x14ac:dyDescent="0.25">
      <c r="A328">
        <v>1</v>
      </c>
      <c r="B328">
        <v>1</v>
      </c>
      <c r="C328">
        <v>1</v>
      </c>
      <c r="D328" t="s">
        <v>365</v>
      </c>
      <c r="E328">
        <v>69.121700000000004</v>
      </c>
      <c r="F328">
        <v>166</v>
      </c>
      <c r="G328">
        <v>68.699700000000007</v>
      </c>
      <c r="H328">
        <v>134</v>
      </c>
      <c r="I328">
        <v>96.177199999999999</v>
      </c>
      <c r="J328">
        <v>309</v>
      </c>
      <c r="K328">
        <v>96.835599999999999</v>
      </c>
      <c r="L328">
        <v>308</v>
      </c>
      <c r="M328">
        <v>110.986</v>
      </c>
      <c r="N328">
        <v>327</v>
      </c>
      <c r="O328">
        <v>110.60599999999999</v>
      </c>
      <c r="P328">
        <v>286</v>
      </c>
      <c r="Q328">
        <v>-13.7705</v>
      </c>
      <c r="R328">
        <v>307</v>
      </c>
      <c r="S328">
        <f t="shared" si="125"/>
        <v>-0.19921963724850508</v>
      </c>
      <c r="T328">
        <f t="shared" si="126"/>
        <v>306</v>
      </c>
      <c r="U328">
        <f t="shared" si="127"/>
        <v>648163.40362594975</v>
      </c>
      <c r="V328">
        <f t="shared" si="128"/>
        <v>297</v>
      </c>
      <c r="W328">
        <f t="shared" si="129"/>
        <v>26.942102732369321</v>
      </c>
      <c r="X328">
        <f t="shared" si="130"/>
        <v>287</v>
      </c>
      <c r="Y328">
        <f t="shared" si="131"/>
        <v>296.5</v>
      </c>
      <c r="Z328">
        <v>8.5500000000000007E-2</v>
      </c>
      <c r="AA328">
        <f t="shared" si="132"/>
        <v>340</v>
      </c>
      <c r="AB328">
        <v>0.29120000000000001</v>
      </c>
      <c r="AC328">
        <f t="shared" si="133"/>
        <v>0.18835000000000002</v>
      </c>
      <c r="AD328">
        <f t="shared" si="134"/>
        <v>302</v>
      </c>
      <c r="AE328">
        <v>5.8799999999999998E-2</v>
      </c>
      <c r="AF328">
        <f t="shared" si="135"/>
        <v>344</v>
      </c>
      <c r="AG328">
        <v>0.219</v>
      </c>
      <c r="AH328">
        <f t="shared" si="136"/>
        <v>287</v>
      </c>
      <c r="AI328">
        <f t="shared" si="137"/>
        <v>305.41666666666669</v>
      </c>
      <c r="AJ328">
        <f>IF(C328=1,(AI328/Z328),REF)</f>
        <v>3572.1247563352827</v>
      </c>
      <c r="AK328">
        <f t="shared" si="138"/>
        <v>340</v>
      </c>
      <c r="AL328">
        <f>IF(B328=1,(AI328/AC328),REF)</f>
        <v>1621.5379169984956</v>
      </c>
      <c r="AM328">
        <f t="shared" si="139"/>
        <v>306</v>
      </c>
      <c r="AN328">
        <f t="shared" si="140"/>
        <v>302</v>
      </c>
      <c r="AO328" t="str">
        <f t="shared" si="141"/>
        <v>VMI</v>
      </c>
      <c r="AP328">
        <f t="shared" si="142"/>
        <v>4.2143190081419174E-2</v>
      </c>
      <c r="AQ328">
        <f t="shared" si="143"/>
        <v>8.5910456564622734E-2</v>
      </c>
      <c r="AR328">
        <f t="shared" si="144"/>
        <v>0.33307710555165526</v>
      </c>
      <c r="AS328" t="str">
        <f t="shared" si="145"/>
        <v>VMI</v>
      </c>
      <c r="AT328">
        <f t="shared" si="146"/>
        <v>327</v>
      </c>
      <c r="AU328">
        <f t="shared" si="147"/>
        <v>310.33333333333331</v>
      </c>
      <c r="AV328">
        <v>314</v>
      </c>
      <c r="AW328" t="str">
        <f t="shared" si="148"/>
        <v>VMI</v>
      </c>
      <c r="AX328" t="str">
        <f t="shared" si="149"/>
        <v/>
      </c>
      <c r="AY328">
        <v>327</v>
      </c>
    </row>
    <row r="329" spans="1:51" x14ac:dyDescent="0.25">
      <c r="A329">
        <v>1</v>
      </c>
      <c r="B329">
        <v>1</v>
      </c>
      <c r="C329">
        <v>1</v>
      </c>
      <c r="D329" t="s">
        <v>43</v>
      </c>
      <c r="E329">
        <v>62.026000000000003</v>
      </c>
      <c r="F329">
        <v>350</v>
      </c>
      <c r="G329">
        <v>61.243699999999997</v>
      </c>
      <c r="H329">
        <v>349</v>
      </c>
      <c r="I329">
        <v>92.023600000000002</v>
      </c>
      <c r="J329">
        <v>335</v>
      </c>
      <c r="K329">
        <v>91.811899999999994</v>
      </c>
      <c r="L329">
        <v>337</v>
      </c>
      <c r="M329">
        <v>104.94799999999999</v>
      </c>
      <c r="N329">
        <v>198</v>
      </c>
      <c r="O329">
        <v>107.218</v>
      </c>
      <c r="P329">
        <v>219</v>
      </c>
      <c r="Q329">
        <v>-15.406499999999999</v>
      </c>
      <c r="R329">
        <v>319</v>
      </c>
      <c r="S329">
        <f t="shared" si="125"/>
        <v>-0.24838132396091975</v>
      </c>
      <c r="T329">
        <f t="shared" si="126"/>
        <v>335</v>
      </c>
      <c r="U329">
        <f t="shared" si="127"/>
        <v>522843.51390934177</v>
      </c>
      <c r="V329">
        <f t="shared" si="128"/>
        <v>344</v>
      </c>
      <c r="W329">
        <f t="shared" si="129"/>
        <v>28.56633652554369</v>
      </c>
      <c r="X329">
        <f t="shared" si="130"/>
        <v>332</v>
      </c>
      <c r="Y329">
        <f t="shared" si="131"/>
        <v>333.5</v>
      </c>
      <c r="Z329">
        <v>0.14050000000000001</v>
      </c>
      <c r="AA329">
        <f t="shared" si="132"/>
        <v>318</v>
      </c>
      <c r="AB329">
        <v>0.1188</v>
      </c>
      <c r="AC329">
        <f t="shared" si="133"/>
        <v>0.12965000000000002</v>
      </c>
      <c r="AD329">
        <f t="shared" si="134"/>
        <v>333</v>
      </c>
      <c r="AE329">
        <v>0.1168</v>
      </c>
      <c r="AF329">
        <f t="shared" si="135"/>
        <v>321</v>
      </c>
      <c r="AG329">
        <v>7.4800000000000005E-2</v>
      </c>
      <c r="AH329">
        <f t="shared" si="136"/>
        <v>342</v>
      </c>
      <c r="AI329">
        <f t="shared" si="137"/>
        <v>334.75</v>
      </c>
      <c r="AJ329">
        <f>IF(C329=1,(AI329/Z329),REF)</f>
        <v>2382.5622775800712</v>
      </c>
      <c r="AK329">
        <f t="shared" si="138"/>
        <v>324</v>
      </c>
      <c r="AL329">
        <f>IF(B329=1,(AI329/AC329),REF)</f>
        <v>2581.9514076359428</v>
      </c>
      <c r="AM329">
        <f t="shared" si="139"/>
        <v>337</v>
      </c>
      <c r="AN329">
        <f t="shared" si="140"/>
        <v>324</v>
      </c>
      <c r="AO329" t="str">
        <f t="shared" si="141"/>
        <v>American</v>
      </c>
      <c r="AP329">
        <f t="shared" si="142"/>
        <v>7.2115040569403197E-2</v>
      </c>
      <c r="AQ329">
        <f t="shared" si="143"/>
        <v>5.5795645218416949E-2</v>
      </c>
      <c r="AR329">
        <f t="shared" si="144"/>
        <v>0.33292831495429853</v>
      </c>
      <c r="AS329" t="str">
        <f t="shared" si="145"/>
        <v>American</v>
      </c>
      <c r="AT329">
        <f t="shared" si="146"/>
        <v>328</v>
      </c>
      <c r="AU329">
        <f t="shared" si="147"/>
        <v>328.33333333333331</v>
      </c>
      <c r="AV329">
        <v>329</v>
      </c>
      <c r="AW329" t="str">
        <f t="shared" si="148"/>
        <v>American</v>
      </c>
      <c r="AX329" t="str">
        <f t="shared" si="149"/>
        <v/>
      </c>
      <c r="AY329">
        <v>328</v>
      </c>
    </row>
    <row r="330" spans="1:51" x14ac:dyDescent="0.25">
      <c r="A330">
        <v>1</v>
      </c>
      <c r="B330">
        <v>1</v>
      </c>
      <c r="C330">
        <v>1</v>
      </c>
      <c r="D330" t="s">
        <v>197</v>
      </c>
      <c r="E330">
        <v>70.615700000000004</v>
      </c>
      <c r="F330">
        <v>94</v>
      </c>
      <c r="G330">
        <v>67.949700000000007</v>
      </c>
      <c r="H330">
        <v>172</v>
      </c>
      <c r="I330">
        <v>99.244900000000001</v>
      </c>
      <c r="J330">
        <v>262</v>
      </c>
      <c r="K330">
        <v>97.617800000000003</v>
      </c>
      <c r="L330">
        <v>300</v>
      </c>
      <c r="M330">
        <v>110.758</v>
      </c>
      <c r="N330">
        <v>320</v>
      </c>
      <c r="O330">
        <v>114.00700000000001</v>
      </c>
      <c r="P330">
        <v>329</v>
      </c>
      <c r="Q330">
        <v>-16.3887</v>
      </c>
      <c r="R330">
        <v>327</v>
      </c>
      <c r="S330">
        <f t="shared" si="125"/>
        <v>-0.23209003097044995</v>
      </c>
      <c r="T330">
        <f t="shared" si="126"/>
        <v>324</v>
      </c>
      <c r="U330">
        <f t="shared" si="127"/>
        <v>672913.59129247046</v>
      </c>
      <c r="V330">
        <f t="shared" si="128"/>
        <v>279</v>
      </c>
      <c r="W330">
        <f t="shared" si="129"/>
        <v>27.681470674690441</v>
      </c>
      <c r="X330">
        <f t="shared" si="130"/>
        <v>317</v>
      </c>
      <c r="Y330">
        <f t="shared" si="131"/>
        <v>320.5</v>
      </c>
      <c r="Z330">
        <v>0.12540000000000001</v>
      </c>
      <c r="AA330">
        <f t="shared" si="132"/>
        <v>328</v>
      </c>
      <c r="AB330">
        <v>0.1593</v>
      </c>
      <c r="AC330">
        <f t="shared" si="133"/>
        <v>0.14235</v>
      </c>
      <c r="AD330">
        <f t="shared" si="134"/>
        <v>327</v>
      </c>
      <c r="AE330">
        <v>0.1183</v>
      </c>
      <c r="AF330">
        <f t="shared" si="135"/>
        <v>319</v>
      </c>
      <c r="AG330">
        <v>0.1888</v>
      </c>
      <c r="AH330">
        <f t="shared" si="136"/>
        <v>302</v>
      </c>
      <c r="AI330">
        <f t="shared" si="137"/>
        <v>311.91666666666669</v>
      </c>
      <c r="AJ330">
        <f>IF(C330=1,(AI330/Z330),REF)</f>
        <v>2487.3737373737372</v>
      </c>
      <c r="AK330">
        <f t="shared" si="138"/>
        <v>326</v>
      </c>
      <c r="AL330">
        <f>IF(B330=1,(AI330/AC330),REF)</f>
        <v>2191.1954103734925</v>
      </c>
      <c r="AM330">
        <f t="shared" si="139"/>
        <v>329</v>
      </c>
      <c r="AN330">
        <f t="shared" si="140"/>
        <v>326</v>
      </c>
      <c r="AO330" t="str">
        <f t="shared" si="141"/>
        <v>McNeese St.</v>
      </c>
      <c r="AP330">
        <f t="shared" si="142"/>
        <v>6.4088098484162817E-2</v>
      </c>
      <c r="AQ330">
        <f t="shared" si="143"/>
        <v>6.2530748009939435E-2</v>
      </c>
      <c r="AR330">
        <f t="shared" si="144"/>
        <v>0.3315792484386566</v>
      </c>
      <c r="AS330" t="str">
        <f t="shared" si="145"/>
        <v>McNeese St.</v>
      </c>
      <c r="AT330">
        <f t="shared" si="146"/>
        <v>329</v>
      </c>
      <c r="AU330">
        <f t="shared" si="147"/>
        <v>327.33333333333331</v>
      </c>
      <c r="AV330">
        <v>331</v>
      </c>
      <c r="AW330" t="str">
        <f t="shared" si="148"/>
        <v>McNeese St.</v>
      </c>
      <c r="AX330" t="str">
        <f t="shared" si="149"/>
        <v/>
      </c>
      <c r="AY330">
        <v>329</v>
      </c>
    </row>
    <row r="331" spans="1:51" x14ac:dyDescent="0.25">
      <c r="A331">
        <v>1</v>
      </c>
      <c r="B331">
        <v>1</v>
      </c>
      <c r="C331">
        <v>1</v>
      </c>
      <c r="D331" t="s">
        <v>94</v>
      </c>
      <c r="E331">
        <v>71.277199999999993</v>
      </c>
      <c r="F331">
        <v>73</v>
      </c>
      <c r="G331">
        <v>69.831800000000001</v>
      </c>
      <c r="H331">
        <v>85</v>
      </c>
      <c r="I331">
        <v>96.803700000000006</v>
      </c>
      <c r="J331">
        <v>296</v>
      </c>
      <c r="K331">
        <v>95.743700000000004</v>
      </c>
      <c r="L331">
        <v>315</v>
      </c>
      <c r="M331">
        <v>109.721</v>
      </c>
      <c r="N331">
        <v>309</v>
      </c>
      <c r="O331">
        <v>112.697</v>
      </c>
      <c r="P331">
        <v>318</v>
      </c>
      <c r="Q331">
        <v>-16.953199999999999</v>
      </c>
      <c r="R331">
        <v>333</v>
      </c>
      <c r="S331">
        <f t="shared" si="125"/>
        <v>-0.2378502522545779</v>
      </c>
      <c r="T331">
        <f t="shared" si="126"/>
        <v>330</v>
      </c>
      <c r="U331">
        <f t="shared" si="127"/>
        <v>653387.83487605199</v>
      </c>
      <c r="V331">
        <f t="shared" si="128"/>
        <v>290</v>
      </c>
      <c r="W331">
        <f t="shared" si="129"/>
        <v>26.922112675533707</v>
      </c>
      <c r="X331">
        <f t="shared" si="130"/>
        <v>284</v>
      </c>
      <c r="Y331">
        <f t="shared" si="131"/>
        <v>307</v>
      </c>
      <c r="Z331">
        <v>0.1215</v>
      </c>
      <c r="AA331">
        <f t="shared" si="132"/>
        <v>330</v>
      </c>
      <c r="AB331">
        <v>0.16769999999999999</v>
      </c>
      <c r="AC331">
        <f t="shared" si="133"/>
        <v>0.14460000000000001</v>
      </c>
      <c r="AD331">
        <f t="shared" si="134"/>
        <v>326</v>
      </c>
      <c r="AE331">
        <v>8.5800000000000001E-2</v>
      </c>
      <c r="AF331">
        <f t="shared" si="135"/>
        <v>335</v>
      </c>
      <c r="AG331">
        <v>0.159</v>
      </c>
      <c r="AH331">
        <f t="shared" si="136"/>
        <v>311</v>
      </c>
      <c r="AI331">
        <f t="shared" si="137"/>
        <v>316.5</v>
      </c>
      <c r="AJ331">
        <f>IF(C331=1,(AI331/Z331),REF)</f>
        <v>2604.9382716049386</v>
      </c>
      <c r="AK331">
        <f t="shared" si="138"/>
        <v>331</v>
      </c>
      <c r="AL331">
        <f>IF(B331=1,(AI331/AC331),REF)</f>
        <v>2188.7966804979251</v>
      </c>
      <c r="AM331">
        <f t="shared" si="139"/>
        <v>328</v>
      </c>
      <c r="AN331">
        <f t="shared" si="140"/>
        <v>326</v>
      </c>
      <c r="AO331" t="str">
        <f t="shared" si="141"/>
        <v>Coppin St.</v>
      </c>
      <c r="AP331">
        <f t="shared" si="142"/>
        <v>6.1808825104169858E-2</v>
      </c>
      <c r="AQ331">
        <f t="shared" si="143"/>
        <v>6.3527813253304574E-2</v>
      </c>
      <c r="AR331">
        <f t="shared" si="144"/>
        <v>0.33023204858070282</v>
      </c>
      <c r="AS331" t="str">
        <f t="shared" si="145"/>
        <v>Coppin St.</v>
      </c>
      <c r="AT331">
        <f t="shared" si="146"/>
        <v>330</v>
      </c>
      <c r="AU331">
        <f t="shared" si="147"/>
        <v>327.33333333333331</v>
      </c>
      <c r="AV331">
        <v>332</v>
      </c>
      <c r="AW331" t="str">
        <f t="shared" si="148"/>
        <v>Coppin St.</v>
      </c>
      <c r="AX331" t="str">
        <f t="shared" si="149"/>
        <v/>
      </c>
      <c r="AY331">
        <v>330</v>
      </c>
    </row>
    <row r="332" spans="1:51" x14ac:dyDescent="0.25">
      <c r="A332">
        <v>1</v>
      </c>
      <c r="B332">
        <v>1</v>
      </c>
      <c r="C332">
        <v>1</v>
      </c>
      <c r="D332" t="s">
        <v>63</v>
      </c>
      <c r="E332">
        <v>67.346199999999996</v>
      </c>
      <c r="F332">
        <v>259</v>
      </c>
      <c r="G332">
        <v>66.959199999999996</v>
      </c>
      <c r="H332">
        <v>236</v>
      </c>
      <c r="I332">
        <v>82.345600000000005</v>
      </c>
      <c r="J332">
        <v>351</v>
      </c>
      <c r="K332">
        <v>86.162700000000001</v>
      </c>
      <c r="L332">
        <v>350</v>
      </c>
      <c r="M332">
        <v>104.066</v>
      </c>
      <c r="N332">
        <v>175</v>
      </c>
      <c r="O332">
        <v>102.54300000000001</v>
      </c>
      <c r="P332">
        <v>134</v>
      </c>
      <c r="Q332">
        <v>-16.380400000000002</v>
      </c>
      <c r="R332">
        <v>326</v>
      </c>
      <c r="S332">
        <f t="shared" si="125"/>
        <v>-0.24322530447152188</v>
      </c>
      <c r="T332">
        <f t="shared" si="126"/>
        <v>332</v>
      </c>
      <c r="U332">
        <f t="shared" si="127"/>
        <v>499978.92094007059</v>
      </c>
      <c r="V332">
        <f t="shared" si="128"/>
        <v>350</v>
      </c>
      <c r="W332">
        <f t="shared" si="129"/>
        <v>24.498333060717471</v>
      </c>
      <c r="X332">
        <f t="shared" si="130"/>
        <v>163</v>
      </c>
      <c r="Y332">
        <f t="shared" si="131"/>
        <v>247.5</v>
      </c>
      <c r="Z332">
        <v>0.1333</v>
      </c>
      <c r="AA332">
        <f t="shared" si="132"/>
        <v>324</v>
      </c>
      <c r="AB332">
        <v>0.12590000000000001</v>
      </c>
      <c r="AC332">
        <f t="shared" si="133"/>
        <v>0.12959999999999999</v>
      </c>
      <c r="AD332">
        <f t="shared" si="134"/>
        <v>334</v>
      </c>
      <c r="AE332">
        <v>0.15690000000000001</v>
      </c>
      <c r="AF332">
        <f t="shared" si="135"/>
        <v>298</v>
      </c>
      <c r="AG332">
        <v>0.15310000000000001</v>
      </c>
      <c r="AH332">
        <f t="shared" si="136"/>
        <v>313</v>
      </c>
      <c r="AI332">
        <f t="shared" si="137"/>
        <v>312.41666666666669</v>
      </c>
      <c r="AJ332">
        <f>IF(C332=1,(AI332/Z332),REF)</f>
        <v>2343.7109277319332</v>
      </c>
      <c r="AK332">
        <f t="shared" si="138"/>
        <v>323</v>
      </c>
      <c r="AL332">
        <f>IF(B332=1,(AI332/AC332),REF)</f>
        <v>2410.6224279835392</v>
      </c>
      <c r="AM332">
        <f t="shared" si="139"/>
        <v>331</v>
      </c>
      <c r="AN332">
        <f t="shared" si="140"/>
        <v>323</v>
      </c>
      <c r="AO332" t="str">
        <f t="shared" si="141"/>
        <v>Bradley</v>
      </c>
      <c r="AP332">
        <f t="shared" si="142"/>
        <v>6.8532046200470403E-2</v>
      </c>
      <c r="AQ332">
        <f t="shared" si="143"/>
        <v>5.6254872344394684E-2</v>
      </c>
      <c r="AR332">
        <f t="shared" si="144"/>
        <v>0.32965193242772245</v>
      </c>
      <c r="AS332" t="str">
        <f t="shared" si="145"/>
        <v>Bradley</v>
      </c>
      <c r="AT332">
        <f t="shared" si="146"/>
        <v>331</v>
      </c>
      <c r="AU332">
        <f t="shared" si="147"/>
        <v>329.33333333333331</v>
      </c>
      <c r="AV332">
        <v>334</v>
      </c>
      <c r="AW332" t="str">
        <f t="shared" si="148"/>
        <v>Bradley</v>
      </c>
      <c r="AX332" t="str">
        <f t="shared" si="149"/>
        <v/>
      </c>
      <c r="AY332">
        <v>331</v>
      </c>
    </row>
    <row r="333" spans="1:51" x14ac:dyDescent="0.25">
      <c r="A333">
        <v>1</v>
      </c>
      <c r="B333">
        <v>1</v>
      </c>
      <c r="C333">
        <v>1</v>
      </c>
      <c r="D333" t="s">
        <v>306</v>
      </c>
      <c r="E333">
        <v>64.674800000000005</v>
      </c>
      <c r="F333">
        <v>340</v>
      </c>
      <c r="G333">
        <v>63.3063</v>
      </c>
      <c r="H333">
        <v>341</v>
      </c>
      <c r="I333">
        <v>96.2804</v>
      </c>
      <c r="J333">
        <v>304</v>
      </c>
      <c r="K333">
        <v>96.132999999999996</v>
      </c>
      <c r="L333">
        <v>313</v>
      </c>
      <c r="M333">
        <v>107.291</v>
      </c>
      <c r="N333">
        <v>254</v>
      </c>
      <c r="O333">
        <v>110.26</v>
      </c>
      <c r="P333">
        <v>281</v>
      </c>
      <c r="Q333">
        <v>-14.126899999999999</v>
      </c>
      <c r="R333">
        <v>309</v>
      </c>
      <c r="S333">
        <f t="shared" si="125"/>
        <v>-0.21843129008516468</v>
      </c>
      <c r="T333">
        <f t="shared" si="126"/>
        <v>317</v>
      </c>
      <c r="U333">
        <f t="shared" si="127"/>
        <v>597695.63652533712</v>
      </c>
      <c r="V333">
        <f t="shared" si="128"/>
        <v>329</v>
      </c>
      <c r="W333">
        <f t="shared" si="129"/>
        <v>28.650597708706016</v>
      </c>
      <c r="X333">
        <f t="shared" si="130"/>
        <v>333</v>
      </c>
      <c r="Y333">
        <f t="shared" si="131"/>
        <v>325</v>
      </c>
      <c r="Z333">
        <v>9.2100000000000001E-2</v>
      </c>
      <c r="AA333">
        <f t="shared" si="132"/>
        <v>339</v>
      </c>
      <c r="AB333">
        <v>0.25979999999999998</v>
      </c>
      <c r="AC333">
        <f t="shared" si="133"/>
        <v>0.17595</v>
      </c>
      <c r="AD333">
        <f t="shared" si="134"/>
        <v>309</v>
      </c>
      <c r="AE333">
        <v>0.1167</v>
      </c>
      <c r="AF333">
        <f t="shared" si="135"/>
        <v>322</v>
      </c>
      <c r="AG333">
        <v>7.51E-2</v>
      </c>
      <c r="AH333">
        <f t="shared" si="136"/>
        <v>341</v>
      </c>
      <c r="AI333">
        <f t="shared" si="137"/>
        <v>323.83333333333331</v>
      </c>
      <c r="AJ333">
        <f>IF(C333=1,(AI333/Z333),REF)</f>
        <v>3516.1056822294604</v>
      </c>
      <c r="AK333">
        <f t="shared" si="138"/>
        <v>339</v>
      </c>
      <c r="AL333">
        <f>IF(B333=1,(AI333/AC333),REF)</f>
        <v>1840.4849862650374</v>
      </c>
      <c r="AM333">
        <f t="shared" si="139"/>
        <v>318</v>
      </c>
      <c r="AN333">
        <f t="shared" si="140"/>
        <v>309</v>
      </c>
      <c r="AO333" t="str">
        <f t="shared" si="141"/>
        <v>Southern Miss</v>
      </c>
      <c r="AP333">
        <f t="shared" si="142"/>
        <v>4.546816132778133E-2</v>
      </c>
      <c r="AQ333">
        <f t="shared" si="143"/>
        <v>7.8993985761646068E-2</v>
      </c>
      <c r="AR333">
        <f t="shared" si="144"/>
        <v>0.32930848217787551</v>
      </c>
      <c r="AS333" t="str">
        <f t="shared" si="145"/>
        <v>Southern Miss</v>
      </c>
      <c r="AT333">
        <f t="shared" si="146"/>
        <v>332</v>
      </c>
      <c r="AU333">
        <f t="shared" si="147"/>
        <v>316.66666666666669</v>
      </c>
      <c r="AV333">
        <v>319</v>
      </c>
      <c r="AW333" t="str">
        <f t="shared" si="148"/>
        <v>Southern Miss</v>
      </c>
      <c r="AX333" t="str">
        <f t="shared" si="149"/>
        <v/>
      </c>
      <c r="AY333">
        <v>332</v>
      </c>
    </row>
    <row r="334" spans="1:51" x14ac:dyDescent="0.25">
      <c r="A334">
        <v>1</v>
      </c>
      <c r="B334">
        <v>1</v>
      </c>
      <c r="C334">
        <v>1</v>
      </c>
      <c r="D334" t="s">
        <v>77</v>
      </c>
      <c r="E334">
        <v>73.775400000000005</v>
      </c>
      <c r="F334">
        <v>14</v>
      </c>
      <c r="G334">
        <v>71.706699999999998</v>
      </c>
      <c r="H334">
        <v>36</v>
      </c>
      <c r="I334">
        <v>101.922</v>
      </c>
      <c r="J334">
        <v>215</v>
      </c>
      <c r="K334">
        <v>100.663</v>
      </c>
      <c r="L334">
        <v>237</v>
      </c>
      <c r="M334">
        <v>113.748</v>
      </c>
      <c r="N334">
        <v>341</v>
      </c>
      <c r="O334">
        <v>116.59</v>
      </c>
      <c r="P334">
        <v>343</v>
      </c>
      <c r="Q334">
        <v>-15.927099999999999</v>
      </c>
      <c r="R334">
        <v>321</v>
      </c>
      <c r="S334">
        <f t="shared" si="125"/>
        <v>-0.21588496978667693</v>
      </c>
      <c r="T334">
        <f t="shared" si="126"/>
        <v>316</v>
      </c>
      <c r="U334">
        <f t="shared" si="127"/>
        <v>747569.04741880251</v>
      </c>
      <c r="V334">
        <f t="shared" si="128"/>
        <v>176</v>
      </c>
      <c r="W334">
        <f t="shared" si="129"/>
        <v>27.462907291020141</v>
      </c>
      <c r="X334">
        <f t="shared" si="130"/>
        <v>308</v>
      </c>
      <c r="Y334">
        <f t="shared" si="131"/>
        <v>312</v>
      </c>
      <c r="Z334">
        <v>0.11650000000000001</v>
      </c>
      <c r="AA334">
        <f t="shared" si="132"/>
        <v>332</v>
      </c>
      <c r="AB334">
        <v>0.1762</v>
      </c>
      <c r="AC334">
        <f t="shared" si="133"/>
        <v>0.14635000000000001</v>
      </c>
      <c r="AD334">
        <f t="shared" si="134"/>
        <v>325</v>
      </c>
      <c r="AE334">
        <v>5.7599999999999998E-2</v>
      </c>
      <c r="AF334">
        <f t="shared" si="135"/>
        <v>345</v>
      </c>
      <c r="AG334">
        <v>0.12429999999999999</v>
      </c>
      <c r="AH334">
        <f t="shared" si="136"/>
        <v>328</v>
      </c>
      <c r="AI334">
        <f t="shared" si="137"/>
        <v>300.33333333333331</v>
      </c>
      <c r="AJ334">
        <f>IF(C334=1,(AI334/Z334),REF)</f>
        <v>2577.9685264663804</v>
      </c>
      <c r="AK334">
        <f t="shared" si="138"/>
        <v>330</v>
      </c>
      <c r="AL334">
        <f>IF(B334=1,(AI334/AC334),REF)</f>
        <v>2052.1580685571116</v>
      </c>
      <c r="AM334">
        <f t="shared" si="139"/>
        <v>325</v>
      </c>
      <c r="AN334">
        <f t="shared" si="140"/>
        <v>325</v>
      </c>
      <c r="AO334" t="str">
        <f t="shared" si="141"/>
        <v>Central Arkansas</v>
      </c>
      <c r="AP334">
        <f t="shared" si="142"/>
        <v>5.9326963185549718E-2</v>
      </c>
      <c r="AQ334">
        <f t="shared" si="143"/>
        <v>6.4816812016823142E-2</v>
      </c>
      <c r="AR334">
        <f t="shared" si="144"/>
        <v>0.32897127723356778</v>
      </c>
      <c r="AS334" t="str">
        <f t="shared" si="145"/>
        <v>Central Arkansas</v>
      </c>
      <c r="AT334">
        <f t="shared" si="146"/>
        <v>333</v>
      </c>
      <c r="AU334">
        <f t="shared" si="147"/>
        <v>327.66666666666669</v>
      </c>
      <c r="AV334">
        <v>333</v>
      </c>
      <c r="AW334" t="str">
        <f t="shared" si="148"/>
        <v>Central Arkansas</v>
      </c>
      <c r="AX334" t="str">
        <f t="shared" si="149"/>
        <v/>
      </c>
      <c r="AY334">
        <v>333</v>
      </c>
    </row>
    <row r="335" spans="1:51" x14ac:dyDescent="0.25">
      <c r="A335">
        <v>1</v>
      </c>
      <c r="B335">
        <v>1</v>
      </c>
      <c r="C335">
        <v>1</v>
      </c>
      <c r="D335" t="s">
        <v>228</v>
      </c>
      <c r="E335">
        <v>70.968800000000002</v>
      </c>
      <c r="F335">
        <v>81</v>
      </c>
      <c r="G335">
        <v>68.287899999999993</v>
      </c>
      <c r="H335">
        <v>154</v>
      </c>
      <c r="I335">
        <v>92.425399999999996</v>
      </c>
      <c r="J335">
        <v>332</v>
      </c>
      <c r="K335">
        <v>91.947199999999995</v>
      </c>
      <c r="L335">
        <v>335</v>
      </c>
      <c r="M335">
        <v>107.995</v>
      </c>
      <c r="N335">
        <v>274</v>
      </c>
      <c r="O335">
        <v>108.633</v>
      </c>
      <c r="P335">
        <v>254</v>
      </c>
      <c r="Q335">
        <v>-16.685400000000001</v>
      </c>
      <c r="R335">
        <v>332</v>
      </c>
      <c r="S335">
        <f t="shared" si="125"/>
        <v>-0.23511458556436068</v>
      </c>
      <c r="T335">
        <f t="shared" si="126"/>
        <v>325</v>
      </c>
      <c r="U335">
        <f t="shared" si="127"/>
        <v>599990.64496389939</v>
      </c>
      <c r="V335">
        <f t="shared" si="128"/>
        <v>326</v>
      </c>
      <c r="W335">
        <f t="shared" si="129"/>
        <v>25.495960354658866</v>
      </c>
      <c r="X335">
        <f t="shared" si="130"/>
        <v>217</v>
      </c>
      <c r="Y335">
        <f t="shared" si="131"/>
        <v>271</v>
      </c>
      <c r="Z335">
        <v>0.1181</v>
      </c>
      <c r="AA335">
        <f t="shared" si="132"/>
        <v>331</v>
      </c>
      <c r="AB335">
        <v>0.16470000000000001</v>
      </c>
      <c r="AC335">
        <f t="shared" si="133"/>
        <v>0.1414</v>
      </c>
      <c r="AD335">
        <f t="shared" si="134"/>
        <v>328</v>
      </c>
      <c r="AE335">
        <v>0.11169999999999999</v>
      </c>
      <c r="AF335">
        <f t="shared" si="135"/>
        <v>325</v>
      </c>
      <c r="AG335">
        <v>0.1116</v>
      </c>
      <c r="AH335">
        <f t="shared" si="136"/>
        <v>337</v>
      </c>
      <c r="AI335">
        <f t="shared" si="137"/>
        <v>318.66666666666669</v>
      </c>
      <c r="AJ335">
        <f>IF(C335=1,(AI335/Z335),REF)</f>
        <v>2698.2782952300313</v>
      </c>
      <c r="AK335">
        <f t="shared" si="138"/>
        <v>332</v>
      </c>
      <c r="AL335">
        <f>IF(B335=1,(AI335/AC335),REF)</f>
        <v>2253.6539368222539</v>
      </c>
      <c r="AM335">
        <f t="shared" si="139"/>
        <v>330</v>
      </c>
      <c r="AN335">
        <f t="shared" si="140"/>
        <v>328</v>
      </c>
      <c r="AO335" t="str">
        <f t="shared" si="141"/>
        <v>Nicholls St.</v>
      </c>
      <c r="AP335">
        <f t="shared" si="142"/>
        <v>5.986805895953648E-2</v>
      </c>
      <c r="AQ335">
        <f t="shared" si="143"/>
        <v>6.1895602820828594E-2</v>
      </c>
      <c r="AR335">
        <f t="shared" si="144"/>
        <v>0.32643377077811919</v>
      </c>
      <c r="AS335" t="str">
        <f t="shared" si="145"/>
        <v>Nicholls St.</v>
      </c>
      <c r="AT335">
        <f t="shared" si="146"/>
        <v>334</v>
      </c>
      <c r="AU335">
        <f t="shared" si="147"/>
        <v>330</v>
      </c>
      <c r="AV335">
        <v>335</v>
      </c>
      <c r="AW335" t="str">
        <f t="shared" si="148"/>
        <v>Nicholls St.</v>
      </c>
      <c r="AX335" t="str">
        <f t="shared" si="149"/>
        <v/>
      </c>
      <c r="AY335">
        <v>334</v>
      </c>
    </row>
    <row r="336" spans="1:51" x14ac:dyDescent="0.25">
      <c r="A336">
        <v>1</v>
      </c>
      <c r="B336">
        <v>1</v>
      </c>
      <c r="C336">
        <v>1</v>
      </c>
      <c r="D336" t="s">
        <v>307</v>
      </c>
      <c r="E336">
        <v>69.437100000000001</v>
      </c>
      <c r="F336">
        <v>148</v>
      </c>
      <c r="G336">
        <v>68.128299999999996</v>
      </c>
      <c r="H336">
        <v>159</v>
      </c>
      <c r="I336">
        <v>98.241299999999995</v>
      </c>
      <c r="J336">
        <v>282</v>
      </c>
      <c r="K336">
        <v>98.076599999999999</v>
      </c>
      <c r="L336">
        <v>292</v>
      </c>
      <c r="M336">
        <v>117.85</v>
      </c>
      <c r="N336">
        <v>351</v>
      </c>
      <c r="O336">
        <v>118.26</v>
      </c>
      <c r="P336">
        <v>350</v>
      </c>
      <c r="Q336">
        <v>-20.183499999999999</v>
      </c>
      <c r="R336">
        <v>342</v>
      </c>
      <c r="S336">
        <f t="shared" si="125"/>
        <v>-0.29067170143914428</v>
      </c>
      <c r="T336">
        <f t="shared" si="126"/>
        <v>343</v>
      </c>
      <c r="U336">
        <f t="shared" si="127"/>
        <v>667916.81667091046</v>
      </c>
      <c r="V336">
        <f t="shared" si="128"/>
        <v>286</v>
      </c>
      <c r="W336">
        <f t="shared" si="129"/>
        <v>29.85032232151735</v>
      </c>
      <c r="X336">
        <f t="shared" si="130"/>
        <v>350</v>
      </c>
      <c r="Y336">
        <f t="shared" si="131"/>
        <v>346.5</v>
      </c>
      <c r="Z336">
        <v>0.12909999999999999</v>
      </c>
      <c r="AA336">
        <f t="shared" si="132"/>
        <v>326</v>
      </c>
      <c r="AB336">
        <v>7.2499999999999995E-2</v>
      </c>
      <c r="AC336">
        <f t="shared" si="133"/>
        <v>0.1008</v>
      </c>
      <c r="AD336">
        <f t="shared" si="134"/>
        <v>343</v>
      </c>
      <c r="AE336">
        <v>0.14949999999999999</v>
      </c>
      <c r="AF336">
        <f t="shared" si="135"/>
        <v>301</v>
      </c>
      <c r="AG336">
        <v>0.13869999999999999</v>
      </c>
      <c r="AH336">
        <f t="shared" si="136"/>
        <v>321</v>
      </c>
      <c r="AI336">
        <f t="shared" si="137"/>
        <v>323.41666666666669</v>
      </c>
      <c r="AJ336">
        <f>IF(C336=1,(AI336/Z336),REF)</f>
        <v>2505.1639555899824</v>
      </c>
      <c r="AK336">
        <f t="shared" si="138"/>
        <v>327</v>
      </c>
      <c r="AL336">
        <f>IF(B336=1,(AI336/AC336),REF)</f>
        <v>3208.4986772486773</v>
      </c>
      <c r="AM336">
        <f t="shared" si="139"/>
        <v>343</v>
      </c>
      <c r="AN336">
        <f t="shared" si="140"/>
        <v>327</v>
      </c>
      <c r="AO336" t="str">
        <f t="shared" si="141"/>
        <v>Southern Utah</v>
      </c>
      <c r="AP336">
        <f t="shared" si="142"/>
        <v>6.593205024134445E-2</v>
      </c>
      <c r="AQ336">
        <f t="shared" si="143"/>
        <v>4.221765340262635E-2</v>
      </c>
      <c r="AR336">
        <f t="shared" si="144"/>
        <v>0.31131362981655181</v>
      </c>
      <c r="AS336" t="str">
        <f t="shared" si="145"/>
        <v>Southern Utah</v>
      </c>
      <c r="AT336">
        <f t="shared" si="146"/>
        <v>335</v>
      </c>
      <c r="AU336">
        <f t="shared" si="147"/>
        <v>335</v>
      </c>
      <c r="AV336">
        <v>337</v>
      </c>
      <c r="AW336" t="str">
        <f t="shared" si="148"/>
        <v>Southern Utah</v>
      </c>
      <c r="AX336" t="str">
        <f t="shared" si="149"/>
        <v/>
      </c>
      <c r="AY336">
        <v>335</v>
      </c>
    </row>
    <row r="337" spans="1:51" x14ac:dyDescent="0.25">
      <c r="A337">
        <v>1</v>
      </c>
      <c r="B337">
        <v>1</v>
      </c>
      <c r="C337">
        <v>1</v>
      </c>
      <c r="D337" t="s">
        <v>290</v>
      </c>
      <c r="E337">
        <v>67.177099999999996</v>
      </c>
      <c r="F337">
        <v>264</v>
      </c>
      <c r="G337">
        <v>65.808700000000002</v>
      </c>
      <c r="H337">
        <v>284</v>
      </c>
      <c r="I337">
        <v>90.325100000000006</v>
      </c>
      <c r="J337">
        <v>342</v>
      </c>
      <c r="K337">
        <v>87.194699999999997</v>
      </c>
      <c r="L337">
        <v>349</v>
      </c>
      <c r="M337">
        <v>99.452399999999997</v>
      </c>
      <c r="N337">
        <v>81</v>
      </c>
      <c r="O337">
        <v>103.702</v>
      </c>
      <c r="P337">
        <v>154</v>
      </c>
      <c r="Q337">
        <v>-16.5077</v>
      </c>
      <c r="R337">
        <v>329</v>
      </c>
      <c r="S337">
        <f t="shared" si="125"/>
        <v>-0.24572808293302334</v>
      </c>
      <c r="T337">
        <f t="shared" si="126"/>
        <v>333</v>
      </c>
      <c r="U337">
        <f t="shared" si="127"/>
        <v>510741.82881393266</v>
      </c>
      <c r="V337">
        <f t="shared" si="128"/>
        <v>349</v>
      </c>
      <c r="W337">
        <f t="shared" si="129"/>
        <v>25.005650683832023</v>
      </c>
      <c r="X337">
        <f t="shared" si="130"/>
        <v>185</v>
      </c>
      <c r="Y337">
        <f t="shared" si="131"/>
        <v>259</v>
      </c>
      <c r="Z337">
        <v>7.6799999999999993E-2</v>
      </c>
      <c r="AA337">
        <f t="shared" si="132"/>
        <v>343</v>
      </c>
      <c r="AB337">
        <v>0.2321</v>
      </c>
      <c r="AC337">
        <f t="shared" si="133"/>
        <v>0.15445</v>
      </c>
      <c r="AD337">
        <f t="shared" si="134"/>
        <v>322</v>
      </c>
      <c r="AE337">
        <v>0.1225</v>
      </c>
      <c r="AF337">
        <f t="shared" si="135"/>
        <v>314</v>
      </c>
      <c r="AG337">
        <v>0.13100000000000001</v>
      </c>
      <c r="AH337">
        <f t="shared" si="136"/>
        <v>324</v>
      </c>
      <c r="AI337">
        <f t="shared" si="137"/>
        <v>316.83333333333331</v>
      </c>
      <c r="AJ337">
        <f>IF(C337=1,(AI337/Z337),REF)</f>
        <v>4125.4340277777783</v>
      </c>
      <c r="AK337">
        <f t="shared" si="138"/>
        <v>343</v>
      </c>
      <c r="AL337">
        <f>IF(B337=1,(AI337/AC337),REF)</f>
        <v>2051.3650588108339</v>
      </c>
      <c r="AM337">
        <f t="shared" si="139"/>
        <v>324</v>
      </c>
      <c r="AN337">
        <f t="shared" si="140"/>
        <v>322</v>
      </c>
      <c r="AO337" t="str">
        <f t="shared" si="141"/>
        <v>Savannah St.</v>
      </c>
      <c r="AP337">
        <f t="shared" si="142"/>
        <v>3.7313690888365433E-2</v>
      </c>
      <c r="AQ337">
        <f t="shared" si="143"/>
        <v>6.8407518171569676E-2</v>
      </c>
      <c r="AR337">
        <f t="shared" si="144"/>
        <v>0.30849835331229597</v>
      </c>
      <c r="AS337" t="str">
        <f t="shared" si="145"/>
        <v>Savannah St.</v>
      </c>
      <c r="AT337">
        <f t="shared" si="146"/>
        <v>336</v>
      </c>
      <c r="AU337">
        <f t="shared" si="147"/>
        <v>326.66666666666669</v>
      </c>
      <c r="AV337">
        <v>327</v>
      </c>
      <c r="AW337" t="str">
        <f t="shared" si="148"/>
        <v>Savannah St.</v>
      </c>
      <c r="AX337" t="str">
        <f t="shared" si="149"/>
        <v/>
      </c>
      <c r="AY337">
        <v>336</v>
      </c>
    </row>
    <row r="338" spans="1:51" x14ac:dyDescent="0.25">
      <c r="A338">
        <v>1</v>
      </c>
      <c r="B338">
        <v>1</v>
      </c>
      <c r="C338">
        <v>1</v>
      </c>
      <c r="D338" t="s">
        <v>189</v>
      </c>
      <c r="E338">
        <v>77.762699999999995</v>
      </c>
      <c r="F338">
        <v>2</v>
      </c>
      <c r="G338">
        <v>76.8506</v>
      </c>
      <c r="H338">
        <v>3</v>
      </c>
      <c r="I338">
        <v>96.253799999999998</v>
      </c>
      <c r="J338">
        <v>305</v>
      </c>
      <c r="K338">
        <v>95.928100000000001</v>
      </c>
      <c r="L338">
        <v>314</v>
      </c>
      <c r="M338">
        <v>110.35</v>
      </c>
      <c r="N338">
        <v>315</v>
      </c>
      <c r="O338">
        <v>114.28100000000001</v>
      </c>
      <c r="P338">
        <v>331</v>
      </c>
      <c r="Q338">
        <v>-18.353300000000001</v>
      </c>
      <c r="R338">
        <v>336</v>
      </c>
      <c r="S338">
        <f t="shared" si="125"/>
        <v>-0.23601160967919074</v>
      </c>
      <c r="T338">
        <f t="shared" si="126"/>
        <v>326</v>
      </c>
      <c r="U338">
        <f t="shared" si="127"/>
        <v>715587.94668187154</v>
      </c>
      <c r="V338">
        <f t="shared" si="128"/>
        <v>226</v>
      </c>
      <c r="W338">
        <f t="shared" si="129"/>
        <v>25.234059328780468</v>
      </c>
      <c r="X338">
        <f t="shared" si="130"/>
        <v>204</v>
      </c>
      <c r="Y338">
        <f t="shared" si="131"/>
        <v>265</v>
      </c>
      <c r="Z338">
        <v>0.105</v>
      </c>
      <c r="AA338">
        <f t="shared" si="132"/>
        <v>333</v>
      </c>
      <c r="AB338">
        <v>0.1308</v>
      </c>
      <c r="AC338">
        <f t="shared" si="133"/>
        <v>0.1179</v>
      </c>
      <c r="AD338">
        <f t="shared" si="134"/>
        <v>337</v>
      </c>
      <c r="AE338">
        <v>0.08</v>
      </c>
      <c r="AF338">
        <f t="shared" si="135"/>
        <v>337</v>
      </c>
      <c r="AG338">
        <v>0.1133</v>
      </c>
      <c r="AH338">
        <f t="shared" si="136"/>
        <v>334</v>
      </c>
      <c r="AI338">
        <f t="shared" si="137"/>
        <v>304.16666666666669</v>
      </c>
      <c r="AJ338">
        <f>IF(C338=1,(AI338/Z338),REF)</f>
        <v>2896.8253968253971</v>
      </c>
      <c r="AK338">
        <f t="shared" si="138"/>
        <v>333</v>
      </c>
      <c r="AL338">
        <f>IF(B338=1,(AI338/AC338),REF)</f>
        <v>2579.8699462821601</v>
      </c>
      <c r="AM338">
        <f t="shared" si="139"/>
        <v>336</v>
      </c>
      <c r="AN338">
        <f t="shared" si="140"/>
        <v>333</v>
      </c>
      <c r="AO338" t="str">
        <f t="shared" si="141"/>
        <v>Maine</v>
      </c>
      <c r="AP338">
        <f t="shared" si="142"/>
        <v>5.2850733752551782E-2</v>
      </c>
      <c r="AQ338">
        <f t="shared" si="143"/>
        <v>5.0744078415058472E-2</v>
      </c>
      <c r="AR338">
        <f t="shared" si="144"/>
        <v>0.30600125288916669</v>
      </c>
      <c r="AS338" t="str">
        <f t="shared" si="145"/>
        <v>Maine</v>
      </c>
      <c r="AT338">
        <f t="shared" si="146"/>
        <v>337</v>
      </c>
      <c r="AU338">
        <f t="shared" si="147"/>
        <v>335.66666666666669</v>
      </c>
      <c r="AV338">
        <v>338</v>
      </c>
      <c r="AW338" t="str">
        <f t="shared" si="148"/>
        <v>Maine</v>
      </c>
      <c r="AX338" t="str">
        <f t="shared" si="149"/>
        <v/>
      </c>
      <c r="AY338">
        <v>337</v>
      </c>
    </row>
    <row r="339" spans="1:51" x14ac:dyDescent="0.25">
      <c r="A339">
        <v>1</v>
      </c>
      <c r="B339">
        <v>1</v>
      </c>
      <c r="C339">
        <v>1</v>
      </c>
      <c r="D339" t="s">
        <v>83</v>
      </c>
      <c r="E339">
        <v>70.5047</v>
      </c>
      <c r="F339">
        <v>97</v>
      </c>
      <c r="G339">
        <v>69.010400000000004</v>
      </c>
      <c r="H339">
        <v>118</v>
      </c>
      <c r="I339">
        <v>88.738500000000002</v>
      </c>
      <c r="J339">
        <v>344</v>
      </c>
      <c r="K339">
        <v>91.602800000000002</v>
      </c>
      <c r="L339">
        <v>339</v>
      </c>
      <c r="M339">
        <v>111.512</v>
      </c>
      <c r="N339">
        <v>334</v>
      </c>
      <c r="O339">
        <v>113.71599999999999</v>
      </c>
      <c r="P339">
        <v>327</v>
      </c>
      <c r="Q339">
        <v>-22.113600000000002</v>
      </c>
      <c r="R339">
        <v>347</v>
      </c>
      <c r="S339">
        <f t="shared" si="125"/>
        <v>-0.31364150191405671</v>
      </c>
      <c r="T339">
        <f t="shared" si="126"/>
        <v>344</v>
      </c>
      <c r="U339">
        <f t="shared" si="127"/>
        <v>591610.08227566886</v>
      </c>
      <c r="V339">
        <f t="shared" si="128"/>
        <v>333</v>
      </c>
      <c r="W339">
        <f t="shared" si="129"/>
        <v>27.611910100436752</v>
      </c>
      <c r="X339">
        <f t="shared" si="130"/>
        <v>315</v>
      </c>
      <c r="Y339">
        <f t="shared" si="131"/>
        <v>329.5</v>
      </c>
      <c r="Z339">
        <v>0.13089999999999999</v>
      </c>
      <c r="AA339">
        <f t="shared" si="132"/>
        <v>325</v>
      </c>
      <c r="AB339">
        <v>4.1099999999999998E-2</v>
      </c>
      <c r="AC339">
        <f t="shared" si="133"/>
        <v>8.5999999999999993E-2</v>
      </c>
      <c r="AD339">
        <f t="shared" si="134"/>
        <v>345</v>
      </c>
      <c r="AE339">
        <v>0.13519999999999999</v>
      </c>
      <c r="AF339">
        <f t="shared" si="135"/>
        <v>309</v>
      </c>
      <c r="AG339">
        <v>0.14849999999999999</v>
      </c>
      <c r="AH339">
        <f t="shared" si="136"/>
        <v>318</v>
      </c>
      <c r="AI339">
        <f t="shared" si="137"/>
        <v>329.75</v>
      </c>
      <c r="AJ339">
        <f>IF(C339=1,(AI339/Z339),REF)</f>
        <v>2519.0985485103133</v>
      </c>
      <c r="AK339">
        <f t="shared" si="138"/>
        <v>328</v>
      </c>
      <c r="AL339">
        <f>IF(B339=1,(AI339/AC339),REF)</f>
        <v>3834.3023255813955</v>
      </c>
      <c r="AM339">
        <f t="shared" si="139"/>
        <v>345</v>
      </c>
      <c r="AN339">
        <f t="shared" si="140"/>
        <v>328</v>
      </c>
      <c r="AO339" t="str">
        <f t="shared" si="141"/>
        <v>Chicago St.</v>
      </c>
      <c r="AP339">
        <f t="shared" si="142"/>
        <v>6.6814248016194677E-2</v>
      </c>
      <c r="AQ339">
        <f t="shared" si="143"/>
        <v>3.5225644528306781E-2</v>
      </c>
      <c r="AR339">
        <f t="shared" si="144"/>
        <v>0.30415572734407798</v>
      </c>
      <c r="AS339" t="str">
        <f t="shared" si="145"/>
        <v>Chicago St.</v>
      </c>
      <c r="AT339">
        <f t="shared" si="146"/>
        <v>338</v>
      </c>
      <c r="AU339">
        <f t="shared" si="147"/>
        <v>337</v>
      </c>
      <c r="AV339">
        <v>339</v>
      </c>
      <c r="AW339" t="str">
        <f t="shared" si="148"/>
        <v>Chicago St.</v>
      </c>
      <c r="AX339" t="str">
        <f t="shared" si="149"/>
        <v/>
      </c>
      <c r="AY339">
        <v>338</v>
      </c>
    </row>
    <row r="340" spans="1:51" x14ac:dyDescent="0.25">
      <c r="A340">
        <v>1</v>
      </c>
      <c r="B340">
        <v>1</v>
      </c>
      <c r="C340">
        <v>1</v>
      </c>
      <c r="D340" t="s">
        <v>302</v>
      </c>
      <c r="E340">
        <v>71.566599999999994</v>
      </c>
      <c r="F340">
        <v>64</v>
      </c>
      <c r="G340">
        <v>70.737799999999993</v>
      </c>
      <c r="H340">
        <v>57</v>
      </c>
      <c r="I340">
        <v>91.162099999999995</v>
      </c>
      <c r="J340">
        <v>337</v>
      </c>
      <c r="K340">
        <v>90.931200000000004</v>
      </c>
      <c r="L340">
        <v>342</v>
      </c>
      <c r="M340">
        <v>108.87</v>
      </c>
      <c r="N340">
        <v>291</v>
      </c>
      <c r="O340">
        <v>110.298</v>
      </c>
      <c r="P340">
        <v>282</v>
      </c>
      <c r="Q340">
        <v>-19.366900000000001</v>
      </c>
      <c r="R340">
        <v>341</v>
      </c>
      <c r="S340">
        <f t="shared" si="125"/>
        <v>-0.270612268851671</v>
      </c>
      <c r="T340">
        <f t="shared" si="126"/>
        <v>339</v>
      </c>
      <c r="U340">
        <f t="shared" si="127"/>
        <v>591747.22501764714</v>
      </c>
      <c r="V340">
        <f t="shared" si="128"/>
        <v>332</v>
      </c>
      <c r="W340">
        <f t="shared" si="129"/>
        <v>25.905849309748554</v>
      </c>
      <c r="X340">
        <f t="shared" si="130"/>
        <v>242</v>
      </c>
      <c r="Y340">
        <f t="shared" si="131"/>
        <v>290.5</v>
      </c>
      <c r="Z340">
        <v>0.1028</v>
      </c>
      <c r="AA340">
        <f t="shared" si="132"/>
        <v>334</v>
      </c>
      <c r="AB340">
        <v>0.126</v>
      </c>
      <c r="AC340">
        <f t="shared" si="133"/>
        <v>0.1144</v>
      </c>
      <c r="AD340">
        <f t="shared" si="134"/>
        <v>339</v>
      </c>
      <c r="AE340">
        <v>0.10589999999999999</v>
      </c>
      <c r="AF340">
        <f t="shared" si="135"/>
        <v>329</v>
      </c>
      <c r="AG340">
        <v>0.12720000000000001</v>
      </c>
      <c r="AH340">
        <f t="shared" si="136"/>
        <v>326</v>
      </c>
      <c r="AI340">
        <f t="shared" si="137"/>
        <v>325.91666666666669</v>
      </c>
      <c r="AJ340">
        <f>IF(C340=1,(AI340/Z340),REF)</f>
        <v>3170.3955901426721</v>
      </c>
      <c r="AK340">
        <f t="shared" si="138"/>
        <v>336</v>
      </c>
      <c r="AL340">
        <f>IF(B340=1,(AI340/AC340),REF)</f>
        <v>2848.9219114219118</v>
      </c>
      <c r="AM340">
        <f t="shared" si="139"/>
        <v>339</v>
      </c>
      <c r="AN340">
        <f t="shared" si="140"/>
        <v>336</v>
      </c>
      <c r="AO340" t="str">
        <f t="shared" si="141"/>
        <v>Southeast Missouri St.</v>
      </c>
      <c r="AP340">
        <f t="shared" si="142"/>
        <v>5.1278548469411302E-2</v>
      </c>
      <c r="AQ340">
        <f t="shared" si="143"/>
        <v>4.863089331830317E-2</v>
      </c>
      <c r="AR340">
        <f t="shared" si="144"/>
        <v>0.30159949827757188</v>
      </c>
      <c r="AS340" t="str">
        <f t="shared" si="145"/>
        <v>Southeast Missouri St.</v>
      </c>
      <c r="AT340">
        <f t="shared" si="146"/>
        <v>339</v>
      </c>
      <c r="AU340">
        <f t="shared" si="147"/>
        <v>338</v>
      </c>
      <c r="AV340">
        <v>340</v>
      </c>
      <c r="AW340" t="str">
        <f t="shared" si="148"/>
        <v>Southeast Missouri St.</v>
      </c>
      <c r="AX340" t="str">
        <f t="shared" si="149"/>
        <v/>
      </c>
      <c r="AY340">
        <v>339</v>
      </c>
    </row>
    <row r="341" spans="1:51" x14ac:dyDescent="0.25">
      <c r="A341">
        <v>1</v>
      </c>
      <c r="B341">
        <v>1</v>
      </c>
      <c r="C341">
        <v>1</v>
      </c>
      <c r="D341" t="s">
        <v>357</v>
      </c>
      <c r="E341">
        <v>72.826099999999997</v>
      </c>
      <c r="F341">
        <v>31</v>
      </c>
      <c r="G341">
        <v>71.404899999999998</v>
      </c>
      <c r="H341">
        <v>42</v>
      </c>
      <c r="I341">
        <v>97.778000000000006</v>
      </c>
      <c r="J341">
        <v>289</v>
      </c>
      <c r="K341">
        <v>97.528999999999996</v>
      </c>
      <c r="L341">
        <v>301</v>
      </c>
      <c r="M341">
        <v>115.32899999999999</v>
      </c>
      <c r="N341">
        <v>346</v>
      </c>
      <c r="O341">
        <v>116.746</v>
      </c>
      <c r="P341">
        <v>344</v>
      </c>
      <c r="Q341">
        <v>-19.216799999999999</v>
      </c>
      <c r="R341">
        <v>339</v>
      </c>
      <c r="S341">
        <f t="shared" si="125"/>
        <v>-0.26387517661937132</v>
      </c>
      <c r="T341">
        <f t="shared" si="126"/>
        <v>337</v>
      </c>
      <c r="U341">
        <f t="shared" si="127"/>
        <v>692715.00596725009</v>
      </c>
      <c r="V341">
        <f t="shared" si="128"/>
        <v>253</v>
      </c>
      <c r="W341">
        <f t="shared" si="129"/>
        <v>27.880474583682513</v>
      </c>
      <c r="X341">
        <f t="shared" si="130"/>
        <v>319</v>
      </c>
      <c r="Y341">
        <f t="shared" si="131"/>
        <v>328</v>
      </c>
      <c r="Z341">
        <v>0.10199999999999999</v>
      </c>
      <c r="AA341">
        <f t="shared" si="132"/>
        <v>335</v>
      </c>
      <c r="AB341">
        <v>0.12230000000000001</v>
      </c>
      <c r="AC341">
        <f t="shared" si="133"/>
        <v>0.11215</v>
      </c>
      <c r="AD341">
        <f t="shared" si="134"/>
        <v>340</v>
      </c>
      <c r="AE341">
        <v>0.1062</v>
      </c>
      <c r="AF341">
        <f t="shared" si="135"/>
        <v>328</v>
      </c>
      <c r="AG341">
        <v>6.5600000000000006E-2</v>
      </c>
      <c r="AH341">
        <f t="shared" si="136"/>
        <v>344</v>
      </c>
      <c r="AI341">
        <f t="shared" si="137"/>
        <v>321.66666666666669</v>
      </c>
      <c r="AJ341">
        <f>IF(C341=1,(AI341/Z341),REF)</f>
        <v>3153.5947712418306</v>
      </c>
      <c r="AK341">
        <f t="shared" si="138"/>
        <v>335</v>
      </c>
      <c r="AL341">
        <f>IF(B341=1,(AI341/AC341),REF)</f>
        <v>2868.1824936840544</v>
      </c>
      <c r="AM341">
        <f t="shared" si="139"/>
        <v>340</v>
      </c>
      <c r="AN341">
        <f t="shared" si="140"/>
        <v>335</v>
      </c>
      <c r="AO341" t="str">
        <f t="shared" si="141"/>
        <v>UTSA</v>
      </c>
      <c r="AP341">
        <f t="shared" si="142"/>
        <v>5.0906534971437073E-2</v>
      </c>
      <c r="AQ341">
        <f t="shared" si="143"/>
        <v>4.7634292749071418E-2</v>
      </c>
      <c r="AR341">
        <f t="shared" si="144"/>
        <v>0.299940066970941</v>
      </c>
      <c r="AS341" t="str">
        <f t="shared" si="145"/>
        <v>UTSA</v>
      </c>
      <c r="AT341">
        <f t="shared" si="146"/>
        <v>340</v>
      </c>
      <c r="AU341">
        <f t="shared" si="147"/>
        <v>338.33333333333331</v>
      </c>
      <c r="AV341">
        <v>342</v>
      </c>
      <c r="AW341" t="str">
        <f t="shared" si="148"/>
        <v>UTSA</v>
      </c>
      <c r="AX341" t="str">
        <f t="shared" si="149"/>
        <v/>
      </c>
      <c r="AY341">
        <v>340</v>
      </c>
    </row>
    <row r="342" spans="1:51" x14ac:dyDescent="0.25">
      <c r="A342">
        <v>1</v>
      </c>
      <c r="B342">
        <v>1</v>
      </c>
      <c r="C342">
        <v>1</v>
      </c>
      <c r="D342" t="s">
        <v>232</v>
      </c>
      <c r="E342">
        <v>68.474199999999996</v>
      </c>
      <c r="F342">
        <v>199</v>
      </c>
      <c r="G342">
        <v>67.545199999999994</v>
      </c>
      <c r="H342">
        <v>199</v>
      </c>
      <c r="I342">
        <v>96.3065</v>
      </c>
      <c r="J342">
        <v>303</v>
      </c>
      <c r="K342">
        <v>95.492999999999995</v>
      </c>
      <c r="L342">
        <v>317</v>
      </c>
      <c r="M342">
        <v>108.104</v>
      </c>
      <c r="N342">
        <v>279</v>
      </c>
      <c r="O342">
        <v>114.389</v>
      </c>
      <c r="P342">
        <v>332</v>
      </c>
      <c r="Q342">
        <v>-18.895800000000001</v>
      </c>
      <c r="R342">
        <v>338</v>
      </c>
      <c r="S342">
        <f t="shared" si="125"/>
        <v>-0.27595795204617218</v>
      </c>
      <c r="T342">
        <f t="shared" si="126"/>
        <v>341</v>
      </c>
      <c r="U342">
        <f t="shared" si="127"/>
        <v>624410.27589983563</v>
      </c>
      <c r="V342">
        <f t="shared" si="128"/>
        <v>314</v>
      </c>
      <c r="W342">
        <f t="shared" si="129"/>
        <v>28.700393709641922</v>
      </c>
      <c r="X342">
        <f t="shared" si="130"/>
        <v>336</v>
      </c>
      <c r="Y342">
        <f t="shared" si="131"/>
        <v>338.5</v>
      </c>
      <c r="Z342">
        <v>8.4500000000000006E-2</v>
      </c>
      <c r="AA342">
        <f t="shared" si="132"/>
        <v>341</v>
      </c>
      <c r="AB342">
        <v>0.17710000000000001</v>
      </c>
      <c r="AC342">
        <f t="shared" si="133"/>
        <v>0.1308</v>
      </c>
      <c r="AD342">
        <f t="shared" si="134"/>
        <v>331</v>
      </c>
      <c r="AE342">
        <v>7.6100000000000001E-2</v>
      </c>
      <c r="AF342">
        <f t="shared" si="135"/>
        <v>339</v>
      </c>
      <c r="AG342">
        <v>0.15260000000000001</v>
      </c>
      <c r="AH342">
        <f t="shared" si="136"/>
        <v>314</v>
      </c>
      <c r="AI342">
        <f t="shared" si="137"/>
        <v>329.58333333333331</v>
      </c>
      <c r="AJ342">
        <f>IF(C342=1,(AI342/Z342),REF)</f>
        <v>3900.3944773175535</v>
      </c>
      <c r="AK342">
        <f t="shared" si="138"/>
        <v>341</v>
      </c>
      <c r="AL342">
        <f>IF(B342=1,(AI342/AC342),REF)</f>
        <v>2519.750254841998</v>
      </c>
      <c r="AM342">
        <f t="shared" si="139"/>
        <v>334</v>
      </c>
      <c r="AN342">
        <f t="shared" si="140"/>
        <v>331</v>
      </c>
      <c r="AO342" t="str">
        <f t="shared" si="141"/>
        <v>North Carolina A&amp;T</v>
      </c>
      <c r="AP342">
        <f t="shared" si="142"/>
        <v>4.1285714950728102E-2</v>
      </c>
      <c r="AQ342">
        <f t="shared" si="143"/>
        <v>5.6462401747897864E-2</v>
      </c>
      <c r="AR342">
        <f t="shared" si="144"/>
        <v>0.29897258135533872</v>
      </c>
      <c r="AS342" t="str">
        <f t="shared" si="145"/>
        <v>North Carolina A&amp;T</v>
      </c>
      <c r="AT342">
        <f t="shared" si="146"/>
        <v>341</v>
      </c>
      <c r="AU342">
        <f t="shared" si="147"/>
        <v>334.33333333333331</v>
      </c>
      <c r="AV342">
        <v>336</v>
      </c>
      <c r="AW342" t="str">
        <f t="shared" si="148"/>
        <v>North Carolina A&amp;T</v>
      </c>
      <c r="AX342" t="str">
        <f t="shared" si="149"/>
        <v/>
      </c>
      <c r="AY342">
        <v>341</v>
      </c>
    </row>
    <row r="343" spans="1:51" x14ac:dyDescent="0.25">
      <c r="A343">
        <v>1</v>
      </c>
      <c r="B343">
        <v>1</v>
      </c>
      <c r="C343">
        <v>1</v>
      </c>
      <c r="D343" t="s">
        <v>153</v>
      </c>
      <c r="E343">
        <v>72.5655</v>
      </c>
      <c r="F343">
        <v>36</v>
      </c>
      <c r="G343">
        <v>71.582899999999995</v>
      </c>
      <c r="H343">
        <v>39</v>
      </c>
      <c r="I343">
        <v>88.298500000000004</v>
      </c>
      <c r="J343">
        <v>346</v>
      </c>
      <c r="K343">
        <v>89.489199999999997</v>
      </c>
      <c r="L343">
        <v>343</v>
      </c>
      <c r="M343">
        <v>107.42</v>
      </c>
      <c r="N343">
        <v>258</v>
      </c>
      <c r="O343">
        <v>107.49299999999999</v>
      </c>
      <c r="P343">
        <v>228</v>
      </c>
      <c r="Q343">
        <v>-18.003900000000002</v>
      </c>
      <c r="R343">
        <v>335</v>
      </c>
      <c r="S343">
        <f t="shared" si="125"/>
        <v>-0.24810412661664288</v>
      </c>
      <c r="T343">
        <f t="shared" si="126"/>
        <v>334</v>
      </c>
      <c r="U343">
        <f t="shared" si="127"/>
        <v>581127.52121443988</v>
      </c>
      <c r="V343">
        <f t="shared" si="128"/>
        <v>341</v>
      </c>
      <c r="W343">
        <f t="shared" si="129"/>
        <v>24.517608272277577</v>
      </c>
      <c r="X343">
        <f t="shared" si="130"/>
        <v>165</v>
      </c>
      <c r="Y343">
        <f t="shared" si="131"/>
        <v>249.5</v>
      </c>
      <c r="Z343">
        <v>7.3300000000000004E-2</v>
      </c>
      <c r="AA343">
        <f t="shared" si="132"/>
        <v>345</v>
      </c>
      <c r="AB343">
        <v>0.17610000000000001</v>
      </c>
      <c r="AC343">
        <f t="shared" si="133"/>
        <v>0.12470000000000001</v>
      </c>
      <c r="AD343">
        <f t="shared" si="134"/>
        <v>336</v>
      </c>
      <c r="AE343">
        <v>0.1666</v>
      </c>
      <c r="AF343">
        <f t="shared" si="135"/>
        <v>294</v>
      </c>
      <c r="AG343">
        <v>7.1099999999999997E-2</v>
      </c>
      <c r="AH343">
        <f t="shared" si="136"/>
        <v>343</v>
      </c>
      <c r="AI343">
        <f t="shared" si="137"/>
        <v>316.25</v>
      </c>
      <c r="AJ343">
        <f>IF(C343=1,(AI343/Z343),REF)</f>
        <v>4314.4611186903139</v>
      </c>
      <c r="AK343">
        <f t="shared" si="138"/>
        <v>344</v>
      </c>
      <c r="AL343">
        <f>IF(B343=1,(AI343/AC343),REF)</f>
        <v>2536.086607858861</v>
      </c>
      <c r="AM343">
        <f t="shared" si="139"/>
        <v>335</v>
      </c>
      <c r="AN343">
        <f t="shared" si="140"/>
        <v>335</v>
      </c>
      <c r="AO343" t="str">
        <f t="shared" si="141"/>
        <v>Illinois Chicago</v>
      </c>
      <c r="AP343">
        <f t="shared" si="142"/>
        <v>3.5454002644611633E-2</v>
      </c>
      <c r="AQ343">
        <f t="shared" si="143"/>
        <v>5.3785750689598621E-2</v>
      </c>
      <c r="AR343">
        <f t="shared" si="144"/>
        <v>0.28827789766939221</v>
      </c>
      <c r="AS343" t="str">
        <f t="shared" si="145"/>
        <v>Illinois Chicago</v>
      </c>
      <c r="AT343">
        <f t="shared" si="146"/>
        <v>342</v>
      </c>
      <c r="AU343">
        <f t="shared" si="147"/>
        <v>337.66666666666669</v>
      </c>
      <c r="AV343">
        <v>341</v>
      </c>
      <c r="AW343" t="str">
        <f t="shared" si="148"/>
        <v>Illinois Chicago</v>
      </c>
      <c r="AX343" t="str">
        <f t="shared" si="149"/>
        <v/>
      </c>
      <c r="AY343">
        <v>342</v>
      </c>
    </row>
    <row r="344" spans="1:51" x14ac:dyDescent="0.25">
      <c r="A344">
        <v>1</v>
      </c>
      <c r="B344">
        <v>1</v>
      </c>
      <c r="C344">
        <v>1</v>
      </c>
      <c r="D344" t="s">
        <v>264</v>
      </c>
      <c r="E344">
        <v>68.869399999999999</v>
      </c>
      <c r="F344">
        <v>181</v>
      </c>
      <c r="G344">
        <v>68.563299999999998</v>
      </c>
      <c r="H344">
        <v>138</v>
      </c>
      <c r="I344">
        <v>87.710499999999996</v>
      </c>
      <c r="J344">
        <v>348</v>
      </c>
      <c r="K344">
        <v>88.788600000000002</v>
      </c>
      <c r="L344">
        <v>344</v>
      </c>
      <c r="M344">
        <v>102.934</v>
      </c>
      <c r="N344">
        <v>149</v>
      </c>
      <c r="O344">
        <v>107.358</v>
      </c>
      <c r="P344">
        <v>223</v>
      </c>
      <c r="Q344">
        <v>-18.569199999999999</v>
      </c>
      <c r="R344">
        <v>337</v>
      </c>
      <c r="S344">
        <f t="shared" si="125"/>
        <v>-0.26963208623859075</v>
      </c>
      <c r="T344">
        <f t="shared" si="126"/>
        <v>338</v>
      </c>
      <c r="U344">
        <f t="shared" si="127"/>
        <v>542926.09474425123</v>
      </c>
      <c r="V344">
        <f t="shared" si="128"/>
        <v>343</v>
      </c>
      <c r="W344">
        <f t="shared" si="129"/>
        <v>25.781534359295204</v>
      </c>
      <c r="X344">
        <f t="shared" si="130"/>
        <v>235</v>
      </c>
      <c r="Y344">
        <f t="shared" si="131"/>
        <v>286.5</v>
      </c>
      <c r="Z344">
        <v>8.1799999999999998E-2</v>
      </c>
      <c r="AA344">
        <f t="shared" si="132"/>
        <v>342</v>
      </c>
      <c r="AB344">
        <v>0.1263</v>
      </c>
      <c r="AC344">
        <f t="shared" si="133"/>
        <v>0.10405</v>
      </c>
      <c r="AD344">
        <f t="shared" si="134"/>
        <v>342</v>
      </c>
      <c r="AE344">
        <v>0.1197</v>
      </c>
      <c r="AF344">
        <f t="shared" si="135"/>
        <v>318</v>
      </c>
      <c r="AG344">
        <v>6.3299999999999995E-2</v>
      </c>
      <c r="AH344">
        <f t="shared" si="136"/>
        <v>345</v>
      </c>
      <c r="AI344">
        <f t="shared" si="137"/>
        <v>328.75</v>
      </c>
      <c r="AJ344">
        <f>IF(C344=1,(AI344/Z344),REF)</f>
        <v>4018.9486552567237</v>
      </c>
      <c r="AK344">
        <f t="shared" si="138"/>
        <v>342</v>
      </c>
      <c r="AL344">
        <f>IF(B344=1,(AI344/AC344),REF)</f>
        <v>3159.5386833253242</v>
      </c>
      <c r="AM344">
        <f t="shared" si="139"/>
        <v>341</v>
      </c>
      <c r="AN344">
        <f t="shared" si="140"/>
        <v>341</v>
      </c>
      <c r="AO344" t="str">
        <f t="shared" si="141"/>
        <v>Prairie View A&amp;M</v>
      </c>
      <c r="AP344">
        <f t="shared" si="142"/>
        <v>3.9847035062718299E-2</v>
      </c>
      <c r="AQ344">
        <f t="shared" si="143"/>
        <v>4.3662682711566161E-2</v>
      </c>
      <c r="AR344">
        <f t="shared" si="144"/>
        <v>0.28072611025634592</v>
      </c>
      <c r="AS344" t="str">
        <f t="shared" si="145"/>
        <v>Prairie View A&amp;M</v>
      </c>
      <c r="AT344">
        <f t="shared" si="146"/>
        <v>343</v>
      </c>
      <c r="AU344">
        <f t="shared" si="147"/>
        <v>342</v>
      </c>
      <c r="AV344">
        <v>343</v>
      </c>
      <c r="AW344" t="str">
        <f t="shared" si="148"/>
        <v>Prairie View A&amp;M</v>
      </c>
      <c r="AX344" t="str">
        <f t="shared" si="149"/>
        <v/>
      </c>
      <c r="AY344">
        <v>343</v>
      </c>
    </row>
    <row r="345" spans="1:51" x14ac:dyDescent="0.25">
      <c r="A345">
        <v>1</v>
      </c>
      <c r="B345">
        <v>1</v>
      </c>
      <c r="C345">
        <v>1</v>
      </c>
      <c r="D345" t="s">
        <v>209</v>
      </c>
      <c r="E345">
        <v>71.417400000000001</v>
      </c>
      <c r="F345">
        <v>66</v>
      </c>
      <c r="G345">
        <v>71.086200000000005</v>
      </c>
      <c r="H345">
        <v>50</v>
      </c>
      <c r="I345">
        <v>90.344200000000001</v>
      </c>
      <c r="J345">
        <v>341</v>
      </c>
      <c r="K345">
        <v>91.271500000000003</v>
      </c>
      <c r="L345">
        <v>341</v>
      </c>
      <c r="M345">
        <v>106.24299999999999</v>
      </c>
      <c r="N345">
        <v>232</v>
      </c>
      <c r="O345">
        <v>110.624</v>
      </c>
      <c r="P345">
        <v>287</v>
      </c>
      <c r="Q345">
        <v>-19.352900000000002</v>
      </c>
      <c r="R345">
        <v>340</v>
      </c>
      <c r="S345">
        <f t="shared" si="125"/>
        <v>-0.27097738086236678</v>
      </c>
      <c r="T345">
        <f t="shared" si="126"/>
        <v>340</v>
      </c>
      <c r="U345">
        <f t="shared" si="127"/>
        <v>594941.70172344311</v>
      </c>
      <c r="V345">
        <f t="shared" si="128"/>
        <v>331</v>
      </c>
      <c r="W345">
        <f t="shared" si="129"/>
        <v>26.082843599754366</v>
      </c>
      <c r="X345">
        <f t="shared" si="130"/>
        <v>251</v>
      </c>
      <c r="Y345">
        <f t="shared" si="131"/>
        <v>295.5</v>
      </c>
      <c r="Z345">
        <v>9.9299999999999999E-2</v>
      </c>
      <c r="AA345">
        <f t="shared" si="132"/>
        <v>337</v>
      </c>
      <c r="AB345">
        <v>6.4299999999999996E-2</v>
      </c>
      <c r="AC345">
        <f t="shared" si="133"/>
        <v>8.1799999999999998E-2</v>
      </c>
      <c r="AD345">
        <f t="shared" si="134"/>
        <v>346</v>
      </c>
      <c r="AE345">
        <v>0.1174</v>
      </c>
      <c r="AF345">
        <f t="shared" si="135"/>
        <v>320</v>
      </c>
      <c r="AG345">
        <v>6.1800000000000001E-2</v>
      </c>
      <c r="AH345">
        <f t="shared" si="136"/>
        <v>347</v>
      </c>
      <c r="AI345">
        <f t="shared" si="137"/>
        <v>329.91666666666669</v>
      </c>
      <c r="AJ345">
        <f>IF(C345=1,(AI345/Z345),REF)</f>
        <v>3322.423632091306</v>
      </c>
      <c r="AK345">
        <f t="shared" si="138"/>
        <v>337</v>
      </c>
      <c r="AL345">
        <f>IF(B345=1,(AI345/AC345),REF)</f>
        <v>4033.2110839445804</v>
      </c>
      <c r="AM345">
        <f t="shared" si="139"/>
        <v>346</v>
      </c>
      <c r="AN345">
        <f t="shared" si="140"/>
        <v>337</v>
      </c>
      <c r="AO345" t="str">
        <f t="shared" si="141"/>
        <v>Mississippi Valley St.</v>
      </c>
      <c r="AP345">
        <f t="shared" si="142"/>
        <v>4.9301224024868959E-2</v>
      </c>
      <c r="AQ345">
        <f t="shared" si="143"/>
        <v>3.3294172532383266E-2</v>
      </c>
      <c r="AR345">
        <f t="shared" si="144"/>
        <v>0.27949261611525306</v>
      </c>
      <c r="AS345" t="str">
        <f t="shared" si="145"/>
        <v>Mississippi Valley St.</v>
      </c>
      <c r="AT345">
        <f t="shared" si="146"/>
        <v>344</v>
      </c>
      <c r="AU345">
        <f t="shared" si="147"/>
        <v>342.33333333333331</v>
      </c>
      <c r="AV345">
        <v>345</v>
      </c>
      <c r="AW345" t="str">
        <f t="shared" si="148"/>
        <v>Mississippi Valley St.</v>
      </c>
      <c r="AX345" t="str">
        <f t="shared" si="149"/>
        <v/>
      </c>
      <c r="AY345">
        <v>344</v>
      </c>
    </row>
    <row r="346" spans="1:51" x14ac:dyDescent="0.25">
      <c r="A346">
        <v>1</v>
      </c>
      <c r="B346">
        <v>1</v>
      </c>
      <c r="C346">
        <v>1</v>
      </c>
      <c r="D346" t="s">
        <v>240</v>
      </c>
      <c r="E346">
        <v>71.051100000000005</v>
      </c>
      <c r="F346">
        <v>79</v>
      </c>
      <c r="G346">
        <v>70.209699999999998</v>
      </c>
      <c r="H346">
        <v>73</v>
      </c>
      <c r="I346">
        <v>92.313299999999998</v>
      </c>
      <c r="J346">
        <v>334</v>
      </c>
      <c r="K346">
        <v>92.347300000000004</v>
      </c>
      <c r="L346">
        <v>333</v>
      </c>
      <c r="M346">
        <v>114.295</v>
      </c>
      <c r="N346">
        <v>344</v>
      </c>
      <c r="O346">
        <v>112.837</v>
      </c>
      <c r="P346">
        <v>319</v>
      </c>
      <c r="Q346">
        <v>-20.489799999999999</v>
      </c>
      <c r="R346">
        <v>343</v>
      </c>
      <c r="S346">
        <f t="shared" si="125"/>
        <v>-0.28837977174174639</v>
      </c>
      <c r="T346">
        <f t="shared" si="126"/>
        <v>342</v>
      </c>
      <c r="U346">
        <f t="shared" si="127"/>
        <v>605925.47304465366</v>
      </c>
      <c r="V346">
        <f t="shared" si="128"/>
        <v>324</v>
      </c>
      <c r="W346">
        <f t="shared" si="129"/>
        <v>27.061486173865287</v>
      </c>
      <c r="X346">
        <f t="shared" si="130"/>
        <v>292</v>
      </c>
      <c r="Y346">
        <f t="shared" si="131"/>
        <v>317</v>
      </c>
      <c r="Z346">
        <v>7.3499999999999996E-2</v>
      </c>
      <c r="AA346">
        <f t="shared" si="132"/>
        <v>344</v>
      </c>
      <c r="AB346">
        <v>0.13669999999999999</v>
      </c>
      <c r="AC346">
        <f t="shared" si="133"/>
        <v>0.1051</v>
      </c>
      <c r="AD346">
        <f t="shared" si="134"/>
        <v>341</v>
      </c>
      <c r="AE346">
        <v>3.7699999999999997E-2</v>
      </c>
      <c r="AF346">
        <f t="shared" si="135"/>
        <v>351</v>
      </c>
      <c r="AG346">
        <v>0.113</v>
      </c>
      <c r="AH346">
        <f t="shared" si="136"/>
        <v>335</v>
      </c>
      <c r="AI346">
        <f t="shared" si="137"/>
        <v>335</v>
      </c>
      <c r="AJ346">
        <f>IF(C346=1,(AI346/Z346),REF)</f>
        <v>4557.8231292517012</v>
      </c>
      <c r="AK346">
        <f t="shared" si="138"/>
        <v>345</v>
      </c>
      <c r="AL346">
        <f>IF(B346=1,(AI346/AC346),REF)</f>
        <v>3187.4405328258799</v>
      </c>
      <c r="AM346">
        <f t="shared" si="139"/>
        <v>342</v>
      </c>
      <c r="AN346">
        <f t="shared" si="140"/>
        <v>341</v>
      </c>
      <c r="AO346" t="str">
        <f t="shared" si="141"/>
        <v>Northern Arizona</v>
      </c>
      <c r="AP346">
        <f t="shared" si="142"/>
        <v>3.535619710551581E-2</v>
      </c>
      <c r="AQ346">
        <f t="shared" si="143"/>
        <v>4.4054851912501858E-2</v>
      </c>
      <c r="AR346">
        <f t="shared" si="144"/>
        <v>0.27513153740716206</v>
      </c>
      <c r="AS346" t="str">
        <f t="shared" si="145"/>
        <v>Northern Arizona</v>
      </c>
      <c r="AT346">
        <f t="shared" si="146"/>
        <v>345</v>
      </c>
      <c r="AU346">
        <f t="shared" si="147"/>
        <v>342.33333333333331</v>
      </c>
      <c r="AV346">
        <v>344</v>
      </c>
      <c r="AW346" t="str">
        <f t="shared" si="148"/>
        <v>Northern Arizona</v>
      </c>
      <c r="AX346" t="str">
        <f t="shared" si="149"/>
        <v/>
      </c>
      <c r="AY346">
        <v>345</v>
      </c>
    </row>
    <row r="347" spans="1:51" x14ac:dyDescent="0.25">
      <c r="A347">
        <v>1</v>
      </c>
      <c r="B347">
        <v>1</v>
      </c>
      <c r="C347">
        <v>1</v>
      </c>
      <c r="D347" t="s">
        <v>352</v>
      </c>
      <c r="E347">
        <v>68.472200000000001</v>
      </c>
      <c r="F347">
        <v>200</v>
      </c>
      <c r="G347">
        <v>67.426699999999997</v>
      </c>
      <c r="H347">
        <v>208</v>
      </c>
      <c r="I347">
        <v>94.769199999999998</v>
      </c>
      <c r="J347">
        <v>322</v>
      </c>
      <c r="K347">
        <v>94.836500000000001</v>
      </c>
      <c r="L347">
        <v>321</v>
      </c>
      <c r="M347">
        <v>114.56399999999999</v>
      </c>
      <c r="N347">
        <v>345</v>
      </c>
      <c r="O347">
        <v>117.054</v>
      </c>
      <c r="P347">
        <v>346</v>
      </c>
      <c r="Q347">
        <v>-22.2179</v>
      </c>
      <c r="R347">
        <v>348</v>
      </c>
      <c r="S347">
        <f t="shared" si="125"/>
        <v>-0.32447475033663298</v>
      </c>
      <c r="T347">
        <f t="shared" si="126"/>
        <v>348</v>
      </c>
      <c r="U347">
        <f t="shared" si="127"/>
        <v>615836.3465229685</v>
      </c>
      <c r="V347">
        <f t="shared" si="128"/>
        <v>319</v>
      </c>
      <c r="W347">
        <f t="shared" si="129"/>
        <v>29.778562736344</v>
      </c>
      <c r="X347">
        <f t="shared" si="130"/>
        <v>349</v>
      </c>
      <c r="Y347">
        <f t="shared" si="131"/>
        <v>348.5</v>
      </c>
      <c r="Z347">
        <v>6.8199999999999997E-2</v>
      </c>
      <c r="AA347">
        <f t="shared" si="132"/>
        <v>347</v>
      </c>
      <c r="AB347">
        <v>0.1234</v>
      </c>
      <c r="AC347">
        <f t="shared" si="133"/>
        <v>9.5799999999999996E-2</v>
      </c>
      <c r="AD347">
        <f t="shared" si="134"/>
        <v>344</v>
      </c>
      <c r="AE347">
        <v>7.8700000000000006E-2</v>
      </c>
      <c r="AF347">
        <f t="shared" si="135"/>
        <v>338</v>
      </c>
      <c r="AG347">
        <v>7.9200000000000007E-2</v>
      </c>
      <c r="AH347">
        <f t="shared" si="136"/>
        <v>340</v>
      </c>
      <c r="AI347">
        <f t="shared" si="137"/>
        <v>339.58333333333331</v>
      </c>
      <c r="AJ347">
        <f>IF(C347=1,(AI347/Z347),REF)</f>
        <v>4979.2277614858258</v>
      </c>
      <c r="AK347">
        <f t="shared" si="138"/>
        <v>346</v>
      </c>
      <c r="AL347">
        <f>IF(B347=1,(AI347/AC347),REF)</f>
        <v>3544.7112038970076</v>
      </c>
      <c r="AM347">
        <f t="shared" si="139"/>
        <v>344</v>
      </c>
      <c r="AN347">
        <f t="shared" si="140"/>
        <v>344</v>
      </c>
      <c r="AO347" t="str">
        <f t="shared" si="141"/>
        <v>UT Rio Grande Valley</v>
      </c>
      <c r="AP347">
        <f t="shared" si="142"/>
        <v>3.2517872919219891E-2</v>
      </c>
      <c r="AQ347">
        <f t="shared" si="143"/>
        <v>3.9626817329974265E-2</v>
      </c>
      <c r="AR347">
        <f t="shared" si="144"/>
        <v>0.26477059475054143</v>
      </c>
      <c r="AS347" t="str">
        <f t="shared" si="145"/>
        <v>UT Rio Grande Valley</v>
      </c>
      <c r="AT347">
        <f t="shared" si="146"/>
        <v>346</v>
      </c>
      <c r="AU347">
        <f t="shared" si="147"/>
        <v>344.66666666666669</v>
      </c>
      <c r="AV347">
        <v>346</v>
      </c>
      <c r="AW347" t="str">
        <f t="shared" si="148"/>
        <v>UT Rio Grande Valley</v>
      </c>
      <c r="AX347" t="str">
        <f t="shared" si="149"/>
        <v/>
      </c>
      <c r="AY347">
        <v>346</v>
      </c>
    </row>
    <row r="348" spans="1:51" x14ac:dyDescent="0.25">
      <c r="A348">
        <v>1</v>
      </c>
      <c r="B348">
        <v>1</v>
      </c>
      <c r="C348">
        <v>1</v>
      </c>
      <c r="D348" t="s">
        <v>49</v>
      </c>
      <c r="E348">
        <v>65.342200000000005</v>
      </c>
      <c r="F348">
        <v>327</v>
      </c>
      <c r="G348">
        <v>63.991900000000001</v>
      </c>
      <c r="H348">
        <v>333</v>
      </c>
      <c r="I348">
        <v>86.638900000000007</v>
      </c>
      <c r="J348">
        <v>350</v>
      </c>
      <c r="K348">
        <v>88.766900000000007</v>
      </c>
      <c r="L348">
        <v>345</v>
      </c>
      <c r="M348">
        <v>107.009</v>
      </c>
      <c r="N348">
        <v>248</v>
      </c>
      <c r="O348">
        <v>109.402</v>
      </c>
      <c r="P348">
        <v>266</v>
      </c>
      <c r="Q348">
        <v>-20.6355</v>
      </c>
      <c r="R348">
        <v>344</v>
      </c>
      <c r="S348">
        <f t="shared" si="125"/>
        <v>-0.31580050870647136</v>
      </c>
      <c r="T348">
        <f t="shared" si="126"/>
        <v>345</v>
      </c>
      <c r="U348">
        <f t="shared" si="127"/>
        <v>514867.95111433585</v>
      </c>
      <c r="V348">
        <f t="shared" si="128"/>
        <v>348</v>
      </c>
      <c r="W348">
        <f t="shared" si="129"/>
        <v>28.005715057117008</v>
      </c>
      <c r="X348">
        <f t="shared" si="130"/>
        <v>323</v>
      </c>
      <c r="Y348">
        <f t="shared" si="131"/>
        <v>334</v>
      </c>
      <c r="Z348">
        <v>6.88E-2</v>
      </c>
      <c r="AA348">
        <f t="shared" si="132"/>
        <v>346</v>
      </c>
      <c r="AB348">
        <v>8.2799999999999999E-2</v>
      </c>
      <c r="AC348">
        <f t="shared" si="133"/>
        <v>7.5800000000000006E-2</v>
      </c>
      <c r="AD348">
        <f t="shared" si="134"/>
        <v>347</v>
      </c>
      <c r="AE348">
        <v>5.4399999999999997E-2</v>
      </c>
      <c r="AF348">
        <f t="shared" si="135"/>
        <v>348</v>
      </c>
      <c r="AG348">
        <v>8.2299999999999998E-2</v>
      </c>
      <c r="AH348">
        <f t="shared" si="136"/>
        <v>339</v>
      </c>
      <c r="AI348">
        <f t="shared" si="137"/>
        <v>343.5</v>
      </c>
      <c r="AJ348">
        <f>IF(C348=1,(AI348/Z348),REF)</f>
        <v>4992.7325581395353</v>
      </c>
      <c r="AK348">
        <f t="shared" si="138"/>
        <v>347</v>
      </c>
      <c r="AL348">
        <f>IF(B348=1,(AI348/AC348),REF)</f>
        <v>4531.6622691292869</v>
      </c>
      <c r="AM348">
        <f t="shared" si="139"/>
        <v>347</v>
      </c>
      <c r="AN348">
        <f t="shared" si="140"/>
        <v>347</v>
      </c>
      <c r="AO348" t="str">
        <f t="shared" si="141"/>
        <v>Arkansas Pine Bluff</v>
      </c>
      <c r="AP348">
        <f t="shared" si="142"/>
        <v>3.2795069982241548E-2</v>
      </c>
      <c r="AQ348">
        <f t="shared" si="143"/>
        <v>3.0405930937795013E-2</v>
      </c>
      <c r="AR348">
        <f t="shared" si="144"/>
        <v>0.25111784991461833</v>
      </c>
      <c r="AS348" t="str">
        <f t="shared" si="145"/>
        <v>Arkansas Pine Bluff</v>
      </c>
      <c r="AT348">
        <f t="shared" si="146"/>
        <v>347</v>
      </c>
      <c r="AU348">
        <f t="shared" si="147"/>
        <v>347</v>
      </c>
      <c r="AV348">
        <v>347</v>
      </c>
      <c r="AW348" t="str">
        <f t="shared" si="148"/>
        <v>Arkansas Pine Bluff</v>
      </c>
      <c r="AX348" t="str">
        <f t="shared" si="149"/>
        <v/>
      </c>
      <c r="AY348">
        <v>347</v>
      </c>
    </row>
    <row r="349" spans="1:51" x14ac:dyDescent="0.25">
      <c r="A349">
        <v>1</v>
      </c>
      <c r="B349">
        <v>1</v>
      </c>
      <c r="C349">
        <v>1</v>
      </c>
      <c r="D349" t="s">
        <v>101</v>
      </c>
      <c r="E349">
        <v>66.818399999999997</v>
      </c>
      <c r="F349">
        <v>287</v>
      </c>
      <c r="G349">
        <v>66.105699999999999</v>
      </c>
      <c r="H349">
        <v>267</v>
      </c>
      <c r="I349">
        <v>88.579700000000003</v>
      </c>
      <c r="J349">
        <v>345</v>
      </c>
      <c r="K349">
        <v>88.345699999999994</v>
      </c>
      <c r="L349">
        <v>346</v>
      </c>
      <c r="M349">
        <v>109.857</v>
      </c>
      <c r="N349">
        <v>311</v>
      </c>
      <c r="O349">
        <v>112.898</v>
      </c>
      <c r="P349">
        <v>320</v>
      </c>
      <c r="Q349">
        <v>-24.5519</v>
      </c>
      <c r="R349">
        <v>350</v>
      </c>
      <c r="S349">
        <f t="shared" si="125"/>
        <v>-0.36744818792428441</v>
      </c>
      <c r="T349">
        <f t="shared" si="126"/>
        <v>350</v>
      </c>
      <c r="U349">
        <f t="shared" si="127"/>
        <v>521515.12024096807</v>
      </c>
      <c r="V349">
        <f t="shared" si="128"/>
        <v>346</v>
      </c>
      <c r="W349">
        <f t="shared" si="129"/>
        <v>28.800625861726122</v>
      </c>
      <c r="X349">
        <f t="shared" si="130"/>
        <v>339</v>
      </c>
      <c r="Y349">
        <f t="shared" si="131"/>
        <v>344.5</v>
      </c>
      <c r="Z349">
        <v>4.8099999999999997E-2</v>
      </c>
      <c r="AA349">
        <f t="shared" si="132"/>
        <v>350</v>
      </c>
      <c r="AB349">
        <v>8.3599999999999994E-2</v>
      </c>
      <c r="AC349">
        <f t="shared" si="133"/>
        <v>6.5849999999999992E-2</v>
      </c>
      <c r="AD349">
        <f t="shared" si="134"/>
        <v>348</v>
      </c>
      <c r="AE349">
        <v>6.2700000000000006E-2</v>
      </c>
      <c r="AF349">
        <f t="shared" si="135"/>
        <v>340</v>
      </c>
      <c r="AG349">
        <v>6.2700000000000006E-2</v>
      </c>
      <c r="AH349">
        <f t="shared" si="136"/>
        <v>346</v>
      </c>
      <c r="AI349">
        <f t="shared" si="137"/>
        <v>345.75</v>
      </c>
      <c r="AJ349">
        <f>IF(C349=1,(AI349/Z349),REF)</f>
        <v>7188.1496881496887</v>
      </c>
      <c r="AK349">
        <f t="shared" si="138"/>
        <v>350</v>
      </c>
      <c r="AL349">
        <f>IF(B349=1,(AI349/AC349),REF)</f>
        <v>5250.5694760820052</v>
      </c>
      <c r="AM349">
        <f t="shared" si="139"/>
        <v>348</v>
      </c>
      <c r="AN349">
        <f t="shared" si="140"/>
        <v>348</v>
      </c>
      <c r="AO349" t="str">
        <f t="shared" si="141"/>
        <v>Delaware St.</v>
      </c>
      <c r="AP349">
        <f t="shared" si="142"/>
        <v>2.2107382182975602E-2</v>
      </c>
      <c r="AQ349">
        <f t="shared" si="143"/>
        <v>2.5932910976867514E-2</v>
      </c>
      <c r="AR349">
        <f t="shared" si="144"/>
        <v>0.22502473624024577</v>
      </c>
      <c r="AS349" t="str">
        <f t="shared" si="145"/>
        <v>Delaware St.</v>
      </c>
      <c r="AT349">
        <f t="shared" si="146"/>
        <v>348</v>
      </c>
      <c r="AU349">
        <f t="shared" si="147"/>
        <v>348</v>
      </c>
      <c r="AV349">
        <v>348</v>
      </c>
      <c r="AW349" t="str">
        <f t="shared" si="148"/>
        <v>Delaware St.</v>
      </c>
      <c r="AX349" t="str">
        <f t="shared" si="149"/>
        <v/>
      </c>
      <c r="AY349">
        <v>348</v>
      </c>
    </row>
    <row r="350" spans="1:51" x14ac:dyDescent="0.25">
      <c r="A350">
        <v>1</v>
      </c>
      <c r="B350">
        <v>1</v>
      </c>
      <c r="C350">
        <v>1</v>
      </c>
      <c r="D350" t="s">
        <v>137</v>
      </c>
      <c r="E350">
        <v>67.214600000000004</v>
      </c>
      <c r="F350">
        <v>263</v>
      </c>
      <c r="G350">
        <v>65.719700000000003</v>
      </c>
      <c r="H350">
        <v>289</v>
      </c>
      <c r="I350">
        <v>87.822900000000004</v>
      </c>
      <c r="J350">
        <v>347</v>
      </c>
      <c r="K350">
        <v>88.164599999999993</v>
      </c>
      <c r="L350">
        <v>347</v>
      </c>
      <c r="M350">
        <v>103.619</v>
      </c>
      <c r="N350">
        <v>166</v>
      </c>
      <c r="O350">
        <v>109.474</v>
      </c>
      <c r="P350">
        <v>269</v>
      </c>
      <c r="Q350">
        <v>-21.3094</v>
      </c>
      <c r="R350">
        <v>345</v>
      </c>
      <c r="S350">
        <f t="shared" si="125"/>
        <v>-0.31703528697634159</v>
      </c>
      <c r="T350">
        <f t="shared" si="126"/>
        <v>347</v>
      </c>
      <c r="U350">
        <f t="shared" si="127"/>
        <v>522458.86353207205</v>
      </c>
      <c r="V350">
        <f t="shared" si="128"/>
        <v>345</v>
      </c>
      <c r="W350">
        <f t="shared" si="129"/>
        <v>27.254232746357065</v>
      </c>
      <c r="X350">
        <f t="shared" si="130"/>
        <v>299</v>
      </c>
      <c r="Y350">
        <f t="shared" si="131"/>
        <v>323</v>
      </c>
      <c r="Z350">
        <v>5.0299999999999997E-2</v>
      </c>
      <c r="AA350">
        <f t="shared" si="132"/>
        <v>349</v>
      </c>
      <c r="AB350">
        <v>6.3799999999999996E-2</v>
      </c>
      <c r="AC350">
        <f t="shared" si="133"/>
        <v>5.7049999999999997E-2</v>
      </c>
      <c r="AD350">
        <f t="shared" si="134"/>
        <v>349</v>
      </c>
      <c r="AE350">
        <v>5.6500000000000002E-2</v>
      </c>
      <c r="AF350">
        <f t="shared" si="135"/>
        <v>346</v>
      </c>
      <c r="AG350">
        <v>5.7799999999999997E-2</v>
      </c>
      <c r="AH350">
        <f t="shared" si="136"/>
        <v>348</v>
      </c>
      <c r="AI350">
        <f t="shared" si="137"/>
        <v>343</v>
      </c>
      <c r="AJ350">
        <f>IF(C350=1,(AI350/Z350),REF)</f>
        <v>6819.0854870775347</v>
      </c>
      <c r="AK350">
        <f t="shared" si="138"/>
        <v>348</v>
      </c>
      <c r="AL350">
        <f>IF(B350=1,(AI350/AC350),REF)</f>
        <v>6012.2699386503073</v>
      </c>
      <c r="AM350">
        <f t="shared" si="139"/>
        <v>349</v>
      </c>
      <c r="AN350">
        <f t="shared" si="140"/>
        <v>348</v>
      </c>
      <c r="AO350" t="str">
        <f t="shared" si="141"/>
        <v>Grambling St.</v>
      </c>
      <c r="AP350">
        <f t="shared" si="142"/>
        <v>2.3240706472403318E-2</v>
      </c>
      <c r="AQ350">
        <f t="shared" si="143"/>
        <v>2.2090071975269666E-2</v>
      </c>
      <c r="AR350">
        <f t="shared" si="144"/>
        <v>0.21985951852861454</v>
      </c>
      <c r="AS350" t="str">
        <f t="shared" si="145"/>
        <v>Grambling St.</v>
      </c>
      <c r="AT350">
        <f t="shared" si="146"/>
        <v>349</v>
      </c>
      <c r="AU350">
        <f t="shared" si="147"/>
        <v>348.66666666666669</v>
      </c>
      <c r="AV350">
        <v>349</v>
      </c>
      <c r="AW350" t="str">
        <f t="shared" si="148"/>
        <v>Grambling St.</v>
      </c>
      <c r="AX350" t="str">
        <f t="shared" si="149"/>
        <v/>
      </c>
      <c r="AY350">
        <v>349</v>
      </c>
    </row>
    <row r="351" spans="1:51" x14ac:dyDescent="0.25">
      <c r="A351">
        <v>1</v>
      </c>
      <c r="B351">
        <v>1</v>
      </c>
      <c r="C351">
        <v>1</v>
      </c>
      <c r="D351" t="s">
        <v>78</v>
      </c>
      <c r="E351">
        <v>68.849199999999996</v>
      </c>
      <c r="F351">
        <v>183</v>
      </c>
      <c r="G351">
        <v>66.968999999999994</v>
      </c>
      <c r="H351">
        <v>235</v>
      </c>
      <c r="I351">
        <v>93.173000000000002</v>
      </c>
      <c r="J351">
        <v>330</v>
      </c>
      <c r="K351">
        <v>92.298900000000003</v>
      </c>
      <c r="L351">
        <v>334</v>
      </c>
      <c r="M351">
        <v>112.078</v>
      </c>
      <c r="N351">
        <v>335</v>
      </c>
      <c r="O351">
        <v>119.04300000000001</v>
      </c>
      <c r="P351">
        <v>351</v>
      </c>
      <c r="Q351">
        <v>-26.744</v>
      </c>
      <c r="R351">
        <v>351</v>
      </c>
      <c r="S351">
        <f t="shared" si="125"/>
        <v>-0.38844460066347908</v>
      </c>
      <c r="T351">
        <f t="shared" si="126"/>
        <v>351</v>
      </c>
      <c r="U351">
        <f t="shared" si="127"/>
        <v>586532.32063275552</v>
      </c>
      <c r="V351">
        <f t="shared" si="128"/>
        <v>336</v>
      </c>
      <c r="W351">
        <f t="shared" si="129"/>
        <v>30.424768505880742</v>
      </c>
      <c r="X351">
        <f t="shared" si="130"/>
        <v>351</v>
      </c>
      <c r="Y351">
        <f t="shared" si="131"/>
        <v>351</v>
      </c>
      <c r="Z351">
        <v>5.04E-2</v>
      </c>
      <c r="AA351">
        <f t="shared" si="132"/>
        <v>348</v>
      </c>
      <c r="AB351">
        <v>6.2300000000000001E-2</v>
      </c>
      <c r="AC351">
        <f t="shared" si="133"/>
        <v>5.6349999999999997E-2</v>
      </c>
      <c r="AD351">
        <f t="shared" si="134"/>
        <v>350</v>
      </c>
      <c r="AE351">
        <v>9.0399999999999994E-2</v>
      </c>
      <c r="AF351">
        <f t="shared" si="135"/>
        <v>333</v>
      </c>
      <c r="AG351">
        <v>5.3900000000000003E-2</v>
      </c>
      <c r="AH351">
        <f t="shared" si="136"/>
        <v>349</v>
      </c>
      <c r="AI351">
        <f t="shared" si="137"/>
        <v>345</v>
      </c>
      <c r="AJ351">
        <f>IF(C351=1,(AI351/Z351),REF)</f>
        <v>6845.2380952380954</v>
      </c>
      <c r="AK351">
        <f t="shared" si="138"/>
        <v>349</v>
      </c>
      <c r="AL351">
        <f>IF(B351=1,(AI351/AC351),REF)</f>
        <v>6122.4489795918371</v>
      </c>
      <c r="AM351">
        <f t="shared" si="139"/>
        <v>351</v>
      </c>
      <c r="AN351">
        <f t="shared" si="140"/>
        <v>349</v>
      </c>
      <c r="AO351" t="str">
        <f t="shared" si="141"/>
        <v>Central Connecticut</v>
      </c>
      <c r="AP351">
        <f t="shared" si="142"/>
        <v>2.3277998434991919E-2</v>
      </c>
      <c r="AQ351">
        <f t="shared" si="143"/>
        <v>2.1769555655341954E-2</v>
      </c>
      <c r="AR351">
        <f t="shared" si="144"/>
        <v>0.21930901681115753</v>
      </c>
      <c r="AS351" t="str">
        <f t="shared" si="145"/>
        <v>Central Connecticut</v>
      </c>
      <c r="AT351">
        <f t="shared" si="146"/>
        <v>350</v>
      </c>
      <c r="AU351">
        <f t="shared" si="147"/>
        <v>349.66666666666669</v>
      </c>
      <c r="AV351">
        <v>350</v>
      </c>
      <c r="AW351" t="str">
        <f t="shared" si="148"/>
        <v>Central Connecticut</v>
      </c>
      <c r="AX351" t="str">
        <f t="shared" si="149"/>
        <v/>
      </c>
      <c r="AY351">
        <v>350</v>
      </c>
    </row>
    <row r="352" spans="1:51" x14ac:dyDescent="0.25">
      <c r="A352">
        <v>1</v>
      </c>
      <c r="B352">
        <v>1</v>
      </c>
      <c r="C352">
        <v>1</v>
      </c>
      <c r="D352" t="s">
        <v>121</v>
      </c>
      <c r="E352">
        <v>70.170699999999997</v>
      </c>
      <c r="F352">
        <v>108</v>
      </c>
      <c r="G352">
        <v>69.358699999999999</v>
      </c>
      <c r="H352">
        <v>103</v>
      </c>
      <c r="I352">
        <v>86.719899999999996</v>
      </c>
      <c r="J352">
        <v>349</v>
      </c>
      <c r="K352">
        <v>83.558000000000007</v>
      </c>
      <c r="L352">
        <v>351</v>
      </c>
      <c r="M352">
        <v>102.232</v>
      </c>
      <c r="N352">
        <v>134</v>
      </c>
      <c r="O352">
        <v>107.98099999999999</v>
      </c>
      <c r="P352">
        <v>237</v>
      </c>
      <c r="Q352">
        <v>-24.422699999999999</v>
      </c>
      <c r="R352">
        <v>349</v>
      </c>
      <c r="S352">
        <f t="shared" si="125"/>
        <v>-0.34805125216080202</v>
      </c>
      <c r="T352">
        <f t="shared" si="126"/>
        <v>349</v>
      </c>
      <c r="U352">
        <f t="shared" si="127"/>
        <v>489927.57252943481</v>
      </c>
      <c r="V352">
        <f t="shared" si="128"/>
        <v>351</v>
      </c>
      <c r="W352">
        <f t="shared" si="129"/>
        <v>25.538768020020004</v>
      </c>
      <c r="X352">
        <f t="shared" si="130"/>
        <v>221</v>
      </c>
      <c r="Y352">
        <f t="shared" si="131"/>
        <v>285</v>
      </c>
      <c r="Z352">
        <v>4.2599999999999999E-2</v>
      </c>
      <c r="AA352">
        <f t="shared" si="132"/>
        <v>351</v>
      </c>
      <c r="AB352">
        <v>6.9500000000000006E-2</v>
      </c>
      <c r="AC352">
        <f t="shared" si="133"/>
        <v>5.6050000000000003E-2</v>
      </c>
      <c r="AD352">
        <f t="shared" si="134"/>
        <v>351</v>
      </c>
      <c r="AE352">
        <v>6.0499999999999998E-2</v>
      </c>
      <c r="AF352">
        <f t="shared" si="135"/>
        <v>342</v>
      </c>
      <c r="AG352">
        <v>4.19E-2</v>
      </c>
      <c r="AH352">
        <f t="shared" si="136"/>
        <v>351</v>
      </c>
      <c r="AI352">
        <f t="shared" si="137"/>
        <v>338.16666666666669</v>
      </c>
      <c r="AJ352">
        <f>IF(C352=1,(AI352/Z352),REF)</f>
        <v>7938.1846635367765</v>
      </c>
      <c r="AK352">
        <f t="shared" si="138"/>
        <v>351</v>
      </c>
      <c r="AL352">
        <f>IF(B352=1,(AI352/AC352),REF)</f>
        <v>6033.3035979779961</v>
      </c>
      <c r="AM352">
        <f t="shared" si="139"/>
        <v>350</v>
      </c>
      <c r="AN352">
        <f t="shared" si="140"/>
        <v>350</v>
      </c>
      <c r="AO352" t="str">
        <f t="shared" si="141"/>
        <v>Florida A&amp;M</v>
      </c>
      <c r="AP352">
        <f t="shared" si="142"/>
        <v>1.9386143958630992E-2</v>
      </c>
      <c r="AQ352">
        <f t="shared" si="143"/>
        <v>2.169339432314589E-2</v>
      </c>
      <c r="AR352">
        <f t="shared" si="144"/>
        <v>0.21136750607523599</v>
      </c>
      <c r="AS352" t="str">
        <f t="shared" si="145"/>
        <v>Florida A&amp;M</v>
      </c>
      <c r="AT352">
        <f t="shared" si="146"/>
        <v>351</v>
      </c>
      <c r="AU352">
        <f t="shared" si="147"/>
        <v>350.66666666666669</v>
      </c>
      <c r="AV352">
        <v>351</v>
      </c>
      <c r="AW352" t="str">
        <f t="shared" si="148"/>
        <v>Florida A&amp;M</v>
      </c>
      <c r="AX352" t="str">
        <f t="shared" si="149"/>
        <v/>
      </c>
      <c r="AY352">
        <v>351</v>
      </c>
    </row>
  </sheetData>
  <sortState xmlns:xlrd2="http://schemas.microsoft.com/office/spreadsheetml/2017/richdata2" ref="A2:AY352">
    <sortCondition ref="AT2:AT35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2A94-E47D-4206-BD10-ADD34A85600B}">
  <dimension ref="A1:O716"/>
  <sheetViews>
    <sheetView workbookViewId="0">
      <selection activeCell="F352" sqref="E2:F352"/>
    </sheetView>
  </sheetViews>
  <sheetFormatPr defaultRowHeight="15" x14ac:dyDescent="0.25"/>
  <sheetData>
    <row r="1" spans="1:15" x14ac:dyDescent="0.25">
      <c r="A1" t="s">
        <v>386</v>
      </c>
      <c r="B1" t="s">
        <v>434</v>
      </c>
      <c r="D1" t="s">
        <v>435</v>
      </c>
      <c r="E1" t="s">
        <v>444</v>
      </c>
      <c r="F1" t="s">
        <v>443</v>
      </c>
      <c r="K1" t="s">
        <v>35</v>
      </c>
      <c r="L1">
        <v>0.11169999999999999</v>
      </c>
      <c r="N1" s="432" t="s">
        <v>184</v>
      </c>
      <c r="O1" s="17">
        <v>0.96689999999999998</v>
      </c>
    </row>
    <row r="2" spans="1:15" ht="15.75" thickBot="1" x14ac:dyDescent="0.3">
      <c r="A2" t="str">
        <f>IF(B2=D2,"","BAD")</f>
        <v/>
      </c>
      <c r="B2" t="s">
        <v>35</v>
      </c>
      <c r="D2" t="s">
        <v>35</v>
      </c>
      <c r="E2">
        <v>0.11169999999999999</v>
      </c>
      <c r="F2">
        <v>336</v>
      </c>
      <c r="K2" t="s">
        <v>36</v>
      </c>
      <c r="L2">
        <v>0.34560000000000002</v>
      </c>
      <c r="N2" s="433"/>
      <c r="O2" s="18">
        <v>1</v>
      </c>
    </row>
    <row r="3" spans="1:15" x14ac:dyDescent="0.25">
      <c r="A3" t="str">
        <f t="shared" ref="A3:A66" si="0">IF(B3=D3,"","BAD")</f>
        <v/>
      </c>
      <c r="B3" t="s">
        <v>36</v>
      </c>
      <c r="D3" t="s">
        <v>36</v>
      </c>
      <c r="E3">
        <v>0.34560000000000002</v>
      </c>
      <c r="F3">
        <v>228</v>
      </c>
      <c r="K3" t="s">
        <v>37</v>
      </c>
      <c r="L3">
        <v>0.78759999999999997</v>
      </c>
      <c r="N3" s="13" t="s">
        <v>167</v>
      </c>
      <c r="O3" s="17">
        <v>0.9647</v>
      </c>
    </row>
    <row r="4" spans="1:15" ht="15.75" thickBot="1" x14ac:dyDescent="0.3">
      <c r="A4" t="str">
        <f t="shared" si="0"/>
        <v/>
      </c>
      <c r="B4" t="s">
        <v>37</v>
      </c>
      <c r="D4" t="s">
        <v>37</v>
      </c>
      <c r="E4">
        <v>0.78759999999999997</v>
      </c>
      <c r="F4">
        <v>62</v>
      </c>
      <c r="K4" t="s">
        <v>38</v>
      </c>
      <c r="L4">
        <v>0.75819999999999999</v>
      </c>
      <c r="N4" s="14" t="s">
        <v>392</v>
      </c>
      <c r="O4" s="18">
        <v>2</v>
      </c>
    </row>
    <row r="5" spans="1:15" x14ac:dyDescent="0.25">
      <c r="A5" t="str">
        <f t="shared" si="0"/>
        <v/>
      </c>
      <c r="B5" t="s">
        <v>38</v>
      </c>
      <c r="D5" t="s">
        <v>38</v>
      </c>
      <c r="E5">
        <v>0.75819999999999999</v>
      </c>
      <c r="F5">
        <v>72</v>
      </c>
      <c r="K5" t="s">
        <v>39</v>
      </c>
      <c r="L5">
        <v>0.38969999999999999</v>
      </c>
      <c r="N5" s="13" t="s">
        <v>362</v>
      </c>
      <c r="O5" s="19">
        <v>0.96389999999999998</v>
      </c>
    </row>
    <row r="6" spans="1:15" ht="15.75" thickBot="1" x14ac:dyDescent="0.3">
      <c r="A6" t="str">
        <f t="shared" si="0"/>
        <v/>
      </c>
      <c r="B6" t="s">
        <v>39</v>
      </c>
      <c r="D6" t="s">
        <v>39</v>
      </c>
      <c r="E6">
        <v>0.38969999999999999</v>
      </c>
      <c r="F6">
        <v>214</v>
      </c>
      <c r="K6" t="s">
        <v>40</v>
      </c>
      <c r="L6">
        <v>0.1726</v>
      </c>
      <c r="N6" s="14" t="s">
        <v>390</v>
      </c>
      <c r="O6" s="20">
        <v>3</v>
      </c>
    </row>
    <row r="7" spans="1:15" x14ac:dyDescent="0.25">
      <c r="A7" t="str">
        <f t="shared" si="0"/>
        <v/>
      </c>
      <c r="B7" t="s">
        <v>40</v>
      </c>
      <c r="D7" t="s">
        <v>40</v>
      </c>
      <c r="E7">
        <v>0.1726</v>
      </c>
      <c r="F7">
        <v>308</v>
      </c>
      <c r="K7" t="s">
        <v>41</v>
      </c>
      <c r="L7">
        <v>0.59560000000000002</v>
      </c>
      <c r="N7" s="13" t="s">
        <v>371</v>
      </c>
      <c r="O7" s="21">
        <v>0.95720000000000005</v>
      </c>
    </row>
    <row r="8" spans="1:15" ht="15.75" thickBot="1" x14ac:dyDescent="0.3">
      <c r="A8" t="str">
        <f t="shared" si="0"/>
        <v/>
      </c>
      <c r="B8" t="s">
        <v>41</v>
      </c>
      <c r="D8" t="s">
        <v>41</v>
      </c>
      <c r="E8">
        <v>0.59560000000000002</v>
      </c>
      <c r="F8">
        <v>138</v>
      </c>
      <c r="K8" t="s">
        <v>42</v>
      </c>
      <c r="L8">
        <v>4.58E-2</v>
      </c>
      <c r="N8" s="14" t="s">
        <v>389</v>
      </c>
      <c r="O8" s="22">
        <v>4</v>
      </c>
    </row>
    <row r="9" spans="1:15" x14ac:dyDescent="0.25">
      <c r="A9" t="str">
        <f t="shared" si="0"/>
        <v/>
      </c>
      <c r="B9" t="s">
        <v>42</v>
      </c>
      <c r="D9" t="s">
        <v>42</v>
      </c>
      <c r="E9">
        <v>4.58E-2</v>
      </c>
      <c r="F9">
        <v>350</v>
      </c>
      <c r="K9" t="s">
        <v>43</v>
      </c>
      <c r="L9">
        <v>7.4800000000000005E-2</v>
      </c>
      <c r="N9" s="13" t="s">
        <v>200</v>
      </c>
      <c r="O9" s="23">
        <v>0.95650000000000002</v>
      </c>
    </row>
    <row r="10" spans="1:15" ht="15.75" thickBot="1" x14ac:dyDescent="0.3">
      <c r="A10" t="str">
        <f t="shared" si="0"/>
        <v/>
      </c>
      <c r="B10" t="s">
        <v>43</v>
      </c>
      <c r="D10" t="s">
        <v>43</v>
      </c>
      <c r="E10">
        <v>7.4800000000000005E-2</v>
      </c>
      <c r="F10">
        <v>342</v>
      </c>
      <c r="K10" t="s">
        <v>44</v>
      </c>
      <c r="L10">
        <v>0.22339999999999999</v>
      </c>
      <c r="N10" s="14" t="s">
        <v>401</v>
      </c>
      <c r="O10" s="24">
        <v>5</v>
      </c>
    </row>
    <row r="11" spans="1:15" x14ac:dyDescent="0.25">
      <c r="A11" t="str">
        <f t="shared" si="0"/>
        <v/>
      </c>
      <c r="B11" t="s">
        <v>44</v>
      </c>
      <c r="D11" t="s">
        <v>44</v>
      </c>
      <c r="E11">
        <v>0.22339999999999999</v>
      </c>
      <c r="F11">
        <v>282</v>
      </c>
      <c r="K11" t="s">
        <v>45</v>
      </c>
      <c r="L11">
        <v>0.89239999999999997</v>
      </c>
      <c r="N11" s="13" t="s">
        <v>383</v>
      </c>
      <c r="O11" s="25">
        <v>0.95440000000000003</v>
      </c>
    </row>
    <row r="12" spans="1:15" ht="15.75" thickBot="1" x14ac:dyDescent="0.3">
      <c r="A12" t="str">
        <f t="shared" si="0"/>
        <v/>
      </c>
      <c r="B12" t="s">
        <v>45</v>
      </c>
      <c r="D12" t="s">
        <v>45</v>
      </c>
      <c r="E12">
        <v>0.89239999999999997</v>
      </c>
      <c r="F12">
        <v>23</v>
      </c>
      <c r="K12" t="s">
        <v>46</v>
      </c>
      <c r="L12">
        <v>0.83250000000000002</v>
      </c>
      <c r="N12" s="14" t="s">
        <v>406</v>
      </c>
      <c r="O12" s="26">
        <v>6</v>
      </c>
    </row>
    <row r="13" spans="1:15" x14ac:dyDescent="0.25">
      <c r="A13" t="str">
        <f t="shared" si="0"/>
        <v/>
      </c>
      <c r="B13" t="s">
        <v>46</v>
      </c>
      <c r="D13" t="s">
        <v>46</v>
      </c>
      <c r="E13">
        <v>0.83250000000000002</v>
      </c>
      <c r="F13">
        <v>45</v>
      </c>
      <c r="K13" t="s">
        <v>47</v>
      </c>
      <c r="L13">
        <v>0.74309999999999998</v>
      </c>
      <c r="N13" s="13" t="s">
        <v>268</v>
      </c>
      <c r="O13" s="27">
        <v>0.95420000000000005</v>
      </c>
    </row>
    <row r="14" spans="1:15" ht="15.75" thickBot="1" x14ac:dyDescent="0.3">
      <c r="A14" t="str">
        <f t="shared" si="0"/>
        <v/>
      </c>
      <c r="B14" t="s">
        <v>47</v>
      </c>
      <c r="D14" t="s">
        <v>47</v>
      </c>
      <c r="E14">
        <v>0.74309999999999998</v>
      </c>
      <c r="F14">
        <v>78</v>
      </c>
      <c r="K14" t="s">
        <v>49</v>
      </c>
      <c r="L14">
        <v>8.2299999999999998E-2</v>
      </c>
      <c r="N14" s="14" t="s">
        <v>403</v>
      </c>
      <c r="O14" s="28">
        <v>7</v>
      </c>
    </row>
    <row r="15" spans="1:15" x14ac:dyDescent="0.25">
      <c r="A15" t="str">
        <f t="shared" si="0"/>
        <v/>
      </c>
      <c r="B15" t="s">
        <v>48</v>
      </c>
      <c r="D15" t="s">
        <v>48</v>
      </c>
      <c r="E15">
        <v>0.80989999999999995</v>
      </c>
      <c r="F15">
        <v>53</v>
      </c>
      <c r="K15" t="s">
        <v>50</v>
      </c>
      <c r="L15">
        <v>0.25519999999999998</v>
      </c>
      <c r="N15" s="13" t="s">
        <v>363</v>
      </c>
      <c r="O15" s="29">
        <v>0.9486</v>
      </c>
    </row>
    <row r="16" spans="1:15" ht="15.75" thickBot="1" x14ac:dyDescent="0.3">
      <c r="A16" t="str">
        <f t="shared" si="0"/>
        <v/>
      </c>
      <c r="B16" t="s">
        <v>49</v>
      </c>
      <c r="D16" t="s">
        <v>49</v>
      </c>
      <c r="E16">
        <v>8.2299999999999998E-2</v>
      </c>
      <c r="F16">
        <v>339</v>
      </c>
      <c r="K16" t="s">
        <v>51</v>
      </c>
      <c r="L16">
        <v>0.61199999999999999</v>
      </c>
      <c r="N16" s="14" t="s">
        <v>392</v>
      </c>
      <c r="O16" s="30">
        <v>8</v>
      </c>
    </row>
    <row r="17" spans="1:15" x14ac:dyDescent="0.25">
      <c r="A17" t="str">
        <f t="shared" si="0"/>
        <v/>
      </c>
      <c r="B17" t="s">
        <v>50</v>
      </c>
      <c r="D17" t="s">
        <v>50</v>
      </c>
      <c r="E17">
        <v>0.25519999999999998</v>
      </c>
      <c r="F17">
        <v>266</v>
      </c>
      <c r="K17" t="s">
        <v>52</v>
      </c>
      <c r="L17">
        <v>0.56559999999999999</v>
      </c>
      <c r="N17" s="13" t="s">
        <v>251</v>
      </c>
      <c r="O17" s="31">
        <v>0.94820000000000004</v>
      </c>
    </row>
    <row r="18" spans="1:15" ht="15.75" thickBot="1" x14ac:dyDescent="0.3">
      <c r="A18" t="str">
        <f t="shared" si="0"/>
        <v/>
      </c>
      <c r="B18" t="s">
        <v>51</v>
      </c>
      <c r="D18" t="s">
        <v>51</v>
      </c>
      <c r="E18">
        <v>0.61199999999999999</v>
      </c>
      <c r="F18">
        <v>128</v>
      </c>
      <c r="K18" t="s">
        <v>53</v>
      </c>
      <c r="L18">
        <v>0.3201</v>
      </c>
      <c r="N18" s="14" t="s">
        <v>394</v>
      </c>
      <c r="O18" s="32">
        <v>9</v>
      </c>
    </row>
    <row r="19" spans="1:15" x14ac:dyDescent="0.25">
      <c r="A19" t="str">
        <f t="shared" si="0"/>
        <v/>
      </c>
      <c r="B19" t="s">
        <v>52</v>
      </c>
      <c r="D19" t="s">
        <v>52</v>
      </c>
      <c r="E19">
        <v>0.56559999999999999</v>
      </c>
      <c r="F19">
        <v>148</v>
      </c>
      <c r="K19" t="s">
        <v>54</v>
      </c>
      <c r="L19">
        <v>0.44569999999999999</v>
      </c>
      <c r="N19" s="13" t="s">
        <v>107</v>
      </c>
      <c r="O19" s="33">
        <v>0.94699999999999995</v>
      </c>
    </row>
    <row r="20" spans="1:15" ht="15.75" thickBot="1" x14ac:dyDescent="0.3">
      <c r="A20" t="str">
        <f t="shared" si="0"/>
        <v/>
      </c>
      <c r="B20" t="s">
        <v>53</v>
      </c>
      <c r="D20" t="s">
        <v>53</v>
      </c>
      <c r="E20">
        <v>0.3201</v>
      </c>
      <c r="F20">
        <v>236</v>
      </c>
      <c r="K20" t="s">
        <v>55</v>
      </c>
      <c r="L20">
        <v>0.86150000000000004</v>
      </c>
      <c r="N20" s="14" t="s">
        <v>395</v>
      </c>
      <c r="O20" s="34">
        <v>10</v>
      </c>
    </row>
    <row r="21" spans="1:15" x14ac:dyDescent="0.25">
      <c r="A21" t="str">
        <f t="shared" si="0"/>
        <v/>
      </c>
      <c r="B21" t="s">
        <v>54</v>
      </c>
      <c r="D21" t="s">
        <v>54</v>
      </c>
      <c r="E21">
        <v>0.44569999999999999</v>
      </c>
      <c r="F21">
        <v>190</v>
      </c>
      <c r="K21" t="s">
        <v>56</v>
      </c>
      <c r="L21">
        <v>0.63639999999999997</v>
      </c>
      <c r="N21" s="13" t="s">
        <v>203</v>
      </c>
      <c r="O21" s="35">
        <v>0.94059999999999999</v>
      </c>
    </row>
    <row r="22" spans="1:15" ht="15.75" thickBot="1" x14ac:dyDescent="0.3">
      <c r="A22" t="str">
        <f t="shared" si="0"/>
        <v/>
      </c>
      <c r="B22" t="s">
        <v>55</v>
      </c>
      <c r="D22" t="s">
        <v>55</v>
      </c>
      <c r="E22">
        <v>0.86150000000000004</v>
      </c>
      <c r="F22">
        <v>35</v>
      </c>
      <c r="K22" t="s">
        <v>57</v>
      </c>
      <c r="L22">
        <v>0.123</v>
      </c>
      <c r="N22" s="14" t="s">
        <v>397</v>
      </c>
      <c r="O22" s="36">
        <v>11</v>
      </c>
    </row>
    <row r="23" spans="1:15" x14ac:dyDescent="0.25">
      <c r="A23" t="str">
        <f t="shared" si="0"/>
        <v/>
      </c>
      <c r="B23" t="s">
        <v>56</v>
      </c>
      <c r="D23" t="s">
        <v>56</v>
      </c>
      <c r="E23">
        <v>0.63639999999999997</v>
      </c>
      <c r="F23">
        <v>120</v>
      </c>
      <c r="K23" t="s">
        <v>58</v>
      </c>
      <c r="L23">
        <v>0.1174</v>
      </c>
      <c r="N23" s="13" t="s">
        <v>359</v>
      </c>
      <c r="O23" s="37">
        <v>0.93889999999999996</v>
      </c>
    </row>
    <row r="24" spans="1:15" ht="15.75" thickBot="1" x14ac:dyDescent="0.3">
      <c r="A24" t="str">
        <f t="shared" si="0"/>
        <v/>
      </c>
      <c r="B24" t="s">
        <v>57</v>
      </c>
      <c r="D24" t="s">
        <v>57</v>
      </c>
      <c r="E24">
        <v>0.123</v>
      </c>
      <c r="F24">
        <v>329</v>
      </c>
      <c r="K24" t="s">
        <v>59</v>
      </c>
      <c r="L24">
        <v>0.69540000000000002</v>
      </c>
      <c r="N24" s="14" t="s">
        <v>400</v>
      </c>
      <c r="O24" s="38">
        <v>12</v>
      </c>
    </row>
    <row r="25" spans="1:15" x14ac:dyDescent="0.25">
      <c r="A25" t="str">
        <f t="shared" si="0"/>
        <v/>
      </c>
      <c r="B25" t="s">
        <v>58</v>
      </c>
      <c r="D25" t="s">
        <v>58</v>
      </c>
      <c r="E25">
        <v>0.1174</v>
      </c>
      <c r="F25">
        <v>331</v>
      </c>
      <c r="K25" t="s">
        <v>60</v>
      </c>
      <c r="L25">
        <v>0.44640000000000002</v>
      </c>
      <c r="N25" s="13" t="s">
        <v>324</v>
      </c>
      <c r="O25" s="39">
        <v>0.93059999999999998</v>
      </c>
    </row>
    <row r="26" spans="1:15" ht="15.75" thickBot="1" x14ac:dyDescent="0.3">
      <c r="A26" t="str">
        <f t="shared" si="0"/>
        <v/>
      </c>
      <c r="B26" t="s">
        <v>59</v>
      </c>
      <c r="D26" t="s">
        <v>59</v>
      </c>
      <c r="E26">
        <v>0.69540000000000002</v>
      </c>
      <c r="F26">
        <v>102</v>
      </c>
      <c r="K26" t="s">
        <v>61</v>
      </c>
      <c r="L26">
        <v>0.35189999999999999</v>
      </c>
      <c r="N26" s="14" t="s">
        <v>401</v>
      </c>
      <c r="O26" s="40">
        <v>13</v>
      </c>
    </row>
    <row r="27" spans="1:15" x14ac:dyDescent="0.25">
      <c r="A27" t="str">
        <f t="shared" si="0"/>
        <v/>
      </c>
      <c r="B27" t="s">
        <v>60</v>
      </c>
      <c r="D27" t="s">
        <v>60</v>
      </c>
      <c r="E27">
        <v>0.44640000000000002</v>
      </c>
      <c r="F27">
        <v>189</v>
      </c>
      <c r="K27" t="s">
        <v>62</v>
      </c>
      <c r="L27">
        <v>0.3609</v>
      </c>
      <c r="N27" s="13" t="s">
        <v>231</v>
      </c>
      <c r="O27" s="41">
        <v>0.93</v>
      </c>
    </row>
    <row r="28" spans="1:15" ht="15.75" thickBot="1" x14ac:dyDescent="0.3">
      <c r="A28" t="str">
        <f t="shared" si="0"/>
        <v/>
      </c>
      <c r="B28" t="s">
        <v>61</v>
      </c>
      <c r="D28" t="s">
        <v>61</v>
      </c>
      <c r="E28">
        <v>0.35189999999999999</v>
      </c>
      <c r="F28">
        <v>226</v>
      </c>
      <c r="K28" t="s">
        <v>63</v>
      </c>
      <c r="L28">
        <v>0.15310000000000001</v>
      </c>
      <c r="N28" s="14" t="s">
        <v>396</v>
      </c>
      <c r="O28" s="42">
        <v>14</v>
      </c>
    </row>
    <row r="29" spans="1:15" x14ac:dyDescent="0.25">
      <c r="A29" t="str">
        <f t="shared" si="0"/>
        <v/>
      </c>
      <c r="B29" t="s">
        <v>62</v>
      </c>
      <c r="D29" t="s">
        <v>62</v>
      </c>
      <c r="E29">
        <v>0.3609</v>
      </c>
      <c r="F29">
        <v>223</v>
      </c>
      <c r="K29" t="s">
        <v>64</v>
      </c>
      <c r="L29">
        <v>0.30280000000000001</v>
      </c>
      <c r="N29" s="432" t="s">
        <v>281</v>
      </c>
      <c r="O29" s="43">
        <v>0.92549999999999999</v>
      </c>
    </row>
    <row r="30" spans="1:15" ht="15.75" thickBot="1" x14ac:dyDescent="0.3">
      <c r="A30" t="str">
        <f t="shared" si="0"/>
        <v/>
      </c>
      <c r="B30" t="s">
        <v>63</v>
      </c>
      <c r="D30" t="s">
        <v>63</v>
      </c>
      <c r="E30">
        <v>0.15310000000000001</v>
      </c>
      <c r="F30">
        <v>313</v>
      </c>
      <c r="K30" t="s">
        <v>65</v>
      </c>
      <c r="L30">
        <v>0.13489999999999999</v>
      </c>
      <c r="N30" s="433"/>
      <c r="O30" s="44">
        <v>15</v>
      </c>
    </row>
    <row r="31" spans="1:15" x14ac:dyDescent="0.25">
      <c r="A31" t="str">
        <f t="shared" si="0"/>
        <v/>
      </c>
      <c r="B31" t="s">
        <v>64</v>
      </c>
      <c r="D31" t="s">
        <v>64</v>
      </c>
      <c r="E31">
        <v>0.30280000000000001</v>
      </c>
      <c r="F31">
        <v>242</v>
      </c>
      <c r="K31" t="s">
        <v>66</v>
      </c>
      <c r="L31">
        <v>0.40589999999999998</v>
      </c>
      <c r="N31" s="432" t="s">
        <v>295</v>
      </c>
      <c r="O31" s="45">
        <v>0.92390000000000005</v>
      </c>
    </row>
    <row r="32" spans="1:15" ht="15.75" thickBot="1" x14ac:dyDescent="0.3">
      <c r="A32" t="str">
        <f t="shared" si="0"/>
        <v/>
      </c>
      <c r="B32" t="s">
        <v>65</v>
      </c>
      <c r="D32" t="s">
        <v>65</v>
      </c>
      <c r="E32">
        <v>0.13489999999999999</v>
      </c>
      <c r="F32">
        <v>323</v>
      </c>
      <c r="K32" t="s">
        <v>67</v>
      </c>
      <c r="L32">
        <v>0.44159999999999999</v>
      </c>
      <c r="N32" s="433"/>
      <c r="O32" s="46">
        <v>16</v>
      </c>
    </row>
    <row r="33" spans="1:15" x14ac:dyDescent="0.25">
      <c r="A33" t="str">
        <f t="shared" si="0"/>
        <v/>
      </c>
      <c r="B33" t="s">
        <v>66</v>
      </c>
      <c r="D33" t="s">
        <v>66</v>
      </c>
      <c r="E33">
        <v>0.40589999999999998</v>
      </c>
      <c r="F33">
        <v>207</v>
      </c>
      <c r="K33" t="s">
        <v>68</v>
      </c>
      <c r="L33">
        <v>0.8841</v>
      </c>
      <c r="N33" s="13" t="s">
        <v>159</v>
      </c>
      <c r="O33" s="47">
        <v>0.9234</v>
      </c>
    </row>
    <row r="34" spans="1:15" ht="15.75" thickBot="1" x14ac:dyDescent="0.3">
      <c r="A34" t="str">
        <f t="shared" si="0"/>
        <v/>
      </c>
      <c r="B34" t="s">
        <v>67</v>
      </c>
      <c r="D34" t="s">
        <v>67</v>
      </c>
      <c r="E34">
        <v>0.44159999999999999</v>
      </c>
      <c r="F34">
        <v>192</v>
      </c>
      <c r="K34" t="s">
        <v>69</v>
      </c>
      <c r="L34">
        <v>0.76439999999999997</v>
      </c>
      <c r="N34" s="14" t="s">
        <v>405</v>
      </c>
      <c r="O34" s="48">
        <v>17</v>
      </c>
    </row>
    <row r="35" spans="1:15" x14ac:dyDescent="0.25">
      <c r="A35" t="str">
        <f t="shared" si="0"/>
        <v/>
      </c>
      <c r="B35" t="s">
        <v>68</v>
      </c>
      <c r="D35" t="s">
        <v>68</v>
      </c>
      <c r="E35">
        <v>0.8841</v>
      </c>
      <c r="F35">
        <v>28</v>
      </c>
      <c r="K35" t="s">
        <v>70</v>
      </c>
      <c r="L35">
        <v>0.54069999999999996</v>
      </c>
      <c r="N35" s="432" t="s">
        <v>120</v>
      </c>
      <c r="O35" s="49">
        <v>0.91020000000000001</v>
      </c>
    </row>
    <row r="36" spans="1:15" ht="15.75" thickBot="1" x14ac:dyDescent="0.3">
      <c r="A36" t="str">
        <f t="shared" si="0"/>
        <v/>
      </c>
      <c r="B36" t="s">
        <v>69</v>
      </c>
      <c r="D36" t="s">
        <v>69</v>
      </c>
      <c r="E36">
        <v>0.76439999999999997</v>
      </c>
      <c r="F36">
        <v>70</v>
      </c>
      <c r="K36" t="s">
        <v>71</v>
      </c>
      <c r="L36">
        <v>0.63460000000000005</v>
      </c>
      <c r="N36" s="433"/>
      <c r="O36" s="50">
        <v>18</v>
      </c>
    </row>
    <row r="37" spans="1:15" x14ac:dyDescent="0.25">
      <c r="A37" t="str">
        <f t="shared" si="0"/>
        <v/>
      </c>
      <c r="B37" t="s">
        <v>70</v>
      </c>
      <c r="D37" t="s">
        <v>70</v>
      </c>
      <c r="E37">
        <v>0.54069999999999996</v>
      </c>
      <c r="F37">
        <v>153</v>
      </c>
      <c r="K37" t="s">
        <v>72</v>
      </c>
      <c r="L37">
        <v>0.38100000000000001</v>
      </c>
      <c r="N37" s="13" t="s">
        <v>202</v>
      </c>
      <c r="O37" s="51">
        <v>0.90090000000000003</v>
      </c>
    </row>
    <row r="38" spans="1:15" ht="15.75" thickBot="1" x14ac:dyDescent="0.3">
      <c r="A38" t="str">
        <f t="shared" si="0"/>
        <v/>
      </c>
      <c r="B38" t="s">
        <v>71</v>
      </c>
      <c r="D38" t="s">
        <v>71</v>
      </c>
      <c r="E38">
        <v>0.63460000000000005</v>
      </c>
      <c r="F38">
        <v>121</v>
      </c>
      <c r="K38" t="s">
        <v>73</v>
      </c>
      <c r="L38">
        <v>0.20369999999999999</v>
      </c>
      <c r="N38" s="14" t="s">
        <v>418</v>
      </c>
      <c r="O38" s="52">
        <v>19</v>
      </c>
    </row>
    <row r="39" spans="1:15" x14ac:dyDescent="0.25">
      <c r="A39" t="str">
        <f t="shared" si="0"/>
        <v/>
      </c>
      <c r="B39" t="s">
        <v>72</v>
      </c>
      <c r="D39" t="s">
        <v>72</v>
      </c>
      <c r="E39">
        <v>0.38100000000000001</v>
      </c>
      <c r="F39">
        <v>217</v>
      </c>
      <c r="K39" t="s">
        <v>74</v>
      </c>
      <c r="L39">
        <v>0.86770000000000003</v>
      </c>
      <c r="N39" s="13" t="s">
        <v>194</v>
      </c>
      <c r="O39" s="53">
        <v>0.89729999999999999</v>
      </c>
    </row>
    <row r="40" spans="1:15" ht="15.75" thickBot="1" x14ac:dyDescent="0.3">
      <c r="A40" t="str">
        <f t="shared" si="0"/>
        <v/>
      </c>
      <c r="B40" t="s">
        <v>73</v>
      </c>
      <c r="D40" t="s">
        <v>73</v>
      </c>
      <c r="E40">
        <v>0.20369999999999999</v>
      </c>
      <c r="F40">
        <v>294</v>
      </c>
      <c r="K40" t="s">
        <v>75</v>
      </c>
      <c r="L40">
        <v>0.2177</v>
      </c>
      <c r="N40" s="14" t="s">
        <v>393</v>
      </c>
      <c r="O40" s="54">
        <v>20</v>
      </c>
    </row>
    <row r="41" spans="1:15" x14ac:dyDescent="0.25">
      <c r="A41" t="str">
        <f t="shared" si="0"/>
        <v/>
      </c>
      <c r="B41" t="s">
        <v>74</v>
      </c>
      <c r="D41" t="s">
        <v>74</v>
      </c>
      <c r="E41">
        <v>0.86770000000000003</v>
      </c>
      <c r="F41">
        <v>32</v>
      </c>
      <c r="K41" t="s">
        <v>76</v>
      </c>
      <c r="L41">
        <v>0.49030000000000001</v>
      </c>
      <c r="N41" s="13" t="s">
        <v>261</v>
      </c>
      <c r="O41" s="55">
        <v>0.89700000000000002</v>
      </c>
    </row>
    <row r="42" spans="1:15" ht="15.75" thickBot="1" x14ac:dyDescent="0.3">
      <c r="A42" t="str">
        <f t="shared" si="0"/>
        <v/>
      </c>
      <c r="B42" t="s">
        <v>75</v>
      </c>
      <c r="D42" t="s">
        <v>75</v>
      </c>
      <c r="E42">
        <v>0.2177</v>
      </c>
      <c r="F42">
        <v>288</v>
      </c>
      <c r="K42" t="s">
        <v>77</v>
      </c>
      <c r="L42">
        <v>0.12429999999999999</v>
      </c>
      <c r="N42" s="14" t="s">
        <v>416</v>
      </c>
      <c r="O42" s="56">
        <v>21</v>
      </c>
    </row>
    <row r="43" spans="1:15" x14ac:dyDescent="0.25">
      <c r="A43" t="str">
        <f t="shared" si="0"/>
        <v/>
      </c>
      <c r="B43" t="s">
        <v>76</v>
      </c>
      <c r="D43" t="s">
        <v>76</v>
      </c>
      <c r="E43">
        <v>0.49030000000000001</v>
      </c>
      <c r="F43">
        <v>174</v>
      </c>
      <c r="K43" t="s">
        <v>78</v>
      </c>
      <c r="L43">
        <v>5.3900000000000003E-2</v>
      </c>
      <c r="N43" s="13" t="s">
        <v>136</v>
      </c>
      <c r="O43" s="57">
        <v>0.89600000000000002</v>
      </c>
    </row>
    <row r="44" spans="1:15" ht="15.75" thickBot="1" x14ac:dyDescent="0.3">
      <c r="A44" t="str">
        <f t="shared" si="0"/>
        <v/>
      </c>
      <c r="B44" t="s">
        <v>77</v>
      </c>
      <c r="D44" t="s">
        <v>77</v>
      </c>
      <c r="E44">
        <v>0.12429999999999999</v>
      </c>
      <c r="F44">
        <v>328</v>
      </c>
      <c r="K44" t="s">
        <v>79</v>
      </c>
      <c r="L44">
        <v>0.45229999999999998</v>
      </c>
      <c r="N44" s="14" t="s">
        <v>410</v>
      </c>
      <c r="O44" s="58">
        <v>22</v>
      </c>
    </row>
    <row r="45" spans="1:15" x14ac:dyDescent="0.25">
      <c r="A45" t="str">
        <f t="shared" si="0"/>
        <v/>
      </c>
      <c r="B45" t="s">
        <v>78</v>
      </c>
      <c r="D45" t="s">
        <v>78</v>
      </c>
      <c r="E45">
        <v>5.3900000000000003E-2</v>
      </c>
      <c r="F45">
        <v>349</v>
      </c>
      <c r="K45" t="s">
        <v>80</v>
      </c>
      <c r="L45">
        <v>0.2203</v>
      </c>
      <c r="N45" s="13" t="s">
        <v>45</v>
      </c>
      <c r="O45" s="59">
        <v>0.89239999999999997</v>
      </c>
    </row>
    <row r="46" spans="1:15" ht="15.75" thickBot="1" x14ac:dyDescent="0.3">
      <c r="A46" t="str">
        <f t="shared" si="0"/>
        <v/>
      </c>
      <c r="B46" t="s">
        <v>79</v>
      </c>
      <c r="D46" t="s">
        <v>79</v>
      </c>
      <c r="E46">
        <v>0.45229999999999998</v>
      </c>
      <c r="F46">
        <v>187</v>
      </c>
      <c r="K46" t="s">
        <v>81</v>
      </c>
      <c r="L46">
        <v>0.22750000000000001</v>
      </c>
      <c r="N46" s="14" t="s">
        <v>402</v>
      </c>
      <c r="O46" s="60">
        <v>23</v>
      </c>
    </row>
    <row r="47" spans="1:15" x14ac:dyDescent="0.25">
      <c r="A47" t="str">
        <f t="shared" si="0"/>
        <v/>
      </c>
      <c r="B47" t="s">
        <v>80</v>
      </c>
      <c r="D47" t="s">
        <v>80</v>
      </c>
      <c r="E47">
        <v>0.2203</v>
      </c>
      <c r="F47">
        <v>286</v>
      </c>
      <c r="K47" t="s">
        <v>82</v>
      </c>
      <c r="L47">
        <v>0.72740000000000005</v>
      </c>
      <c r="N47" s="13" t="s">
        <v>171</v>
      </c>
      <c r="O47" s="61">
        <v>0.89129999999999998</v>
      </c>
    </row>
    <row r="48" spans="1:15" ht="15.75" thickBot="1" x14ac:dyDescent="0.3">
      <c r="A48" t="str">
        <f t="shared" si="0"/>
        <v/>
      </c>
      <c r="B48" t="s">
        <v>81</v>
      </c>
      <c r="D48" t="s">
        <v>81</v>
      </c>
      <c r="E48">
        <v>0.22750000000000001</v>
      </c>
      <c r="F48">
        <v>279</v>
      </c>
      <c r="K48" t="s">
        <v>83</v>
      </c>
      <c r="L48">
        <v>0.14849999999999999</v>
      </c>
      <c r="N48" s="14" t="s">
        <v>391</v>
      </c>
      <c r="O48" s="62">
        <v>24</v>
      </c>
    </row>
    <row r="49" spans="1:15" x14ac:dyDescent="0.25">
      <c r="A49" t="str">
        <f t="shared" si="0"/>
        <v/>
      </c>
      <c r="B49" t="s">
        <v>82</v>
      </c>
      <c r="D49" t="s">
        <v>82</v>
      </c>
      <c r="E49">
        <v>0.72740000000000005</v>
      </c>
      <c r="F49">
        <v>86</v>
      </c>
      <c r="K49" t="s">
        <v>84</v>
      </c>
      <c r="L49">
        <v>0.88229999999999997</v>
      </c>
      <c r="N49" s="13" t="s">
        <v>156</v>
      </c>
      <c r="O49" s="63">
        <v>0.8881</v>
      </c>
    </row>
    <row r="50" spans="1:15" ht="15.75" thickBot="1" x14ac:dyDescent="0.3">
      <c r="A50" t="str">
        <f t="shared" si="0"/>
        <v/>
      </c>
      <c r="B50" t="s">
        <v>83</v>
      </c>
      <c r="D50" t="s">
        <v>83</v>
      </c>
      <c r="E50">
        <v>0.14849999999999999</v>
      </c>
      <c r="F50">
        <v>318</v>
      </c>
      <c r="K50" t="s">
        <v>85</v>
      </c>
      <c r="L50">
        <v>0.59660000000000002</v>
      </c>
      <c r="N50" s="14" t="s">
        <v>393</v>
      </c>
      <c r="O50" s="64">
        <v>25</v>
      </c>
    </row>
    <row r="51" spans="1:15" ht="15.75" thickBot="1" x14ac:dyDescent="0.3">
      <c r="A51" t="str">
        <f t="shared" si="0"/>
        <v/>
      </c>
      <c r="B51" t="s">
        <v>84</v>
      </c>
      <c r="D51" t="s">
        <v>84</v>
      </c>
      <c r="E51">
        <v>0.88229999999999997</v>
      </c>
      <c r="F51">
        <v>29</v>
      </c>
      <c r="K51" t="s">
        <v>86</v>
      </c>
      <c r="L51">
        <v>0.2792</v>
      </c>
      <c r="N51" s="65" t="s">
        <v>23</v>
      </c>
      <c r="O51" s="66" t="s">
        <v>408</v>
      </c>
    </row>
    <row r="52" spans="1:15" x14ac:dyDescent="0.25">
      <c r="A52" t="str">
        <f t="shared" si="0"/>
        <v/>
      </c>
      <c r="B52" t="s">
        <v>85</v>
      </c>
      <c r="D52" t="s">
        <v>85</v>
      </c>
      <c r="E52">
        <v>0.59660000000000002</v>
      </c>
      <c r="F52">
        <v>137</v>
      </c>
      <c r="K52" t="s">
        <v>87</v>
      </c>
      <c r="L52">
        <v>0.43819999999999998</v>
      </c>
      <c r="N52" s="13" t="s">
        <v>160</v>
      </c>
      <c r="O52" s="67">
        <v>0.88549999999999995</v>
      </c>
    </row>
    <row r="53" spans="1:15" ht="15.75" thickBot="1" x14ac:dyDescent="0.3">
      <c r="A53" t="str">
        <f t="shared" si="0"/>
        <v/>
      </c>
      <c r="B53" t="s">
        <v>86</v>
      </c>
      <c r="D53" t="s">
        <v>86</v>
      </c>
      <c r="E53">
        <v>0.2792</v>
      </c>
      <c r="F53">
        <v>260</v>
      </c>
      <c r="K53" t="s">
        <v>88</v>
      </c>
      <c r="L53">
        <v>0.1507</v>
      </c>
      <c r="N53" s="14" t="s">
        <v>395</v>
      </c>
      <c r="O53" s="68">
        <v>26</v>
      </c>
    </row>
    <row r="54" spans="1:15" x14ac:dyDescent="0.25">
      <c r="A54" t="str">
        <f t="shared" si="0"/>
        <v/>
      </c>
      <c r="B54" t="s">
        <v>87</v>
      </c>
      <c r="D54" t="s">
        <v>87</v>
      </c>
      <c r="E54">
        <v>0.43819999999999998</v>
      </c>
      <c r="F54">
        <v>193</v>
      </c>
      <c r="K54" t="s">
        <v>89</v>
      </c>
      <c r="L54">
        <v>0.69420000000000004</v>
      </c>
      <c r="N54" s="432" t="s">
        <v>297</v>
      </c>
      <c r="O54" s="69">
        <v>0.88500000000000001</v>
      </c>
    </row>
    <row r="55" spans="1:15" ht="15.75" thickBot="1" x14ac:dyDescent="0.3">
      <c r="A55" t="str">
        <f t="shared" si="0"/>
        <v/>
      </c>
      <c r="B55" t="s">
        <v>88</v>
      </c>
      <c r="D55" t="s">
        <v>88</v>
      </c>
      <c r="E55">
        <v>0.1507</v>
      </c>
      <c r="F55">
        <v>316</v>
      </c>
      <c r="K55" t="s">
        <v>90</v>
      </c>
      <c r="L55">
        <v>0.79679999999999995</v>
      </c>
      <c r="N55" s="433"/>
      <c r="O55" s="70">
        <v>27</v>
      </c>
    </row>
    <row r="56" spans="1:15" x14ac:dyDescent="0.25">
      <c r="A56" t="str">
        <f t="shared" si="0"/>
        <v/>
      </c>
      <c r="B56" t="s">
        <v>89</v>
      </c>
      <c r="D56" t="s">
        <v>89</v>
      </c>
      <c r="E56">
        <v>0.69420000000000004</v>
      </c>
      <c r="F56">
        <v>103</v>
      </c>
      <c r="K56" t="s">
        <v>91</v>
      </c>
      <c r="L56">
        <v>0.5736</v>
      </c>
      <c r="N56" s="13" t="s">
        <v>68</v>
      </c>
      <c r="O56" s="71">
        <v>0.8841</v>
      </c>
    </row>
    <row r="57" spans="1:15" ht="15.75" thickBot="1" x14ac:dyDescent="0.3">
      <c r="A57" t="str">
        <f t="shared" si="0"/>
        <v/>
      </c>
      <c r="B57" t="s">
        <v>90</v>
      </c>
      <c r="D57" t="s">
        <v>90</v>
      </c>
      <c r="E57">
        <v>0.79679999999999995</v>
      </c>
      <c r="F57">
        <v>59</v>
      </c>
      <c r="K57" t="s">
        <v>92</v>
      </c>
      <c r="L57">
        <v>0.59689999999999999</v>
      </c>
      <c r="N57" s="14" t="s">
        <v>412</v>
      </c>
      <c r="O57" s="72">
        <v>28</v>
      </c>
    </row>
    <row r="58" spans="1:15" x14ac:dyDescent="0.25">
      <c r="A58" t="str">
        <f t="shared" si="0"/>
        <v/>
      </c>
      <c r="B58" t="s">
        <v>91</v>
      </c>
      <c r="D58" t="s">
        <v>91</v>
      </c>
      <c r="E58">
        <v>0.5736</v>
      </c>
      <c r="F58">
        <v>142</v>
      </c>
      <c r="K58" t="s">
        <v>93</v>
      </c>
      <c r="L58">
        <v>0.86460000000000004</v>
      </c>
      <c r="N58" s="13" t="s">
        <v>84</v>
      </c>
      <c r="O58" s="73">
        <v>0.88229999999999997</v>
      </c>
    </row>
    <row r="59" spans="1:15" ht="15.75" thickBot="1" x14ac:dyDescent="0.3">
      <c r="A59" t="str">
        <f t="shared" si="0"/>
        <v/>
      </c>
      <c r="B59" t="s">
        <v>92</v>
      </c>
      <c r="D59" t="s">
        <v>92</v>
      </c>
      <c r="E59">
        <v>0.59689999999999999</v>
      </c>
      <c r="F59">
        <v>136</v>
      </c>
      <c r="K59" t="s">
        <v>94</v>
      </c>
      <c r="L59">
        <v>0.159</v>
      </c>
      <c r="N59" s="14" t="s">
        <v>409</v>
      </c>
      <c r="O59" s="74">
        <v>29</v>
      </c>
    </row>
    <row r="60" spans="1:15" x14ac:dyDescent="0.25">
      <c r="A60" t="str">
        <f t="shared" si="0"/>
        <v/>
      </c>
      <c r="B60" t="s">
        <v>93</v>
      </c>
      <c r="D60" t="s">
        <v>93</v>
      </c>
      <c r="E60">
        <v>0.86460000000000004</v>
      </c>
      <c r="F60">
        <v>34</v>
      </c>
      <c r="K60" t="s">
        <v>95</v>
      </c>
      <c r="L60">
        <v>0.31869999999999998</v>
      </c>
      <c r="N60" s="13" t="s">
        <v>349</v>
      </c>
      <c r="O60" s="75">
        <v>0.877</v>
      </c>
    </row>
    <row r="61" spans="1:15" ht="15.75" thickBot="1" x14ac:dyDescent="0.3">
      <c r="A61" t="str">
        <f t="shared" si="0"/>
        <v/>
      </c>
      <c r="B61" t="s">
        <v>94</v>
      </c>
      <c r="D61" t="s">
        <v>94</v>
      </c>
      <c r="E61">
        <v>0.159</v>
      </c>
      <c r="F61">
        <v>311</v>
      </c>
      <c r="K61" t="s">
        <v>96</v>
      </c>
      <c r="L61">
        <v>0.78320000000000001</v>
      </c>
      <c r="N61" s="14" t="s">
        <v>411</v>
      </c>
      <c r="O61" s="76">
        <v>30</v>
      </c>
    </row>
    <row r="62" spans="1:15" x14ac:dyDescent="0.25">
      <c r="A62" t="str">
        <f t="shared" si="0"/>
        <v/>
      </c>
      <c r="B62" t="s">
        <v>95</v>
      </c>
      <c r="D62" t="s">
        <v>95</v>
      </c>
      <c r="E62">
        <v>0.31869999999999998</v>
      </c>
      <c r="F62">
        <v>238</v>
      </c>
      <c r="K62" t="s">
        <v>97</v>
      </c>
      <c r="L62">
        <v>0.3291</v>
      </c>
      <c r="N62" s="13" t="s">
        <v>376</v>
      </c>
      <c r="O62" s="77">
        <v>0.86960000000000004</v>
      </c>
    </row>
    <row r="63" spans="1:15" ht="15.75" thickBot="1" x14ac:dyDescent="0.3">
      <c r="A63" t="str">
        <f t="shared" si="0"/>
        <v/>
      </c>
      <c r="B63" t="s">
        <v>96</v>
      </c>
      <c r="D63" t="s">
        <v>96</v>
      </c>
      <c r="E63">
        <v>0.78320000000000001</v>
      </c>
      <c r="F63">
        <v>63</v>
      </c>
      <c r="K63" t="s">
        <v>98</v>
      </c>
      <c r="L63">
        <v>0.64180000000000004</v>
      </c>
      <c r="N63" s="14" t="s">
        <v>399</v>
      </c>
      <c r="O63" s="78">
        <v>31</v>
      </c>
    </row>
    <row r="64" spans="1:15" x14ac:dyDescent="0.25">
      <c r="A64" t="str">
        <f t="shared" si="0"/>
        <v/>
      </c>
      <c r="B64" t="s">
        <v>97</v>
      </c>
      <c r="D64" t="s">
        <v>97</v>
      </c>
      <c r="E64">
        <v>0.3291</v>
      </c>
      <c r="F64">
        <v>233</v>
      </c>
      <c r="K64" t="s">
        <v>99</v>
      </c>
      <c r="L64">
        <v>0.83030000000000004</v>
      </c>
      <c r="N64" s="13" t="s">
        <v>74</v>
      </c>
      <c r="O64" s="79">
        <v>0.86770000000000003</v>
      </c>
    </row>
    <row r="65" spans="1:15" ht="15.75" thickBot="1" x14ac:dyDescent="0.3">
      <c r="A65" t="str">
        <f t="shared" si="0"/>
        <v/>
      </c>
      <c r="B65" t="s">
        <v>98</v>
      </c>
      <c r="D65" t="s">
        <v>98</v>
      </c>
      <c r="E65">
        <v>0.64180000000000004</v>
      </c>
      <c r="F65">
        <v>116</v>
      </c>
      <c r="K65" t="s">
        <v>100</v>
      </c>
      <c r="L65">
        <v>0.31819999999999998</v>
      </c>
      <c r="N65" s="14" t="s">
        <v>398</v>
      </c>
      <c r="O65" s="80">
        <v>32</v>
      </c>
    </row>
    <row r="66" spans="1:15" x14ac:dyDescent="0.25">
      <c r="A66" t="str">
        <f t="shared" si="0"/>
        <v/>
      </c>
      <c r="B66" t="s">
        <v>99</v>
      </c>
      <c r="D66" t="s">
        <v>99</v>
      </c>
      <c r="E66">
        <v>0.83030000000000004</v>
      </c>
      <c r="F66">
        <v>46</v>
      </c>
      <c r="K66" t="s">
        <v>101</v>
      </c>
      <c r="L66">
        <v>6.2700000000000006E-2</v>
      </c>
      <c r="N66" s="13" t="s">
        <v>255</v>
      </c>
      <c r="O66" s="81">
        <v>0.86750000000000005</v>
      </c>
    </row>
    <row r="67" spans="1:15" ht="15.75" thickBot="1" x14ac:dyDescent="0.3">
      <c r="A67" t="str">
        <f t="shared" ref="A67:A130" si="1">IF(B67=D67,"","BAD")</f>
        <v/>
      </c>
      <c r="B67" t="s">
        <v>100</v>
      </c>
      <c r="D67" t="s">
        <v>100</v>
      </c>
      <c r="E67">
        <v>0.31819999999999998</v>
      </c>
      <c r="F67">
        <v>239</v>
      </c>
      <c r="K67" t="s">
        <v>102</v>
      </c>
      <c r="L67">
        <v>0.45929999999999999</v>
      </c>
      <c r="N67" s="14" t="s">
        <v>392</v>
      </c>
      <c r="O67" s="82">
        <v>33</v>
      </c>
    </row>
    <row r="68" spans="1:15" x14ac:dyDescent="0.25">
      <c r="A68" t="str">
        <f t="shared" si="1"/>
        <v/>
      </c>
      <c r="B68" t="s">
        <v>101</v>
      </c>
      <c r="D68" t="s">
        <v>101</v>
      </c>
      <c r="E68">
        <v>6.2700000000000006E-2</v>
      </c>
      <c r="F68">
        <v>346</v>
      </c>
      <c r="K68" t="s">
        <v>103</v>
      </c>
      <c r="L68">
        <v>0.50249999999999995</v>
      </c>
      <c r="N68" s="13" t="s">
        <v>93</v>
      </c>
      <c r="O68" s="83">
        <v>0.86460000000000004</v>
      </c>
    </row>
    <row r="69" spans="1:15" ht="15.75" thickBot="1" x14ac:dyDescent="0.3">
      <c r="A69" t="str">
        <f t="shared" si="1"/>
        <v/>
      </c>
      <c r="B69" t="s">
        <v>102</v>
      </c>
      <c r="D69" t="s">
        <v>102</v>
      </c>
      <c r="E69">
        <v>0.45929999999999999</v>
      </c>
      <c r="F69">
        <v>183</v>
      </c>
      <c r="K69" t="s">
        <v>104</v>
      </c>
      <c r="L69">
        <v>0.47749999999999998</v>
      </c>
      <c r="N69" s="14" t="s">
        <v>412</v>
      </c>
      <c r="O69" s="84">
        <v>34</v>
      </c>
    </row>
    <row r="70" spans="1:15" x14ac:dyDescent="0.25">
      <c r="A70" t="str">
        <f t="shared" si="1"/>
        <v/>
      </c>
      <c r="B70" t="s">
        <v>103</v>
      </c>
      <c r="D70" t="s">
        <v>103</v>
      </c>
      <c r="E70">
        <v>0.50249999999999995</v>
      </c>
      <c r="F70">
        <v>165</v>
      </c>
      <c r="K70" t="s">
        <v>105</v>
      </c>
      <c r="L70">
        <v>0.41599999999999998</v>
      </c>
      <c r="N70" s="13" t="s">
        <v>55</v>
      </c>
      <c r="O70" s="85">
        <v>0.86150000000000004</v>
      </c>
    </row>
    <row r="71" spans="1:15" ht="15.75" thickBot="1" x14ac:dyDescent="0.3">
      <c r="A71" t="str">
        <f t="shared" si="1"/>
        <v/>
      </c>
      <c r="B71" t="s">
        <v>104</v>
      </c>
      <c r="D71" t="s">
        <v>104</v>
      </c>
      <c r="E71">
        <v>0.47749999999999998</v>
      </c>
      <c r="F71">
        <v>177</v>
      </c>
      <c r="K71" t="s">
        <v>106</v>
      </c>
      <c r="L71">
        <v>0.34760000000000002</v>
      </c>
      <c r="N71" s="14" t="s">
        <v>403</v>
      </c>
      <c r="O71" s="86">
        <v>35</v>
      </c>
    </row>
    <row r="72" spans="1:15" x14ac:dyDescent="0.25">
      <c r="A72" t="str">
        <f t="shared" si="1"/>
        <v/>
      </c>
      <c r="B72" t="s">
        <v>105</v>
      </c>
      <c r="D72" t="s">
        <v>105</v>
      </c>
      <c r="E72">
        <v>0.41599999999999998</v>
      </c>
      <c r="F72">
        <v>202</v>
      </c>
      <c r="K72" t="s">
        <v>107</v>
      </c>
      <c r="L72">
        <v>0.94699999999999995</v>
      </c>
      <c r="N72" s="13" t="s">
        <v>328</v>
      </c>
      <c r="O72" s="87">
        <v>0.85189999999999999</v>
      </c>
    </row>
    <row r="73" spans="1:15" ht="15.75" thickBot="1" x14ac:dyDescent="0.3">
      <c r="A73" t="str">
        <f t="shared" si="1"/>
        <v/>
      </c>
      <c r="B73" t="s">
        <v>106</v>
      </c>
      <c r="D73" t="s">
        <v>106</v>
      </c>
      <c r="E73">
        <v>0.34760000000000002</v>
      </c>
      <c r="F73">
        <v>227</v>
      </c>
      <c r="K73" t="s">
        <v>108</v>
      </c>
      <c r="L73">
        <v>0.60609999999999997</v>
      </c>
      <c r="N73" s="14" t="s">
        <v>411</v>
      </c>
      <c r="O73" s="88">
        <v>36</v>
      </c>
    </row>
    <row r="74" spans="1:15" x14ac:dyDescent="0.25">
      <c r="A74" t="str">
        <f t="shared" si="1"/>
        <v/>
      </c>
      <c r="B74" t="s">
        <v>107</v>
      </c>
      <c r="D74" t="s">
        <v>107</v>
      </c>
      <c r="E74">
        <v>0.94699999999999995</v>
      </c>
      <c r="F74">
        <v>10</v>
      </c>
      <c r="K74" t="s">
        <v>109</v>
      </c>
      <c r="L74">
        <v>0.56689999999999996</v>
      </c>
      <c r="N74" s="432" t="s">
        <v>358</v>
      </c>
      <c r="O74" s="89">
        <v>0.85109999999999997</v>
      </c>
    </row>
    <row r="75" spans="1:15" ht="15.75" thickBot="1" x14ac:dyDescent="0.3">
      <c r="A75" t="str">
        <f t="shared" si="1"/>
        <v/>
      </c>
      <c r="B75" t="s">
        <v>108</v>
      </c>
      <c r="D75" t="s">
        <v>108</v>
      </c>
      <c r="E75">
        <v>0.60609999999999997</v>
      </c>
      <c r="F75">
        <v>129</v>
      </c>
      <c r="K75" t="s">
        <v>110</v>
      </c>
      <c r="L75">
        <v>0.36480000000000001</v>
      </c>
      <c r="N75" s="433"/>
      <c r="O75" s="90">
        <v>37</v>
      </c>
    </row>
    <row r="76" spans="1:15" x14ac:dyDescent="0.25">
      <c r="A76" t="str">
        <f t="shared" si="1"/>
        <v/>
      </c>
      <c r="B76" t="s">
        <v>109</v>
      </c>
      <c r="D76" t="s">
        <v>109</v>
      </c>
      <c r="E76">
        <v>0.56689999999999996</v>
      </c>
      <c r="F76">
        <v>146</v>
      </c>
      <c r="K76" t="s">
        <v>111</v>
      </c>
      <c r="L76">
        <v>0.19189999999999999</v>
      </c>
      <c r="N76" s="13" t="s">
        <v>323</v>
      </c>
      <c r="O76" s="91">
        <v>0.84619999999999995</v>
      </c>
    </row>
    <row r="77" spans="1:15" ht="15.75" thickBot="1" x14ac:dyDescent="0.3">
      <c r="A77" t="str">
        <f t="shared" si="1"/>
        <v/>
      </c>
      <c r="B77" t="s">
        <v>110</v>
      </c>
      <c r="D77" t="s">
        <v>110</v>
      </c>
      <c r="E77">
        <v>0.36480000000000001</v>
      </c>
      <c r="F77">
        <v>222</v>
      </c>
      <c r="K77" t="s">
        <v>112</v>
      </c>
      <c r="L77">
        <v>0.40910000000000002</v>
      </c>
      <c r="N77" s="14" t="s">
        <v>402</v>
      </c>
      <c r="O77" s="92">
        <v>38</v>
      </c>
    </row>
    <row r="78" spans="1:15" x14ac:dyDescent="0.25">
      <c r="A78" t="str">
        <f t="shared" si="1"/>
        <v/>
      </c>
      <c r="B78" t="s">
        <v>111</v>
      </c>
      <c r="D78" t="s">
        <v>111</v>
      </c>
      <c r="E78">
        <v>0.19189999999999999</v>
      </c>
      <c r="F78">
        <v>300</v>
      </c>
      <c r="K78" t="s">
        <v>113</v>
      </c>
      <c r="L78">
        <v>0.50449999999999995</v>
      </c>
      <c r="N78" s="13" t="s">
        <v>247</v>
      </c>
      <c r="O78" s="93">
        <v>0.84009999999999996</v>
      </c>
    </row>
    <row r="79" spans="1:15" ht="15.75" thickBot="1" x14ac:dyDescent="0.3">
      <c r="A79" t="str">
        <f t="shared" si="1"/>
        <v/>
      </c>
      <c r="B79" t="s">
        <v>112</v>
      </c>
      <c r="D79" t="s">
        <v>112</v>
      </c>
      <c r="E79">
        <v>0.40910000000000002</v>
      </c>
      <c r="F79">
        <v>206</v>
      </c>
      <c r="K79" t="s">
        <v>114</v>
      </c>
      <c r="L79">
        <v>0.46189999999999998</v>
      </c>
      <c r="N79" s="14" t="s">
        <v>415</v>
      </c>
      <c r="O79" s="94">
        <v>39</v>
      </c>
    </row>
    <row r="80" spans="1:15" x14ac:dyDescent="0.25">
      <c r="A80" t="str">
        <f t="shared" si="1"/>
        <v/>
      </c>
      <c r="B80" t="s">
        <v>113</v>
      </c>
      <c r="D80" t="s">
        <v>113</v>
      </c>
      <c r="E80">
        <v>0.50449999999999995</v>
      </c>
      <c r="F80">
        <v>164</v>
      </c>
      <c r="K80" t="s">
        <v>115</v>
      </c>
      <c r="L80">
        <v>0.49540000000000001</v>
      </c>
      <c r="N80" s="13" t="s">
        <v>143</v>
      </c>
      <c r="O80" s="95">
        <v>0.83779999999999999</v>
      </c>
    </row>
    <row r="81" spans="1:15" ht="15.75" thickBot="1" x14ac:dyDescent="0.3">
      <c r="A81" t="str">
        <f t="shared" si="1"/>
        <v/>
      </c>
      <c r="B81" t="s">
        <v>114</v>
      </c>
      <c r="D81" t="s">
        <v>114</v>
      </c>
      <c r="E81">
        <v>0.46189999999999998</v>
      </c>
      <c r="F81">
        <v>181</v>
      </c>
      <c r="K81" t="s">
        <v>116</v>
      </c>
      <c r="L81">
        <v>0.74670000000000003</v>
      </c>
      <c r="N81" s="14" t="s">
        <v>424</v>
      </c>
      <c r="O81" s="96">
        <v>40</v>
      </c>
    </row>
    <row r="82" spans="1:15" x14ac:dyDescent="0.25">
      <c r="A82" t="str">
        <f t="shared" si="1"/>
        <v/>
      </c>
      <c r="B82" t="s">
        <v>115</v>
      </c>
      <c r="D82" t="s">
        <v>115</v>
      </c>
      <c r="E82">
        <v>0.49540000000000001</v>
      </c>
      <c r="F82">
        <v>171</v>
      </c>
      <c r="K82" t="s">
        <v>117</v>
      </c>
      <c r="L82">
        <v>0.52429999999999999</v>
      </c>
      <c r="N82" s="432" t="s">
        <v>168</v>
      </c>
      <c r="O82" s="97">
        <v>0.8367</v>
      </c>
    </row>
    <row r="83" spans="1:15" ht="15.75" thickBot="1" x14ac:dyDescent="0.3">
      <c r="A83" t="str">
        <f t="shared" si="1"/>
        <v/>
      </c>
      <c r="B83" t="s">
        <v>116</v>
      </c>
      <c r="D83" t="s">
        <v>116</v>
      </c>
      <c r="E83">
        <v>0.74670000000000003</v>
      </c>
      <c r="F83">
        <v>75</v>
      </c>
      <c r="K83" t="s">
        <v>118</v>
      </c>
      <c r="L83">
        <v>0.2339</v>
      </c>
      <c r="N83" s="433"/>
      <c r="O83" s="98">
        <v>41</v>
      </c>
    </row>
    <row r="84" spans="1:15" x14ac:dyDescent="0.25">
      <c r="A84" t="str">
        <f t="shared" si="1"/>
        <v/>
      </c>
      <c r="B84" t="s">
        <v>117</v>
      </c>
      <c r="D84" t="s">
        <v>117</v>
      </c>
      <c r="E84">
        <v>0.52429999999999999</v>
      </c>
      <c r="F84">
        <v>158</v>
      </c>
      <c r="K84" t="s">
        <v>119</v>
      </c>
      <c r="L84">
        <v>0.48749999999999999</v>
      </c>
      <c r="N84" s="432" t="s">
        <v>341</v>
      </c>
      <c r="O84" s="99">
        <v>0.83620000000000005</v>
      </c>
    </row>
    <row r="85" spans="1:15" ht="15.75" thickBot="1" x14ac:dyDescent="0.3">
      <c r="A85" t="str">
        <f t="shared" si="1"/>
        <v/>
      </c>
      <c r="B85" t="s">
        <v>118</v>
      </c>
      <c r="D85" t="s">
        <v>118</v>
      </c>
      <c r="E85">
        <v>0.2339</v>
      </c>
      <c r="F85">
        <v>275</v>
      </c>
      <c r="K85" t="s">
        <v>120</v>
      </c>
      <c r="L85">
        <v>0.91020000000000001</v>
      </c>
      <c r="N85" s="433"/>
      <c r="O85" s="100">
        <v>42</v>
      </c>
    </row>
    <row r="86" spans="1:15" x14ac:dyDescent="0.25">
      <c r="A86" t="str">
        <f t="shared" si="1"/>
        <v/>
      </c>
      <c r="B86" t="s">
        <v>119</v>
      </c>
      <c r="D86" t="s">
        <v>119</v>
      </c>
      <c r="E86">
        <v>0.48749999999999999</v>
      </c>
      <c r="F86">
        <v>175</v>
      </c>
      <c r="K86" t="s">
        <v>121</v>
      </c>
      <c r="L86">
        <v>4.19E-2</v>
      </c>
      <c r="N86" s="13" t="s">
        <v>300</v>
      </c>
      <c r="O86" s="101">
        <v>0.83589999999999998</v>
      </c>
    </row>
    <row r="87" spans="1:15" ht="15.75" thickBot="1" x14ac:dyDescent="0.3">
      <c r="A87" t="str">
        <f t="shared" si="1"/>
        <v/>
      </c>
      <c r="B87" t="s">
        <v>120</v>
      </c>
      <c r="D87" t="s">
        <v>120</v>
      </c>
      <c r="E87">
        <v>0.91020000000000001</v>
      </c>
      <c r="F87">
        <v>18</v>
      </c>
      <c r="K87" t="s">
        <v>122</v>
      </c>
      <c r="L87">
        <v>0.19789999999999999</v>
      </c>
      <c r="N87" s="14" t="s">
        <v>419</v>
      </c>
      <c r="O87" s="102">
        <v>43</v>
      </c>
    </row>
    <row r="88" spans="1:15" x14ac:dyDescent="0.25">
      <c r="A88" t="str">
        <f t="shared" si="1"/>
        <v/>
      </c>
      <c r="B88" t="s">
        <v>121</v>
      </c>
      <c r="D88" t="s">
        <v>121</v>
      </c>
      <c r="E88">
        <v>4.19E-2</v>
      </c>
      <c r="F88">
        <v>351</v>
      </c>
      <c r="K88" t="s">
        <v>123</v>
      </c>
      <c r="L88">
        <v>0.4128</v>
      </c>
      <c r="N88" s="432" t="s">
        <v>130</v>
      </c>
      <c r="O88" s="103">
        <v>0.83489999999999998</v>
      </c>
    </row>
    <row r="89" spans="1:15" ht="15.75" thickBot="1" x14ac:dyDescent="0.3">
      <c r="A89" t="str">
        <f t="shared" si="1"/>
        <v/>
      </c>
      <c r="B89" t="s">
        <v>122</v>
      </c>
      <c r="D89" t="s">
        <v>122</v>
      </c>
      <c r="E89">
        <v>0.19789999999999999</v>
      </c>
      <c r="F89">
        <v>298</v>
      </c>
      <c r="K89" t="s">
        <v>124</v>
      </c>
      <c r="L89">
        <v>0.81259999999999999</v>
      </c>
      <c r="N89" s="433"/>
      <c r="O89" s="104">
        <v>44</v>
      </c>
    </row>
    <row r="90" spans="1:15" x14ac:dyDescent="0.25">
      <c r="A90" t="str">
        <f t="shared" si="1"/>
        <v/>
      </c>
      <c r="B90" t="s">
        <v>123</v>
      </c>
      <c r="D90" t="s">
        <v>123</v>
      </c>
      <c r="E90">
        <v>0.4128</v>
      </c>
      <c r="F90">
        <v>204</v>
      </c>
      <c r="K90" t="s">
        <v>125</v>
      </c>
      <c r="L90">
        <v>0.72260000000000002</v>
      </c>
      <c r="N90" s="432" t="s">
        <v>46</v>
      </c>
      <c r="O90" s="105">
        <v>0.83250000000000002</v>
      </c>
    </row>
    <row r="91" spans="1:15" ht="15.75" thickBot="1" x14ac:dyDescent="0.3">
      <c r="A91" t="str">
        <f t="shared" si="1"/>
        <v/>
      </c>
      <c r="B91" t="s">
        <v>124</v>
      </c>
      <c r="D91" t="s">
        <v>124</v>
      </c>
      <c r="E91">
        <v>0.81259999999999999</v>
      </c>
      <c r="F91">
        <v>52</v>
      </c>
      <c r="K91" t="s">
        <v>126</v>
      </c>
      <c r="L91">
        <v>0.60040000000000004</v>
      </c>
      <c r="N91" s="433"/>
      <c r="O91" s="106">
        <v>45</v>
      </c>
    </row>
    <row r="92" spans="1:15" x14ac:dyDescent="0.25">
      <c r="A92" t="str">
        <f t="shared" si="1"/>
        <v/>
      </c>
      <c r="B92" t="s">
        <v>125</v>
      </c>
      <c r="D92" t="s">
        <v>125</v>
      </c>
      <c r="E92">
        <v>0.72260000000000002</v>
      </c>
      <c r="F92">
        <v>89</v>
      </c>
      <c r="K92" t="s">
        <v>127</v>
      </c>
      <c r="L92">
        <v>0.29430000000000001</v>
      </c>
      <c r="N92" s="13" t="s">
        <v>99</v>
      </c>
      <c r="O92" s="107">
        <v>0.83030000000000004</v>
      </c>
    </row>
    <row r="93" spans="1:15" ht="15.75" thickBot="1" x14ac:dyDescent="0.3">
      <c r="A93" t="str">
        <f t="shared" si="1"/>
        <v/>
      </c>
      <c r="B93" t="s">
        <v>126</v>
      </c>
      <c r="D93" t="s">
        <v>126</v>
      </c>
      <c r="E93">
        <v>0.60040000000000004</v>
      </c>
      <c r="F93">
        <v>134</v>
      </c>
      <c r="K93" t="s">
        <v>128</v>
      </c>
      <c r="L93">
        <v>0.2331</v>
      </c>
      <c r="N93" s="14" t="s">
        <v>420</v>
      </c>
      <c r="O93" s="108">
        <v>46</v>
      </c>
    </row>
    <row r="94" spans="1:15" x14ac:dyDescent="0.25">
      <c r="A94" t="str">
        <f t="shared" si="1"/>
        <v/>
      </c>
      <c r="B94" t="s">
        <v>127</v>
      </c>
      <c r="D94" t="s">
        <v>127</v>
      </c>
      <c r="E94">
        <v>0.29430000000000001</v>
      </c>
      <c r="F94">
        <v>250</v>
      </c>
      <c r="K94" t="s">
        <v>129</v>
      </c>
      <c r="L94">
        <v>0.56100000000000005</v>
      </c>
      <c r="N94" s="432" t="s">
        <v>351</v>
      </c>
      <c r="O94" s="109">
        <v>0.82699999999999996</v>
      </c>
    </row>
    <row r="95" spans="1:15" ht="15.75" thickBot="1" x14ac:dyDescent="0.3">
      <c r="A95" t="str">
        <f t="shared" si="1"/>
        <v/>
      </c>
      <c r="B95" t="s">
        <v>128</v>
      </c>
      <c r="D95" t="s">
        <v>128</v>
      </c>
      <c r="E95">
        <v>0.2331</v>
      </c>
      <c r="F95">
        <v>276</v>
      </c>
      <c r="K95" t="s">
        <v>130</v>
      </c>
      <c r="L95">
        <v>0.83489999999999998</v>
      </c>
      <c r="N95" s="433"/>
      <c r="O95" s="110">
        <v>47</v>
      </c>
    </row>
    <row r="96" spans="1:15" x14ac:dyDescent="0.25">
      <c r="A96" t="str">
        <f t="shared" si="1"/>
        <v/>
      </c>
      <c r="B96" t="s">
        <v>129</v>
      </c>
      <c r="D96" t="s">
        <v>129</v>
      </c>
      <c r="E96">
        <v>0.56100000000000005</v>
      </c>
      <c r="F96">
        <v>150</v>
      </c>
      <c r="K96" t="s">
        <v>131</v>
      </c>
      <c r="L96">
        <v>0.79390000000000005</v>
      </c>
      <c r="N96" s="13" t="s">
        <v>279</v>
      </c>
      <c r="O96" s="111">
        <v>0.82579999999999998</v>
      </c>
    </row>
    <row r="97" spans="1:15" ht="15.75" thickBot="1" x14ac:dyDescent="0.3">
      <c r="A97" t="str">
        <f t="shared" si="1"/>
        <v/>
      </c>
      <c r="B97" t="s">
        <v>130</v>
      </c>
      <c r="D97" t="s">
        <v>130</v>
      </c>
      <c r="E97">
        <v>0.83489999999999998</v>
      </c>
      <c r="F97">
        <v>44</v>
      </c>
      <c r="K97" t="s">
        <v>132</v>
      </c>
      <c r="L97">
        <v>0.82369999999999999</v>
      </c>
      <c r="N97" s="14" t="s">
        <v>421</v>
      </c>
      <c r="O97" s="112">
        <v>48</v>
      </c>
    </row>
    <row r="98" spans="1:15" x14ac:dyDescent="0.25">
      <c r="A98" t="str">
        <f t="shared" si="1"/>
        <v/>
      </c>
      <c r="B98" t="s">
        <v>131</v>
      </c>
      <c r="D98" t="s">
        <v>131</v>
      </c>
      <c r="E98">
        <v>0.79390000000000005</v>
      </c>
      <c r="F98">
        <v>60</v>
      </c>
      <c r="K98" t="s">
        <v>133</v>
      </c>
      <c r="L98">
        <v>0.223</v>
      </c>
      <c r="N98" s="13" t="s">
        <v>353</v>
      </c>
      <c r="O98" s="113">
        <v>0.82530000000000003</v>
      </c>
    </row>
    <row r="99" spans="1:15" ht="15.75" thickBot="1" x14ac:dyDescent="0.3">
      <c r="A99" t="str">
        <f t="shared" si="1"/>
        <v/>
      </c>
      <c r="B99" t="s">
        <v>132</v>
      </c>
      <c r="D99" t="s">
        <v>132</v>
      </c>
      <c r="E99">
        <v>0.82369999999999999</v>
      </c>
      <c r="F99">
        <v>50</v>
      </c>
      <c r="K99" t="s">
        <v>134</v>
      </c>
      <c r="L99">
        <v>0.71220000000000006</v>
      </c>
      <c r="N99" s="14" t="s">
        <v>407</v>
      </c>
      <c r="O99" s="114">
        <v>49</v>
      </c>
    </row>
    <row r="100" spans="1:15" x14ac:dyDescent="0.25">
      <c r="A100" t="str">
        <f t="shared" si="1"/>
        <v/>
      </c>
      <c r="B100" t="s">
        <v>133</v>
      </c>
      <c r="D100" t="s">
        <v>133</v>
      </c>
      <c r="E100">
        <v>0.223</v>
      </c>
      <c r="F100">
        <v>283</v>
      </c>
      <c r="K100" t="s">
        <v>135</v>
      </c>
      <c r="L100">
        <v>0.78959999999999997</v>
      </c>
      <c r="N100" s="432" t="s">
        <v>132</v>
      </c>
      <c r="O100" s="115">
        <v>0.82369999999999999</v>
      </c>
    </row>
    <row r="101" spans="1:15" ht="15.75" thickBot="1" x14ac:dyDescent="0.3">
      <c r="A101" t="str">
        <f t="shared" si="1"/>
        <v/>
      </c>
      <c r="B101" t="s">
        <v>134</v>
      </c>
      <c r="D101" t="s">
        <v>134</v>
      </c>
      <c r="E101">
        <v>0.71220000000000006</v>
      </c>
      <c r="F101">
        <v>93</v>
      </c>
      <c r="K101" t="s">
        <v>136</v>
      </c>
      <c r="L101">
        <v>0.89600000000000002</v>
      </c>
      <c r="N101" s="433"/>
      <c r="O101" s="116">
        <v>50</v>
      </c>
    </row>
    <row r="102" spans="1:15" ht="15.75" thickBot="1" x14ac:dyDescent="0.3">
      <c r="A102" t="str">
        <f t="shared" si="1"/>
        <v/>
      </c>
      <c r="B102" t="s">
        <v>135</v>
      </c>
      <c r="D102" t="s">
        <v>135</v>
      </c>
      <c r="E102">
        <v>0.78959999999999997</v>
      </c>
      <c r="F102">
        <v>61</v>
      </c>
      <c r="K102" t="s">
        <v>137</v>
      </c>
      <c r="L102">
        <v>5.7799999999999997E-2</v>
      </c>
      <c r="N102" s="65" t="s">
        <v>23</v>
      </c>
      <c r="O102" s="66" t="s">
        <v>408</v>
      </c>
    </row>
    <row r="103" spans="1:15" x14ac:dyDescent="0.25">
      <c r="A103" t="str">
        <f t="shared" si="1"/>
        <v/>
      </c>
      <c r="B103" t="s">
        <v>136</v>
      </c>
      <c r="D103" t="s">
        <v>136</v>
      </c>
      <c r="E103">
        <v>0.89600000000000002</v>
      </c>
      <c r="F103">
        <v>22</v>
      </c>
      <c r="K103" t="s">
        <v>138</v>
      </c>
      <c r="L103">
        <v>0.67769999999999997</v>
      </c>
      <c r="N103" s="13" t="s">
        <v>292</v>
      </c>
      <c r="O103" s="117">
        <v>0.81850000000000001</v>
      </c>
    </row>
    <row r="104" spans="1:15" ht="15.75" thickBot="1" x14ac:dyDescent="0.3">
      <c r="A104" t="str">
        <f t="shared" si="1"/>
        <v/>
      </c>
      <c r="B104" t="s">
        <v>137</v>
      </c>
      <c r="D104" t="s">
        <v>137</v>
      </c>
      <c r="E104">
        <v>5.7799999999999997E-2</v>
      </c>
      <c r="F104">
        <v>348</v>
      </c>
      <c r="K104" t="s">
        <v>139</v>
      </c>
      <c r="L104">
        <v>0.60070000000000001</v>
      </c>
      <c r="N104" s="14" t="s">
        <v>402</v>
      </c>
      <c r="O104" s="118">
        <v>51</v>
      </c>
    </row>
    <row r="105" spans="1:15" x14ac:dyDescent="0.25">
      <c r="A105" t="str">
        <f t="shared" si="1"/>
        <v/>
      </c>
      <c r="B105" t="s">
        <v>138</v>
      </c>
      <c r="D105" t="s">
        <v>138</v>
      </c>
      <c r="E105">
        <v>0.67769999999999997</v>
      </c>
      <c r="F105">
        <v>105</v>
      </c>
      <c r="K105" t="s">
        <v>140</v>
      </c>
      <c r="L105">
        <v>0.25290000000000001</v>
      </c>
      <c r="N105" s="432" t="s">
        <v>124</v>
      </c>
      <c r="O105" s="119">
        <v>0.81259999999999999</v>
      </c>
    </row>
    <row r="106" spans="1:15" ht="15.75" thickBot="1" x14ac:dyDescent="0.3">
      <c r="A106" t="str">
        <f t="shared" si="1"/>
        <v/>
      </c>
      <c r="B106" t="s">
        <v>139</v>
      </c>
      <c r="D106" t="s">
        <v>139</v>
      </c>
      <c r="E106">
        <v>0.60070000000000001</v>
      </c>
      <c r="F106">
        <v>133</v>
      </c>
      <c r="K106" t="s">
        <v>141</v>
      </c>
      <c r="L106">
        <v>0.12939999999999999</v>
      </c>
      <c r="N106" s="433"/>
      <c r="O106" s="120">
        <v>52</v>
      </c>
    </row>
    <row r="107" spans="1:15" x14ac:dyDescent="0.25">
      <c r="A107" t="str">
        <f t="shared" si="1"/>
        <v/>
      </c>
      <c r="B107" t="s">
        <v>140</v>
      </c>
      <c r="D107" t="s">
        <v>140</v>
      </c>
      <c r="E107">
        <v>0.25290000000000001</v>
      </c>
      <c r="F107">
        <v>267</v>
      </c>
      <c r="K107" t="s">
        <v>142</v>
      </c>
      <c r="L107">
        <v>0.64800000000000002</v>
      </c>
      <c r="N107" s="13" t="s">
        <v>267</v>
      </c>
      <c r="O107" s="121">
        <v>0.80989999999999995</v>
      </c>
    </row>
    <row r="108" spans="1:15" ht="15.75" thickBot="1" x14ac:dyDescent="0.3">
      <c r="A108" t="str">
        <f t="shared" si="1"/>
        <v/>
      </c>
      <c r="B108" t="s">
        <v>141</v>
      </c>
      <c r="D108" t="s">
        <v>141</v>
      </c>
      <c r="E108">
        <v>0.12939999999999999</v>
      </c>
      <c r="F108">
        <v>325</v>
      </c>
      <c r="K108" t="s">
        <v>143</v>
      </c>
      <c r="L108">
        <v>0.83779999999999999</v>
      </c>
      <c r="N108" s="14" t="s">
        <v>412</v>
      </c>
      <c r="O108" s="122">
        <v>53</v>
      </c>
    </row>
    <row r="109" spans="1:15" x14ac:dyDescent="0.25">
      <c r="A109" t="str">
        <f t="shared" si="1"/>
        <v/>
      </c>
      <c r="B109" t="s">
        <v>142</v>
      </c>
      <c r="D109" t="s">
        <v>142</v>
      </c>
      <c r="E109">
        <v>0.64800000000000002</v>
      </c>
      <c r="F109">
        <v>115</v>
      </c>
      <c r="K109" t="s">
        <v>144</v>
      </c>
      <c r="L109">
        <v>0.66790000000000005</v>
      </c>
      <c r="N109" s="13" t="s">
        <v>422</v>
      </c>
      <c r="O109" s="123">
        <v>0.80989999999999995</v>
      </c>
    </row>
    <row r="110" spans="1:15" ht="15.75" thickBot="1" x14ac:dyDescent="0.3">
      <c r="A110" t="str">
        <f t="shared" si="1"/>
        <v/>
      </c>
      <c r="B110" t="s">
        <v>143</v>
      </c>
      <c r="D110" t="s">
        <v>143</v>
      </c>
      <c r="E110">
        <v>0.83779999999999999</v>
      </c>
      <c r="F110">
        <v>40</v>
      </c>
      <c r="K110" t="s">
        <v>145</v>
      </c>
      <c r="L110">
        <v>0.52680000000000005</v>
      </c>
      <c r="N110" s="14" t="s">
        <v>414</v>
      </c>
      <c r="O110" s="124">
        <v>54</v>
      </c>
    </row>
    <row r="111" spans="1:15" x14ac:dyDescent="0.25">
      <c r="A111" t="str">
        <f t="shared" si="1"/>
        <v/>
      </c>
      <c r="B111" t="s">
        <v>144</v>
      </c>
      <c r="D111" t="s">
        <v>144</v>
      </c>
      <c r="E111">
        <v>0.66790000000000005</v>
      </c>
      <c r="F111">
        <v>110</v>
      </c>
      <c r="K111" t="s">
        <v>146</v>
      </c>
      <c r="L111">
        <v>0.3543</v>
      </c>
      <c r="N111" s="432" t="s">
        <v>273</v>
      </c>
      <c r="O111" s="125">
        <v>0.80969999999999998</v>
      </c>
    </row>
    <row r="112" spans="1:15" ht="15.75" thickBot="1" x14ac:dyDescent="0.3">
      <c r="A112" t="str">
        <f t="shared" si="1"/>
        <v/>
      </c>
      <c r="B112" t="s">
        <v>145</v>
      </c>
      <c r="D112" t="s">
        <v>145</v>
      </c>
      <c r="E112">
        <v>0.52680000000000005</v>
      </c>
      <c r="F112">
        <v>157</v>
      </c>
      <c r="K112" t="s">
        <v>147</v>
      </c>
      <c r="L112">
        <v>0.66869999999999996</v>
      </c>
      <c r="N112" s="433"/>
      <c r="O112" s="126">
        <v>55</v>
      </c>
    </row>
    <row r="113" spans="1:15" x14ac:dyDescent="0.25">
      <c r="A113" t="str">
        <f t="shared" si="1"/>
        <v/>
      </c>
      <c r="B113" t="s">
        <v>146</v>
      </c>
      <c r="D113" t="s">
        <v>146</v>
      </c>
      <c r="E113">
        <v>0.3543</v>
      </c>
      <c r="F113">
        <v>225</v>
      </c>
      <c r="K113" t="s">
        <v>430</v>
      </c>
      <c r="L113">
        <v>0.12720000000000001</v>
      </c>
      <c r="N113" s="13" t="s">
        <v>360</v>
      </c>
      <c r="O113" s="127">
        <v>0.80549999999999999</v>
      </c>
    </row>
    <row r="114" spans="1:15" ht="15.75" thickBot="1" x14ac:dyDescent="0.3">
      <c r="A114" t="str">
        <f t="shared" si="1"/>
        <v/>
      </c>
      <c r="B114" t="s">
        <v>147</v>
      </c>
      <c r="D114" t="s">
        <v>147</v>
      </c>
      <c r="E114">
        <v>0.66869999999999996</v>
      </c>
      <c r="F114">
        <v>109</v>
      </c>
      <c r="K114" t="s">
        <v>149</v>
      </c>
      <c r="L114">
        <v>0.28170000000000001</v>
      </c>
      <c r="N114" s="14" t="s">
        <v>404</v>
      </c>
      <c r="O114" s="128">
        <v>56</v>
      </c>
    </row>
    <row r="115" spans="1:15" x14ac:dyDescent="0.25">
      <c r="A115" t="str">
        <f t="shared" si="1"/>
        <v>BAD</v>
      </c>
      <c r="B115" t="s">
        <v>148</v>
      </c>
      <c r="D115" t="s">
        <v>430</v>
      </c>
      <c r="E115">
        <v>0.12720000000000001</v>
      </c>
      <c r="F115">
        <v>326</v>
      </c>
      <c r="K115" t="s">
        <v>150</v>
      </c>
      <c r="L115">
        <v>0.49990000000000001</v>
      </c>
      <c r="N115" s="432" t="s">
        <v>348</v>
      </c>
      <c r="O115" s="129">
        <v>0.80410000000000004</v>
      </c>
    </row>
    <row r="116" spans="1:15" ht="15.75" thickBot="1" x14ac:dyDescent="0.3">
      <c r="A116" t="str">
        <f t="shared" si="1"/>
        <v/>
      </c>
      <c r="B116" t="s">
        <v>149</v>
      </c>
      <c r="D116" t="s">
        <v>149</v>
      </c>
      <c r="E116">
        <v>0.28170000000000001</v>
      </c>
      <c r="F116">
        <v>258</v>
      </c>
      <c r="K116" t="s">
        <v>151</v>
      </c>
      <c r="L116">
        <v>0.18770000000000001</v>
      </c>
      <c r="N116" s="433"/>
      <c r="O116" s="130">
        <v>57</v>
      </c>
    </row>
    <row r="117" spans="1:15" x14ac:dyDescent="0.25">
      <c r="A117" t="str">
        <f t="shared" si="1"/>
        <v/>
      </c>
      <c r="B117" t="s">
        <v>150</v>
      </c>
      <c r="D117" t="s">
        <v>150</v>
      </c>
      <c r="E117">
        <v>0.49990000000000001</v>
      </c>
      <c r="F117">
        <v>167</v>
      </c>
      <c r="K117" t="s">
        <v>152</v>
      </c>
      <c r="L117">
        <v>0.56799999999999995</v>
      </c>
      <c r="N117" s="13" t="s">
        <v>316</v>
      </c>
      <c r="O117" s="131">
        <v>0.80169999999999997</v>
      </c>
    </row>
    <row r="118" spans="1:15" ht="15.75" thickBot="1" x14ac:dyDescent="0.3">
      <c r="A118" t="str">
        <f t="shared" si="1"/>
        <v/>
      </c>
      <c r="B118" t="s">
        <v>151</v>
      </c>
      <c r="D118" t="s">
        <v>151</v>
      </c>
      <c r="E118">
        <v>0.18770000000000001</v>
      </c>
      <c r="F118">
        <v>303</v>
      </c>
      <c r="K118" t="s">
        <v>153</v>
      </c>
      <c r="L118">
        <v>7.1099999999999997E-2</v>
      </c>
      <c r="N118" s="14" t="s">
        <v>413</v>
      </c>
      <c r="O118" s="132">
        <v>58</v>
      </c>
    </row>
    <row r="119" spans="1:15" x14ac:dyDescent="0.25">
      <c r="A119" t="str">
        <f t="shared" si="1"/>
        <v/>
      </c>
      <c r="B119" t="s">
        <v>152</v>
      </c>
      <c r="D119" t="s">
        <v>152</v>
      </c>
      <c r="E119">
        <v>0.56799999999999995</v>
      </c>
      <c r="F119">
        <v>143</v>
      </c>
      <c r="K119" t="s">
        <v>154</v>
      </c>
      <c r="L119">
        <v>0.49109999999999998</v>
      </c>
      <c r="N119" s="13" t="s">
        <v>90</v>
      </c>
      <c r="O119" s="133">
        <v>0.79679999999999995</v>
      </c>
    </row>
    <row r="120" spans="1:15" ht="15.75" thickBot="1" x14ac:dyDescent="0.3">
      <c r="A120" t="str">
        <f t="shared" si="1"/>
        <v/>
      </c>
      <c r="B120" t="s">
        <v>153</v>
      </c>
      <c r="D120" t="s">
        <v>153</v>
      </c>
      <c r="E120">
        <v>7.1099999999999997E-2</v>
      </c>
      <c r="F120">
        <v>343</v>
      </c>
      <c r="K120" t="s">
        <v>155</v>
      </c>
      <c r="L120">
        <v>0.40970000000000001</v>
      </c>
      <c r="N120" s="14" t="s">
        <v>411</v>
      </c>
      <c r="O120" s="134">
        <v>59</v>
      </c>
    </row>
    <row r="121" spans="1:15" x14ac:dyDescent="0.25">
      <c r="A121" t="str">
        <f t="shared" si="1"/>
        <v/>
      </c>
      <c r="B121" t="s">
        <v>154</v>
      </c>
      <c r="D121" t="s">
        <v>154</v>
      </c>
      <c r="E121">
        <v>0.49109999999999998</v>
      </c>
      <c r="F121">
        <v>172</v>
      </c>
      <c r="K121" t="s">
        <v>156</v>
      </c>
      <c r="L121">
        <v>0.8881</v>
      </c>
      <c r="N121" s="432" t="s">
        <v>131</v>
      </c>
      <c r="O121" s="135">
        <v>0.79390000000000005</v>
      </c>
    </row>
    <row r="122" spans="1:15" ht="15.75" thickBot="1" x14ac:dyDescent="0.3">
      <c r="A122" t="str">
        <f t="shared" si="1"/>
        <v/>
      </c>
      <c r="B122" t="s">
        <v>155</v>
      </c>
      <c r="D122" t="s">
        <v>155</v>
      </c>
      <c r="E122">
        <v>0.40970000000000001</v>
      </c>
      <c r="F122">
        <v>205</v>
      </c>
      <c r="K122" t="s">
        <v>157</v>
      </c>
      <c r="L122">
        <v>0.58250000000000002</v>
      </c>
      <c r="N122" s="433"/>
      <c r="O122" s="136">
        <v>60</v>
      </c>
    </row>
    <row r="123" spans="1:15" x14ac:dyDescent="0.25">
      <c r="A123" t="str">
        <f t="shared" si="1"/>
        <v/>
      </c>
      <c r="B123" t="s">
        <v>156</v>
      </c>
      <c r="D123" t="s">
        <v>156</v>
      </c>
      <c r="E123">
        <v>0.8881</v>
      </c>
      <c r="F123">
        <v>25</v>
      </c>
      <c r="K123" t="s">
        <v>158</v>
      </c>
      <c r="L123">
        <v>0.47299999999999998</v>
      </c>
      <c r="N123" s="432" t="s">
        <v>135</v>
      </c>
      <c r="O123" s="137">
        <v>0.78959999999999997</v>
      </c>
    </row>
    <row r="124" spans="1:15" ht="15.75" thickBot="1" x14ac:dyDescent="0.3">
      <c r="A124" t="str">
        <f t="shared" si="1"/>
        <v/>
      </c>
      <c r="B124" t="s">
        <v>157</v>
      </c>
      <c r="D124" t="s">
        <v>157</v>
      </c>
      <c r="E124">
        <v>0.58250000000000002</v>
      </c>
      <c r="F124">
        <v>141</v>
      </c>
      <c r="K124" t="s">
        <v>159</v>
      </c>
      <c r="L124">
        <v>0.9234</v>
      </c>
      <c r="N124" s="433"/>
      <c r="O124" s="138">
        <v>61</v>
      </c>
    </row>
    <row r="125" spans="1:15" x14ac:dyDescent="0.25">
      <c r="A125" t="str">
        <f t="shared" si="1"/>
        <v/>
      </c>
      <c r="B125" t="s">
        <v>158</v>
      </c>
      <c r="D125" t="s">
        <v>158</v>
      </c>
      <c r="E125">
        <v>0.47299999999999998</v>
      </c>
      <c r="F125">
        <v>178</v>
      </c>
      <c r="K125" t="s">
        <v>160</v>
      </c>
      <c r="L125">
        <v>0.88549999999999995</v>
      </c>
      <c r="N125" s="432" t="s">
        <v>37</v>
      </c>
      <c r="O125" s="139">
        <v>0.78759999999999997</v>
      </c>
    </row>
    <row r="126" spans="1:15" ht="15.75" thickBot="1" x14ac:dyDescent="0.3">
      <c r="A126" t="str">
        <f t="shared" si="1"/>
        <v/>
      </c>
      <c r="B126" t="s">
        <v>159</v>
      </c>
      <c r="D126" t="s">
        <v>159</v>
      </c>
      <c r="E126">
        <v>0.9234</v>
      </c>
      <c r="F126">
        <v>17</v>
      </c>
      <c r="K126" t="s">
        <v>161</v>
      </c>
      <c r="L126">
        <v>0.49099999999999999</v>
      </c>
      <c r="N126" s="433"/>
      <c r="O126" s="140">
        <v>62</v>
      </c>
    </row>
    <row r="127" spans="1:15" x14ac:dyDescent="0.25">
      <c r="A127" t="str">
        <f t="shared" si="1"/>
        <v/>
      </c>
      <c r="B127" t="s">
        <v>160</v>
      </c>
      <c r="D127" t="s">
        <v>160</v>
      </c>
      <c r="E127">
        <v>0.88549999999999995</v>
      </c>
      <c r="F127">
        <v>26</v>
      </c>
      <c r="K127" t="s">
        <v>162</v>
      </c>
      <c r="L127">
        <v>0.30030000000000001</v>
      </c>
      <c r="N127" s="432" t="s">
        <v>96</v>
      </c>
      <c r="O127" s="141">
        <v>0.78320000000000001</v>
      </c>
    </row>
    <row r="128" spans="1:15" ht="15.75" thickBot="1" x14ac:dyDescent="0.3">
      <c r="A128" t="str">
        <f t="shared" si="1"/>
        <v/>
      </c>
      <c r="B128" t="s">
        <v>161</v>
      </c>
      <c r="D128" t="s">
        <v>161</v>
      </c>
      <c r="E128">
        <v>0.49099999999999999</v>
      </c>
      <c r="F128">
        <v>173</v>
      </c>
      <c r="K128" t="s">
        <v>163</v>
      </c>
      <c r="L128">
        <v>0.46229999999999999</v>
      </c>
      <c r="N128" s="433"/>
      <c r="O128" s="142">
        <v>63</v>
      </c>
    </row>
    <row r="129" spans="1:15" x14ac:dyDescent="0.25">
      <c r="A129" t="str">
        <f t="shared" si="1"/>
        <v/>
      </c>
      <c r="B129" t="s">
        <v>162</v>
      </c>
      <c r="D129" t="s">
        <v>162</v>
      </c>
      <c r="E129">
        <v>0.30030000000000001</v>
      </c>
      <c r="F129">
        <v>244</v>
      </c>
      <c r="K129" t="s">
        <v>164</v>
      </c>
      <c r="L129">
        <v>0.26279999999999998</v>
      </c>
      <c r="N129" s="13" t="s">
        <v>256</v>
      </c>
      <c r="O129" s="143">
        <v>0.78269999999999995</v>
      </c>
    </row>
    <row r="130" spans="1:15" ht="15.75" thickBot="1" x14ac:dyDescent="0.3">
      <c r="A130" t="str">
        <f t="shared" si="1"/>
        <v/>
      </c>
      <c r="B130" t="s">
        <v>163</v>
      </c>
      <c r="D130" t="s">
        <v>163</v>
      </c>
      <c r="E130">
        <v>0.46229999999999999</v>
      </c>
      <c r="F130">
        <v>180</v>
      </c>
      <c r="K130" t="s">
        <v>165</v>
      </c>
      <c r="L130">
        <v>0.19159999999999999</v>
      </c>
      <c r="N130" s="14" t="s">
        <v>420</v>
      </c>
      <c r="O130" s="144">
        <v>64</v>
      </c>
    </row>
    <row r="131" spans="1:15" x14ac:dyDescent="0.25">
      <c r="A131" t="str">
        <f t="shared" ref="A131:A194" si="2">IF(B131=D131,"","BAD")</f>
        <v/>
      </c>
      <c r="B131" t="s">
        <v>164</v>
      </c>
      <c r="D131" t="s">
        <v>164</v>
      </c>
      <c r="E131">
        <v>0.26279999999999998</v>
      </c>
      <c r="F131">
        <v>264</v>
      </c>
      <c r="K131" t="s">
        <v>166</v>
      </c>
      <c r="L131">
        <v>0.69599999999999995</v>
      </c>
      <c r="N131" s="13" t="s">
        <v>379</v>
      </c>
      <c r="O131" s="145">
        <v>0.77990000000000004</v>
      </c>
    </row>
    <row r="132" spans="1:15" ht="15.75" thickBot="1" x14ac:dyDescent="0.3">
      <c r="A132" t="str">
        <f t="shared" si="2"/>
        <v/>
      </c>
      <c r="B132" t="s">
        <v>165</v>
      </c>
      <c r="D132" t="s">
        <v>165</v>
      </c>
      <c r="E132">
        <v>0.19159999999999999</v>
      </c>
      <c r="F132">
        <v>301</v>
      </c>
      <c r="K132" t="s">
        <v>167</v>
      </c>
      <c r="L132">
        <v>0.9647</v>
      </c>
      <c r="N132" s="14" t="s">
        <v>417</v>
      </c>
      <c r="O132" s="146">
        <v>65</v>
      </c>
    </row>
    <row r="133" spans="1:15" x14ac:dyDescent="0.25">
      <c r="A133" t="str">
        <f t="shared" si="2"/>
        <v/>
      </c>
      <c r="B133" t="s">
        <v>166</v>
      </c>
      <c r="D133" t="s">
        <v>166</v>
      </c>
      <c r="E133">
        <v>0.69599999999999995</v>
      </c>
      <c r="F133">
        <v>101</v>
      </c>
      <c r="K133" t="s">
        <v>168</v>
      </c>
      <c r="L133">
        <v>0.8367</v>
      </c>
      <c r="N133" s="432" t="s">
        <v>253</v>
      </c>
      <c r="O133" s="147">
        <v>0.77729999999999999</v>
      </c>
    </row>
    <row r="134" spans="1:15" ht="15.75" thickBot="1" x14ac:dyDescent="0.3">
      <c r="A134" t="str">
        <f t="shared" si="2"/>
        <v/>
      </c>
      <c r="B134" t="s">
        <v>167</v>
      </c>
      <c r="D134" t="s">
        <v>167</v>
      </c>
      <c r="E134">
        <v>0.9647</v>
      </c>
      <c r="F134">
        <v>2</v>
      </c>
      <c r="K134" t="s">
        <v>169</v>
      </c>
      <c r="L134">
        <v>0.20039999999999999</v>
      </c>
      <c r="N134" s="433"/>
      <c r="O134" s="148">
        <v>66</v>
      </c>
    </row>
    <row r="135" spans="1:15" x14ac:dyDescent="0.25">
      <c r="A135" t="str">
        <f t="shared" si="2"/>
        <v/>
      </c>
      <c r="B135" t="s">
        <v>168</v>
      </c>
      <c r="D135" t="s">
        <v>168</v>
      </c>
      <c r="E135">
        <v>0.8367</v>
      </c>
      <c r="F135">
        <v>41</v>
      </c>
      <c r="K135" t="s">
        <v>170</v>
      </c>
      <c r="L135">
        <v>0.49980000000000002</v>
      </c>
      <c r="N135" s="13" t="s">
        <v>243</v>
      </c>
      <c r="O135" s="149">
        <v>0.77010000000000001</v>
      </c>
    </row>
    <row r="136" spans="1:15" ht="15.75" thickBot="1" x14ac:dyDescent="0.3">
      <c r="A136" t="str">
        <f t="shared" si="2"/>
        <v/>
      </c>
      <c r="B136" t="s">
        <v>169</v>
      </c>
      <c r="D136" t="s">
        <v>169</v>
      </c>
      <c r="E136">
        <v>0.20039999999999999</v>
      </c>
      <c r="F136">
        <v>297</v>
      </c>
      <c r="K136" t="s">
        <v>171</v>
      </c>
      <c r="L136">
        <v>0.89129999999999998</v>
      </c>
      <c r="N136" s="14" t="s">
        <v>399</v>
      </c>
      <c r="O136" s="150">
        <v>67</v>
      </c>
    </row>
    <row r="137" spans="1:15" x14ac:dyDescent="0.25">
      <c r="A137" t="str">
        <f t="shared" si="2"/>
        <v/>
      </c>
      <c r="B137" t="s">
        <v>170</v>
      </c>
      <c r="D137" t="s">
        <v>170</v>
      </c>
      <c r="E137">
        <v>0.49980000000000002</v>
      </c>
      <c r="F137">
        <v>168</v>
      </c>
      <c r="K137" t="s">
        <v>172</v>
      </c>
      <c r="L137">
        <v>0.26300000000000001</v>
      </c>
      <c r="N137" s="432" t="s">
        <v>250</v>
      </c>
      <c r="O137" s="151">
        <v>0.76890000000000003</v>
      </c>
    </row>
    <row r="138" spans="1:15" ht="15.75" thickBot="1" x14ac:dyDescent="0.3">
      <c r="A138" t="str">
        <f t="shared" si="2"/>
        <v/>
      </c>
      <c r="B138" s="424" t="s">
        <v>171</v>
      </c>
      <c r="D138" t="s">
        <v>171</v>
      </c>
      <c r="E138">
        <v>0.89129999999999998</v>
      </c>
      <c r="F138">
        <v>24</v>
      </c>
      <c r="K138" t="s">
        <v>173</v>
      </c>
      <c r="L138">
        <v>0.15679999999999999</v>
      </c>
      <c r="N138" s="433"/>
      <c r="O138" s="152">
        <v>68</v>
      </c>
    </row>
    <row r="139" spans="1:15" x14ac:dyDescent="0.25">
      <c r="A139" t="str">
        <f t="shared" si="2"/>
        <v/>
      </c>
      <c r="B139" t="s">
        <v>172</v>
      </c>
      <c r="D139" t="s">
        <v>172</v>
      </c>
      <c r="E139">
        <v>0.26300000000000001</v>
      </c>
      <c r="F139">
        <v>263</v>
      </c>
      <c r="K139" t="s">
        <v>174</v>
      </c>
      <c r="L139">
        <v>0.33710000000000001</v>
      </c>
      <c r="N139" s="432" t="s">
        <v>368</v>
      </c>
      <c r="O139" s="153">
        <v>0.76490000000000002</v>
      </c>
    </row>
    <row r="140" spans="1:15" ht="15.75" thickBot="1" x14ac:dyDescent="0.3">
      <c r="A140" t="str">
        <f t="shared" si="2"/>
        <v/>
      </c>
      <c r="B140" t="s">
        <v>173</v>
      </c>
      <c r="D140" t="s">
        <v>173</v>
      </c>
      <c r="E140">
        <v>0.15679999999999999</v>
      </c>
      <c r="F140">
        <v>312</v>
      </c>
      <c r="K140" t="s">
        <v>175</v>
      </c>
      <c r="L140">
        <v>0.26519999999999999</v>
      </c>
      <c r="N140" s="433"/>
      <c r="O140" s="154">
        <v>69</v>
      </c>
    </row>
    <row r="141" spans="1:15" x14ac:dyDescent="0.25">
      <c r="A141" t="str">
        <f t="shared" si="2"/>
        <v/>
      </c>
      <c r="B141" t="s">
        <v>174</v>
      </c>
      <c r="D141" t="s">
        <v>174</v>
      </c>
      <c r="E141">
        <v>0.33710000000000001</v>
      </c>
      <c r="F141">
        <v>230</v>
      </c>
      <c r="K141" t="s">
        <v>176</v>
      </c>
      <c r="L141">
        <v>0.1152</v>
      </c>
      <c r="N141" s="432" t="s">
        <v>69</v>
      </c>
      <c r="O141" s="155">
        <v>0.76439999999999997</v>
      </c>
    </row>
    <row r="142" spans="1:15" ht="15.75" thickBot="1" x14ac:dyDescent="0.3">
      <c r="A142" t="str">
        <f t="shared" si="2"/>
        <v/>
      </c>
      <c r="B142" t="s">
        <v>175</v>
      </c>
      <c r="D142" t="s">
        <v>175</v>
      </c>
      <c r="E142">
        <v>0.26519999999999999</v>
      </c>
      <c r="F142">
        <v>262</v>
      </c>
      <c r="K142" t="s">
        <v>177</v>
      </c>
      <c r="L142">
        <v>0.3337</v>
      </c>
      <c r="N142" s="433"/>
      <c r="O142" s="156">
        <v>70</v>
      </c>
    </row>
    <row r="143" spans="1:15" x14ac:dyDescent="0.25">
      <c r="A143" t="str">
        <f t="shared" si="2"/>
        <v/>
      </c>
      <c r="B143" t="s">
        <v>176</v>
      </c>
      <c r="D143" t="s">
        <v>176</v>
      </c>
      <c r="E143">
        <v>0.1152</v>
      </c>
      <c r="F143">
        <v>333</v>
      </c>
      <c r="K143" t="s">
        <v>422</v>
      </c>
      <c r="L143">
        <v>0.80989999999999995</v>
      </c>
      <c r="N143" s="432" t="s">
        <v>245</v>
      </c>
      <c r="O143" s="157">
        <v>0.76400000000000001</v>
      </c>
    </row>
    <row r="144" spans="1:15" ht="15.75" thickBot="1" x14ac:dyDescent="0.3">
      <c r="A144" t="str">
        <f t="shared" si="2"/>
        <v/>
      </c>
      <c r="B144" t="s">
        <v>177</v>
      </c>
      <c r="D144" t="s">
        <v>177</v>
      </c>
      <c r="E144">
        <v>0.3337</v>
      </c>
      <c r="F144">
        <v>232</v>
      </c>
      <c r="K144" t="s">
        <v>178</v>
      </c>
      <c r="L144">
        <v>0.25130000000000002</v>
      </c>
      <c r="N144" s="433"/>
      <c r="O144" s="158">
        <v>71</v>
      </c>
    </row>
    <row r="145" spans="1:15" x14ac:dyDescent="0.25">
      <c r="A145" t="str">
        <f t="shared" si="2"/>
        <v/>
      </c>
      <c r="B145" t="s">
        <v>178</v>
      </c>
      <c r="D145" t="s">
        <v>178</v>
      </c>
      <c r="E145">
        <v>0.25130000000000002</v>
      </c>
      <c r="F145">
        <v>268</v>
      </c>
      <c r="K145" t="s">
        <v>179</v>
      </c>
      <c r="L145">
        <v>0.69330000000000003</v>
      </c>
      <c r="N145" s="432" t="s">
        <v>38</v>
      </c>
      <c r="O145" s="159">
        <v>0.75819999999999999</v>
      </c>
    </row>
    <row r="146" spans="1:15" ht="15.75" thickBot="1" x14ac:dyDescent="0.3">
      <c r="A146" t="str">
        <f t="shared" si="2"/>
        <v/>
      </c>
      <c r="B146" t="s">
        <v>179</v>
      </c>
      <c r="D146" t="s">
        <v>179</v>
      </c>
      <c r="E146">
        <v>0.69330000000000003</v>
      </c>
      <c r="F146">
        <v>104</v>
      </c>
      <c r="K146" t="s">
        <v>180</v>
      </c>
      <c r="L146">
        <v>0.13730000000000001</v>
      </c>
      <c r="N146" s="433"/>
      <c r="O146" s="160">
        <v>72</v>
      </c>
    </row>
    <row r="147" spans="1:15" x14ac:dyDescent="0.25">
      <c r="A147" t="str">
        <f t="shared" si="2"/>
        <v/>
      </c>
      <c r="B147" t="s">
        <v>180</v>
      </c>
      <c r="D147" t="s">
        <v>180</v>
      </c>
      <c r="E147">
        <v>0.13730000000000001</v>
      </c>
      <c r="F147">
        <v>322</v>
      </c>
      <c r="K147" t="s">
        <v>181</v>
      </c>
      <c r="L147">
        <v>0.436</v>
      </c>
      <c r="N147" s="432" t="s">
        <v>212</v>
      </c>
      <c r="O147" s="161">
        <v>0.75480000000000003</v>
      </c>
    </row>
    <row r="148" spans="1:15" ht="15.75" thickBot="1" x14ac:dyDescent="0.3">
      <c r="A148" t="str">
        <f t="shared" si="2"/>
        <v/>
      </c>
      <c r="B148" t="s">
        <v>181</v>
      </c>
      <c r="D148" t="s">
        <v>181</v>
      </c>
      <c r="E148">
        <v>0.436</v>
      </c>
      <c r="F148">
        <v>195</v>
      </c>
      <c r="K148" t="s">
        <v>182</v>
      </c>
      <c r="L148">
        <v>0.33550000000000002</v>
      </c>
      <c r="N148" s="433"/>
      <c r="O148" s="162">
        <v>73</v>
      </c>
    </row>
    <row r="149" spans="1:15" x14ac:dyDescent="0.25">
      <c r="A149" t="str">
        <f t="shared" si="2"/>
        <v/>
      </c>
      <c r="B149" t="s">
        <v>182</v>
      </c>
      <c r="D149" t="s">
        <v>182</v>
      </c>
      <c r="E149">
        <v>0.33550000000000002</v>
      </c>
      <c r="F149">
        <v>231</v>
      </c>
      <c r="K149" t="s">
        <v>183</v>
      </c>
      <c r="L149">
        <v>0.59989999999999999</v>
      </c>
      <c r="N149" s="13" t="s">
        <v>334</v>
      </c>
      <c r="O149" s="163">
        <v>0.75029999999999997</v>
      </c>
    </row>
    <row r="150" spans="1:15" ht="15.75" thickBot="1" x14ac:dyDescent="0.3">
      <c r="A150" t="str">
        <f t="shared" si="2"/>
        <v/>
      </c>
      <c r="B150" t="s">
        <v>183</v>
      </c>
      <c r="D150" t="s">
        <v>183</v>
      </c>
      <c r="E150">
        <v>0.59989999999999999</v>
      </c>
      <c r="F150">
        <v>135</v>
      </c>
      <c r="K150" t="s">
        <v>184</v>
      </c>
      <c r="L150">
        <v>0.96689999999999998</v>
      </c>
      <c r="N150" s="14" t="s">
        <v>400</v>
      </c>
      <c r="O150" s="164">
        <v>74</v>
      </c>
    </row>
    <row r="151" spans="1:15" x14ac:dyDescent="0.25">
      <c r="A151" t="str">
        <f t="shared" si="2"/>
        <v/>
      </c>
      <c r="B151" t="s">
        <v>184</v>
      </c>
      <c r="D151" t="s">
        <v>184</v>
      </c>
      <c r="E151">
        <v>0.96689999999999998</v>
      </c>
      <c r="F151">
        <v>1</v>
      </c>
      <c r="K151" t="s">
        <v>185</v>
      </c>
      <c r="L151">
        <v>0.41470000000000001</v>
      </c>
      <c r="N151" s="432" t="s">
        <v>116</v>
      </c>
      <c r="O151" s="165">
        <v>0.74670000000000003</v>
      </c>
    </row>
    <row r="152" spans="1:15" ht="15.75" thickBot="1" x14ac:dyDescent="0.3">
      <c r="A152" t="str">
        <f t="shared" si="2"/>
        <v/>
      </c>
      <c r="B152" t="s">
        <v>185</v>
      </c>
      <c r="D152" t="s">
        <v>185</v>
      </c>
      <c r="E152">
        <v>0.41470000000000001</v>
      </c>
      <c r="F152">
        <v>203</v>
      </c>
      <c r="K152" t="s">
        <v>186</v>
      </c>
      <c r="L152">
        <v>0.50949999999999995</v>
      </c>
      <c r="N152" s="433"/>
      <c r="O152" s="166">
        <v>75</v>
      </c>
    </row>
    <row r="153" spans="1:15" ht="15.75" thickBot="1" x14ac:dyDescent="0.3">
      <c r="A153" t="str">
        <f t="shared" si="2"/>
        <v/>
      </c>
      <c r="B153" t="s">
        <v>186</v>
      </c>
      <c r="D153" t="s">
        <v>186</v>
      </c>
      <c r="E153">
        <v>0.50949999999999995</v>
      </c>
      <c r="F153">
        <v>162</v>
      </c>
      <c r="K153" t="s">
        <v>187</v>
      </c>
      <c r="L153">
        <v>0.29699999999999999</v>
      </c>
      <c r="N153" s="65" t="s">
        <v>23</v>
      </c>
      <c r="O153" s="66" t="s">
        <v>408</v>
      </c>
    </row>
    <row r="154" spans="1:15" x14ac:dyDescent="0.25">
      <c r="A154" t="str">
        <f t="shared" si="2"/>
        <v/>
      </c>
      <c r="B154" t="s">
        <v>187</v>
      </c>
      <c r="D154" t="s">
        <v>187</v>
      </c>
      <c r="E154">
        <v>0.29699999999999999</v>
      </c>
      <c r="F154">
        <v>247</v>
      </c>
      <c r="K154" t="s">
        <v>188</v>
      </c>
      <c r="L154">
        <v>0.7288</v>
      </c>
      <c r="N154" s="13" t="s">
        <v>315</v>
      </c>
      <c r="O154" s="167">
        <v>0.74519999999999997</v>
      </c>
    </row>
    <row r="155" spans="1:15" ht="15.75" thickBot="1" x14ac:dyDescent="0.3">
      <c r="A155" t="str">
        <f t="shared" si="2"/>
        <v/>
      </c>
      <c r="B155" t="s">
        <v>188</v>
      </c>
      <c r="D155" t="s">
        <v>188</v>
      </c>
      <c r="E155">
        <v>0.7288</v>
      </c>
      <c r="F155">
        <v>84</v>
      </c>
      <c r="K155" t="s">
        <v>189</v>
      </c>
      <c r="L155">
        <v>0.1133</v>
      </c>
      <c r="N155" s="14" t="s">
        <v>426</v>
      </c>
      <c r="O155" s="168">
        <v>76</v>
      </c>
    </row>
    <row r="156" spans="1:15" x14ac:dyDescent="0.25">
      <c r="A156" t="str">
        <f t="shared" si="2"/>
        <v/>
      </c>
      <c r="B156" t="s">
        <v>189</v>
      </c>
      <c r="D156" t="s">
        <v>189</v>
      </c>
      <c r="E156">
        <v>0.1133</v>
      </c>
      <c r="F156">
        <v>334</v>
      </c>
      <c r="K156" t="s">
        <v>190</v>
      </c>
      <c r="L156">
        <v>0.28810000000000002</v>
      </c>
      <c r="N156" s="432" t="s">
        <v>248</v>
      </c>
      <c r="O156" s="169">
        <v>0.74390000000000001</v>
      </c>
    </row>
    <row r="157" spans="1:15" ht="15.75" thickBot="1" x14ac:dyDescent="0.3">
      <c r="A157" t="str">
        <f t="shared" si="2"/>
        <v/>
      </c>
      <c r="B157" t="s">
        <v>190</v>
      </c>
      <c r="D157" t="s">
        <v>190</v>
      </c>
      <c r="E157">
        <v>0.28810000000000002</v>
      </c>
      <c r="F157">
        <v>253</v>
      </c>
      <c r="K157" t="s">
        <v>191</v>
      </c>
      <c r="L157">
        <v>0.22189999999999999</v>
      </c>
      <c r="N157" s="433"/>
      <c r="O157" s="170">
        <v>77</v>
      </c>
    </row>
    <row r="158" spans="1:15" x14ac:dyDescent="0.25">
      <c r="A158" t="str">
        <f t="shared" si="2"/>
        <v/>
      </c>
      <c r="B158" t="s">
        <v>191</v>
      </c>
      <c r="D158" t="s">
        <v>191</v>
      </c>
      <c r="E158">
        <v>0.22189999999999999</v>
      </c>
      <c r="F158">
        <v>284</v>
      </c>
      <c r="K158" t="s">
        <v>192</v>
      </c>
      <c r="L158">
        <v>0.73599999999999999</v>
      </c>
      <c r="N158" s="432" t="s">
        <v>47</v>
      </c>
      <c r="O158" s="171">
        <v>0.74309999999999998</v>
      </c>
    </row>
    <row r="159" spans="1:15" ht="15.75" thickBot="1" x14ac:dyDescent="0.3">
      <c r="A159" t="str">
        <f t="shared" si="2"/>
        <v/>
      </c>
      <c r="B159" t="s">
        <v>192</v>
      </c>
      <c r="D159" t="s">
        <v>192</v>
      </c>
      <c r="E159">
        <v>0.73599999999999999</v>
      </c>
      <c r="F159">
        <v>82</v>
      </c>
      <c r="K159" t="s">
        <v>193</v>
      </c>
      <c r="L159">
        <v>0.43099999999999999</v>
      </c>
      <c r="N159" s="433"/>
      <c r="O159" s="172">
        <v>78</v>
      </c>
    </row>
    <row r="160" spans="1:15" x14ac:dyDescent="0.25">
      <c r="A160" t="str">
        <f t="shared" si="2"/>
        <v/>
      </c>
      <c r="B160" t="s">
        <v>193</v>
      </c>
      <c r="D160" t="s">
        <v>193</v>
      </c>
      <c r="E160">
        <v>0.43099999999999999</v>
      </c>
      <c r="F160">
        <v>196</v>
      </c>
      <c r="K160" t="s">
        <v>194</v>
      </c>
      <c r="L160">
        <v>0.89729999999999999</v>
      </c>
      <c r="N160" s="432" t="s">
        <v>286</v>
      </c>
      <c r="O160" s="173">
        <v>0.74139999999999995</v>
      </c>
    </row>
    <row r="161" spans="1:15" ht="15.75" thickBot="1" x14ac:dyDescent="0.3">
      <c r="A161" t="str">
        <f t="shared" si="2"/>
        <v/>
      </c>
      <c r="B161" t="s">
        <v>194</v>
      </c>
      <c r="D161" t="s">
        <v>194</v>
      </c>
      <c r="E161">
        <v>0.89729999999999999</v>
      </c>
      <c r="F161">
        <v>20</v>
      </c>
      <c r="K161" t="s">
        <v>195</v>
      </c>
      <c r="L161">
        <v>0.18149999999999999</v>
      </c>
      <c r="N161" s="433"/>
      <c r="O161" s="174">
        <v>79</v>
      </c>
    </row>
    <row r="162" spans="1:15" x14ac:dyDescent="0.25">
      <c r="A162" t="str">
        <f t="shared" si="2"/>
        <v/>
      </c>
      <c r="B162" t="s">
        <v>195</v>
      </c>
      <c r="D162" t="s">
        <v>195</v>
      </c>
      <c r="E162">
        <v>0.18149999999999999</v>
      </c>
      <c r="F162">
        <v>306</v>
      </c>
      <c r="K162" t="s">
        <v>196</v>
      </c>
      <c r="L162">
        <v>0.53120000000000001</v>
      </c>
      <c r="N162" s="432" t="s">
        <v>198</v>
      </c>
      <c r="O162" s="175">
        <v>0.74060000000000004</v>
      </c>
    </row>
    <row r="163" spans="1:15" ht="15.75" thickBot="1" x14ac:dyDescent="0.3">
      <c r="A163" t="str">
        <f t="shared" si="2"/>
        <v/>
      </c>
      <c r="B163" t="s">
        <v>196</v>
      </c>
      <c r="D163" t="s">
        <v>196</v>
      </c>
      <c r="E163">
        <v>0.53120000000000001</v>
      </c>
      <c r="F163">
        <v>156</v>
      </c>
      <c r="K163" t="s">
        <v>197</v>
      </c>
      <c r="L163">
        <v>0.1888</v>
      </c>
      <c r="N163" s="433"/>
      <c r="O163" s="176">
        <v>80</v>
      </c>
    </row>
    <row r="164" spans="1:15" x14ac:dyDescent="0.25">
      <c r="A164" t="str">
        <f t="shared" si="2"/>
        <v/>
      </c>
      <c r="B164" t="s">
        <v>197</v>
      </c>
      <c r="D164" t="s">
        <v>197</v>
      </c>
      <c r="E164">
        <v>0.1888</v>
      </c>
      <c r="F164">
        <v>302</v>
      </c>
      <c r="K164" t="s">
        <v>198</v>
      </c>
      <c r="L164">
        <v>0.74060000000000004</v>
      </c>
      <c r="N164" s="13" t="s">
        <v>384</v>
      </c>
      <c r="O164" s="177">
        <v>0.73729999999999996</v>
      </c>
    </row>
    <row r="165" spans="1:15" ht="15.75" thickBot="1" x14ac:dyDescent="0.3">
      <c r="A165" t="str">
        <f t="shared" si="2"/>
        <v/>
      </c>
      <c r="B165" t="s">
        <v>198</v>
      </c>
      <c r="D165" t="s">
        <v>198</v>
      </c>
      <c r="E165">
        <v>0.74060000000000004</v>
      </c>
      <c r="F165">
        <v>80</v>
      </c>
      <c r="K165" t="s">
        <v>199</v>
      </c>
      <c r="L165">
        <v>0.56689999999999996</v>
      </c>
      <c r="N165" s="14" t="s">
        <v>414</v>
      </c>
      <c r="O165" s="178">
        <v>81</v>
      </c>
    </row>
    <row r="166" spans="1:15" x14ac:dyDescent="0.25">
      <c r="A166" t="str">
        <f t="shared" si="2"/>
        <v/>
      </c>
      <c r="B166" t="s">
        <v>199</v>
      </c>
      <c r="D166" t="s">
        <v>199</v>
      </c>
      <c r="E166">
        <v>0.56689999999999996</v>
      </c>
      <c r="F166">
        <v>147</v>
      </c>
      <c r="K166" t="s">
        <v>200</v>
      </c>
      <c r="L166">
        <v>0.95650000000000002</v>
      </c>
      <c r="N166" s="432" t="s">
        <v>192</v>
      </c>
      <c r="O166" s="179">
        <v>0.73599999999999999</v>
      </c>
    </row>
    <row r="167" spans="1:15" ht="15.75" thickBot="1" x14ac:dyDescent="0.3">
      <c r="A167" t="str">
        <f t="shared" si="2"/>
        <v/>
      </c>
      <c r="B167" t="s">
        <v>200</v>
      </c>
      <c r="D167" t="s">
        <v>200</v>
      </c>
      <c r="E167">
        <v>0.95650000000000002</v>
      </c>
      <c r="F167">
        <v>5</v>
      </c>
      <c r="K167" t="s">
        <v>201</v>
      </c>
      <c r="L167">
        <v>0.37480000000000002</v>
      </c>
      <c r="N167" s="433"/>
      <c r="O167" s="180">
        <v>82</v>
      </c>
    </row>
    <row r="168" spans="1:15" x14ac:dyDescent="0.25">
      <c r="A168" t="str">
        <f t="shared" si="2"/>
        <v/>
      </c>
      <c r="B168" t="s">
        <v>201</v>
      </c>
      <c r="D168" t="s">
        <v>201</v>
      </c>
      <c r="E168">
        <v>0.37480000000000002</v>
      </c>
      <c r="F168">
        <v>218</v>
      </c>
      <c r="K168" t="s">
        <v>202</v>
      </c>
      <c r="L168">
        <v>0.90090000000000003</v>
      </c>
      <c r="N168" s="432" t="s">
        <v>266</v>
      </c>
      <c r="O168" s="181">
        <v>0.72909999999999997</v>
      </c>
    </row>
    <row r="169" spans="1:15" ht="15.75" thickBot="1" x14ac:dyDescent="0.3">
      <c r="A169" t="str">
        <f t="shared" si="2"/>
        <v/>
      </c>
      <c r="B169" t="s">
        <v>202</v>
      </c>
      <c r="D169" t="s">
        <v>202</v>
      </c>
      <c r="E169">
        <v>0.90090000000000003</v>
      </c>
      <c r="F169">
        <v>19</v>
      </c>
      <c r="K169" t="s">
        <v>203</v>
      </c>
      <c r="L169">
        <v>0.94059999999999999</v>
      </c>
      <c r="N169" s="433"/>
      <c r="O169" s="182">
        <v>83</v>
      </c>
    </row>
    <row r="170" spans="1:15" x14ac:dyDescent="0.25">
      <c r="A170" t="str">
        <f t="shared" si="2"/>
        <v/>
      </c>
      <c r="B170" s="417" t="s">
        <v>203</v>
      </c>
      <c r="D170" t="s">
        <v>203</v>
      </c>
      <c r="E170">
        <v>0.94059999999999999</v>
      </c>
      <c r="F170">
        <v>11</v>
      </c>
      <c r="K170" t="s">
        <v>204</v>
      </c>
      <c r="L170">
        <v>0.69899999999999995</v>
      </c>
      <c r="N170" s="432" t="s">
        <v>188</v>
      </c>
      <c r="O170" s="183">
        <v>0.7288</v>
      </c>
    </row>
    <row r="171" spans="1:15" ht="15.75" thickBot="1" x14ac:dyDescent="0.3">
      <c r="A171" t="str">
        <f t="shared" si="2"/>
        <v/>
      </c>
      <c r="B171" t="s">
        <v>204</v>
      </c>
      <c r="D171" t="s">
        <v>204</v>
      </c>
      <c r="E171">
        <v>0.69899999999999995</v>
      </c>
      <c r="F171">
        <v>98</v>
      </c>
      <c r="K171" t="s">
        <v>205</v>
      </c>
      <c r="L171">
        <v>0.60299999999999998</v>
      </c>
      <c r="N171" s="433"/>
      <c r="O171" s="184">
        <v>84</v>
      </c>
    </row>
    <row r="172" spans="1:15" x14ac:dyDescent="0.25">
      <c r="A172" t="str">
        <f t="shared" si="2"/>
        <v/>
      </c>
      <c r="B172" t="s">
        <v>205</v>
      </c>
      <c r="D172" t="s">
        <v>205</v>
      </c>
      <c r="E172">
        <v>0.60299999999999998</v>
      </c>
      <c r="F172">
        <v>131</v>
      </c>
      <c r="K172" t="s">
        <v>206</v>
      </c>
      <c r="L172">
        <v>0.50860000000000005</v>
      </c>
      <c r="N172" s="432" t="s">
        <v>337</v>
      </c>
      <c r="O172" s="185">
        <v>0.72819999999999996</v>
      </c>
    </row>
    <row r="173" spans="1:15" ht="15.75" thickBot="1" x14ac:dyDescent="0.3">
      <c r="A173" t="str">
        <f t="shared" si="2"/>
        <v/>
      </c>
      <c r="B173" t="s">
        <v>206</v>
      </c>
      <c r="D173" t="s">
        <v>206</v>
      </c>
      <c r="E173">
        <v>0.50860000000000005</v>
      </c>
      <c r="F173">
        <v>163</v>
      </c>
      <c r="K173" t="s">
        <v>207</v>
      </c>
      <c r="L173">
        <v>0.71079999999999999</v>
      </c>
      <c r="N173" s="433"/>
      <c r="O173" s="186">
        <v>85</v>
      </c>
    </row>
    <row r="174" spans="1:15" x14ac:dyDescent="0.25">
      <c r="A174" t="str">
        <f t="shared" si="2"/>
        <v/>
      </c>
      <c r="B174" t="s">
        <v>207</v>
      </c>
      <c r="D174" t="s">
        <v>207</v>
      </c>
      <c r="E174">
        <v>0.71079999999999999</v>
      </c>
      <c r="F174">
        <v>94</v>
      </c>
      <c r="K174" t="s">
        <v>208</v>
      </c>
      <c r="L174">
        <v>0.60109999999999997</v>
      </c>
      <c r="N174" s="13" t="s">
        <v>82</v>
      </c>
      <c r="O174" s="187">
        <v>0.72740000000000005</v>
      </c>
    </row>
    <row r="175" spans="1:15" ht="15.75" thickBot="1" x14ac:dyDescent="0.3">
      <c r="A175" t="str">
        <f t="shared" si="2"/>
        <v/>
      </c>
      <c r="B175" t="s">
        <v>208</v>
      </c>
      <c r="D175" t="s">
        <v>208</v>
      </c>
      <c r="E175">
        <v>0.60109999999999997</v>
      </c>
      <c r="F175">
        <v>132</v>
      </c>
      <c r="K175" t="s">
        <v>209</v>
      </c>
      <c r="L175">
        <v>6.1800000000000001E-2</v>
      </c>
      <c r="N175" s="14" t="s">
        <v>419</v>
      </c>
      <c r="O175" s="188">
        <v>86</v>
      </c>
    </row>
    <row r="176" spans="1:15" x14ac:dyDescent="0.25">
      <c r="A176" t="str">
        <f t="shared" si="2"/>
        <v/>
      </c>
      <c r="B176" t="s">
        <v>209</v>
      </c>
      <c r="D176" t="s">
        <v>209</v>
      </c>
      <c r="E176">
        <v>6.1800000000000001E-2</v>
      </c>
      <c r="F176">
        <v>347</v>
      </c>
      <c r="K176" t="s">
        <v>210</v>
      </c>
      <c r="L176">
        <v>0.60319999999999996</v>
      </c>
      <c r="N176" s="432" t="s">
        <v>377</v>
      </c>
      <c r="O176" s="189">
        <v>0.72589999999999999</v>
      </c>
    </row>
    <row r="177" spans="1:15" ht="15.75" thickBot="1" x14ac:dyDescent="0.3">
      <c r="A177" t="str">
        <f t="shared" si="2"/>
        <v/>
      </c>
      <c r="B177" t="s">
        <v>210</v>
      </c>
      <c r="D177" t="s">
        <v>210</v>
      </c>
      <c r="E177">
        <v>0.60319999999999996</v>
      </c>
      <c r="F177">
        <v>130</v>
      </c>
      <c r="K177" t="s">
        <v>211</v>
      </c>
      <c r="L177">
        <v>0.28520000000000001</v>
      </c>
      <c r="N177" s="433"/>
      <c r="O177" s="190">
        <v>87</v>
      </c>
    </row>
    <row r="178" spans="1:15" x14ac:dyDescent="0.25">
      <c r="A178" t="str">
        <f t="shared" si="2"/>
        <v/>
      </c>
      <c r="B178" t="s">
        <v>211</v>
      </c>
      <c r="D178" t="s">
        <v>211</v>
      </c>
      <c r="E178">
        <v>0.28520000000000001</v>
      </c>
      <c r="F178">
        <v>256</v>
      </c>
      <c r="K178" t="s">
        <v>212</v>
      </c>
      <c r="L178">
        <v>0.75480000000000003</v>
      </c>
      <c r="N178" s="432" t="s">
        <v>252</v>
      </c>
      <c r="O178" s="191">
        <v>0.72299999999999998</v>
      </c>
    </row>
    <row r="179" spans="1:15" ht="15.75" thickBot="1" x14ac:dyDescent="0.3">
      <c r="A179" t="str">
        <f t="shared" si="2"/>
        <v/>
      </c>
      <c r="B179" t="s">
        <v>212</v>
      </c>
      <c r="D179" t="s">
        <v>212</v>
      </c>
      <c r="E179">
        <v>0.75480000000000003</v>
      </c>
      <c r="F179">
        <v>73</v>
      </c>
      <c r="K179" t="s">
        <v>213</v>
      </c>
      <c r="L179">
        <v>0.3967</v>
      </c>
      <c r="N179" s="433"/>
      <c r="O179" s="192">
        <v>88</v>
      </c>
    </row>
    <row r="180" spans="1:15" x14ac:dyDescent="0.25">
      <c r="A180" t="str">
        <f t="shared" si="2"/>
        <v/>
      </c>
      <c r="B180" t="s">
        <v>213</v>
      </c>
      <c r="D180" t="s">
        <v>213</v>
      </c>
      <c r="E180">
        <v>0.3967</v>
      </c>
      <c r="F180">
        <v>211</v>
      </c>
      <c r="K180" t="s">
        <v>214</v>
      </c>
      <c r="L180">
        <v>0.36880000000000002</v>
      </c>
      <c r="N180" s="432" t="s">
        <v>125</v>
      </c>
      <c r="O180" s="193">
        <v>0.72260000000000002</v>
      </c>
    </row>
    <row r="181" spans="1:15" ht="15.75" thickBot="1" x14ac:dyDescent="0.3">
      <c r="A181" t="str">
        <f t="shared" si="2"/>
        <v/>
      </c>
      <c r="B181" t="s">
        <v>214</v>
      </c>
      <c r="D181" t="s">
        <v>214</v>
      </c>
      <c r="E181">
        <v>0.36880000000000002</v>
      </c>
      <c r="F181">
        <v>221</v>
      </c>
      <c r="K181" t="s">
        <v>215</v>
      </c>
      <c r="L181">
        <v>0.63660000000000005</v>
      </c>
      <c r="N181" s="433"/>
      <c r="O181" s="194">
        <v>89</v>
      </c>
    </row>
    <row r="182" spans="1:15" x14ac:dyDescent="0.25">
      <c r="A182" t="str">
        <f t="shared" si="2"/>
        <v/>
      </c>
      <c r="B182" t="s">
        <v>215</v>
      </c>
      <c r="D182" t="s">
        <v>215</v>
      </c>
      <c r="E182">
        <v>0.63660000000000005</v>
      </c>
      <c r="F182">
        <v>119</v>
      </c>
      <c r="K182" t="s">
        <v>216</v>
      </c>
      <c r="L182">
        <v>0.14430000000000001</v>
      </c>
      <c r="N182" s="13" t="s">
        <v>347</v>
      </c>
      <c r="O182" s="195">
        <v>0.71889999999999998</v>
      </c>
    </row>
    <row r="183" spans="1:15" ht="15.75" thickBot="1" x14ac:dyDescent="0.3">
      <c r="A183" t="str">
        <f t="shared" si="2"/>
        <v/>
      </c>
      <c r="B183" t="s">
        <v>216</v>
      </c>
      <c r="D183" t="s">
        <v>216</v>
      </c>
      <c r="E183">
        <v>0.14430000000000001</v>
      </c>
      <c r="F183">
        <v>320</v>
      </c>
      <c r="K183" t="s">
        <v>217</v>
      </c>
      <c r="L183">
        <v>0.21690000000000001</v>
      </c>
      <c r="N183" s="14" t="s">
        <v>426</v>
      </c>
      <c r="O183" s="196">
        <v>90</v>
      </c>
    </row>
    <row r="184" spans="1:15" x14ac:dyDescent="0.25">
      <c r="A184" t="str">
        <f t="shared" si="2"/>
        <v/>
      </c>
      <c r="B184" t="s">
        <v>217</v>
      </c>
      <c r="D184" t="s">
        <v>217</v>
      </c>
      <c r="E184">
        <v>0.21690000000000001</v>
      </c>
      <c r="F184">
        <v>290</v>
      </c>
      <c r="K184" t="s">
        <v>218</v>
      </c>
      <c r="L184">
        <v>0.42230000000000001</v>
      </c>
      <c r="N184" s="432" t="s">
        <v>312</v>
      </c>
      <c r="O184" s="197">
        <v>0.71679999999999999</v>
      </c>
    </row>
    <row r="185" spans="1:15" ht="15.75" thickBot="1" x14ac:dyDescent="0.3">
      <c r="A185" t="str">
        <f t="shared" si="2"/>
        <v/>
      </c>
      <c r="B185" t="s">
        <v>218</v>
      </c>
      <c r="D185" t="s">
        <v>218</v>
      </c>
      <c r="E185">
        <v>0.42230000000000001</v>
      </c>
      <c r="F185">
        <v>199</v>
      </c>
      <c r="K185" t="s">
        <v>219</v>
      </c>
      <c r="L185">
        <v>0.5645</v>
      </c>
      <c r="N185" s="433"/>
      <c r="O185" s="198">
        <v>91</v>
      </c>
    </row>
    <row r="186" spans="1:15" x14ac:dyDescent="0.25">
      <c r="A186" t="str">
        <f t="shared" si="2"/>
        <v/>
      </c>
      <c r="B186" t="s">
        <v>219</v>
      </c>
      <c r="D186" t="s">
        <v>219</v>
      </c>
      <c r="E186">
        <v>0.5645</v>
      </c>
      <c r="F186">
        <v>149</v>
      </c>
      <c r="K186" t="s">
        <v>220</v>
      </c>
      <c r="L186">
        <v>0.70099999999999996</v>
      </c>
      <c r="N186" s="432" t="s">
        <v>271</v>
      </c>
      <c r="O186" s="199">
        <v>0.7167</v>
      </c>
    </row>
    <row r="187" spans="1:15" ht="15.75" thickBot="1" x14ac:dyDescent="0.3">
      <c r="A187" t="str">
        <f t="shared" si="2"/>
        <v/>
      </c>
      <c r="B187" t="s">
        <v>220</v>
      </c>
      <c r="D187" t="s">
        <v>220</v>
      </c>
      <c r="E187">
        <v>0.70099999999999996</v>
      </c>
      <c r="F187">
        <v>97</v>
      </c>
      <c r="K187" t="s">
        <v>221</v>
      </c>
      <c r="L187">
        <v>0.61409999999999998</v>
      </c>
      <c r="N187" s="433"/>
      <c r="O187" s="200">
        <v>92</v>
      </c>
    </row>
    <row r="188" spans="1:15" x14ac:dyDescent="0.25">
      <c r="A188" t="str">
        <f t="shared" si="2"/>
        <v/>
      </c>
      <c r="B188" t="s">
        <v>221</v>
      </c>
      <c r="D188" t="s">
        <v>221</v>
      </c>
      <c r="E188">
        <v>0.61409999999999998</v>
      </c>
      <c r="F188">
        <v>126</v>
      </c>
      <c r="K188" t="s">
        <v>222</v>
      </c>
      <c r="L188">
        <v>0.56769999999999998</v>
      </c>
      <c r="N188" s="432" t="s">
        <v>134</v>
      </c>
      <c r="O188" s="201">
        <v>0.71220000000000006</v>
      </c>
    </row>
    <row r="189" spans="1:15" ht="15.75" thickBot="1" x14ac:dyDescent="0.3">
      <c r="A189" t="str">
        <f t="shared" si="2"/>
        <v/>
      </c>
      <c r="B189" t="s">
        <v>222</v>
      </c>
      <c r="D189" t="s">
        <v>222</v>
      </c>
      <c r="E189">
        <v>0.56769999999999998</v>
      </c>
      <c r="F189">
        <v>144</v>
      </c>
      <c r="K189" t="s">
        <v>223</v>
      </c>
      <c r="L189">
        <v>0.29299999999999998</v>
      </c>
      <c r="N189" s="433"/>
      <c r="O189" s="202">
        <v>93</v>
      </c>
    </row>
    <row r="190" spans="1:15" x14ac:dyDescent="0.25">
      <c r="A190" t="str">
        <f t="shared" si="2"/>
        <v/>
      </c>
      <c r="B190" t="s">
        <v>223</v>
      </c>
      <c r="D190" t="s">
        <v>223</v>
      </c>
      <c r="E190">
        <v>0.29299999999999998</v>
      </c>
      <c r="F190">
        <v>251</v>
      </c>
      <c r="K190" t="s">
        <v>224</v>
      </c>
      <c r="L190">
        <v>0.71020000000000005</v>
      </c>
      <c r="N190" s="432" t="s">
        <v>207</v>
      </c>
      <c r="O190" s="203">
        <v>0.71079999999999999</v>
      </c>
    </row>
    <row r="191" spans="1:15" ht="15.75" thickBot="1" x14ac:dyDescent="0.3">
      <c r="A191" t="str">
        <f t="shared" si="2"/>
        <v/>
      </c>
      <c r="B191" t="s">
        <v>224</v>
      </c>
      <c r="D191" t="s">
        <v>224</v>
      </c>
      <c r="E191">
        <v>0.71020000000000005</v>
      </c>
      <c r="F191">
        <v>95</v>
      </c>
      <c r="K191" t="s">
        <v>225</v>
      </c>
      <c r="L191">
        <v>0.54330000000000001</v>
      </c>
      <c r="N191" s="433"/>
      <c r="O191" s="204">
        <v>94</v>
      </c>
    </row>
    <row r="192" spans="1:15" x14ac:dyDescent="0.25">
      <c r="A192" t="str">
        <f t="shared" si="2"/>
        <v/>
      </c>
      <c r="B192" t="s">
        <v>225</v>
      </c>
      <c r="D192" t="s">
        <v>225</v>
      </c>
      <c r="E192">
        <v>0.54330000000000001</v>
      </c>
      <c r="F192">
        <v>152</v>
      </c>
      <c r="K192" t="s">
        <v>226</v>
      </c>
      <c r="L192">
        <v>0.23749999999999999</v>
      </c>
      <c r="N192" s="432" t="s">
        <v>224</v>
      </c>
      <c r="O192" s="205">
        <v>0.71020000000000005</v>
      </c>
    </row>
    <row r="193" spans="1:15" ht="15.75" thickBot="1" x14ac:dyDescent="0.3">
      <c r="A193" t="str">
        <f t="shared" si="2"/>
        <v/>
      </c>
      <c r="B193" t="s">
        <v>226</v>
      </c>
      <c r="D193" t="s">
        <v>226</v>
      </c>
      <c r="E193">
        <v>0.23749999999999999</v>
      </c>
      <c r="F193">
        <v>272</v>
      </c>
      <c r="K193" t="s">
        <v>227</v>
      </c>
      <c r="L193">
        <v>0.1681</v>
      </c>
      <c r="N193" s="433"/>
      <c r="O193" s="206">
        <v>95</v>
      </c>
    </row>
    <row r="194" spans="1:15" x14ac:dyDescent="0.25">
      <c r="A194" t="str">
        <f t="shared" si="2"/>
        <v/>
      </c>
      <c r="B194" t="s">
        <v>227</v>
      </c>
      <c r="D194" t="s">
        <v>227</v>
      </c>
      <c r="E194">
        <v>0.1681</v>
      </c>
      <c r="F194">
        <v>309</v>
      </c>
      <c r="K194" t="s">
        <v>228</v>
      </c>
      <c r="L194">
        <v>0.1116</v>
      </c>
      <c r="N194" s="432" t="s">
        <v>308</v>
      </c>
      <c r="O194" s="207">
        <v>0.70730000000000004</v>
      </c>
    </row>
    <row r="195" spans="1:15" ht="15.75" thickBot="1" x14ac:dyDescent="0.3">
      <c r="A195" t="str">
        <f t="shared" ref="A195:A258" si="3">IF(B195=D195,"","BAD")</f>
        <v/>
      </c>
      <c r="B195" t="s">
        <v>228</v>
      </c>
      <c r="D195" t="s">
        <v>228</v>
      </c>
      <c r="E195">
        <v>0.1116</v>
      </c>
      <c r="F195">
        <v>337</v>
      </c>
      <c r="K195" t="s">
        <v>229</v>
      </c>
      <c r="L195">
        <v>0.38269999999999998</v>
      </c>
      <c r="N195" s="433"/>
      <c r="O195" s="208">
        <v>96</v>
      </c>
    </row>
    <row r="196" spans="1:15" x14ac:dyDescent="0.25">
      <c r="A196" t="str">
        <f t="shared" si="3"/>
        <v/>
      </c>
      <c r="B196" t="s">
        <v>229</v>
      </c>
      <c r="D196" t="s">
        <v>229</v>
      </c>
      <c r="E196">
        <v>0.38269999999999998</v>
      </c>
      <c r="F196">
        <v>216</v>
      </c>
      <c r="K196" t="s">
        <v>230</v>
      </c>
      <c r="L196">
        <v>0.25929999999999997</v>
      </c>
      <c r="N196" s="432" t="s">
        <v>220</v>
      </c>
      <c r="O196" s="209">
        <v>0.70099999999999996</v>
      </c>
    </row>
    <row r="197" spans="1:15" ht="15.75" thickBot="1" x14ac:dyDescent="0.3">
      <c r="A197" t="str">
        <f t="shared" si="3"/>
        <v/>
      </c>
      <c r="B197" t="s">
        <v>230</v>
      </c>
      <c r="D197" t="s">
        <v>230</v>
      </c>
      <c r="E197">
        <v>0.25929999999999997</v>
      </c>
      <c r="F197">
        <v>265</v>
      </c>
      <c r="K197" t="s">
        <v>231</v>
      </c>
      <c r="L197">
        <v>0.93</v>
      </c>
      <c r="N197" s="433"/>
      <c r="O197" s="210">
        <v>97</v>
      </c>
    </row>
    <row r="198" spans="1:15" x14ac:dyDescent="0.25">
      <c r="A198" t="str">
        <f t="shared" si="3"/>
        <v/>
      </c>
      <c r="B198" s="418" t="s">
        <v>231</v>
      </c>
      <c r="D198" t="s">
        <v>231</v>
      </c>
      <c r="E198">
        <v>0.93</v>
      </c>
      <c r="F198">
        <v>14</v>
      </c>
      <c r="K198" t="s">
        <v>232</v>
      </c>
      <c r="L198">
        <v>0.15260000000000001</v>
      </c>
      <c r="N198" s="13" t="s">
        <v>204</v>
      </c>
      <c r="O198" s="211">
        <v>0.69899999999999995</v>
      </c>
    </row>
    <row r="199" spans="1:15" ht="15.75" thickBot="1" x14ac:dyDescent="0.3">
      <c r="A199" t="str">
        <f t="shared" si="3"/>
        <v/>
      </c>
      <c r="B199" t="s">
        <v>232</v>
      </c>
      <c r="D199" t="s">
        <v>232</v>
      </c>
      <c r="E199">
        <v>0.15260000000000001</v>
      </c>
      <c r="F199">
        <v>314</v>
      </c>
      <c r="K199" t="s">
        <v>233</v>
      </c>
      <c r="L199">
        <v>0.18260000000000001</v>
      </c>
      <c r="N199" s="14" t="s">
        <v>429</v>
      </c>
      <c r="O199" s="212">
        <v>98</v>
      </c>
    </row>
    <row r="200" spans="1:15" x14ac:dyDescent="0.25">
      <c r="A200" t="str">
        <f t="shared" si="3"/>
        <v/>
      </c>
      <c r="B200" t="s">
        <v>233</v>
      </c>
      <c r="D200" t="s">
        <v>233</v>
      </c>
      <c r="E200">
        <v>0.18260000000000001</v>
      </c>
      <c r="F200">
        <v>305</v>
      </c>
      <c r="K200" t="s">
        <v>234</v>
      </c>
      <c r="L200">
        <v>0.6976</v>
      </c>
      <c r="N200" s="432" t="s">
        <v>234</v>
      </c>
      <c r="O200" s="213">
        <v>0.6976</v>
      </c>
    </row>
    <row r="201" spans="1:15" ht="15.75" thickBot="1" x14ac:dyDescent="0.3">
      <c r="A201" t="str">
        <f t="shared" si="3"/>
        <v/>
      </c>
      <c r="B201" t="s">
        <v>234</v>
      </c>
      <c r="D201" t="s">
        <v>234</v>
      </c>
      <c r="E201">
        <v>0.6976</v>
      </c>
      <c r="F201">
        <v>99</v>
      </c>
      <c r="K201" t="s">
        <v>235</v>
      </c>
      <c r="L201">
        <v>0.217</v>
      </c>
      <c r="N201" s="433"/>
      <c r="O201" s="214">
        <v>99</v>
      </c>
    </row>
    <row r="202" spans="1:15" x14ac:dyDescent="0.25">
      <c r="A202" t="str">
        <f t="shared" si="3"/>
        <v/>
      </c>
      <c r="B202" t="s">
        <v>235</v>
      </c>
      <c r="D202" t="s">
        <v>235</v>
      </c>
      <c r="E202">
        <v>0.217</v>
      </c>
      <c r="F202">
        <v>289</v>
      </c>
      <c r="K202" t="s">
        <v>236</v>
      </c>
      <c r="L202">
        <v>0.39419999999999999</v>
      </c>
      <c r="N202" s="432" t="s">
        <v>369</v>
      </c>
      <c r="O202" s="215">
        <v>0.69699999999999995</v>
      </c>
    </row>
    <row r="203" spans="1:15" ht="15.75" thickBot="1" x14ac:dyDescent="0.3">
      <c r="A203" t="str">
        <f t="shared" si="3"/>
        <v/>
      </c>
      <c r="B203" t="s">
        <v>236</v>
      </c>
      <c r="D203" t="s">
        <v>236</v>
      </c>
      <c r="E203">
        <v>0.39419999999999999</v>
      </c>
      <c r="F203">
        <v>212</v>
      </c>
      <c r="K203" t="s">
        <v>237</v>
      </c>
      <c r="L203">
        <v>0.65649999999999997</v>
      </c>
      <c r="N203" s="433"/>
      <c r="O203" s="216">
        <v>100</v>
      </c>
    </row>
    <row r="204" spans="1:15" ht="15.75" thickBot="1" x14ac:dyDescent="0.3">
      <c r="A204" t="str">
        <f t="shared" si="3"/>
        <v/>
      </c>
      <c r="B204" t="s">
        <v>237</v>
      </c>
      <c r="D204" t="s">
        <v>237</v>
      </c>
      <c r="E204">
        <v>0.65649999999999997</v>
      </c>
      <c r="F204">
        <v>114</v>
      </c>
      <c r="K204" t="s">
        <v>238</v>
      </c>
      <c r="L204">
        <v>0.2467</v>
      </c>
      <c r="N204" s="65" t="s">
        <v>23</v>
      </c>
      <c r="O204" s="66" t="s">
        <v>408</v>
      </c>
    </row>
    <row r="205" spans="1:15" x14ac:dyDescent="0.25">
      <c r="A205" t="str">
        <f t="shared" si="3"/>
        <v/>
      </c>
      <c r="B205" t="s">
        <v>238</v>
      </c>
      <c r="D205" t="s">
        <v>238</v>
      </c>
      <c r="E205">
        <v>0.2467</v>
      </c>
      <c r="F205">
        <v>269</v>
      </c>
      <c r="K205" t="s">
        <v>239</v>
      </c>
      <c r="L205">
        <v>0.63949999999999996</v>
      </c>
      <c r="N205" s="432" t="s">
        <v>166</v>
      </c>
      <c r="O205" s="217">
        <v>0.69599999999999995</v>
      </c>
    </row>
    <row r="206" spans="1:15" ht="15.75" thickBot="1" x14ac:dyDescent="0.3">
      <c r="A206" t="str">
        <f t="shared" si="3"/>
        <v/>
      </c>
      <c r="B206" t="s">
        <v>239</v>
      </c>
      <c r="D206" t="s">
        <v>239</v>
      </c>
      <c r="E206">
        <v>0.63949999999999996</v>
      </c>
      <c r="F206">
        <v>118</v>
      </c>
      <c r="K206" t="s">
        <v>240</v>
      </c>
      <c r="L206">
        <v>0.113</v>
      </c>
      <c r="N206" s="433"/>
      <c r="O206" s="218">
        <v>101</v>
      </c>
    </row>
    <row r="207" spans="1:15" x14ac:dyDescent="0.25">
      <c r="A207" t="str">
        <f t="shared" si="3"/>
        <v/>
      </c>
      <c r="B207" t="s">
        <v>240</v>
      </c>
      <c r="D207" t="s">
        <v>240</v>
      </c>
      <c r="E207">
        <v>0.113</v>
      </c>
      <c r="F207">
        <v>335</v>
      </c>
      <c r="K207" t="s">
        <v>241</v>
      </c>
      <c r="L207">
        <v>0.1162</v>
      </c>
      <c r="N207" s="432" t="s">
        <v>59</v>
      </c>
      <c r="O207" s="219">
        <v>0.69540000000000002</v>
      </c>
    </row>
    <row r="208" spans="1:15" ht="15.75" thickBot="1" x14ac:dyDescent="0.3">
      <c r="A208" t="str">
        <f t="shared" si="3"/>
        <v/>
      </c>
      <c r="B208" t="s">
        <v>241</v>
      </c>
      <c r="D208" t="s">
        <v>241</v>
      </c>
      <c r="E208">
        <v>0.1162</v>
      </c>
      <c r="F208">
        <v>332</v>
      </c>
      <c r="K208" t="s">
        <v>242</v>
      </c>
      <c r="L208">
        <v>0.49890000000000001</v>
      </c>
      <c r="N208" s="433"/>
      <c r="O208" s="220">
        <v>102</v>
      </c>
    </row>
    <row r="209" spans="1:15" x14ac:dyDescent="0.25">
      <c r="A209" t="str">
        <f t="shared" si="3"/>
        <v/>
      </c>
      <c r="B209" t="s">
        <v>242</v>
      </c>
      <c r="D209" t="s">
        <v>242</v>
      </c>
      <c r="E209">
        <v>0.49890000000000001</v>
      </c>
      <c r="F209">
        <v>169</v>
      </c>
      <c r="K209" t="s">
        <v>243</v>
      </c>
      <c r="L209">
        <v>0.77010000000000001</v>
      </c>
      <c r="N209" s="432" t="s">
        <v>89</v>
      </c>
      <c r="O209" s="219">
        <v>0.69420000000000004</v>
      </c>
    </row>
    <row r="210" spans="1:15" ht="15.75" thickBot="1" x14ac:dyDescent="0.3">
      <c r="A210" t="str">
        <f t="shared" si="3"/>
        <v/>
      </c>
      <c r="B210" t="s">
        <v>243</v>
      </c>
      <c r="D210" t="s">
        <v>243</v>
      </c>
      <c r="E210">
        <v>0.77010000000000001</v>
      </c>
      <c r="F210">
        <v>67</v>
      </c>
      <c r="K210" t="s">
        <v>244</v>
      </c>
      <c r="L210">
        <v>0.313</v>
      </c>
      <c r="N210" s="433"/>
      <c r="O210" s="220">
        <v>103</v>
      </c>
    </row>
    <row r="211" spans="1:15" x14ac:dyDescent="0.25">
      <c r="A211" t="str">
        <f t="shared" si="3"/>
        <v/>
      </c>
      <c r="B211" t="s">
        <v>244</v>
      </c>
      <c r="D211" t="s">
        <v>244</v>
      </c>
      <c r="E211">
        <v>0.313</v>
      </c>
      <c r="F211">
        <v>240</v>
      </c>
      <c r="K211" t="s">
        <v>245</v>
      </c>
      <c r="L211">
        <v>0.76400000000000001</v>
      </c>
      <c r="N211" s="432" t="s">
        <v>179</v>
      </c>
      <c r="O211" s="219">
        <v>0.69330000000000003</v>
      </c>
    </row>
    <row r="212" spans="1:15" ht="15.75" thickBot="1" x14ac:dyDescent="0.3">
      <c r="A212" t="str">
        <f t="shared" si="3"/>
        <v/>
      </c>
      <c r="B212" t="s">
        <v>245</v>
      </c>
      <c r="D212" t="s">
        <v>245</v>
      </c>
      <c r="E212">
        <v>0.76400000000000001</v>
      </c>
      <c r="F212">
        <v>71</v>
      </c>
      <c r="K212" t="s">
        <v>246</v>
      </c>
      <c r="L212">
        <v>0.19670000000000001</v>
      </c>
      <c r="N212" s="433"/>
      <c r="O212" s="220">
        <v>104</v>
      </c>
    </row>
    <row r="213" spans="1:15" x14ac:dyDescent="0.25">
      <c r="A213" t="str">
        <f t="shared" si="3"/>
        <v/>
      </c>
      <c r="B213" t="s">
        <v>246</v>
      </c>
      <c r="D213" t="s">
        <v>246</v>
      </c>
      <c r="E213">
        <v>0.19670000000000001</v>
      </c>
      <c r="F213">
        <v>299</v>
      </c>
      <c r="K213" t="s">
        <v>247</v>
      </c>
      <c r="L213">
        <v>0.84009999999999996</v>
      </c>
      <c r="N213" s="432" t="s">
        <v>138</v>
      </c>
      <c r="O213" s="219">
        <v>0.67769999999999997</v>
      </c>
    </row>
    <row r="214" spans="1:15" ht="15.75" thickBot="1" x14ac:dyDescent="0.3">
      <c r="A214" t="str">
        <f t="shared" si="3"/>
        <v/>
      </c>
      <c r="B214" t="s">
        <v>247</v>
      </c>
      <c r="D214" t="s">
        <v>247</v>
      </c>
      <c r="E214">
        <v>0.84009999999999996</v>
      </c>
      <c r="F214">
        <v>39</v>
      </c>
      <c r="K214" t="s">
        <v>248</v>
      </c>
      <c r="L214">
        <v>0.74390000000000001</v>
      </c>
      <c r="N214" s="433"/>
      <c r="O214" s="220">
        <v>105</v>
      </c>
    </row>
    <row r="215" spans="1:15" x14ac:dyDescent="0.25">
      <c r="A215" t="str">
        <f t="shared" si="3"/>
        <v/>
      </c>
      <c r="B215" t="s">
        <v>248</v>
      </c>
      <c r="D215" t="s">
        <v>248</v>
      </c>
      <c r="E215">
        <v>0.74390000000000001</v>
      </c>
      <c r="F215">
        <v>77</v>
      </c>
      <c r="K215" t="s">
        <v>249</v>
      </c>
      <c r="L215">
        <v>0.64129999999999998</v>
      </c>
      <c r="N215" s="432" t="s">
        <v>330</v>
      </c>
      <c r="O215" s="219">
        <v>0.67449999999999999</v>
      </c>
    </row>
    <row r="216" spans="1:15" ht="15.75" thickBot="1" x14ac:dyDescent="0.3">
      <c r="A216" t="str">
        <f t="shared" si="3"/>
        <v/>
      </c>
      <c r="B216" t="s">
        <v>249</v>
      </c>
      <c r="D216" t="s">
        <v>249</v>
      </c>
      <c r="E216">
        <v>0.64129999999999998</v>
      </c>
      <c r="F216">
        <v>117</v>
      </c>
      <c r="K216" t="s">
        <v>250</v>
      </c>
      <c r="L216">
        <v>0.76890000000000003</v>
      </c>
      <c r="N216" s="433"/>
      <c r="O216" s="220">
        <v>106</v>
      </c>
    </row>
    <row r="217" spans="1:15" x14ac:dyDescent="0.25">
      <c r="A217" t="str">
        <f t="shared" si="3"/>
        <v/>
      </c>
      <c r="B217" t="s">
        <v>250</v>
      </c>
      <c r="D217" t="s">
        <v>250</v>
      </c>
      <c r="E217">
        <v>0.76890000000000003</v>
      </c>
      <c r="F217">
        <v>68</v>
      </c>
      <c r="K217" t="s">
        <v>251</v>
      </c>
      <c r="L217">
        <v>0.94820000000000004</v>
      </c>
      <c r="N217" s="432" t="s">
        <v>367</v>
      </c>
      <c r="O217" s="219">
        <v>0.67210000000000003</v>
      </c>
    </row>
    <row r="218" spans="1:15" ht="15.75" thickBot="1" x14ac:dyDescent="0.3">
      <c r="A218" t="str">
        <f t="shared" si="3"/>
        <v/>
      </c>
      <c r="B218" s="421" t="s">
        <v>251</v>
      </c>
      <c r="D218" t="s">
        <v>251</v>
      </c>
      <c r="E218">
        <v>0.94820000000000004</v>
      </c>
      <c r="F218">
        <v>9</v>
      </c>
      <c r="K218" t="s">
        <v>252</v>
      </c>
      <c r="L218">
        <v>0.72299999999999998</v>
      </c>
      <c r="N218" s="433"/>
      <c r="O218" s="220">
        <v>107</v>
      </c>
    </row>
    <row r="219" spans="1:15" x14ac:dyDescent="0.25">
      <c r="A219" t="str">
        <f t="shared" si="3"/>
        <v/>
      </c>
      <c r="B219" t="s">
        <v>252</v>
      </c>
      <c r="D219" t="s">
        <v>252</v>
      </c>
      <c r="E219">
        <v>0.72299999999999998</v>
      </c>
      <c r="F219">
        <v>88</v>
      </c>
      <c r="K219" t="s">
        <v>253</v>
      </c>
      <c r="L219">
        <v>0.77729999999999999</v>
      </c>
      <c r="N219" s="432" t="s">
        <v>339</v>
      </c>
      <c r="O219" s="219">
        <v>0.66949999999999998</v>
      </c>
    </row>
    <row r="220" spans="1:15" ht="15.75" thickBot="1" x14ac:dyDescent="0.3">
      <c r="A220" t="str">
        <f t="shared" si="3"/>
        <v/>
      </c>
      <c r="B220" t="s">
        <v>253</v>
      </c>
      <c r="D220" t="s">
        <v>253</v>
      </c>
      <c r="E220">
        <v>0.77729999999999999</v>
      </c>
      <c r="F220">
        <v>66</v>
      </c>
      <c r="K220" t="s">
        <v>254</v>
      </c>
      <c r="L220">
        <v>0.48049999999999998</v>
      </c>
      <c r="N220" s="433"/>
      <c r="O220" s="220">
        <v>108</v>
      </c>
    </row>
    <row r="221" spans="1:15" x14ac:dyDescent="0.25">
      <c r="A221" t="str">
        <f t="shared" si="3"/>
        <v/>
      </c>
      <c r="B221" t="s">
        <v>254</v>
      </c>
      <c r="D221" t="s">
        <v>254</v>
      </c>
      <c r="E221">
        <v>0.48049999999999998</v>
      </c>
      <c r="F221">
        <v>176</v>
      </c>
      <c r="K221" t="s">
        <v>255</v>
      </c>
      <c r="L221">
        <v>0.86750000000000005</v>
      </c>
      <c r="N221" s="432" t="s">
        <v>147</v>
      </c>
      <c r="O221" s="219">
        <v>0.66869999999999996</v>
      </c>
    </row>
    <row r="222" spans="1:15" ht="15.75" thickBot="1" x14ac:dyDescent="0.3">
      <c r="A222" t="str">
        <f t="shared" si="3"/>
        <v/>
      </c>
      <c r="B222" t="s">
        <v>255</v>
      </c>
      <c r="D222" t="s">
        <v>255</v>
      </c>
      <c r="E222">
        <v>0.86750000000000005</v>
      </c>
      <c r="F222">
        <v>33</v>
      </c>
      <c r="K222" t="s">
        <v>256</v>
      </c>
      <c r="L222">
        <v>0.78269999999999995</v>
      </c>
      <c r="N222" s="433"/>
      <c r="O222" s="220">
        <v>109</v>
      </c>
    </row>
    <row r="223" spans="1:15" x14ac:dyDescent="0.25">
      <c r="A223" t="str">
        <f t="shared" si="3"/>
        <v/>
      </c>
      <c r="B223" t="s">
        <v>256</v>
      </c>
      <c r="D223" t="s">
        <v>256</v>
      </c>
      <c r="E223">
        <v>0.78269999999999995</v>
      </c>
      <c r="F223">
        <v>64</v>
      </c>
      <c r="K223" t="s">
        <v>257</v>
      </c>
      <c r="L223">
        <v>0.28970000000000001</v>
      </c>
      <c r="N223" s="432" t="s">
        <v>144</v>
      </c>
      <c r="O223" s="219">
        <v>0.66790000000000005</v>
      </c>
    </row>
    <row r="224" spans="1:15" ht="15.75" thickBot="1" x14ac:dyDescent="0.3">
      <c r="A224" t="str">
        <f t="shared" si="3"/>
        <v/>
      </c>
      <c r="B224" t="s">
        <v>257</v>
      </c>
      <c r="D224" t="s">
        <v>257</v>
      </c>
      <c r="E224">
        <v>0.28970000000000001</v>
      </c>
      <c r="F224">
        <v>252</v>
      </c>
      <c r="K224" t="s">
        <v>258</v>
      </c>
      <c r="L224">
        <v>0.2429</v>
      </c>
      <c r="N224" s="433"/>
      <c r="O224" s="220">
        <v>110</v>
      </c>
    </row>
    <row r="225" spans="1:15" x14ac:dyDescent="0.25">
      <c r="A225" t="str">
        <f t="shared" si="3"/>
        <v/>
      </c>
      <c r="B225" t="s">
        <v>258</v>
      </c>
      <c r="D225" t="s">
        <v>258</v>
      </c>
      <c r="E225">
        <v>0.2429</v>
      </c>
      <c r="F225">
        <v>270</v>
      </c>
      <c r="K225" t="s">
        <v>259</v>
      </c>
      <c r="L225">
        <v>0.5242</v>
      </c>
      <c r="N225" s="432" t="s">
        <v>317</v>
      </c>
      <c r="O225" s="219">
        <v>0.66779999999999995</v>
      </c>
    </row>
    <row r="226" spans="1:15" ht="15.75" thickBot="1" x14ac:dyDescent="0.3">
      <c r="A226" t="str">
        <f t="shared" si="3"/>
        <v/>
      </c>
      <c r="B226" t="s">
        <v>259</v>
      </c>
      <c r="D226" t="s">
        <v>259</v>
      </c>
      <c r="E226">
        <v>0.5242</v>
      </c>
      <c r="F226">
        <v>159</v>
      </c>
      <c r="K226" t="s">
        <v>260</v>
      </c>
      <c r="L226">
        <v>0.65920000000000001</v>
      </c>
      <c r="N226" s="433"/>
      <c r="O226" s="220">
        <v>111</v>
      </c>
    </row>
    <row r="227" spans="1:15" x14ac:dyDescent="0.25">
      <c r="A227" t="str">
        <f t="shared" si="3"/>
        <v/>
      </c>
      <c r="B227" t="s">
        <v>260</v>
      </c>
      <c r="D227" t="s">
        <v>260</v>
      </c>
      <c r="E227">
        <v>0.65920000000000001</v>
      </c>
      <c r="F227">
        <v>113</v>
      </c>
      <c r="K227" t="s">
        <v>261</v>
      </c>
      <c r="L227">
        <v>0.89700000000000002</v>
      </c>
      <c r="N227" s="432" t="s">
        <v>319</v>
      </c>
      <c r="O227" s="219">
        <v>0.66159999999999997</v>
      </c>
    </row>
    <row r="228" spans="1:15" ht="15.75" thickBot="1" x14ac:dyDescent="0.3">
      <c r="A228" t="str">
        <f t="shared" si="3"/>
        <v/>
      </c>
      <c r="B228" t="s">
        <v>261</v>
      </c>
      <c r="D228" t="s">
        <v>261</v>
      </c>
      <c r="E228">
        <v>0.89700000000000002</v>
      </c>
      <c r="F228">
        <v>21</v>
      </c>
      <c r="K228" t="s">
        <v>262</v>
      </c>
      <c r="L228">
        <v>0.45660000000000001</v>
      </c>
      <c r="N228" s="433"/>
      <c r="O228" s="220">
        <v>112</v>
      </c>
    </row>
    <row r="229" spans="1:15" x14ac:dyDescent="0.25">
      <c r="A229" t="str">
        <f t="shared" si="3"/>
        <v/>
      </c>
      <c r="B229" t="s">
        <v>262</v>
      </c>
      <c r="D229" t="s">
        <v>262</v>
      </c>
      <c r="E229">
        <v>0.45660000000000001</v>
      </c>
      <c r="F229">
        <v>184</v>
      </c>
      <c r="K229" t="s">
        <v>263</v>
      </c>
      <c r="L229">
        <v>0.27860000000000001</v>
      </c>
      <c r="N229" s="432" t="s">
        <v>260</v>
      </c>
      <c r="O229" s="219">
        <v>0.65920000000000001</v>
      </c>
    </row>
    <row r="230" spans="1:15" ht="15.75" thickBot="1" x14ac:dyDescent="0.3">
      <c r="A230" t="str">
        <f t="shared" si="3"/>
        <v/>
      </c>
      <c r="B230" t="s">
        <v>263</v>
      </c>
      <c r="D230" t="s">
        <v>263</v>
      </c>
      <c r="E230">
        <v>0.27860000000000001</v>
      </c>
      <c r="F230">
        <v>261</v>
      </c>
      <c r="K230" t="s">
        <v>264</v>
      </c>
      <c r="L230">
        <v>6.3299999999999995E-2</v>
      </c>
      <c r="N230" s="433"/>
      <c r="O230" s="220">
        <v>113</v>
      </c>
    </row>
    <row r="231" spans="1:15" x14ac:dyDescent="0.25">
      <c r="A231" t="str">
        <f t="shared" si="3"/>
        <v/>
      </c>
      <c r="B231" t="s">
        <v>264</v>
      </c>
      <c r="D231" t="s">
        <v>264</v>
      </c>
      <c r="E231">
        <v>6.3299999999999995E-2</v>
      </c>
      <c r="F231">
        <v>345</v>
      </c>
      <c r="K231" t="s">
        <v>265</v>
      </c>
      <c r="L231">
        <v>0.1497</v>
      </c>
      <c r="N231" s="432" t="s">
        <v>237</v>
      </c>
      <c r="O231" s="219">
        <v>0.65649999999999997</v>
      </c>
    </row>
    <row r="232" spans="1:15" ht="15.75" thickBot="1" x14ac:dyDescent="0.3">
      <c r="A232" t="str">
        <f t="shared" si="3"/>
        <v/>
      </c>
      <c r="B232" t="s">
        <v>265</v>
      </c>
      <c r="D232" t="s">
        <v>265</v>
      </c>
      <c r="E232">
        <v>0.1497</v>
      </c>
      <c r="F232">
        <v>317</v>
      </c>
      <c r="K232" t="s">
        <v>266</v>
      </c>
      <c r="L232">
        <v>0.72909999999999997</v>
      </c>
      <c r="N232" s="433"/>
      <c r="O232" s="220">
        <v>114</v>
      </c>
    </row>
    <row r="233" spans="1:15" x14ac:dyDescent="0.25">
      <c r="A233" t="str">
        <f t="shared" si="3"/>
        <v/>
      </c>
      <c r="B233" t="s">
        <v>266</v>
      </c>
      <c r="D233" t="s">
        <v>266</v>
      </c>
      <c r="E233">
        <v>0.72909999999999997</v>
      </c>
      <c r="F233">
        <v>83</v>
      </c>
      <c r="K233" t="s">
        <v>267</v>
      </c>
      <c r="L233">
        <v>0.80989999999999995</v>
      </c>
      <c r="N233" s="432" t="s">
        <v>142</v>
      </c>
      <c r="O233" s="219">
        <v>0.64800000000000002</v>
      </c>
    </row>
    <row r="234" spans="1:15" ht="15.75" thickBot="1" x14ac:dyDescent="0.3">
      <c r="A234" t="str">
        <f t="shared" si="3"/>
        <v/>
      </c>
      <c r="B234" t="s">
        <v>267</v>
      </c>
      <c r="D234" t="s">
        <v>267</v>
      </c>
      <c r="E234">
        <v>0.80989999999999995</v>
      </c>
      <c r="F234">
        <v>54</v>
      </c>
      <c r="K234" t="s">
        <v>268</v>
      </c>
      <c r="L234">
        <v>0.95420000000000005</v>
      </c>
      <c r="N234" s="433"/>
      <c r="O234" s="220">
        <v>115</v>
      </c>
    </row>
    <row r="235" spans="1:15" x14ac:dyDescent="0.25">
      <c r="A235" t="str">
        <f t="shared" si="3"/>
        <v/>
      </c>
      <c r="B235" s="417" t="s">
        <v>268</v>
      </c>
      <c r="D235" t="s">
        <v>268</v>
      </c>
      <c r="E235">
        <v>0.95420000000000005</v>
      </c>
      <c r="F235">
        <v>7</v>
      </c>
      <c r="K235" t="s">
        <v>269</v>
      </c>
      <c r="L235">
        <v>0.2404</v>
      </c>
      <c r="N235" s="432" t="s">
        <v>98</v>
      </c>
      <c r="O235" s="219">
        <v>0.64180000000000004</v>
      </c>
    </row>
    <row r="236" spans="1:15" ht="15.75" thickBot="1" x14ac:dyDescent="0.3">
      <c r="A236" t="str">
        <f t="shared" si="3"/>
        <v/>
      </c>
      <c r="B236" t="s">
        <v>269</v>
      </c>
      <c r="D236" t="s">
        <v>269</v>
      </c>
      <c r="E236">
        <v>0.2404</v>
      </c>
      <c r="F236">
        <v>271</v>
      </c>
      <c r="K236" t="s">
        <v>270</v>
      </c>
      <c r="L236">
        <v>0.45419999999999999</v>
      </c>
      <c r="N236" s="433"/>
      <c r="O236" s="220">
        <v>116</v>
      </c>
    </row>
    <row r="237" spans="1:15" x14ac:dyDescent="0.25">
      <c r="A237" t="str">
        <f t="shared" si="3"/>
        <v/>
      </c>
      <c r="B237" t="s">
        <v>270</v>
      </c>
      <c r="D237" t="s">
        <v>270</v>
      </c>
      <c r="E237">
        <v>0.45419999999999999</v>
      </c>
      <c r="F237">
        <v>185</v>
      </c>
      <c r="K237" t="s">
        <v>271</v>
      </c>
      <c r="L237">
        <v>0.7167</v>
      </c>
      <c r="N237" s="432" t="s">
        <v>249</v>
      </c>
      <c r="O237" s="219">
        <v>0.64129999999999998</v>
      </c>
    </row>
    <row r="238" spans="1:15" ht="15.75" thickBot="1" x14ac:dyDescent="0.3">
      <c r="A238" t="str">
        <f t="shared" si="3"/>
        <v/>
      </c>
      <c r="B238" t="s">
        <v>271</v>
      </c>
      <c r="D238" t="s">
        <v>271</v>
      </c>
      <c r="E238">
        <v>0.7167</v>
      </c>
      <c r="F238">
        <v>92</v>
      </c>
      <c r="K238" t="s">
        <v>272</v>
      </c>
      <c r="L238">
        <v>0.2117</v>
      </c>
      <c r="N238" s="433"/>
      <c r="O238" s="220">
        <v>117</v>
      </c>
    </row>
    <row r="239" spans="1:15" x14ac:dyDescent="0.25">
      <c r="A239" t="str">
        <f t="shared" si="3"/>
        <v/>
      </c>
      <c r="B239" t="s">
        <v>272</v>
      </c>
      <c r="D239" t="s">
        <v>272</v>
      </c>
      <c r="E239">
        <v>0.2117</v>
      </c>
      <c r="F239">
        <v>291</v>
      </c>
      <c r="K239" t="s">
        <v>273</v>
      </c>
      <c r="L239">
        <v>0.80969999999999998</v>
      </c>
      <c r="N239" s="432" t="s">
        <v>239</v>
      </c>
      <c r="O239" s="219">
        <v>0.63949999999999996</v>
      </c>
    </row>
    <row r="240" spans="1:15" ht="15.75" thickBot="1" x14ac:dyDescent="0.3">
      <c r="A240" t="str">
        <f t="shared" si="3"/>
        <v/>
      </c>
      <c r="B240" t="s">
        <v>273</v>
      </c>
      <c r="D240" t="s">
        <v>273</v>
      </c>
      <c r="E240">
        <v>0.80969999999999998</v>
      </c>
      <c r="F240">
        <v>55</v>
      </c>
      <c r="K240" t="s">
        <v>274</v>
      </c>
      <c r="L240">
        <v>0.42159999999999997</v>
      </c>
      <c r="N240" s="433"/>
      <c r="O240" s="220">
        <v>118</v>
      </c>
    </row>
    <row r="241" spans="1:15" x14ac:dyDescent="0.25">
      <c r="A241" t="str">
        <f t="shared" si="3"/>
        <v/>
      </c>
      <c r="B241" t="s">
        <v>274</v>
      </c>
      <c r="D241" t="s">
        <v>274</v>
      </c>
      <c r="E241">
        <v>0.42159999999999997</v>
      </c>
      <c r="F241">
        <v>200</v>
      </c>
      <c r="K241" t="s">
        <v>275</v>
      </c>
      <c r="L241">
        <v>0.22070000000000001</v>
      </c>
      <c r="N241" s="432" t="s">
        <v>215</v>
      </c>
      <c r="O241" s="219">
        <v>0.63660000000000005</v>
      </c>
    </row>
    <row r="242" spans="1:15" ht="15.75" thickBot="1" x14ac:dyDescent="0.3">
      <c r="A242" t="str">
        <f t="shared" si="3"/>
        <v/>
      </c>
      <c r="B242" t="s">
        <v>275</v>
      </c>
      <c r="D242" t="s">
        <v>275</v>
      </c>
      <c r="E242">
        <v>0.22070000000000001</v>
      </c>
      <c r="F242">
        <v>285</v>
      </c>
      <c r="K242" t="s">
        <v>276</v>
      </c>
      <c r="L242">
        <v>0.31169999999999998</v>
      </c>
      <c r="N242" s="433"/>
      <c r="O242" s="220">
        <v>119</v>
      </c>
    </row>
    <row r="243" spans="1:15" x14ac:dyDescent="0.25">
      <c r="A243" t="str">
        <f t="shared" si="3"/>
        <v/>
      </c>
      <c r="B243" t="s">
        <v>276</v>
      </c>
      <c r="D243" t="s">
        <v>276</v>
      </c>
      <c r="E243">
        <v>0.31169999999999998</v>
      </c>
      <c r="F243">
        <v>241</v>
      </c>
      <c r="K243" t="s">
        <v>277</v>
      </c>
      <c r="L243">
        <v>0.40279999999999999</v>
      </c>
      <c r="N243" s="432" t="s">
        <v>56</v>
      </c>
      <c r="O243" s="219">
        <v>0.63639999999999997</v>
      </c>
    </row>
    <row r="244" spans="1:15" ht="15.75" thickBot="1" x14ac:dyDescent="0.3">
      <c r="A244" t="str">
        <f t="shared" si="3"/>
        <v/>
      </c>
      <c r="B244" t="s">
        <v>277</v>
      </c>
      <c r="D244" t="s">
        <v>277</v>
      </c>
      <c r="E244">
        <v>0.40279999999999999</v>
      </c>
      <c r="F244">
        <v>208</v>
      </c>
      <c r="K244" t="s">
        <v>278</v>
      </c>
      <c r="L244">
        <v>0.16800000000000001</v>
      </c>
      <c r="N244" s="433"/>
      <c r="O244" s="220">
        <v>120</v>
      </c>
    </row>
    <row r="245" spans="1:15" x14ac:dyDescent="0.25">
      <c r="A245" t="str">
        <f t="shared" si="3"/>
        <v/>
      </c>
      <c r="B245" t="s">
        <v>278</v>
      </c>
      <c r="D245" t="s">
        <v>278</v>
      </c>
      <c r="E245">
        <v>0.16800000000000001</v>
      </c>
      <c r="F245">
        <v>310</v>
      </c>
      <c r="K245" t="s">
        <v>279</v>
      </c>
      <c r="L245">
        <v>0.82579999999999998</v>
      </c>
      <c r="N245" s="13" t="s">
        <v>71</v>
      </c>
      <c r="O245" s="219">
        <v>0.63460000000000005</v>
      </c>
    </row>
    <row r="246" spans="1:15" ht="15.75" thickBot="1" x14ac:dyDescent="0.3">
      <c r="A246" t="str">
        <f t="shared" si="3"/>
        <v/>
      </c>
      <c r="B246" t="s">
        <v>279</v>
      </c>
      <c r="D246" t="s">
        <v>279</v>
      </c>
      <c r="E246">
        <v>0.82579999999999998</v>
      </c>
      <c r="F246">
        <v>48</v>
      </c>
      <c r="K246" t="s">
        <v>280</v>
      </c>
      <c r="L246">
        <v>0.32</v>
      </c>
      <c r="N246" s="14" t="s">
        <v>425</v>
      </c>
      <c r="O246" s="220">
        <v>121</v>
      </c>
    </row>
    <row r="247" spans="1:15" x14ac:dyDescent="0.25">
      <c r="A247" t="str">
        <f t="shared" si="3"/>
        <v/>
      </c>
      <c r="B247" t="s">
        <v>280</v>
      </c>
      <c r="D247" t="s">
        <v>280</v>
      </c>
      <c r="E247">
        <v>0.32</v>
      </c>
      <c r="F247">
        <v>237</v>
      </c>
      <c r="K247" t="s">
        <v>281</v>
      </c>
      <c r="L247">
        <v>0.92549999999999999</v>
      </c>
      <c r="N247" s="13" t="s">
        <v>318</v>
      </c>
      <c r="O247" s="219">
        <v>0.63400000000000001</v>
      </c>
    </row>
    <row r="248" spans="1:15" ht="15.75" thickBot="1" x14ac:dyDescent="0.3">
      <c r="A248" t="str">
        <f t="shared" si="3"/>
        <v/>
      </c>
      <c r="B248" t="s">
        <v>281</v>
      </c>
      <c r="D248" t="s">
        <v>281</v>
      </c>
      <c r="E248">
        <v>0.92549999999999999</v>
      </c>
      <c r="F248">
        <v>15</v>
      </c>
      <c r="K248" t="s">
        <v>282</v>
      </c>
      <c r="L248">
        <v>0.2235</v>
      </c>
      <c r="N248" s="14" t="s">
        <v>416</v>
      </c>
      <c r="O248" s="220">
        <v>122</v>
      </c>
    </row>
    <row r="249" spans="1:15" x14ac:dyDescent="0.25">
      <c r="A249" t="str">
        <f t="shared" si="3"/>
        <v/>
      </c>
      <c r="B249" t="s">
        <v>282</v>
      </c>
      <c r="D249" t="s">
        <v>282</v>
      </c>
      <c r="E249">
        <v>0.2235</v>
      </c>
      <c r="F249">
        <v>281</v>
      </c>
      <c r="K249" t="s">
        <v>283</v>
      </c>
      <c r="L249">
        <v>0.29659999999999997</v>
      </c>
      <c r="N249" s="432" t="s">
        <v>335</v>
      </c>
      <c r="O249" s="219">
        <v>0.62639999999999996</v>
      </c>
    </row>
    <row r="250" spans="1:15" ht="15.75" thickBot="1" x14ac:dyDescent="0.3">
      <c r="A250" t="str">
        <f t="shared" si="3"/>
        <v/>
      </c>
      <c r="B250" t="s">
        <v>283</v>
      </c>
      <c r="D250" t="s">
        <v>283</v>
      </c>
      <c r="E250">
        <v>0.29659999999999997</v>
      </c>
      <c r="F250">
        <v>248</v>
      </c>
      <c r="K250" t="s">
        <v>284</v>
      </c>
      <c r="L250">
        <v>0.50070000000000003</v>
      </c>
      <c r="N250" s="433"/>
      <c r="O250" s="220">
        <v>123</v>
      </c>
    </row>
    <row r="251" spans="1:15" x14ac:dyDescent="0.25">
      <c r="A251" t="str">
        <f t="shared" si="3"/>
        <v/>
      </c>
      <c r="B251" t="s">
        <v>284</v>
      </c>
      <c r="D251" t="s">
        <v>284</v>
      </c>
      <c r="E251">
        <v>0.50070000000000003</v>
      </c>
      <c r="F251">
        <v>166</v>
      </c>
      <c r="K251" t="s">
        <v>285</v>
      </c>
      <c r="L251">
        <v>0.37059999999999998</v>
      </c>
      <c r="N251" s="13" t="s">
        <v>345</v>
      </c>
      <c r="O251" s="219">
        <v>0.62339999999999995</v>
      </c>
    </row>
    <row r="252" spans="1:15" ht="15.75" thickBot="1" x14ac:dyDescent="0.3">
      <c r="A252" t="str">
        <f t="shared" si="3"/>
        <v/>
      </c>
      <c r="B252" t="s">
        <v>285</v>
      </c>
      <c r="D252" t="s">
        <v>285</v>
      </c>
      <c r="E252">
        <v>0.37059999999999998</v>
      </c>
      <c r="F252">
        <v>219</v>
      </c>
      <c r="K252" t="s">
        <v>286</v>
      </c>
      <c r="L252">
        <v>0.74139999999999995</v>
      </c>
      <c r="N252" s="14" t="s">
        <v>425</v>
      </c>
      <c r="O252" s="220">
        <v>124</v>
      </c>
    </row>
    <row r="253" spans="1:15" x14ac:dyDescent="0.25">
      <c r="A253" t="str">
        <f t="shared" si="3"/>
        <v/>
      </c>
      <c r="B253" t="s">
        <v>286</v>
      </c>
      <c r="D253" t="s">
        <v>286</v>
      </c>
      <c r="E253">
        <v>0.74139999999999995</v>
      </c>
      <c r="F253">
        <v>79</v>
      </c>
      <c r="K253" t="s">
        <v>287</v>
      </c>
      <c r="L253">
        <v>0.2329</v>
      </c>
      <c r="N253" s="432" t="s">
        <v>305</v>
      </c>
      <c r="O253" s="219">
        <v>0.61450000000000005</v>
      </c>
    </row>
    <row r="254" spans="1:15" ht="15.75" thickBot="1" x14ac:dyDescent="0.3">
      <c r="A254" t="str">
        <f t="shared" si="3"/>
        <v/>
      </c>
      <c r="B254" t="s">
        <v>287</v>
      </c>
      <c r="D254" t="s">
        <v>287</v>
      </c>
      <c r="E254">
        <v>0.2329</v>
      </c>
      <c r="F254">
        <v>277</v>
      </c>
      <c r="K254" t="s">
        <v>288</v>
      </c>
      <c r="L254">
        <v>0.185</v>
      </c>
      <c r="N254" s="433"/>
      <c r="O254" s="220">
        <v>125</v>
      </c>
    </row>
    <row r="255" spans="1:15" ht="15.75" thickBot="1" x14ac:dyDescent="0.3">
      <c r="A255" t="str">
        <f t="shared" si="3"/>
        <v/>
      </c>
      <c r="B255" t="s">
        <v>288</v>
      </c>
      <c r="D255" t="s">
        <v>288</v>
      </c>
      <c r="E255">
        <v>0.185</v>
      </c>
      <c r="F255">
        <v>304</v>
      </c>
      <c r="K255" t="s">
        <v>289</v>
      </c>
      <c r="L255">
        <v>0.29480000000000001</v>
      </c>
      <c r="N255" s="65" t="s">
        <v>23</v>
      </c>
      <c r="O255" s="66" t="s">
        <v>408</v>
      </c>
    </row>
    <row r="256" spans="1:15" x14ac:dyDescent="0.25">
      <c r="A256" t="str">
        <f t="shared" si="3"/>
        <v/>
      </c>
      <c r="B256" t="s">
        <v>289</v>
      </c>
      <c r="D256" t="s">
        <v>289</v>
      </c>
      <c r="E256">
        <v>0.29480000000000001</v>
      </c>
      <c r="F256">
        <v>249</v>
      </c>
      <c r="K256" t="s">
        <v>290</v>
      </c>
      <c r="L256">
        <v>0.13100000000000001</v>
      </c>
      <c r="N256" s="432" t="s">
        <v>221</v>
      </c>
      <c r="O256" s="219">
        <v>0.61409999999999998</v>
      </c>
    </row>
    <row r="257" spans="1:15" ht="15.75" thickBot="1" x14ac:dyDescent="0.3">
      <c r="A257" t="str">
        <f t="shared" si="3"/>
        <v/>
      </c>
      <c r="B257" t="s">
        <v>290</v>
      </c>
      <c r="D257" t="s">
        <v>290</v>
      </c>
      <c r="E257">
        <v>0.13100000000000001</v>
      </c>
      <c r="F257">
        <v>324</v>
      </c>
      <c r="K257" t="s">
        <v>291</v>
      </c>
      <c r="L257">
        <v>0.2056</v>
      </c>
      <c r="N257" s="433"/>
      <c r="O257" s="220">
        <v>126</v>
      </c>
    </row>
    <row r="258" spans="1:15" x14ac:dyDescent="0.25">
      <c r="A258" t="str">
        <f t="shared" si="3"/>
        <v/>
      </c>
      <c r="B258" t="s">
        <v>291</v>
      </c>
      <c r="D258" t="s">
        <v>291</v>
      </c>
      <c r="E258">
        <v>0.2056</v>
      </c>
      <c r="F258">
        <v>293</v>
      </c>
      <c r="K258" t="s">
        <v>292</v>
      </c>
      <c r="L258">
        <v>0.81850000000000001</v>
      </c>
      <c r="N258" s="13" t="s">
        <v>370</v>
      </c>
      <c r="O258" s="219">
        <v>0.61209999999999998</v>
      </c>
    </row>
    <row r="259" spans="1:15" ht="15.75" thickBot="1" x14ac:dyDescent="0.3">
      <c r="A259" t="str">
        <f t="shared" ref="A259:A322" si="4">IF(B259=D259,"","BAD")</f>
        <v/>
      </c>
      <c r="B259" t="s">
        <v>292</v>
      </c>
      <c r="D259" t="s">
        <v>292</v>
      </c>
      <c r="E259">
        <v>0.81850000000000001</v>
      </c>
      <c r="F259">
        <v>51</v>
      </c>
      <c r="K259" t="s">
        <v>293</v>
      </c>
      <c r="L259">
        <v>0.58479999999999999</v>
      </c>
      <c r="N259" s="14" t="s">
        <v>425</v>
      </c>
      <c r="O259" s="220">
        <v>127</v>
      </c>
    </row>
    <row r="260" spans="1:15" x14ac:dyDescent="0.25">
      <c r="A260" t="str">
        <f t="shared" si="4"/>
        <v/>
      </c>
      <c r="B260" t="s">
        <v>293</v>
      </c>
      <c r="D260" t="s">
        <v>293</v>
      </c>
      <c r="E260">
        <v>0.58479999999999999</v>
      </c>
      <c r="F260">
        <v>140</v>
      </c>
      <c r="K260" t="s">
        <v>294</v>
      </c>
      <c r="L260">
        <v>0.2359</v>
      </c>
      <c r="N260" s="432" t="s">
        <v>51</v>
      </c>
      <c r="O260" s="219">
        <v>0.61199999999999999</v>
      </c>
    </row>
    <row r="261" spans="1:15" ht="15.75" thickBot="1" x14ac:dyDescent="0.3">
      <c r="A261" t="str">
        <f t="shared" si="4"/>
        <v/>
      </c>
      <c r="B261" t="s">
        <v>294</v>
      </c>
      <c r="D261" t="s">
        <v>294</v>
      </c>
      <c r="E261">
        <v>0.2359</v>
      </c>
      <c r="F261">
        <v>273</v>
      </c>
      <c r="K261" t="s">
        <v>295</v>
      </c>
      <c r="L261">
        <v>0.92390000000000005</v>
      </c>
      <c r="N261" s="433"/>
      <c r="O261" s="220">
        <v>128</v>
      </c>
    </row>
    <row r="262" spans="1:15" x14ac:dyDescent="0.25">
      <c r="A262" t="str">
        <f t="shared" si="4"/>
        <v/>
      </c>
      <c r="B262" t="s">
        <v>295</v>
      </c>
      <c r="D262" t="s">
        <v>295</v>
      </c>
      <c r="E262">
        <v>0.92390000000000005</v>
      </c>
      <c r="F262">
        <v>16</v>
      </c>
      <c r="K262" t="s">
        <v>296</v>
      </c>
      <c r="L262">
        <v>0.2853</v>
      </c>
      <c r="N262" s="432" t="s">
        <v>108</v>
      </c>
      <c r="O262" s="219">
        <v>0.60609999999999997</v>
      </c>
    </row>
    <row r="263" spans="1:15" ht="15.75" thickBot="1" x14ac:dyDescent="0.3">
      <c r="A263" t="str">
        <f t="shared" si="4"/>
        <v/>
      </c>
      <c r="B263" t="s">
        <v>296</v>
      </c>
      <c r="D263" t="s">
        <v>296</v>
      </c>
      <c r="E263">
        <v>0.2853</v>
      </c>
      <c r="F263">
        <v>255</v>
      </c>
      <c r="K263" t="s">
        <v>297</v>
      </c>
      <c r="L263">
        <v>0.88500000000000001</v>
      </c>
      <c r="N263" s="433"/>
      <c r="O263" s="220">
        <v>129</v>
      </c>
    </row>
    <row r="264" spans="1:15" x14ac:dyDescent="0.25">
      <c r="A264" t="str">
        <f t="shared" si="4"/>
        <v/>
      </c>
      <c r="B264" t="s">
        <v>297</v>
      </c>
      <c r="D264" t="s">
        <v>297</v>
      </c>
      <c r="E264">
        <v>0.88500000000000001</v>
      </c>
      <c r="F264">
        <v>27</v>
      </c>
      <c r="K264" t="s">
        <v>298</v>
      </c>
      <c r="L264">
        <v>0.22720000000000001</v>
      </c>
      <c r="N264" s="432" t="s">
        <v>210</v>
      </c>
      <c r="O264" s="219">
        <v>0.60319999999999996</v>
      </c>
    </row>
    <row r="265" spans="1:15" ht="15.75" thickBot="1" x14ac:dyDescent="0.3">
      <c r="A265" t="str">
        <f t="shared" si="4"/>
        <v/>
      </c>
      <c r="B265" t="s">
        <v>298</v>
      </c>
      <c r="D265" t="s">
        <v>298</v>
      </c>
      <c r="E265">
        <v>0.22720000000000001</v>
      </c>
      <c r="F265">
        <v>280</v>
      </c>
      <c r="K265" t="s">
        <v>299</v>
      </c>
      <c r="L265">
        <v>0.43669999999999998</v>
      </c>
      <c r="N265" s="433"/>
      <c r="O265" s="220">
        <v>130</v>
      </c>
    </row>
    <row r="266" spans="1:15" x14ac:dyDescent="0.25">
      <c r="A266" t="str">
        <f t="shared" si="4"/>
        <v/>
      </c>
      <c r="B266" t="s">
        <v>299</v>
      </c>
      <c r="D266" t="s">
        <v>299</v>
      </c>
      <c r="E266">
        <v>0.43669999999999998</v>
      </c>
      <c r="F266">
        <v>194</v>
      </c>
      <c r="K266" t="s">
        <v>300</v>
      </c>
      <c r="L266">
        <v>0.83589999999999998</v>
      </c>
      <c r="N266" s="432" t="s">
        <v>205</v>
      </c>
      <c r="O266" s="219">
        <v>0.60299999999999998</v>
      </c>
    </row>
    <row r="267" spans="1:15" ht="15.75" thickBot="1" x14ac:dyDescent="0.3">
      <c r="A267" t="str">
        <f t="shared" si="4"/>
        <v/>
      </c>
      <c r="B267" t="s">
        <v>300</v>
      </c>
      <c r="D267" t="s">
        <v>300</v>
      </c>
      <c r="E267">
        <v>0.83589999999999998</v>
      </c>
      <c r="F267">
        <v>43</v>
      </c>
      <c r="K267" t="s">
        <v>301</v>
      </c>
      <c r="L267">
        <v>0.23499999999999999</v>
      </c>
      <c r="N267" s="433"/>
      <c r="O267" s="220">
        <v>131</v>
      </c>
    </row>
    <row r="268" spans="1:15" x14ac:dyDescent="0.25">
      <c r="A268" t="str">
        <f t="shared" si="4"/>
        <v/>
      </c>
      <c r="B268" t="s">
        <v>301</v>
      </c>
      <c r="D268" t="s">
        <v>301</v>
      </c>
      <c r="E268">
        <v>0.23499999999999999</v>
      </c>
      <c r="F268">
        <v>274</v>
      </c>
      <c r="K268" t="s">
        <v>302</v>
      </c>
      <c r="L268">
        <v>0.12720000000000001</v>
      </c>
      <c r="N268" s="432" t="s">
        <v>208</v>
      </c>
      <c r="O268" s="219">
        <v>0.60109999999999997</v>
      </c>
    </row>
    <row r="269" spans="1:15" ht="15.75" thickBot="1" x14ac:dyDescent="0.3">
      <c r="A269" t="str">
        <f t="shared" si="4"/>
        <v/>
      </c>
      <c r="B269" t="s">
        <v>302</v>
      </c>
      <c r="D269" t="s">
        <v>302</v>
      </c>
      <c r="E269">
        <v>0.12720000000000001</v>
      </c>
      <c r="F269">
        <v>327</v>
      </c>
      <c r="K269" t="s">
        <v>303</v>
      </c>
      <c r="L269">
        <v>0.109</v>
      </c>
      <c r="N269" s="433"/>
      <c r="O269" s="220">
        <v>132</v>
      </c>
    </row>
    <row r="270" spans="1:15" x14ac:dyDescent="0.25">
      <c r="A270" t="str">
        <f t="shared" si="4"/>
        <v/>
      </c>
      <c r="B270" t="s">
        <v>303</v>
      </c>
      <c r="D270" t="s">
        <v>303</v>
      </c>
      <c r="E270">
        <v>0.109</v>
      </c>
      <c r="F270">
        <v>338</v>
      </c>
      <c r="K270" t="s">
        <v>304</v>
      </c>
      <c r="L270">
        <v>0.43099999999999999</v>
      </c>
      <c r="N270" s="13" t="s">
        <v>139</v>
      </c>
      <c r="O270" s="219">
        <v>0.60070000000000001</v>
      </c>
    </row>
    <row r="271" spans="1:15" ht="15.75" thickBot="1" x14ac:dyDescent="0.3">
      <c r="A271" t="str">
        <f t="shared" si="4"/>
        <v/>
      </c>
      <c r="B271" t="s">
        <v>304</v>
      </c>
      <c r="D271" t="s">
        <v>304</v>
      </c>
      <c r="E271">
        <v>0.43099999999999999</v>
      </c>
      <c r="F271">
        <v>197</v>
      </c>
      <c r="K271" t="s">
        <v>305</v>
      </c>
      <c r="L271">
        <v>0.61450000000000005</v>
      </c>
      <c r="N271" s="14" t="s">
        <v>427</v>
      </c>
      <c r="O271" s="220">
        <v>133</v>
      </c>
    </row>
    <row r="272" spans="1:15" x14ac:dyDescent="0.25">
      <c r="A272" t="str">
        <f t="shared" si="4"/>
        <v/>
      </c>
      <c r="B272" t="s">
        <v>305</v>
      </c>
      <c r="D272" t="s">
        <v>305</v>
      </c>
      <c r="E272">
        <v>0.61450000000000005</v>
      </c>
      <c r="F272">
        <v>125</v>
      </c>
      <c r="K272" t="s">
        <v>306</v>
      </c>
      <c r="L272">
        <v>7.51E-2</v>
      </c>
      <c r="N272" s="13" t="s">
        <v>126</v>
      </c>
      <c r="O272" s="219">
        <v>0.60040000000000004</v>
      </c>
    </row>
    <row r="273" spans="1:15" ht="15.75" thickBot="1" x14ac:dyDescent="0.3">
      <c r="A273" t="str">
        <f t="shared" si="4"/>
        <v/>
      </c>
      <c r="B273" t="s">
        <v>306</v>
      </c>
      <c r="D273" t="s">
        <v>306</v>
      </c>
      <c r="E273">
        <v>7.51E-2</v>
      </c>
      <c r="F273">
        <v>341</v>
      </c>
      <c r="K273" t="s">
        <v>307</v>
      </c>
      <c r="L273">
        <v>0.13869999999999999</v>
      </c>
      <c r="N273" s="14" t="s">
        <v>427</v>
      </c>
      <c r="O273" s="220">
        <v>134</v>
      </c>
    </row>
    <row r="274" spans="1:15" x14ac:dyDescent="0.25">
      <c r="A274" t="str">
        <f t="shared" si="4"/>
        <v/>
      </c>
      <c r="B274" t="s">
        <v>307</v>
      </c>
      <c r="D274" t="s">
        <v>307</v>
      </c>
      <c r="E274">
        <v>0.13869999999999999</v>
      </c>
      <c r="F274">
        <v>321</v>
      </c>
      <c r="K274" t="s">
        <v>308</v>
      </c>
      <c r="L274">
        <v>0.70730000000000004</v>
      </c>
      <c r="N274" s="432" t="s">
        <v>183</v>
      </c>
      <c r="O274" s="219">
        <v>0.59989999999999999</v>
      </c>
    </row>
    <row r="275" spans="1:15" ht="15.75" thickBot="1" x14ac:dyDescent="0.3">
      <c r="A275" t="str">
        <f t="shared" si="4"/>
        <v/>
      </c>
      <c r="B275" t="s">
        <v>308</v>
      </c>
      <c r="D275" t="s">
        <v>308</v>
      </c>
      <c r="E275">
        <v>0.70730000000000004</v>
      </c>
      <c r="F275">
        <v>96</v>
      </c>
      <c r="K275" t="s">
        <v>309</v>
      </c>
      <c r="L275">
        <v>0.1229</v>
      </c>
      <c r="N275" s="433"/>
      <c r="O275" s="220">
        <v>135</v>
      </c>
    </row>
    <row r="276" spans="1:15" x14ac:dyDescent="0.25">
      <c r="A276" t="str">
        <f t="shared" si="4"/>
        <v/>
      </c>
      <c r="B276" t="s">
        <v>309</v>
      </c>
      <c r="D276" t="s">
        <v>309</v>
      </c>
      <c r="E276">
        <v>0.1229</v>
      </c>
      <c r="F276">
        <v>330</v>
      </c>
      <c r="K276" t="s">
        <v>310</v>
      </c>
      <c r="L276">
        <v>0.3009</v>
      </c>
      <c r="N276" s="432" t="s">
        <v>92</v>
      </c>
      <c r="O276" s="219">
        <v>0.59689999999999999</v>
      </c>
    </row>
    <row r="277" spans="1:15" ht="15.75" thickBot="1" x14ac:dyDescent="0.3">
      <c r="A277" t="str">
        <f t="shared" si="4"/>
        <v/>
      </c>
      <c r="B277" t="s">
        <v>310</v>
      </c>
      <c r="D277" t="s">
        <v>310</v>
      </c>
      <c r="E277">
        <v>0.3009</v>
      </c>
      <c r="F277">
        <v>243</v>
      </c>
      <c r="K277" t="s">
        <v>311</v>
      </c>
      <c r="L277">
        <v>0.28449999999999998</v>
      </c>
      <c r="N277" s="433"/>
      <c r="O277" s="220">
        <v>136</v>
      </c>
    </row>
    <row r="278" spans="1:15" x14ac:dyDescent="0.25">
      <c r="A278" t="str">
        <f t="shared" si="4"/>
        <v/>
      </c>
      <c r="B278" t="s">
        <v>311</v>
      </c>
      <c r="D278" t="s">
        <v>311</v>
      </c>
      <c r="E278">
        <v>0.28449999999999998</v>
      </c>
      <c r="F278">
        <v>257</v>
      </c>
      <c r="K278" t="s">
        <v>312</v>
      </c>
      <c r="L278">
        <v>0.71679999999999999</v>
      </c>
      <c r="N278" s="432" t="s">
        <v>85</v>
      </c>
      <c r="O278" s="219">
        <v>0.59660000000000002</v>
      </c>
    </row>
    <row r="279" spans="1:15" ht="15.75" thickBot="1" x14ac:dyDescent="0.3">
      <c r="A279" t="str">
        <f t="shared" si="4"/>
        <v/>
      </c>
      <c r="B279" t="s">
        <v>312</v>
      </c>
      <c r="D279" t="s">
        <v>312</v>
      </c>
      <c r="E279">
        <v>0.71679999999999999</v>
      </c>
      <c r="F279">
        <v>91</v>
      </c>
      <c r="K279" t="s">
        <v>313</v>
      </c>
      <c r="L279">
        <v>0.45290000000000002</v>
      </c>
      <c r="N279" s="433"/>
      <c r="O279" s="220">
        <v>137</v>
      </c>
    </row>
    <row r="280" spans="1:15" x14ac:dyDescent="0.25">
      <c r="A280" t="str">
        <f t="shared" si="4"/>
        <v/>
      </c>
      <c r="B280" t="s">
        <v>313</v>
      </c>
      <c r="D280" t="s">
        <v>313</v>
      </c>
      <c r="E280">
        <v>0.45290000000000002</v>
      </c>
      <c r="F280">
        <v>186</v>
      </c>
      <c r="K280" t="s">
        <v>314</v>
      </c>
      <c r="L280">
        <v>0.20080000000000001</v>
      </c>
      <c r="N280" s="432" t="s">
        <v>41</v>
      </c>
      <c r="O280" s="219">
        <v>0.59560000000000002</v>
      </c>
    </row>
    <row r="281" spans="1:15" ht="15.75" thickBot="1" x14ac:dyDescent="0.3">
      <c r="A281" t="str">
        <f t="shared" si="4"/>
        <v/>
      </c>
      <c r="B281" t="s">
        <v>314</v>
      </c>
      <c r="D281" t="s">
        <v>314</v>
      </c>
      <c r="E281">
        <v>0.20080000000000001</v>
      </c>
      <c r="F281">
        <v>296</v>
      </c>
      <c r="K281" t="s">
        <v>315</v>
      </c>
      <c r="L281">
        <v>0.74519999999999997</v>
      </c>
      <c r="N281" s="433"/>
      <c r="O281" s="220">
        <v>138</v>
      </c>
    </row>
    <row r="282" spans="1:15" x14ac:dyDescent="0.25">
      <c r="A282" t="str">
        <f t="shared" si="4"/>
        <v/>
      </c>
      <c r="B282" t="s">
        <v>315</v>
      </c>
      <c r="D282" t="s">
        <v>315</v>
      </c>
      <c r="E282">
        <v>0.74519999999999997</v>
      </c>
      <c r="F282">
        <v>76</v>
      </c>
      <c r="K282" t="s">
        <v>316</v>
      </c>
      <c r="L282">
        <v>0.80169999999999997</v>
      </c>
      <c r="N282" s="432" t="s">
        <v>333</v>
      </c>
      <c r="O282" s="219">
        <v>0.59550000000000003</v>
      </c>
    </row>
    <row r="283" spans="1:15" ht="15.75" thickBot="1" x14ac:dyDescent="0.3">
      <c r="A283" t="str">
        <f t="shared" si="4"/>
        <v/>
      </c>
      <c r="B283" s="421" t="s">
        <v>316</v>
      </c>
      <c r="D283" t="s">
        <v>316</v>
      </c>
      <c r="E283">
        <v>0.80169999999999997</v>
      </c>
      <c r="F283">
        <v>58</v>
      </c>
      <c r="K283" t="s">
        <v>317</v>
      </c>
      <c r="L283">
        <v>0.66779999999999995</v>
      </c>
      <c r="N283" s="433"/>
      <c r="O283" s="220">
        <v>139</v>
      </c>
    </row>
    <row r="284" spans="1:15" x14ac:dyDescent="0.25">
      <c r="A284" t="str">
        <f t="shared" si="4"/>
        <v/>
      </c>
      <c r="B284" t="s">
        <v>317</v>
      </c>
      <c r="D284" t="s">
        <v>317</v>
      </c>
      <c r="E284">
        <v>0.66779999999999995</v>
      </c>
      <c r="F284">
        <v>111</v>
      </c>
      <c r="K284" t="s">
        <v>318</v>
      </c>
      <c r="L284">
        <v>0.63400000000000001</v>
      </c>
      <c r="N284" s="432" t="s">
        <v>293</v>
      </c>
      <c r="O284" s="219">
        <v>0.58479999999999999</v>
      </c>
    </row>
    <row r="285" spans="1:15" ht="15.75" thickBot="1" x14ac:dyDescent="0.3">
      <c r="A285" t="str">
        <f t="shared" si="4"/>
        <v/>
      </c>
      <c r="B285" t="s">
        <v>318</v>
      </c>
      <c r="D285" t="s">
        <v>318</v>
      </c>
      <c r="E285">
        <v>0.63400000000000001</v>
      </c>
      <c r="F285">
        <v>122</v>
      </c>
      <c r="K285" t="s">
        <v>319</v>
      </c>
      <c r="L285">
        <v>0.66159999999999997</v>
      </c>
      <c r="N285" s="433"/>
      <c r="O285" s="220">
        <v>140</v>
      </c>
    </row>
    <row r="286" spans="1:15" x14ac:dyDescent="0.25">
      <c r="A286" t="str">
        <f t="shared" si="4"/>
        <v/>
      </c>
      <c r="B286" t="s">
        <v>319</v>
      </c>
      <c r="D286" t="s">
        <v>319</v>
      </c>
      <c r="E286">
        <v>0.66159999999999997</v>
      </c>
      <c r="F286">
        <v>112</v>
      </c>
      <c r="K286" t="s">
        <v>320</v>
      </c>
      <c r="L286">
        <v>0.34039999999999998</v>
      </c>
      <c r="N286" s="432" t="s">
        <v>157</v>
      </c>
      <c r="O286" s="219">
        <v>0.58250000000000002</v>
      </c>
    </row>
    <row r="287" spans="1:15" ht="15.75" thickBot="1" x14ac:dyDescent="0.3">
      <c r="A287" t="str">
        <f t="shared" si="4"/>
        <v/>
      </c>
      <c r="B287" t="s">
        <v>320</v>
      </c>
      <c r="D287" t="s">
        <v>320</v>
      </c>
      <c r="E287">
        <v>0.34039999999999998</v>
      </c>
      <c r="F287">
        <v>229</v>
      </c>
      <c r="K287" t="s">
        <v>321</v>
      </c>
      <c r="L287">
        <v>0.46870000000000001</v>
      </c>
      <c r="N287" s="433"/>
      <c r="O287" s="220">
        <v>141</v>
      </c>
    </row>
    <row r="288" spans="1:15" x14ac:dyDescent="0.25">
      <c r="A288" t="str">
        <f t="shared" si="4"/>
        <v/>
      </c>
      <c r="B288" t="s">
        <v>321</v>
      </c>
      <c r="D288" t="s">
        <v>321</v>
      </c>
      <c r="E288">
        <v>0.46870000000000001</v>
      </c>
      <c r="F288">
        <v>179</v>
      </c>
      <c r="K288" t="s">
        <v>322</v>
      </c>
      <c r="L288">
        <v>0.32819999999999999</v>
      </c>
      <c r="N288" s="432" t="s">
        <v>91</v>
      </c>
      <c r="O288" s="219">
        <v>0.5736</v>
      </c>
    </row>
    <row r="289" spans="1:15" ht="15.75" thickBot="1" x14ac:dyDescent="0.3">
      <c r="A289" t="str">
        <f t="shared" si="4"/>
        <v/>
      </c>
      <c r="B289" t="s">
        <v>322</v>
      </c>
      <c r="D289" t="s">
        <v>322</v>
      </c>
      <c r="E289">
        <v>0.32819999999999999</v>
      </c>
      <c r="F289">
        <v>234</v>
      </c>
      <c r="K289" t="s">
        <v>323</v>
      </c>
      <c r="L289">
        <v>0.84619999999999995</v>
      </c>
      <c r="N289" s="433"/>
      <c r="O289" s="220">
        <v>142</v>
      </c>
    </row>
    <row r="290" spans="1:15" x14ac:dyDescent="0.25">
      <c r="A290" t="str">
        <f t="shared" si="4"/>
        <v/>
      </c>
      <c r="B290" t="s">
        <v>323</v>
      </c>
      <c r="D290" t="s">
        <v>323</v>
      </c>
      <c r="E290">
        <v>0.84619999999999995</v>
      </c>
      <c r="F290">
        <v>38</v>
      </c>
      <c r="K290" t="s">
        <v>324</v>
      </c>
      <c r="L290">
        <v>0.93059999999999998</v>
      </c>
      <c r="N290" s="432" t="s">
        <v>152</v>
      </c>
      <c r="O290" s="219">
        <v>0.56799999999999995</v>
      </c>
    </row>
    <row r="291" spans="1:15" ht="15.75" thickBot="1" x14ac:dyDescent="0.3">
      <c r="A291" t="str">
        <f t="shared" si="4"/>
        <v/>
      </c>
      <c r="B291" t="s">
        <v>324</v>
      </c>
      <c r="D291" t="s">
        <v>324</v>
      </c>
      <c r="E291">
        <v>0.93059999999999998</v>
      </c>
      <c r="F291">
        <v>13</v>
      </c>
      <c r="K291" t="s">
        <v>325</v>
      </c>
      <c r="L291">
        <v>0.53749999999999998</v>
      </c>
      <c r="N291" s="433"/>
      <c r="O291" s="220">
        <v>143</v>
      </c>
    </row>
    <row r="292" spans="1:15" x14ac:dyDescent="0.25">
      <c r="A292" t="str">
        <f t="shared" si="4"/>
        <v/>
      </c>
      <c r="B292" t="s">
        <v>325</v>
      </c>
      <c r="D292" t="s">
        <v>325</v>
      </c>
      <c r="E292">
        <v>0.53749999999999998</v>
      </c>
      <c r="F292">
        <v>154</v>
      </c>
      <c r="K292" t="s">
        <v>326</v>
      </c>
      <c r="L292">
        <v>0.29909999999999998</v>
      </c>
      <c r="N292" s="432" t="s">
        <v>222</v>
      </c>
      <c r="O292" s="219">
        <v>0.56769999999999998</v>
      </c>
    </row>
    <row r="293" spans="1:15" ht="15.75" thickBot="1" x14ac:dyDescent="0.3">
      <c r="A293" t="str">
        <f t="shared" si="4"/>
        <v/>
      </c>
      <c r="B293" t="s">
        <v>326</v>
      </c>
      <c r="D293" t="s">
        <v>326</v>
      </c>
      <c r="E293">
        <v>0.29909999999999998</v>
      </c>
      <c r="F293">
        <v>246</v>
      </c>
      <c r="K293" t="s">
        <v>327</v>
      </c>
      <c r="L293">
        <v>0.39240000000000003</v>
      </c>
      <c r="N293" s="433"/>
      <c r="O293" s="220">
        <v>144</v>
      </c>
    </row>
    <row r="294" spans="1:15" x14ac:dyDescent="0.25">
      <c r="A294" t="str">
        <f t="shared" si="4"/>
        <v/>
      </c>
      <c r="B294" t="s">
        <v>327</v>
      </c>
      <c r="D294" t="s">
        <v>327</v>
      </c>
      <c r="E294">
        <v>0.39240000000000003</v>
      </c>
      <c r="F294">
        <v>213</v>
      </c>
      <c r="K294" t="s">
        <v>328</v>
      </c>
      <c r="L294">
        <v>0.85189999999999999</v>
      </c>
      <c r="N294" s="432" t="s">
        <v>364</v>
      </c>
      <c r="O294" s="219">
        <v>0.56699999999999995</v>
      </c>
    </row>
    <row r="295" spans="1:15" ht="15.75" thickBot="1" x14ac:dyDescent="0.3">
      <c r="A295" t="str">
        <f t="shared" si="4"/>
        <v/>
      </c>
      <c r="B295" t="s">
        <v>328</v>
      </c>
      <c r="D295" t="s">
        <v>328</v>
      </c>
      <c r="E295">
        <v>0.85189999999999999</v>
      </c>
      <c r="F295">
        <v>36</v>
      </c>
      <c r="K295" t="s">
        <v>329</v>
      </c>
      <c r="L295">
        <v>0.2112</v>
      </c>
      <c r="N295" s="433"/>
      <c r="O295" s="220">
        <v>145</v>
      </c>
    </row>
    <row r="296" spans="1:15" x14ac:dyDescent="0.25">
      <c r="A296" t="str">
        <f t="shared" si="4"/>
        <v/>
      </c>
      <c r="B296" t="s">
        <v>329</v>
      </c>
      <c r="D296" t="s">
        <v>329</v>
      </c>
      <c r="E296">
        <v>0.2112</v>
      </c>
      <c r="F296">
        <v>292</v>
      </c>
      <c r="K296" t="s">
        <v>330</v>
      </c>
      <c r="L296">
        <v>0.67449999999999999</v>
      </c>
      <c r="N296" s="432" t="s">
        <v>199</v>
      </c>
      <c r="O296" s="219">
        <v>0.56689999999999996</v>
      </c>
    </row>
    <row r="297" spans="1:15" ht="15.75" thickBot="1" x14ac:dyDescent="0.3">
      <c r="A297" t="str">
        <f t="shared" si="4"/>
        <v/>
      </c>
      <c r="B297" t="s">
        <v>330</v>
      </c>
      <c r="D297" t="s">
        <v>330</v>
      </c>
      <c r="E297">
        <v>0.67449999999999999</v>
      </c>
      <c r="F297">
        <v>106</v>
      </c>
      <c r="K297" t="s">
        <v>331</v>
      </c>
      <c r="L297">
        <v>0.44419999999999998</v>
      </c>
      <c r="N297" s="433"/>
      <c r="O297" s="220">
        <v>146</v>
      </c>
    </row>
    <row r="298" spans="1:15" x14ac:dyDescent="0.25">
      <c r="A298" t="str">
        <f t="shared" si="4"/>
        <v/>
      </c>
      <c r="B298" t="s">
        <v>331</v>
      </c>
      <c r="D298" t="s">
        <v>331</v>
      </c>
      <c r="E298">
        <v>0.44419999999999998</v>
      </c>
      <c r="F298">
        <v>191</v>
      </c>
      <c r="K298" t="s">
        <v>332</v>
      </c>
      <c r="L298">
        <v>0.39860000000000001</v>
      </c>
      <c r="N298" s="432" t="s">
        <v>109</v>
      </c>
      <c r="O298" s="219">
        <v>0.56689999999999996</v>
      </c>
    </row>
    <row r="299" spans="1:15" ht="15.75" thickBot="1" x14ac:dyDescent="0.3">
      <c r="A299" t="str">
        <f t="shared" si="4"/>
        <v/>
      </c>
      <c r="B299" t="s">
        <v>332</v>
      </c>
      <c r="D299" t="s">
        <v>332</v>
      </c>
      <c r="E299">
        <v>0.39860000000000001</v>
      </c>
      <c r="F299">
        <v>209</v>
      </c>
      <c r="K299" t="s">
        <v>333</v>
      </c>
      <c r="L299">
        <v>0.59550000000000003</v>
      </c>
      <c r="N299" s="433"/>
      <c r="O299" s="220">
        <v>147</v>
      </c>
    </row>
    <row r="300" spans="1:15" x14ac:dyDescent="0.25">
      <c r="A300" t="str">
        <f t="shared" si="4"/>
        <v/>
      </c>
      <c r="B300" t="s">
        <v>333</v>
      </c>
      <c r="D300" t="s">
        <v>333</v>
      </c>
      <c r="E300">
        <v>0.59550000000000003</v>
      </c>
      <c r="F300">
        <v>139</v>
      </c>
      <c r="K300" t="s">
        <v>334</v>
      </c>
      <c r="L300">
        <v>0.75029999999999997</v>
      </c>
      <c r="N300" s="432" t="s">
        <v>52</v>
      </c>
      <c r="O300" s="219">
        <v>0.56559999999999999</v>
      </c>
    </row>
    <row r="301" spans="1:15" ht="15.75" thickBot="1" x14ac:dyDescent="0.3">
      <c r="A301" t="str">
        <f t="shared" si="4"/>
        <v/>
      </c>
      <c r="B301" t="s">
        <v>334</v>
      </c>
      <c r="D301" t="s">
        <v>334</v>
      </c>
      <c r="E301">
        <v>0.75029999999999997</v>
      </c>
      <c r="F301">
        <v>74</v>
      </c>
      <c r="K301" t="s">
        <v>335</v>
      </c>
      <c r="L301">
        <v>0.62639999999999996</v>
      </c>
      <c r="N301" s="433"/>
      <c r="O301" s="220">
        <v>148</v>
      </c>
    </row>
    <row r="302" spans="1:15" x14ac:dyDescent="0.25">
      <c r="A302" t="str">
        <f t="shared" si="4"/>
        <v/>
      </c>
      <c r="B302" t="s">
        <v>335</v>
      </c>
      <c r="D302" t="s">
        <v>335</v>
      </c>
      <c r="E302">
        <v>0.62639999999999996</v>
      </c>
      <c r="F302">
        <v>123</v>
      </c>
      <c r="K302" t="s">
        <v>336</v>
      </c>
      <c r="L302">
        <v>0.30009999999999998</v>
      </c>
      <c r="N302" s="432" t="s">
        <v>219</v>
      </c>
      <c r="O302" s="219">
        <v>0.5645</v>
      </c>
    </row>
    <row r="303" spans="1:15" ht="15.75" thickBot="1" x14ac:dyDescent="0.3">
      <c r="A303" t="str">
        <f t="shared" si="4"/>
        <v/>
      </c>
      <c r="B303" t="s">
        <v>336</v>
      </c>
      <c r="D303" t="s">
        <v>336</v>
      </c>
      <c r="E303">
        <v>0.30009999999999998</v>
      </c>
      <c r="F303">
        <v>245</v>
      </c>
      <c r="K303" t="s">
        <v>337</v>
      </c>
      <c r="L303">
        <v>0.72819999999999996</v>
      </c>
      <c r="N303" s="433"/>
      <c r="O303" s="220">
        <v>149</v>
      </c>
    </row>
    <row r="304" spans="1:15" x14ac:dyDescent="0.25">
      <c r="A304" t="str">
        <f t="shared" si="4"/>
        <v/>
      </c>
      <c r="B304" t="s">
        <v>337</v>
      </c>
      <c r="D304" t="s">
        <v>337</v>
      </c>
      <c r="E304">
        <v>0.72819999999999996</v>
      </c>
      <c r="F304">
        <v>85</v>
      </c>
      <c r="K304" t="s">
        <v>338</v>
      </c>
      <c r="L304">
        <v>0.37059999999999998</v>
      </c>
      <c r="N304" s="432" t="s">
        <v>129</v>
      </c>
      <c r="O304" s="219">
        <v>0.56100000000000005</v>
      </c>
    </row>
    <row r="305" spans="1:15" ht="15.75" thickBot="1" x14ac:dyDescent="0.3">
      <c r="A305" t="str">
        <f t="shared" si="4"/>
        <v/>
      </c>
      <c r="B305" t="s">
        <v>338</v>
      </c>
      <c r="D305" t="s">
        <v>338</v>
      </c>
      <c r="E305">
        <v>0.37059999999999998</v>
      </c>
      <c r="F305">
        <v>220</v>
      </c>
      <c r="K305" t="s">
        <v>339</v>
      </c>
      <c r="L305">
        <v>0.66949999999999998</v>
      </c>
      <c r="N305" s="433"/>
      <c r="O305" s="220">
        <v>150</v>
      </c>
    </row>
    <row r="306" spans="1:15" ht="15.75" thickBot="1" x14ac:dyDescent="0.3">
      <c r="A306" t="str">
        <f t="shared" si="4"/>
        <v/>
      </c>
      <c r="B306" t="s">
        <v>339</v>
      </c>
      <c r="D306" t="s">
        <v>339</v>
      </c>
      <c r="E306">
        <v>0.66949999999999998</v>
      </c>
      <c r="F306">
        <v>108</v>
      </c>
      <c r="K306" t="s">
        <v>340</v>
      </c>
      <c r="L306">
        <v>0.49719999999999998</v>
      </c>
      <c r="N306" s="65" t="s">
        <v>23</v>
      </c>
      <c r="O306" s="66" t="s">
        <v>408</v>
      </c>
    </row>
    <row r="307" spans="1:15" x14ac:dyDescent="0.25">
      <c r="A307" t="str">
        <f t="shared" si="4"/>
        <v/>
      </c>
      <c r="B307" t="s">
        <v>340</v>
      </c>
      <c r="D307" t="s">
        <v>340</v>
      </c>
      <c r="E307">
        <v>0.49719999999999998</v>
      </c>
      <c r="F307">
        <v>170</v>
      </c>
      <c r="K307" t="s">
        <v>341</v>
      </c>
      <c r="L307">
        <v>0.83620000000000005</v>
      </c>
      <c r="N307" s="432" t="s">
        <v>354</v>
      </c>
      <c r="O307" s="219">
        <v>0.55159999999999998</v>
      </c>
    </row>
    <row r="308" spans="1:15" ht="15.75" thickBot="1" x14ac:dyDescent="0.3">
      <c r="A308" t="str">
        <f t="shared" si="4"/>
        <v/>
      </c>
      <c r="B308" t="s">
        <v>341</v>
      </c>
      <c r="D308" t="s">
        <v>341</v>
      </c>
      <c r="E308">
        <v>0.83620000000000005</v>
      </c>
      <c r="F308">
        <v>42</v>
      </c>
      <c r="K308" t="s">
        <v>342</v>
      </c>
      <c r="L308">
        <v>0.14810000000000001</v>
      </c>
      <c r="N308" s="433"/>
      <c r="O308" s="220">
        <v>151</v>
      </c>
    </row>
    <row r="309" spans="1:15" x14ac:dyDescent="0.25">
      <c r="A309" t="str">
        <f t="shared" si="4"/>
        <v/>
      </c>
      <c r="B309" t="s">
        <v>342</v>
      </c>
      <c r="D309" t="s">
        <v>342</v>
      </c>
      <c r="E309">
        <v>0.14810000000000001</v>
      </c>
      <c r="F309">
        <v>319</v>
      </c>
      <c r="K309" t="s">
        <v>343</v>
      </c>
      <c r="L309">
        <v>0.15179999999999999</v>
      </c>
      <c r="N309" s="432" t="s">
        <v>225</v>
      </c>
      <c r="O309" s="219">
        <v>0.54330000000000001</v>
      </c>
    </row>
    <row r="310" spans="1:15" ht="15.75" thickBot="1" x14ac:dyDescent="0.3">
      <c r="A310" t="str">
        <f t="shared" si="4"/>
        <v/>
      </c>
      <c r="B310" t="s">
        <v>343</v>
      </c>
      <c r="D310" t="s">
        <v>343</v>
      </c>
      <c r="E310">
        <v>0.15179999999999999</v>
      </c>
      <c r="F310">
        <v>315</v>
      </c>
      <c r="K310" t="s">
        <v>344</v>
      </c>
      <c r="L310">
        <v>0.32790000000000002</v>
      </c>
      <c r="N310" s="433"/>
      <c r="O310" s="220">
        <v>152</v>
      </c>
    </row>
    <row r="311" spans="1:15" x14ac:dyDescent="0.25">
      <c r="A311" t="str">
        <f t="shared" si="4"/>
        <v/>
      </c>
      <c r="B311" t="s">
        <v>344</v>
      </c>
      <c r="D311" t="s">
        <v>344</v>
      </c>
      <c r="E311">
        <v>0.32790000000000002</v>
      </c>
      <c r="F311">
        <v>235</v>
      </c>
      <c r="K311" t="s">
        <v>345</v>
      </c>
      <c r="L311">
        <v>0.62339999999999995</v>
      </c>
      <c r="N311" s="432" t="s">
        <v>70</v>
      </c>
      <c r="O311" s="219">
        <v>0.54069999999999996</v>
      </c>
    </row>
    <row r="312" spans="1:15" ht="15.75" thickBot="1" x14ac:dyDescent="0.3">
      <c r="A312" t="str">
        <f t="shared" si="4"/>
        <v/>
      </c>
      <c r="B312" t="s">
        <v>345</v>
      </c>
      <c r="D312" t="s">
        <v>345</v>
      </c>
      <c r="E312">
        <v>0.62339999999999995</v>
      </c>
      <c r="F312">
        <v>124</v>
      </c>
      <c r="K312" t="s">
        <v>346</v>
      </c>
      <c r="L312">
        <v>0.2278</v>
      </c>
      <c r="N312" s="433"/>
      <c r="O312" s="220">
        <v>153</v>
      </c>
    </row>
    <row r="313" spans="1:15" x14ac:dyDescent="0.25">
      <c r="A313" t="str">
        <f t="shared" si="4"/>
        <v/>
      </c>
      <c r="B313" t="s">
        <v>346</v>
      </c>
      <c r="D313" t="s">
        <v>346</v>
      </c>
      <c r="E313">
        <v>0.2278</v>
      </c>
      <c r="F313">
        <v>278</v>
      </c>
      <c r="K313" t="s">
        <v>347</v>
      </c>
      <c r="L313">
        <v>0.71889999999999998</v>
      </c>
      <c r="N313" s="432" t="s">
        <v>325</v>
      </c>
      <c r="O313" s="219">
        <v>0.53749999999999998</v>
      </c>
    </row>
    <row r="314" spans="1:15" ht="15.75" thickBot="1" x14ac:dyDescent="0.3">
      <c r="A314" t="str">
        <f t="shared" si="4"/>
        <v/>
      </c>
      <c r="B314" t="s">
        <v>347</v>
      </c>
      <c r="D314" t="s">
        <v>347</v>
      </c>
      <c r="E314">
        <v>0.71889999999999998</v>
      </c>
      <c r="F314">
        <v>90</v>
      </c>
      <c r="K314" t="s">
        <v>348</v>
      </c>
      <c r="L314">
        <v>0.80410000000000004</v>
      </c>
      <c r="N314" s="433"/>
      <c r="O314" s="220">
        <v>154</v>
      </c>
    </row>
    <row r="315" spans="1:15" x14ac:dyDescent="0.25">
      <c r="A315" t="str">
        <f t="shared" si="4"/>
        <v/>
      </c>
      <c r="B315" t="s">
        <v>348</v>
      </c>
      <c r="D315" t="s">
        <v>348</v>
      </c>
      <c r="E315">
        <v>0.80410000000000004</v>
      </c>
      <c r="F315">
        <v>57</v>
      </c>
      <c r="K315" t="s">
        <v>349</v>
      </c>
      <c r="L315">
        <v>0.877</v>
      </c>
      <c r="N315" s="432" t="s">
        <v>361</v>
      </c>
      <c r="O315" s="219">
        <v>0.53659999999999997</v>
      </c>
    </row>
    <row r="316" spans="1:15" ht="15.75" thickBot="1" x14ac:dyDescent="0.3">
      <c r="A316" t="str">
        <f t="shared" si="4"/>
        <v/>
      </c>
      <c r="B316" t="s">
        <v>349</v>
      </c>
      <c r="D316" t="s">
        <v>349</v>
      </c>
      <c r="E316">
        <v>0.877</v>
      </c>
      <c r="F316">
        <v>30</v>
      </c>
      <c r="K316" t="s">
        <v>350</v>
      </c>
      <c r="L316">
        <v>0.1789</v>
      </c>
      <c r="N316" s="433"/>
      <c r="O316" s="220">
        <v>155</v>
      </c>
    </row>
    <row r="317" spans="1:15" x14ac:dyDescent="0.25">
      <c r="A317" t="str">
        <f t="shared" si="4"/>
        <v/>
      </c>
      <c r="B317" t="s">
        <v>350</v>
      </c>
      <c r="D317" t="s">
        <v>350</v>
      </c>
      <c r="E317">
        <v>0.1789</v>
      </c>
      <c r="F317">
        <v>307</v>
      </c>
      <c r="K317" t="s">
        <v>351</v>
      </c>
      <c r="L317">
        <v>0.82699999999999996</v>
      </c>
      <c r="N317" s="432" t="s">
        <v>196</v>
      </c>
      <c r="O317" s="219">
        <v>0.53120000000000001</v>
      </c>
    </row>
    <row r="318" spans="1:15" ht="15.75" thickBot="1" x14ac:dyDescent="0.3">
      <c r="A318" t="str">
        <f t="shared" si="4"/>
        <v/>
      </c>
      <c r="B318" t="s">
        <v>351</v>
      </c>
      <c r="D318" t="s">
        <v>351</v>
      </c>
      <c r="E318">
        <v>0.82699999999999996</v>
      </c>
      <c r="F318">
        <v>47</v>
      </c>
      <c r="K318" t="s">
        <v>352</v>
      </c>
      <c r="L318">
        <v>7.9200000000000007E-2</v>
      </c>
      <c r="N318" s="433"/>
      <c r="O318" s="220">
        <v>156</v>
      </c>
    </row>
    <row r="319" spans="1:15" x14ac:dyDescent="0.25">
      <c r="A319" t="str">
        <f t="shared" si="4"/>
        <v/>
      </c>
      <c r="B319" t="s">
        <v>352</v>
      </c>
      <c r="D319" t="s">
        <v>352</v>
      </c>
      <c r="E319">
        <v>7.9200000000000007E-2</v>
      </c>
      <c r="F319">
        <v>340</v>
      </c>
      <c r="K319" t="s">
        <v>353</v>
      </c>
      <c r="L319">
        <v>0.82530000000000003</v>
      </c>
      <c r="N319" s="432" t="s">
        <v>145</v>
      </c>
      <c r="O319" s="219">
        <v>0.52680000000000005</v>
      </c>
    </row>
    <row r="320" spans="1:15" ht="15.75" thickBot="1" x14ac:dyDescent="0.3">
      <c r="A320" t="str">
        <f t="shared" si="4"/>
        <v/>
      </c>
      <c r="B320" t="s">
        <v>353</v>
      </c>
      <c r="D320" t="s">
        <v>353</v>
      </c>
      <c r="E320">
        <v>0.82530000000000003</v>
      </c>
      <c r="F320">
        <v>49</v>
      </c>
      <c r="K320" t="s">
        <v>354</v>
      </c>
      <c r="L320">
        <v>0.55159999999999998</v>
      </c>
      <c r="N320" s="433"/>
      <c r="O320" s="220">
        <v>157</v>
      </c>
    </row>
    <row r="321" spans="1:15" x14ac:dyDescent="0.25">
      <c r="A321" t="str">
        <f t="shared" si="4"/>
        <v/>
      </c>
      <c r="B321" t="s">
        <v>354</v>
      </c>
      <c r="D321" t="s">
        <v>354</v>
      </c>
      <c r="E321">
        <v>0.55159999999999998</v>
      </c>
      <c r="F321">
        <v>151</v>
      </c>
      <c r="K321" t="s">
        <v>355</v>
      </c>
      <c r="L321">
        <v>0.20180000000000001</v>
      </c>
      <c r="N321" s="432" t="s">
        <v>117</v>
      </c>
      <c r="O321" s="219">
        <v>0.52429999999999999</v>
      </c>
    </row>
    <row r="322" spans="1:15" ht="15.75" thickBot="1" x14ac:dyDescent="0.3">
      <c r="A322" t="str">
        <f t="shared" si="4"/>
        <v/>
      </c>
      <c r="B322" t="s">
        <v>355</v>
      </c>
      <c r="D322" t="s">
        <v>355</v>
      </c>
      <c r="E322">
        <v>0.20180000000000001</v>
      </c>
      <c r="F322">
        <v>295</v>
      </c>
      <c r="K322" t="s">
        <v>356</v>
      </c>
      <c r="L322">
        <v>0.42630000000000001</v>
      </c>
      <c r="N322" s="433"/>
      <c r="O322" s="220">
        <v>158</v>
      </c>
    </row>
    <row r="323" spans="1:15" x14ac:dyDescent="0.25">
      <c r="A323" t="str">
        <f t="shared" ref="A323:A352" si="5">IF(B323=D323,"","BAD")</f>
        <v/>
      </c>
      <c r="B323" t="s">
        <v>356</v>
      </c>
      <c r="D323" t="s">
        <v>356</v>
      </c>
      <c r="E323">
        <v>0.42630000000000001</v>
      </c>
      <c r="F323">
        <v>198</v>
      </c>
      <c r="K323" t="s">
        <v>357</v>
      </c>
      <c r="L323">
        <v>6.5600000000000006E-2</v>
      </c>
      <c r="N323" s="432" t="s">
        <v>259</v>
      </c>
      <c r="O323" s="219">
        <v>0.5242</v>
      </c>
    </row>
    <row r="324" spans="1:15" ht="15.75" thickBot="1" x14ac:dyDescent="0.3">
      <c r="A324" t="str">
        <f t="shared" si="5"/>
        <v/>
      </c>
      <c r="B324" t="s">
        <v>357</v>
      </c>
      <c r="D324" t="s">
        <v>357</v>
      </c>
      <c r="E324">
        <v>6.5600000000000006E-2</v>
      </c>
      <c r="F324">
        <v>344</v>
      </c>
      <c r="K324" t="s">
        <v>358</v>
      </c>
      <c r="L324">
        <v>0.85109999999999997</v>
      </c>
      <c r="N324" s="433"/>
      <c r="O324" s="220">
        <v>159</v>
      </c>
    </row>
    <row r="325" spans="1:15" x14ac:dyDescent="0.25">
      <c r="A325" t="str">
        <f t="shared" si="5"/>
        <v/>
      </c>
      <c r="B325" t="s">
        <v>358</v>
      </c>
      <c r="D325" t="s">
        <v>358</v>
      </c>
      <c r="E325">
        <v>0.85109999999999997</v>
      </c>
      <c r="F325">
        <v>37</v>
      </c>
      <c r="K325" t="s">
        <v>359</v>
      </c>
      <c r="L325">
        <v>0.93889999999999996</v>
      </c>
      <c r="N325" s="432" t="s">
        <v>374</v>
      </c>
      <c r="O325" s="219">
        <v>0.5141</v>
      </c>
    </row>
    <row r="326" spans="1:15" ht="15.75" thickBot="1" x14ac:dyDescent="0.3">
      <c r="A326" t="str">
        <f t="shared" si="5"/>
        <v/>
      </c>
      <c r="B326" t="s">
        <v>359</v>
      </c>
      <c r="D326" t="s">
        <v>359</v>
      </c>
      <c r="E326">
        <v>0.93889999999999996</v>
      </c>
      <c r="F326">
        <v>12</v>
      </c>
      <c r="K326" t="s">
        <v>360</v>
      </c>
      <c r="L326">
        <v>0.80549999999999999</v>
      </c>
      <c r="N326" s="433"/>
      <c r="O326" s="220">
        <v>160</v>
      </c>
    </row>
    <row r="327" spans="1:15" x14ac:dyDescent="0.25">
      <c r="A327" t="str">
        <f t="shared" si="5"/>
        <v/>
      </c>
      <c r="B327" t="s">
        <v>360</v>
      </c>
      <c r="D327" t="s">
        <v>360</v>
      </c>
      <c r="E327">
        <v>0.80549999999999999</v>
      </c>
      <c r="F327">
        <v>56</v>
      </c>
      <c r="K327" t="s">
        <v>361</v>
      </c>
      <c r="L327">
        <v>0.53659999999999997</v>
      </c>
      <c r="N327" s="432" t="s">
        <v>382</v>
      </c>
      <c r="O327" s="219">
        <v>0.51200000000000001</v>
      </c>
    </row>
    <row r="328" spans="1:15" ht="15.75" thickBot="1" x14ac:dyDescent="0.3">
      <c r="A328" t="str">
        <f t="shared" si="5"/>
        <v/>
      </c>
      <c r="B328" t="s">
        <v>361</v>
      </c>
      <c r="D328" t="s">
        <v>361</v>
      </c>
      <c r="E328">
        <v>0.53659999999999997</v>
      </c>
      <c r="F328">
        <v>155</v>
      </c>
      <c r="K328" t="s">
        <v>362</v>
      </c>
      <c r="L328">
        <v>0.96389999999999998</v>
      </c>
      <c r="N328" s="433"/>
      <c r="O328" s="220">
        <v>161</v>
      </c>
    </row>
    <row r="329" spans="1:15" x14ac:dyDescent="0.25">
      <c r="A329" t="str">
        <f t="shared" si="5"/>
        <v/>
      </c>
      <c r="B329" s="418" t="s">
        <v>362</v>
      </c>
      <c r="D329" t="s">
        <v>362</v>
      </c>
      <c r="E329">
        <v>0.96389999999999998</v>
      </c>
      <c r="F329">
        <v>3</v>
      </c>
      <c r="K329" t="s">
        <v>363</v>
      </c>
      <c r="L329">
        <v>0.9486</v>
      </c>
      <c r="N329" s="432" t="s">
        <v>186</v>
      </c>
      <c r="O329" s="219">
        <v>0.50949999999999995</v>
      </c>
    </row>
    <row r="330" spans="1:15" ht="15.75" thickBot="1" x14ac:dyDescent="0.3">
      <c r="A330" t="str">
        <f t="shared" si="5"/>
        <v/>
      </c>
      <c r="B330" t="s">
        <v>363</v>
      </c>
      <c r="D330" t="s">
        <v>363</v>
      </c>
      <c r="E330">
        <v>0.9486</v>
      </c>
      <c r="F330">
        <v>8</v>
      </c>
      <c r="K330" t="s">
        <v>364</v>
      </c>
      <c r="L330">
        <v>0.56699999999999995</v>
      </c>
      <c r="N330" s="433"/>
      <c r="O330" s="220">
        <v>162</v>
      </c>
    </row>
    <row r="331" spans="1:15" x14ac:dyDescent="0.25">
      <c r="A331" t="str">
        <f t="shared" si="5"/>
        <v/>
      </c>
      <c r="B331" t="s">
        <v>364</v>
      </c>
      <c r="D331" t="s">
        <v>364</v>
      </c>
      <c r="E331">
        <v>0.56699999999999995</v>
      </c>
      <c r="F331">
        <v>145</v>
      </c>
      <c r="K331" t="s">
        <v>365</v>
      </c>
      <c r="L331">
        <v>0.219</v>
      </c>
      <c r="N331" s="432" t="s">
        <v>206</v>
      </c>
      <c r="O331" s="219">
        <v>0.50860000000000005</v>
      </c>
    </row>
    <row r="332" spans="1:15" ht="15.75" thickBot="1" x14ac:dyDescent="0.3">
      <c r="A332" t="str">
        <f t="shared" si="5"/>
        <v/>
      </c>
      <c r="B332" t="s">
        <v>365</v>
      </c>
      <c r="D332" t="s">
        <v>365</v>
      </c>
      <c r="E332">
        <v>0.219</v>
      </c>
      <c r="F332">
        <v>287</v>
      </c>
      <c r="K332" t="s">
        <v>366</v>
      </c>
      <c r="L332">
        <v>0.35620000000000002</v>
      </c>
      <c r="N332" s="433"/>
      <c r="O332" s="220">
        <v>163</v>
      </c>
    </row>
    <row r="333" spans="1:15" x14ac:dyDescent="0.25">
      <c r="A333" t="str">
        <f t="shared" si="5"/>
        <v/>
      </c>
      <c r="B333" t="s">
        <v>366</v>
      </c>
      <c r="D333" t="s">
        <v>366</v>
      </c>
      <c r="E333">
        <v>0.35620000000000002</v>
      </c>
      <c r="F333">
        <v>224</v>
      </c>
      <c r="K333" t="s">
        <v>367</v>
      </c>
      <c r="L333">
        <v>0.67210000000000003</v>
      </c>
      <c r="N333" s="432" t="s">
        <v>113</v>
      </c>
      <c r="O333" s="219">
        <v>0.50449999999999995</v>
      </c>
    </row>
    <row r="334" spans="1:15" ht="15.75" thickBot="1" x14ac:dyDescent="0.3">
      <c r="A334" t="str">
        <f t="shared" si="5"/>
        <v/>
      </c>
      <c r="B334" t="s">
        <v>367</v>
      </c>
      <c r="D334" t="s">
        <v>367</v>
      </c>
      <c r="E334">
        <v>0.67210000000000003</v>
      </c>
      <c r="F334">
        <v>107</v>
      </c>
      <c r="K334" t="s">
        <v>368</v>
      </c>
      <c r="L334">
        <v>0.76490000000000002</v>
      </c>
      <c r="N334" s="433"/>
      <c r="O334" s="220">
        <v>164</v>
      </c>
    </row>
    <row r="335" spans="1:15" x14ac:dyDescent="0.25">
      <c r="A335" t="str">
        <f t="shared" si="5"/>
        <v/>
      </c>
      <c r="B335" t="s">
        <v>368</v>
      </c>
      <c r="D335" t="s">
        <v>368</v>
      </c>
      <c r="E335">
        <v>0.76490000000000002</v>
      </c>
      <c r="F335">
        <v>69</v>
      </c>
      <c r="K335" t="s">
        <v>369</v>
      </c>
      <c r="L335">
        <v>0.69699999999999995</v>
      </c>
      <c r="N335" s="432" t="s">
        <v>103</v>
      </c>
      <c r="O335" s="219">
        <v>0.50249999999999995</v>
      </c>
    </row>
    <row r="336" spans="1:15" ht="15.75" thickBot="1" x14ac:dyDescent="0.3">
      <c r="A336" t="str">
        <f t="shared" si="5"/>
        <v/>
      </c>
      <c r="B336" t="s">
        <v>369</v>
      </c>
      <c r="D336" t="s">
        <v>369</v>
      </c>
      <c r="E336">
        <v>0.69699999999999995</v>
      </c>
      <c r="F336">
        <v>100</v>
      </c>
      <c r="K336" t="s">
        <v>370</v>
      </c>
      <c r="L336">
        <v>0.61209999999999998</v>
      </c>
      <c r="N336" s="433"/>
      <c r="O336" s="220">
        <v>165</v>
      </c>
    </row>
    <row r="337" spans="1:15" x14ac:dyDescent="0.25">
      <c r="A337" t="str">
        <f t="shared" si="5"/>
        <v/>
      </c>
      <c r="B337" t="s">
        <v>370</v>
      </c>
      <c r="D337" t="s">
        <v>370</v>
      </c>
      <c r="E337">
        <v>0.61209999999999998</v>
      </c>
      <c r="F337">
        <v>127</v>
      </c>
      <c r="K337" t="s">
        <v>371</v>
      </c>
      <c r="L337">
        <v>0.95720000000000005</v>
      </c>
      <c r="N337" s="432" t="s">
        <v>284</v>
      </c>
      <c r="O337" s="219">
        <v>0.50070000000000003</v>
      </c>
    </row>
    <row r="338" spans="1:15" ht="15.75" thickBot="1" x14ac:dyDescent="0.3">
      <c r="A338" t="str">
        <f t="shared" si="5"/>
        <v/>
      </c>
      <c r="B338" s="417" t="s">
        <v>371</v>
      </c>
      <c r="D338" t="s">
        <v>371</v>
      </c>
      <c r="E338">
        <v>0.95720000000000005</v>
      </c>
      <c r="F338">
        <v>4</v>
      </c>
      <c r="K338" t="s">
        <v>372</v>
      </c>
      <c r="L338">
        <v>0.39760000000000001</v>
      </c>
      <c r="N338" s="433"/>
      <c r="O338" s="220">
        <v>166</v>
      </c>
    </row>
    <row r="339" spans="1:15" x14ac:dyDescent="0.25">
      <c r="A339" t="str">
        <f t="shared" si="5"/>
        <v/>
      </c>
      <c r="B339" t="s">
        <v>372</v>
      </c>
      <c r="D339" t="s">
        <v>372</v>
      </c>
      <c r="E339">
        <v>0.39760000000000001</v>
      </c>
      <c r="F339">
        <v>210</v>
      </c>
      <c r="K339" t="s">
        <v>373</v>
      </c>
      <c r="L339">
        <v>0.41649999999999998</v>
      </c>
      <c r="N339" s="432" t="s">
        <v>150</v>
      </c>
      <c r="O339" s="219">
        <v>0.49990000000000001</v>
      </c>
    </row>
    <row r="340" spans="1:15" ht="15.75" thickBot="1" x14ac:dyDescent="0.3">
      <c r="A340" t="str">
        <f t="shared" si="5"/>
        <v/>
      </c>
      <c r="B340" t="s">
        <v>373</v>
      </c>
      <c r="D340" t="s">
        <v>373</v>
      </c>
      <c r="E340">
        <v>0.41649999999999998</v>
      </c>
      <c r="F340">
        <v>201</v>
      </c>
      <c r="K340" t="s">
        <v>374</v>
      </c>
      <c r="L340">
        <v>0.5141</v>
      </c>
      <c r="N340" s="433"/>
      <c r="O340" s="220">
        <v>167</v>
      </c>
    </row>
    <row r="341" spans="1:15" x14ac:dyDescent="0.25">
      <c r="A341" t="str">
        <f t="shared" si="5"/>
        <v/>
      </c>
      <c r="B341" t="s">
        <v>374</v>
      </c>
      <c r="D341" t="s">
        <v>374</v>
      </c>
      <c r="E341">
        <v>0.5141</v>
      </c>
      <c r="F341">
        <v>160</v>
      </c>
      <c r="K341" t="s">
        <v>375</v>
      </c>
      <c r="L341">
        <v>0.45950000000000002</v>
      </c>
      <c r="N341" s="432" t="s">
        <v>170</v>
      </c>
      <c r="O341" s="219">
        <v>0.49980000000000002</v>
      </c>
    </row>
    <row r="342" spans="1:15" ht="15.75" thickBot="1" x14ac:dyDescent="0.3">
      <c r="A342" t="str">
        <f t="shared" si="5"/>
        <v/>
      </c>
      <c r="B342" t="s">
        <v>375</v>
      </c>
      <c r="D342" t="s">
        <v>375</v>
      </c>
      <c r="E342">
        <v>0.45950000000000002</v>
      </c>
      <c r="F342">
        <v>182</v>
      </c>
      <c r="K342" t="s">
        <v>376</v>
      </c>
      <c r="L342">
        <v>0.86960000000000004</v>
      </c>
      <c r="N342" s="433"/>
      <c r="O342" s="220">
        <v>168</v>
      </c>
    </row>
    <row r="343" spans="1:15" x14ac:dyDescent="0.25">
      <c r="A343" t="str">
        <f t="shared" si="5"/>
        <v/>
      </c>
      <c r="B343" t="s">
        <v>376</v>
      </c>
      <c r="D343" t="s">
        <v>376</v>
      </c>
      <c r="E343">
        <v>0.86960000000000004</v>
      </c>
      <c r="F343">
        <v>31</v>
      </c>
      <c r="K343" t="s">
        <v>377</v>
      </c>
      <c r="L343">
        <v>0.72589999999999999</v>
      </c>
      <c r="N343" s="432" t="s">
        <v>242</v>
      </c>
      <c r="O343" s="219">
        <v>0.49890000000000001</v>
      </c>
    </row>
    <row r="344" spans="1:15" ht="15.75" thickBot="1" x14ac:dyDescent="0.3">
      <c r="A344" t="str">
        <f t="shared" si="5"/>
        <v/>
      </c>
      <c r="B344" t="s">
        <v>377</v>
      </c>
      <c r="D344" t="s">
        <v>377</v>
      </c>
      <c r="E344">
        <v>0.72589999999999999</v>
      </c>
      <c r="F344">
        <v>87</v>
      </c>
      <c r="K344" t="s">
        <v>378</v>
      </c>
      <c r="L344">
        <v>0.44750000000000001</v>
      </c>
      <c r="N344" s="433"/>
      <c r="O344" s="220">
        <v>169</v>
      </c>
    </row>
    <row r="345" spans="1:15" x14ac:dyDescent="0.25">
      <c r="A345" t="str">
        <f t="shared" si="5"/>
        <v/>
      </c>
      <c r="B345" t="s">
        <v>378</v>
      </c>
      <c r="D345" t="s">
        <v>378</v>
      </c>
      <c r="E345">
        <v>0.44750000000000001</v>
      </c>
      <c r="F345">
        <v>188</v>
      </c>
      <c r="K345" t="s">
        <v>379</v>
      </c>
      <c r="L345">
        <v>0.77990000000000004</v>
      </c>
      <c r="N345" s="432" t="s">
        <v>340</v>
      </c>
      <c r="O345" s="219">
        <v>0.49719999999999998</v>
      </c>
    </row>
    <row r="346" spans="1:15" ht="15.75" thickBot="1" x14ac:dyDescent="0.3">
      <c r="A346" t="str">
        <f t="shared" si="5"/>
        <v/>
      </c>
      <c r="B346" t="s">
        <v>379</v>
      </c>
      <c r="D346" t="s">
        <v>379</v>
      </c>
      <c r="E346">
        <v>0.77990000000000004</v>
      </c>
      <c r="F346">
        <v>65</v>
      </c>
      <c r="K346" t="s">
        <v>380</v>
      </c>
      <c r="L346">
        <v>0.27939999999999998</v>
      </c>
      <c r="N346" s="433"/>
      <c r="O346" s="220">
        <v>170</v>
      </c>
    </row>
    <row r="347" spans="1:15" x14ac:dyDescent="0.25">
      <c r="A347" t="str">
        <f t="shared" si="5"/>
        <v/>
      </c>
      <c r="B347" t="s">
        <v>380</v>
      </c>
      <c r="D347" t="s">
        <v>380</v>
      </c>
      <c r="E347">
        <v>0.27939999999999998</v>
      </c>
      <c r="F347">
        <v>259</v>
      </c>
      <c r="K347" t="s">
        <v>381</v>
      </c>
      <c r="L347">
        <v>0.38540000000000002</v>
      </c>
      <c r="N347" s="432" t="s">
        <v>115</v>
      </c>
      <c r="O347" s="219">
        <v>0.49540000000000001</v>
      </c>
    </row>
    <row r="348" spans="1:15" ht="15.75" thickBot="1" x14ac:dyDescent="0.3">
      <c r="A348" t="str">
        <f t="shared" si="5"/>
        <v/>
      </c>
      <c r="B348" t="s">
        <v>381</v>
      </c>
      <c r="D348" t="s">
        <v>381</v>
      </c>
      <c r="E348">
        <v>0.38540000000000002</v>
      </c>
      <c r="F348">
        <v>215</v>
      </c>
      <c r="K348" t="s">
        <v>382</v>
      </c>
      <c r="L348">
        <v>0.51200000000000001</v>
      </c>
      <c r="N348" s="433"/>
      <c r="O348" s="220">
        <v>171</v>
      </c>
    </row>
    <row r="349" spans="1:15" x14ac:dyDescent="0.25">
      <c r="A349" t="str">
        <f t="shared" si="5"/>
        <v/>
      </c>
      <c r="B349" t="s">
        <v>382</v>
      </c>
      <c r="D349" t="s">
        <v>382</v>
      </c>
      <c r="E349">
        <v>0.51200000000000001</v>
      </c>
      <c r="F349">
        <v>161</v>
      </c>
      <c r="K349" t="s">
        <v>383</v>
      </c>
      <c r="L349">
        <v>0.95440000000000003</v>
      </c>
      <c r="N349" s="432" t="s">
        <v>154</v>
      </c>
      <c r="O349" s="219">
        <v>0.49109999999999998</v>
      </c>
    </row>
    <row r="350" spans="1:15" ht="15.75" thickBot="1" x14ac:dyDescent="0.3">
      <c r="A350" t="str">
        <f t="shared" si="5"/>
        <v/>
      </c>
      <c r="B350" t="s">
        <v>383</v>
      </c>
      <c r="D350" t="s">
        <v>383</v>
      </c>
      <c r="E350">
        <v>0.95440000000000003</v>
      </c>
      <c r="F350">
        <v>6</v>
      </c>
      <c r="K350" t="s">
        <v>384</v>
      </c>
      <c r="L350">
        <v>0.73729999999999996</v>
      </c>
      <c r="N350" s="433"/>
      <c r="O350" s="220">
        <v>172</v>
      </c>
    </row>
    <row r="351" spans="1:15" x14ac:dyDescent="0.25">
      <c r="A351" t="str">
        <f t="shared" si="5"/>
        <v/>
      </c>
      <c r="B351" t="s">
        <v>384</v>
      </c>
      <c r="D351" t="s">
        <v>384</v>
      </c>
      <c r="E351">
        <v>0.73729999999999996</v>
      </c>
      <c r="F351">
        <v>81</v>
      </c>
      <c r="K351" t="s">
        <v>385</v>
      </c>
      <c r="L351">
        <v>0.28560000000000002</v>
      </c>
      <c r="N351" s="432" t="s">
        <v>161</v>
      </c>
      <c r="O351" s="219">
        <v>0.49099999999999999</v>
      </c>
    </row>
    <row r="352" spans="1:15" ht="15.75" thickBot="1" x14ac:dyDescent="0.3">
      <c r="A352" t="str">
        <f t="shared" si="5"/>
        <v/>
      </c>
      <c r="B352" t="s">
        <v>385</v>
      </c>
      <c r="D352" t="s">
        <v>385</v>
      </c>
      <c r="E352">
        <v>0.28560000000000002</v>
      </c>
      <c r="F352">
        <v>254</v>
      </c>
      <c r="L352">
        <v>1</v>
      </c>
      <c r="N352" s="433"/>
      <c r="O352" s="220">
        <v>173</v>
      </c>
    </row>
    <row r="353" spans="12:15" x14ac:dyDescent="0.25">
      <c r="L353">
        <v>15</v>
      </c>
      <c r="N353" s="432" t="s">
        <v>76</v>
      </c>
      <c r="O353" s="219">
        <v>0.49030000000000001</v>
      </c>
    </row>
    <row r="354" spans="12:15" ht="15.75" thickBot="1" x14ac:dyDescent="0.3">
      <c r="L354">
        <v>16</v>
      </c>
      <c r="N354" s="433"/>
      <c r="O354" s="220">
        <v>174</v>
      </c>
    </row>
    <row r="355" spans="12:15" x14ac:dyDescent="0.25">
      <c r="L355">
        <v>18</v>
      </c>
      <c r="N355" s="432" t="s">
        <v>119</v>
      </c>
      <c r="O355" s="219">
        <v>0.48749999999999999</v>
      </c>
    </row>
    <row r="356" spans="12:15" ht="15.75" thickBot="1" x14ac:dyDescent="0.3">
      <c r="L356">
        <v>27</v>
      </c>
      <c r="N356" s="433"/>
      <c r="O356" s="220">
        <v>175</v>
      </c>
    </row>
    <row r="357" spans="12:15" ht="15.75" thickBot="1" x14ac:dyDescent="0.3">
      <c r="L357">
        <v>37</v>
      </c>
      <c r="N357" s="65" t="s">
        <v>23</v>
      </c>
      <c r="O357" s="66" t="s">
        <v>408</v>
      </c>
    </row>
    <row r="358" spans="12:15" x14ac:dyDescent="0.25">
      <c r="L358">
        <v>41</v>
      </c>
      <c r="N358" s="432" t="s">
        <v>254</v>
      </c>
      <c r="O358" s="219">
        <v>0.48049999999999998</v>
      </c>
    </row>
    <row r="359" spans="12:15" ht="15.75" thickBot="1" x14ac:dyDescent="0.3">
      <c r="L359">
        <v>42</v>
      </c>
      <c r="N359" s="433"/>
      <c r="O359" s="220">
        <v>176</v>
      </c>
    </row>
    <row r="360" spans="12:15" x14ac:dyDescent="0.25">
      <c r="L360">
        <v>44</v>
      </c>
      <c r="N360" s="432" t="s">
        <v>104</v>
      </c>
      <c r="O360" s="219">
        <v>0.47749999999999998</v>
      </c>
    </row>
    <row r="361" spans="12:15" ht="15.75" thickBot="1" x14ac:dyDescent="0.3">
      <c r="L361">
        <v>45</v>
      </c>
      <c r="N361" s="433"/>
      <c r="O361" s="220">
        <v>177</v>
      </c>
    </row>
    <row r="362" spans="12:15" x14ac:dyDescent="0.25">
      <c r="L362">
        <v>47</v>
      </c>
      <c r="N362" s="13" t="s">
        <v>158</v>
      </c>
      <c r="O362" s="219">
        <v>0.47299999999999998</v>
      </c>
    </row>
    <row r="363" spans="12:15" ht="15.75" thickBot="1" x14ac:dyDescent="0.3">
      <c r="L363">
        <v>50</v>
      </c>
      <c r="N363" s="14" t="s">
        <v>427</v>
      </c>
      <c r="O363" s="220">
        <v>178</v>
      </c>
    </row>
    <row r="364" spans="12:15" x14ac:dyDescent="0.25">
      <c r="L364">
        <v>52</v>
      </c>
      <c r="N364" s="432" t="s">
        <v>321</v>
      </c>
      <c r="O364" s="219">
        <v>0.46870000000000001</v>
      </c>
    </row>
    <row r="365" spans="12:15" ht="15.75" thickBot="1" x14ac:dyDescent="0.3">
      <c r="L365">
        <v>55</v>
      </c>
      <c r="N365" s="433"/>
      <c r="O365" s="220">
        <v>179</v>
      </c>
    </row>
    <row r="366" spans="12:15" x14ac:dyDescent="0.25">
      <c r="L366">
        <v>57</v>
      </c>
      <c r="N366" s="432" t="s">
        <v>163</v>
      </c>
      <c r="O366" s="219">
        <v>0.46229999999999999</v>
      </c>
    </row>
    <row r="367" spans="12:15" ht="15.75" thickBot="1" x14ac:dyDescent="0.3">
      <c r="L367">
        <v>60</v>
      </c>
      <c r="N367" s="433"/>
      <c r="O367" s="220">
        <v>180</v>
      </c>
    </row>
    <row r="368" spans="12:15" x14ac:dyDescent="0.25">
      <c r="L368">
        <v>61</v>
      </c>
      <c r="N368" s="432" t="s">
        <v>114</v>
      </c>
      <c r="O368" s="219">
        <v>0.46189999999999998</v>
      </c>
    </row>
    <row r="369" spans="12:15" ht="15.75" thickBot="1" x14ac:dyDescent="0.3">
      <c r="L369">
        <v>62</v>
      </c>
      <c r="N369" s="433"/>
      <c r="O369" s="220">
        <v>181</v>
      </c>
    </row>
    <row r="370" spans="12:15" x14ac:dyDescent="0.25">
      <c r="L370">
        <v>63</v>
      </c>
      <c r="N370" s="432" t="s">
        <v>375</v>
      </c>
      <c r="O370" s="219">
        <v>0.45950000000000002</v>
      </c>
    </row>
    <row r="371" spans="12:15" ht="15.75" thickBot="1" x14ac:dyDescent="0.3">
      <c r="L371">
        <v>66</v>
      </c>
      <c r="N371" s="433"/>
      <c r="O371" s="220">
        <v>182</v>
      </c>
    </row>
    <row r="372" spans="12:15" x14ac:dyDescent="0.25">
      <c r="L372">
        <v>68</v>
      </c>
      <c r="N372" s="432" t="s">
        <v>102</v>
      </c>
      <c r="O372" s="219">
        <v>0.45929999999999999</v>
      </c>
    </row>
    <row r="373" spans="12:15" ht="15.75" thickBot="1" x14ac:dyDescent="0.3">
      <c r="L373">
        <v>69</v>
      </c>
      <c r="N373" s="433"/>
      <c r="O373" s="220">
        <v>183</v>
      </c>
    </row>
    <row r="374" spans="12:15" x14ac:dyDescent="0.25">
      <c r="L374">
        <v>70</v>
      </c>
      <c r="N374" s="432" t="s">
        <v>262</v>
      </c>
      <c r="O374" s="219">
        <v>0.45660000000000001</v>
      </c>
    </row>
    <row r="375" spans="12:15" ht="15.75" thickBot="1" x14ac:dyDescent="0.3">
      <c r="L375">
        <v>71</v>
      </c>
      <c r="N375" s="433"/>
      <c r="O375" s="220">
        <v>184</v>
      </c>
    </row>
    <row r="376" spans="12:15" x14ac:dyDescent="0.25">
      <c r="L376">
        <v>72</v>
      </c>
      <c r="N376" s="432" t="s">
        <v>270</v>
      </c>
      <c r="O376" s="219">
        <v>0.45419999999999999</v>
      </c>
    </row>
    <row r="377" spans="12:15" ht="15.75" thickBot="1" x14ac:dyDescent="0.3">
      <c r="L377">
        <v>73</v>
      </c>
      <c r="N377" s="433"/>
      <c r="O377" s="220">
        <v>185</v>
      </c>
    </row>
    <row r="378" spans="12:15" x14ac:dyDescent="0.25">
      <c r="L378">
        <v>75</v>
      </c>
      <c r="N378" s="13" t="s">
        <v>313</v>
      </c>
      <c r="O378" s="219">
        <v>0.45290000000000002</v>
      </c>
    </row>
    <row r="379" spans="12:15" ht="15.75" thickBot="1" x14ac:dyDescent="0.3">
      <c r="L379">
        <v>77</v>
      </c>
      <c r="N379" s="14" t="s">
        <v>423</v>
      </c>
      <c r="O379" s="220">
        <v>186</v>
      </c>
    </row>
    <row r="380" spans="12:15" x14ac:dyDescent="0.25">
      <c r="L380">
        <v>78</v>
      </c>
      <c r="N380" s="432" t="s">
        <v>79</v>
      </c>
      <c r="O380" s="219">
        <v>0.45229999999999998</v>
      </c>
    </row>
    <row r="381" spans="12:15" ht="15.75" thickBot="1" x14ac:dyDescent="0.3">
      <c r="L381">
        <v>79</v>
      </c>
      <c r="N381" s="433"/>
      <c r="O381" s="220">
        <v>187</v>
      </c>
    </row>
    <row r="382" spans="12:15" x14ac:dyDescent="0.25">
      <c r="L382">
        <v>80</v>
      </c>
      <c r="N382" s="432" t="s">
        <v>378</v>
      </c>
      <c r="O382" s="219">
        <v>0.44750000000000001</v>
      </c>
    </row>
    <row r="383" spans="12:15" ht="15.75" thickBot="1" x14ac:dyDescent="0.3">
      <c r="L383">
        <v>82</v>
      </c>
      <c r="N383" s="433"/>
      <c r="O383" s="220">
        <v>188</v>
      </c>
    </row>
    <row r="384" spans="12:15" x14ac:dyDescent="0.25">
      <c r="L384">
        <v>83</v>
      </c>
      <c r="N384" s="432" t="s">
        <v>60</v>
      </c>
      <c r="O384" s="219">
        <v>0.44640000000000002</v>
      </c>
    </row>
    <row r="385" spans="12:15" ht="15.75" thickBot="1" x14ac:dyDescent="0.3">
      <c r="L385">
        <v>84</v>
      </c>
      <c r="N385" s="433"/>
      <c r="O385" s="220">
        <v>189</v>
      </c>
    </row>
    <row r="386" spans="12:15" x14ac:dyDescent="0.25">
      <c r="L386">
        <v>85</v>
      </c>
      <c r="N386" s="432" t="s">
        <v>54</v>
      </c>
      <c r="O386" s="219">
        <v>0.44569999999999999</v>
      </c>
    </row>
    <row r="387" spans="12:15" ht="15.75" thickBot="1" x14ac:dyDescent="0.3">
      <c r="L387">
        <v>87</v>
      </c>
      <c r="N387" s="433"/>
      <c r="O387" s="220">
        <v>190</v>
      </c>
    </row>
    <row r="388" spans="12:15" x14ac:dyDescent="0.25">
      <c r="L388">
        <v>88</v>
      </c>
      <c r="N388" s="432" t="s">
        <v>331</v>
      </c>
      <c r="O388" s="219">
        <v>0.44419999999999998</v>
      </c>
    </row>
    <row r="389" spans="12:15" ht="15.75" thickBot="1" x14ac:dyDescent="0.3">
      <c r="L389">
        <v>89</v>
      </c>
      <c r="N389" s="433"/>
      <c r="O389" s="220">
        <v>191</v>
      </c>
    </row>
    <row r="390" spans="12:15" x14ac:dyDescent="0.25">
      <c r="L390">
        <v>91</v>
      </c>
      <c r="N390" s="13" t="s">
        <v>67</v>
      </c>
      <c r="O390" s="219">
        <v>0.44159999999999999</v>
      </c>
    </row>
    <row r="391" spans="12:15" ht="15.75" thickBot="1" x14ac:dyDescent="0.3">
      <c r="L391">
        <v>92</v>
      </c>
      <c r="N391" s="14" t="s">
        <v>427</v>
      </c>
      <c r="O391" s="220">
        <v>192</v>
      </c>
    </row>
    <row r="392" spans="12:15" x14ac:dyDescent="0.25">
      <c r="L392">
        <v>93</v>
      </c>
      <c r="N392" s="432" t="s">
        <v>87</v>
      </c>
      <c r="O392" s="219">
        <v>0.43819999999999998</v>
      </c>
    </row>
    <row r="393" spans="12:15" ht="15.75" thickBot="1" x14ac:dyDescent="0.3">
      <c r="L393">
        <v>94</v>
      </c>
      <c r="N393" s="433"/>
      <c r="O393" s="220">
        <v>193</v>
      </c>
    </row>
    <row r="394" spans="12:15" x14ac:dyDescent="0.25">
      <c r="L394">
        <v>95</v>
      </c>
      <c r="N394" s="432" t="s">
        <v>299</v>
      </c>
      <c r="O394" s="219">
        <v>0.43669999999999998</v>
      </c>
    </row>
    <row r="395" spans="12:15" ht="15.75" thickBot="1" x14ac:dyDescent="0.3">
      <c r="L395">
        <v>96</v>
      </c>
      <c r="N395" s="433"/>
      <c r="O395" s="220">
        <v>194</v>
      </c>
    </row>
    <row r="396" spans="12:15" x14ac:dyDescent="0.25">
      <c r="L396">
        <v>97</v>
      </c>
      <c r="N396" s="432" t="s">
        <v>181</v>
      </c>
      <c r="O396" s="219">
        <v>0.436</v>
      </c>
    </row>
    <row r="397" spans="12:15" ht="15.75" thickBot="1" x14ac:dyDescent="0.3">
      <c r="L397">
        <v>99</v>
      </c>
      <c r="N397" s="433"/>
      <c r="O397" s="220">
        <v>195</v>
      </c>
    </row>
    <row r="398" spans="12:15" x14ac:dyDescent="0.25">
      <c r="L398">
        <v>100</v>
      </c>
      <c r="N398" s="432" t="s">
        <v>193</v>
      </c>
      <c r="O398" s="219">
        <v>0.43099999999999999</v>
      </c>
    </row>
    <row r="399" spans="12:15" ht="15.75" thickBot="1" x14ac:dyDescent="0.3">
      <c r="L399">
        <v>101</v>
      </c>
      <c r="N399" s="433"/>
      <c r="O399" s="220">
        <v>196</v>
      </c>
    </row>
    <row r="400" spans="12:15" x14ac:dyDescent="0.25">
      <c r="L400">
        <v>102</v>
      </c>
      <c r="N400" s="13" t="s">
        <v>304</v>
      </c>
      <c r="O400" s="219">
        <v>0.43099999999999999</v>
      </c>
    </row>
    <row r="401" spans="12:15" ht="15.75" thickBot="1" x14ac:dyDescent="0.3">
      <c r="L401">
        <v>103</v>
      </c>
      <c r="N401" s="14" t="s">
        <v>431</v>
      </c>
      <c r="O401" s="220">
        <v>197</v>
      </c>
    </row>
    <row r="402" spans="12:15" x14ac:dyDescent="0.25">
      <c r="L402">
        <v>104</v>
      </c>
      <c r="N402" s="432" t="s">
        <v>356</v>
      </c>
      <c r="O402" s="219">
        <v>0.42630000000000001</v>
      </c>
    </row>
    <row r="403" spans="12:15" ht="15.75" thickBot="1" x14ac:dyDescent="0.3">
      <c r="L403">
        <v>105</v>
      </c>
      <c r="N403" s="433"/>
      <c r="O403" s="220">
        <v>198</v>
      </c>
    </row>
    <row r="404" spans="12:15" x14ac:dyDescent="0.25">
      <c r="L404">
        <v>106</v>
      </c>
      <c r="N404" s="432" t="s">
        <v>218</v>
      </c>
      <c r="O404" s="219">
        <v>0.42230000000000001</v>
      </c>
    </row>
    <row r="405" spans="12:15" ht="15.75" thickBot="1" x14ac:dyDescent="0.3">
      <c r="L405">
        <v>107</v>
      </c>
      <c r="N405" s="433"/>
      <c r="O405" s="220">
        <v>199</v>
      </c>
    </row>
    <row r="406" spans="12:15" x14ac:dyDescent="0.25">
      <c r="L406">
        <v>108</v>
      </c>
      <c r="N406" s="432" t="s">
        <v>274</v>
      </c>
      <c r="O406" s="219">
        <v>0.42159999999999997</v>
      </c>
    </row>
    <row r="407" spans="12:15" ht="15.75" thickBot="1" x14ac:dyDescent="0.3">
      <c r="L407">
        <v>109</v>
      </c>
      <c r="N407" s="433"/>
      <c r="O407" s="220">
        <v>200</v>
      </c>
    </row>
    <row r="408" spans="12:15" ht="15.75" thickBot="1" x14ac:dyDescent="0.3">
      <c r="L408">
        <v>110</v>
      </c>
      <c r="N408" s="65" t="s">
        <v>23</v>
      </c>
      <c r="O408" s="66" t="s">
        <v>408</v>
      </c>
    </row>
    <row r="409" spans="12:15" x14ac:dyDescent="0.25">
      <c r="L409">
        <v>111</v>
      </c>
      <c r="N409" s="432" t="s">
        <v>373</v>
      </c>
      <c r="O409" s="219">
        <v>0.41649999999999998</v>
      </c>
    </row>
    <row r="410" spans="12:15" ht="15.75" thickBot="1" x14ac:dyDescent="0.3">
      <c r="L410">
        <v>112</v>
      </c>
      <c r="N410" s="433"/>
      <c r="O410" s="220">
        <v>201</v>
      </c>
    </row>
    <row r="411" spans="12:15" x14ac:dyDescent="0.25">
      <c r="L411">
        <v>113</v>
      </c>
      <c r="N411" s="432" t="s">
        <v>105</v>
      </c>
      <c r="O411" s="219">
        <v>0.41599999999999998</v>
      </c>
    </row>
    <row r="412" spans="12:15" ht="15.75" thickBot="1" x14ac:dyDescent="0.3">
      <c r="L412">
        <v>114</v>
      </c>
      <c r="N412" s="433"/>
      <c r="O412" s="220">
        <v>202</v>
      </c>
    </row>
    <row r="413" spans="12:15" x14ac:dyDescent="0.25">
      <c r="L413">
        <v>115</v>
      </c>
      <c r="N413" s="432" t="s">
        <v>185</v>
      </c>
      <c r="O413" s="219">
        <v>0.41470000000000001</v>
      </c>
    </row>
    <row r="414" spans="12:15" ht="15.75" thickBot="1" x14ac:dyDescent="0.3">
      <c r="L414">
        <v>116</v>
      </c>
      <c r="N414" s="433"/>
      <c r="O414" s="220">
        <v>203</v>
      </c>
    </row>
    <row r="415" spans="12:15" x14ac:dyDescent="0.25">
      <c r="L415">
        <v>117</v>
      </c>
      <c r="N415" s="13" t="s">
        <v>123</v>
      </c>
      <c r="O415" s="219">
        <v>0.4128</v>
      </c>
    </row>
    <row r="416" spans="12:15" ht="15.75" thickBot="1" x14ac:dyDescent="0.3">
      <c r="L416">
        <v>118</v>
      </c>
      <c r="N416" s="14" t="s">
        <v>428</v>
      </c>
      <c r="O416" s="220">
        <v>204</v>
      </c>
    </row>
    <row r="417" spans="12:15" x14ac:dyDescent="0.25">
      <c r="L417">
        <v>119</v>
      </c>
      <c r="N417" s="432" t="s">
        <v>155</v>
      </c>
      <c r="O417" s="219">
        <v>0.40970000000000001</v>
      </c>
    </row>
    <row r="418" spans="12:15" ht="15.75" thickBot="1" x14ac:dyDescent="0.3">
      <c r="L418">
        <v>120</v>
      </c>
      <c r="N418" s="433"/>
      <c r="O418" s="220">
        <v>205</v>
      </c>
    </row>
    <row r="419" spans="12:15" x14ac:dyDescent="0.25">
      <c r="L419">
        <v>123</v>
      </c>
      <c r="N419" s="432" t="s">
        <v>112</v>
      </c>
      <c r="O419" s="219">
        <v>0.40910000000000002</v>
      </c>
    </row>
    <row r="420" spans="12:15" ht="15.75" thickBot="1" x14ac:dyDescent="0.3">
      <c r="L420">
        <v>125</v>
      </c>
      <c r="N420" s="433"/>
      <c r="O420" s="220">
        <v>206</v>
      </c>
    </row>
    <row r="421" spans="12:15" x14ac:dyDescent="0.25">
      <c r="L421">
        <v>126</v>
      </c>
      <c r="N421" s="432" t="s">
        <v>66</v>
      </c>
      <c r="O421" s="219">
        <v>0.40589999999999998</v>
      </c>
    </row>
    <row r="422" spans="12:15" ht="15.75" thickBot="1" x14ac:dyDescent="0.3">
      <c r="L422">
        <v>128</v>
      </c>
      <c r="N422" s="433"/>
      <c r="O422" s="220">
        <v>207</v>
      </c>
    </row>
    <row r="423" spans="12:15" x14ac:dyDescent="0.25">
      <c r="L423">
        <v>129</v>
      </c>
      <c r="N423" s="432" t="s">
        <v>277</v>
      </c>
      <c r="O423" s="219">
        <v>0.40279999999999999</v>
      </c>
    </row>
    <row r="424" spans="12:15" ht="15.75" thickBot="1" x14ac:dyDescent="0.3">
      <c r="L424">
        <v>130</v>
      </c>
      <c r="N424" s="433"/>
      <c r="O424" s="220">
        <v>208</v>
      </c>
    </row>
    <row r="425" spans="12:15" x14ac:dyDescent="0.25">
      <c r="L425">
        <v>131</v>
      </c>
      <c r="N425" s="432" t="s">
        <v>332</v>
      </c>
      <c r="O425" s="219">
        <v>0.39860000000000001</v>
      </c>
    </row>
    <row r="426" spans="12:15" ht="15.75" thickBot="1" x14ac:dyDescent="0.3">
      <c r="L426">
        <v>132</v>
      </c>
      <c r="N426" s="433"/>
      <c r="O426" s="220">
        <v>209</v>
      </c>
    </row>
    <row r="427" spans="12:15" x14ac:dyDescent="0.25">
      <c r="L427">
        <v>135</v>
      </c>
      <c r="N427" s="432" t="s">
        <v>372</v>
      </c>
      <c r="O427" s="219">
        <v>0.39760000000000001</v>
      </c>
    </row>
    <row r="428" spans="12:15" ht="15.75" thickBot="1" x14ac:dyDescent="0.3">
      <c r="L428">
        <v>136</v>
      </c>
      <c r="N428" s="433"/>
      <c r="O428" s="220">
        <v>210</v>
      </c>
    </row>
    <row r="429" spans="12:15" x14ac:dyDescent="0.25">
      <c r="L429">
        <v>137</v>
      </c>
      <c r="N429" s="432" t="s">
        <v>213</v>
      </c>
      <c r="O429" s="219">
        <v>0.3967</v>
      </c>
    </row>
    <row r="430" spans="12:15" ht="15.75" thickBot="1" x14ac:dyDescent="0.3">
      <c r="L430">
        <v>138</v>
      </c>
      <c r="N430" s="433"/>
      <c r="O430" s="220">
        <v>211</v>
      </c>
    </row>
    <row r="431" spans="12:15" x14ac:dyDescent="0.25">
      <c r="L431">
        <v>139</v>
      </c>
      <c r="N431" s="432" t="s">
        <v>236</v>
      </c>
      <c r="O431" s="219">
        <v>0.39419999999999999</v>
      </c>
    </row>
    <row r="432" spans="12:15" ht="15.75" thickBot="1" x14ac:dyDescent="0.3">
      <c r="L432">
        <v>140</v>
      </c>
      <c r="N432" s="433"/>
      <c r="O432" s="220">
        <v>212</v>
      </c>
    </row>
    <row r="433" spans="12:15" x14ac:dyDescent="0.25">
      <c r="L433">
        <v>141</v>
      </c>
      <c r="N433" s="432" t="s">
        <v>327</v>
      </c>
      <c r="O433" s="219">
        <v>0.39240000000000003</v>
      </c>
    </row>
    <row r="434" spans="12:15" ht="15.75" thickBot="1" x14ac:dyDescent="0.3">
      <c r="L434">
        <v>142</v>
      </c>
      <c r="N434" s="433"/>
      <c r="O434" s="220">
        <v>213</v>
      </c>
    </row>
    <row r="435" spans="12:15" x14ac:dyDescent="0.25">
      <c r="L435">
        <v>143</v>
      </c>
      <c r="N435" s="432" t="s">
        <v>39</v>
      </c>
      <c r="O435" s="219">
        <v>0.38969999999999999</v>
      </c>
    </row>
    <row r="436" spans="12:15" ht="15.75" thickBot="1" x14ac:dyDescent="0.3">
      <c r="L436">
        <v>144</v>
      </c>
      <c r="N436" s="433"/>
      <c r="O436" s="220">
        <v>214</v>
      </c>
    </row>
    <row r="437" spans="12:15" x14ac:dyDescent="0.25">
      <c r="L437">
        <v>145</v>
      </c>
      <c r="N437" s="432" t="s">
        <v>381</v>
      </c>
      <c r="O437" s="219">
        <v>0.38540000000000002</v>
      </c>
    </row>
    <row r="438" spans="12:15" ht="15.75" thickBot="1" x14ac:dyDescent="0.3">
      <c r="L438">
        <v>146</v>
      </c>
      <c r="N438" s="433"/>
      <c r="O438" s="220">
        <v>215</v>
      </c>
    </row>
    <row r="439" spans="12:15" x14ac:dyDescent="0.25">
      <c r="L439">
        <v>147</v>
      </c>
      <c r="N439" s="432" t="s">
        <v>229</v>
      </c>
      <c r="O439" s="219">
        <v>0.38269999999999998</v>
      </c>
    </row>
    <row r="440" spans="12:15" ht="15.75" thickBot="1" x14ac:dyDescent="0.3">
      <c r="L440">
        <v>148</v>
      </c>
      <c r="N440" s="433"/>
      <c r="O440" s="220">
        <v>216</v>
      </c>
    </row>
    <row r="441" spans="12:15" x14ac:dyDescent="0.25">
      <c r="L441">
        <v>149</v>
      </c>
      <c r="N441" s="432" t="s">
        <v>72</v>
      </c>
      <c r="O441" s="219">
        <v>0.38100000000000001</v>
      </c>
    </row>
    <row r="442" spans="12:15" ht="15.75" thickBot="1" x14ac:dyDescent="0.3">
      <c r="L442">
        <v>150</v>
      </c>
      <c r="N442" s="433"/>
      <c r="O442" s="220">
        <v>217</v>
      </c>
    </row>
    <row r="443" spans="12:15" x14ac:dyDescent="0.25">
      <c r="L443">
        <v>151</v>
      </c>
      <c r="N443" s="432" t="s">
        <v>201</v>
      </c>
      <c r="O443" s="219">
        <v>0.37480000000000002</v>
      </c>
    </row>
    <row r="444" spans="12:15" ht="15.75" thickBot="1" x14ac:dyDescent="0.3">
      <c r="L444">
        <v>152</v>
      </c>
      <c r="N444" s="433"/>
      <c r="O444" s="220">
        <v>218</v>
      </c>
    </row>
    <row r="445" spans="12:15" x14ac:dyDescent="0.25">
      <c r="L445">
        <v>153</v>
      </c>
      <c r="N445" s="432" t="s">
        <v>285</v>
      </c>
      <c r="O445" s="219">
        <v>0.37059999999999998</v>
      </c>
    </row>
    <row r="446" spans="12:15" ht="15.75" thickBot="1" x14ac:dyDescent="0.3">
      <c r="L446">
        <v>154</v>
      </c>
      <c r="N446" s="433"/>
      <c r="O446" s="220">
        <v>219</v>
      </c>
    </row>
    <row r="447" spans="12:15" x14ac:dyDescent="0.25">
      <c r="L447">
        <v>155</v>
      </c>
      <c r="N447" s="432" t="s">
        <v>338</v>
      </c>
      <c r="O447" s="219">
        <v>0.37059999999999998</v>
      </c>
    </row>
    <row r="448" spans="12:15" ht="15.75" thickBot="1" x14ac:dyDescent="0.3">
      <c r="L448">
        <v>156</v>
      </c>
      <c r="N448" s="433"/>
      <c r="O448" s="220">
        <v>220</v>
      </c>
    </row>
    <row r="449" spans="12:15" x14ac:dyDescent="0.25">
      <c r="L449">
        <v>157</v>
      </c>
      <c r="N449" s="432" t="s">
        <v>214</v>
      </c>
      <c r="O449" s="219">
        <v>0.36880000000000002</v>
      </c>
    </row>
    <row r="450" spans="12:15" ht="15.75" thickBot="1" x14ac:dyDescent="0.3">
      <c r="L450">
        <v>158</v>
      </c>
      <c r="N450" s="433"/>
      <c r="O450" s="220">
        <v>221</v>
      </c>
    </row>
    <row r="451" spans="12:15" x14ac:dyDescent="0.25">
      <c r="L451">
        <v>159</v>
      </c>
      <c r="N451" s="432" t="s">
        <v>110</v>
      </c>
      <c r="O451" s="219">
        <v>0.36480000000000001</v>
      </c>
    </row>
    <row r="452" spans="12:15" ht="15.75" thickBot="1" x14ac:dyDescent="0.3">
      <c r="L452">
        <v>160</v>
      </c>
      <c r="N452" s="433"/>
      <c r="O452" s="220">
        <v>222</v>
      </c>
    </row>
    <row r="453" spans="12:15" x14ac:dyDescent="0.25">
      <c r="L453">
        <v>161</v>
      </c>
      <c r="N453" s="432" t="s">
        <v>62</v>
      </c>
      <c r="O453" s="219">
        <v>0.3609</v>
      </c>
    </row>
    <row r="454" spans="12:15" ht="15.75" thickBot="1" x14ac:dyDescent="0.3">
      <c r="L454">
        <v>162</v>
      </c>
      <c r="N454" s="433"/>
      <c r="O454" s="220">
        <v>223</v>
      </c>
    </row>
    <row r="455" spans="12:15" x14ac:dyDescent="0.25">
      <c r="L455">
        <v>163</v>
      </c>
      <c r="N455" s="432" t="s">
        <v>366</v>
      </c>
      <c r="O455" s="219">
        <v>0.35620000000000002</v>
      </c>
    </row>
    <row r="456" spans="12:15" ht="15.75" thickBot="1" x14ac:dyDescent="0.3">
      <c r="L456">
        <v>164</v>
      </c>
      <c r="N456" s="433"/>
      <c r="O456" s="220">
        <v>224</v>
      </c>
    </row>
    <row r="457" spans="12:15" x14ac:dyDescent="0.25">
      <c r="L457">
        <v>165</v>
      </c>
      <c r="N457" s="13" t="s">
        <v>146</v>
      </c>
      <c r="O457" s="219">
        <v>0.3543</v>
      </c>
    </row>
    <row r="458" spans="12:15" ht="15.75" thickBot="1" x14ac:dyDescent="0.3">
      <c r="L458">
        <v>166</v>
      </c>
      <c r="N458" s="14" t="s">
        <v>428</v>
      </c>
      <c r="O458" s="220">
        <v>225</v>
      </c>
    </row>
    <row r="459" spans="12:15" ht="15.75" thickBot="1" x14ac:dyDescent="0.3">
      <c r="L459">
        <v>167</v>
      </c>
      <c r="N459" s="65" t="s">
        <v>23</v>
      </c>
      <c r="O459" s="66" t="s">
        <v>408</v>
      </c>
    </row>
    <row r="460" spans="12:15" x14ac:dyDescent="0.25">
      <c r="L460">
        <v>168</v>
      </c>
      <c r="N460" s="432" t="s">
        <v>61</v>
      </c>
      <c r="O460" s="219">
        <v>0.35189999999999999</v>
      </c>
    </row>
    <row r="461" spans="12:15" ht="15.75" thickBot="1" x14ac:dyDescent="0.3">
      <c r="L461">
        <v>169</v>
      </c>
      <c r="N461" s="433"/>
      <c r="O461" s="220">
        <v>226</v>
      </c>
    </row>
    <row r="462" spans="12:15" x14ac:dyDescent="0.25">
      <c r="L462">
        <v>170</v>
      </c>
      <c r="N462" s="432" t="s">
        <v>106</v>
      </c>
      <c r="O462" s="219">
        <v>0.34760000000000002</v>
      </c>
    </row>
    <row r="463" spans="12:15" ht="15.75" thickBot="1" x14ac:dyDescent="0.3">
      <c r="L463">
        <v>171</v>
      </c>
      <c r="N463" s="433"/>
      <c r="O463" s="220">
        <v>227</v>
      </c>
    </row>
    <row r="464" spans="12:15" x14ac:dyDescent="0.25">
      <c r="L464">
        <v>172</v>
      </c>
      <c r="N464" s="432" t="s">
        <v>36</v>
      </c>
      <c r="O464" s="219">
        <v>0.34560000000000002</v>
      </c>
    </row>
    <row r="465" spans="12:15" ht="15.75" thickBot="1" x14ac:dyDescent="0.3">
      <c r="L465">
        <v>173</v>
      </c>
      <c r="N465" s="433"/>
      <c r="O465" s="220">
        <v>228</v>
      </c>
    </row>
    <row r="466" spans="12:15" x14ac:dyDescent="0.25">
      <c r="L466">
        <v>174</v>
      </c>
      <c r="N466" s="432" t="s">
        <v>320</v>
      </c>
      <c r="O466" s="219">
        <v>0.34039999999999998</v>
      </c>
    </row>
    <row r="467" spans="12:15" ht="15.75" thickBot="1" x14ac:dyDescent="0.3">
      <c r="L467">
        <v>175</v>
      </c>
      <c r="N467" s="433"/>
      <c r="O467" s="220">
        <v>229</v>
      </c>
    </row>
    <row r="468" spans="12:15" x14ac:dyDescent="0.25">
      <c r="L468">
        <v>176</v>
      </c>
      <c r="N468" s="432" t="s">
        <v>174</v>
      </c>
      <c r="O468" s="219">
        <v>0.33710000000000001</v>
      </c>
    </row>
    <row r="469" spans="12:15" ht="15.75" thickBot="1" x14ac:dyDescent="0.3">
      <c r="L469">
        <v>177</v>
      </c>
      <c r="N469" s="433"/>
      <c r="O469" s="220">
        <v>230</v>
      </c>
    </row>
    <row r="470" spans="12:15" x14ac:dyDescent="0.25">
      <c r="L470">
        <v>179</v>
      </c>
      <c r="N470" s="432" t="s">
        <v>182</v>
      </c>
      <c r="O470" s="219">
        <v>0.33550000000000002</v>
      </c>
    </row>
    <row r="471" spans="12:15" ht="15.75" thickBot="1" x14ac:dyDescent="0.3">
      <c r="L471">
        <v>180</v>
      </c>
      <c r="N471" s="433"/>
      <c r="O471" s="220">
        <v>231</v>
      </c>
    </row>
    <row r="472" spans="12:15" x14ac:dyDescent="0.25">
      <c r="L472">
        <v>181</v>
      </c>
      <c r="N472" s="432" t="s">
        <v>177</v>
      </c>
      <c r="O472" s="219">
        <v>0.3337</v>
      </c>
    </row>
    <row r="473" spans="12:15" ht="15.75" thickBot="1" x14ac:dyDescent="0.3">
      <c r="L473">
        <v>182</v>
      </c>
      <c r="N473" s="433"/>
      <c r="O473" s="220">
        <v>232</v>
      </c>
    </row>
    <row r="474" spans="12:15" x14ac:dyDescent="0.25">
      <c r="L474">
        <v>183</v>
      </c>
      <c r="N474" s="432" t="s">
        <v>97</v>
      </c>
      <c r="O474" s="219">
        <v>0.3291</v>
      </c>
    </row>
    <row r="475" spans="12:15" ht="15.75" thickBot="1" x14ac:dyDescent="0.3">
      <c r="L475">
        <v>184</v>
      </c>
      <c r="N475" s="433"/>
      <c r="O475" s="220">
        <v>233</v>
      </c>
    </row>
    <row r="476" spans="12:15" x14ac:dyDescent="0.25">
      <c r="L476">
        <v>185</v>
      </c>
      <c r="N476" s="432" t="s">
        <v>322</v>
      </c>
      <c r="O476" s="219">
        <v>0.32819999999999999</v>
      </c>
    </row>
    <row r="477" spans="12:15" ht="15.75" thickBot="1" x14ac:dyDescent="0.3">
      <c r="L477">
        <v>187</v>
      </c>
      <c r="N477" s="433"/>
      <c r="O477" s="220">
        <v>234</v>
      </c>
    </row>
    <row r="478" spans="12:15" x14ac:dyDescent="0.25">
      <c r="L478">
        <v>188</v>
      </c>
      <c r="N478" s="432" t="s">
        <v>344</v>
      </c>
      <c r="O478" s="219">
        <v>0.32790000000000002</v>
      </c>
    </row>
    <row r="479" spans="12:15" ht="15.75" thickBot="1" x14ac:dyDescent="0.3">
      <c r="L479">
        <v>189</v>
      </c>
      <c r="N479" s="433"/>
      <c r="O479" s="220">
        <v>235</v>
      </c>
    </row>
    <row r="480" spans="12:15" x14ac:dyDescent="0.25">
      <c r="L480">
        <v>190</v>
      </c>
      <c r="N480" s="13" t="s">
        <v>53</v>
      </c>
      <c r="O480" s="219">
        <v>0.3201</v>
      </c>
    </row>
    <row r="481" spans="12:15" ht="15.75" thickBot="1" x14ac:dyDescent="0.3">
      <c r="L481">
        <v>191</v>
      </c>
      <c r="N481" s="14" t="s">
        <v>428</v>
      </c>
      <c r="O481" s="220">
        <v>236</v>
      </c>
    </row>
    <row r="482" spans="12:15" x14ac:dyDescent="0.25">
      <c r="L482">
        <v>193</v>
      </c>
      <c r="N482" s="432" t="s">
        <v>280</v>
      </c>
      <c r="O482" s="219">
        <v>0.32</v>
      </c>
    </row>
    <row r="483" spans="12:15" ht="15.75" thickBot="1" x14ac:dyDescent="0.3">
      <c r="L483">
        <v>194</v>
      </c>
      <c r="N483" s="433"/>
      <c r="O483" s="220">
        <v>237</v>
      </c>
    </row>
    <row r="484" spans="12:15" x14ac:dyDescent="0.25">
      <c r="L484">
        <v>195</v>
      </c>
      <c r="N484" s="432" t="s">
        <v>95</v>
      </c>
      <c r="O484" s="219">
        <v>0.31869999999999998</v>
      </c>
    </row>
    <row r="485" spans="12:15" ht="15.75" thickBot="1" x14ac:dyDescent="0.3">
      <c r="L485">
        <v>196</v>
      </c>
      <c r="N485" s="433"/>
      <c r="O485" s="220">
        <v>238</v>
      </c>
    </row>
    <row r="486" spans="12:15" x14ac:dyDescent="0.25">
      <c r="L486">
        <v>198</v>
      </c>
      <c r="N486" s="432" t="s">
        <v>100</v>
      </c>
      <c r="O486" s="219">
        <v>0.31819999999999998</v>
      </c>
    </row>
    <row r="487" spans="12:15" ht="15.75" thickBot="1" x14ac:dyDescent="0.3">
      <c r="L487">
        <v>199</v>
      </c>
      <c r="N487" s="433"/>
      <c r="O487" s="220">
        <v>239</v>
      </c>
    </row>
    <row r="488" spans="12:15" x14ac:dyDescent="0.25">
      <c r="L488">
        <v>200</v>
      </c>
      <c r="N488" s="432" t="s">
        <v>244</v>
      </c>
      <c r="O488" s="219">
        <v>0.313</v>
      </c>
    </row>
    <row r="489" spans="12:15" ht="15.75" thickBot="1" x14ac:dyDescent="0.3">
      <c r="L489">
        <v>201</v>
      </c>
      <c r="N489" s="433"/>
      <c r="O489" s="220">
        <v>240</v>
      </c>
    </row>
    <row r="490" spans="12:15" x14ac:dyDescent="0.25">
      <c r="L490">
        <v>202</v>
      </c>
      <c r="N490" s="432" t="s">
        <v>276</v>
      </c>
      <c r="O490" s="219">
        <v>0.31169999999999998</v>
      </c>
    </row>
    <row r="491" spans="12:15" ht="15.75" thickBot="1" x14ac:dyDescent="0.3">
      <c r="L491">
        <v>203</v>
      </c>
      <c r="N491" s="433"/>
      <c r="O491" s="220">
        <v>241</v>
      </c>
    </row>
    <row r="492" spans="12:15" x14ac:dyDescent="0.25">
      <c r="L492">
        <v>205</v>
      </c>
      <c r="N492" s="432" t="s">
        <v>64</v>
      </c>
      <c r="O492" s="219">
        <v>0.30280000000000001</v>
      </c>
    </row>
    <row r="493" spans="12:15" ht="15.75" thickBot="1" x14ac:dyDescent="0.3">
      <c r="L493">
        <v>206</v>
      </c>
      <c r="N493" s="433"/>
      <c r="O493" s="220">
        <v>242</v>
      </c>
    </row>
    <row r="494" spans="12:15" x14ac:dyDescent="0.25">
      <c r="L494">
        <v>207</v>
      </c>
      <c r="N494" s="432" t="s">
        <v>310</v>
      </c>
      <c r="O494" s="219">
        <v>0.3009</v>
      </c>
    </row>
    <row r="495" spans="12:15" ht="15.75" thickBot="1" x14ac:dyDescent="0.3">
      <c r="L495">
        <v>208</v>
      </c>
      <c r="N495" s="433"/>
      <c r="O495" s="220">
        <v>243</v>
      </c>
    </row>
    <row r="496" spans="12:15" x14ac:dyDescent="0.25">
      <c r="L496">
        <v>209</v>
      </c>
      <c r="N496" s="432" t="s">
        <v>162</v>
      </c>
      <c r="O496" s="219">
        <v>0.30030000000000001</v>
      </c>
    </row>
    <row r="497" spans="12:15" ht="15.75" thickBot="1" x14ac:dyDescent="0.3">
      <c r="L497">
        <v>210</v>
      </c>
      <c r="N497" s="433"/>
      <c r="O497" s="220">
        <v>244</v>
      </c>
    </row>
    <row r="498" spans="12:15" x14ac:dyDescent="0.25">
      <c r="L498">
        <v>211</v>
      </c>
      <c r="N498" s="432" t="s">
        <v>336</v>
      </c>
      <c r="O498" s="219">
        <v>0.30009999999999998</v>
      </c>
    </row>
    <row r="499" spans="12:15" ht="15.75" thickBot="1" x14ac:dyDescent="0.3">
      <c r="L499">
        <v>212</v>
      </c>
      <c r="N499" s="433"/>
      <c r="O499" s="220">
        <v>245</v>
      </c>
    </row>
    <row r="500" spans="12:15" x14ac:dyDescent="0.25">
      <c r="L500">
        <v>213</v>
      </c>
      <c r="N500" s="432" t="s">
        <v>326</v>
      </c>
      <c r="O500" s="219">
        <v>0.29909999999999998</v>
      </c>
    </row>
    <row r="501" spans="12:15" ht="15.75" thickBot="1" x14ac:dyDescent="0.3">
      <c r="L501">
        <v>214</v>
      </c>
      <c r="N501" s="433"/>
      <c r="O501" s="220">
        <v>246</v>
      </c>
    </row>
    <row r="502" spans="12:15" x14ac:dyDescent="0.25">
      <c r="L502">
        <v>215</v>
      </c>
      <c r="N502" s="432" t="s">
        <v>187</v>
      </c>
      <c r="O502" s="219">
        <v>0.29699999999999999</v>
      </c>
    </row>
    <row r="503" spans="12:15" ht="15.75" thickBot="1" x14ac:dyDescent="0.3">
      <c r="L503">
        <v>216</v>
      </c>
      <c r="N503" s="433"/>
      <c r="O503" s="220">
        <v>247</v>
      </c>
    </row>
    <row r="504" spans="12:15" x14ac:dyDescent="0.25">
      <c r="L504">
        <v>217</v>
      </c>
      <c r="N504" s="432" t="s">
        <v>283</v>
      </c>
      <c r="O504" s="219">
        <v>0.29659999999999997</v>
      </c>
    </row>
    <row r="505" spans="12:15" ht="15.75" thickBot="1" x14ac:dyDescent="0.3">
      <c r="L505">
        <v>218</v>
      </c>
      <c r="N505" s="433"/>
      <c r="O505" s="220">
        <v>248</v>
      </c>
    </row>
    <row r="506" spans="12:15" x14ac:dyDescent="0.25">
      <c r="L506">
        <v>219</v>
      </c>
      <c r="N506" s="432" t="s">
        <v>289</v>
      </c>
      <c r="O506" s="219">
        <v>0.29480000000000001</v>
      </c>
    </row>
    <row r="507" spans="12:15" ht="15.75" thickBot="1" x14ac:dyDescent="0.3">
      <c r="L507">
        <v>220</v>
      </c>
      <c r="N507" s="433"/>
      <c r="O507" s="220">
        <v>249</v>
      </c>
    </row>
    <row r="508" spans="12:15" x14ac:dyDescent="0.25">
      <c r="L508">
        <v>221</v>
      </c>
      <c r="N508" s="432" t="s">
        <v>127</v>
      </c>
      <c r="O508" s="219">
        <v>0.29430000000000001</v>
      </c>
    </row>
    <row r="509" spans="12:15" ht="15.75" thickBot="1" x14ac:dyDescent="0.3">
      <c r="L509">
        <v>222</v>
      </c>
      <c r="N509" s="433"/>
      <c r="O509" s="220">
        <v>250</v>
      </c>
    </row>
    <row r="510" spans="12:15" ht="15.75" thickBot="1" x14ac:dyDescent="0.3">
      <c r="L510">
        <v>223</v>
      </c>
      <c r="N510" s="65" t="s">
        <v>23</v>
      </c>
      <c r="O510" s="66" t="s">
        <v>408</v>
      </c>
    </row>
    <row r="511" spans="12:15" x14ac:dyDescent="0.25">
      <c r="L511">
        <v>224</v>
      </c>
      <c r="N511" s="432" t="s">
        <v>223</v>
      </c>
      <c r="O511" s="219">
        <v>0.29299999999999998</v>
      </c>
    </row>
    <row r="512" spans="12:15" ht="15.75" thickBot="1" x14ac:dyDescent="0.3">
      <c r="L512">
        <v>226</v>
      </c>
      <c r="N512" s="433"/>
      <c r="O512" s="220">
        <v>251</v>
      </c>
    </row>
    <row r="513" spans="12:15" x14ac:dyDescent="0.25">
      <c r="L513">
        <v>227</v>
      </c>
      <c r="N513" s="432" t="s">
        <v>257</v>
      </c>
      <c r="O513" s="217">
        <v>0.28970000000000001</v>
      </c>
    </row>
    <row r="514" spans="12:15" ht="15.75" thickBot="1" x14ac:dyDescent="0.3">
      <c r="L514">
        <v>228</v>
      </c>
      <c r="N514" s="433"/>
      <c r="O514" s="218">
        <v>252</v>
      </c>
    </row>
    <row r="515" spans="12:15" x14ac:dyDescent="0.25">
      <c r="L515">
        <v>229</v>
      </c>
      <c r="N515" s="432" t="s">
        <v>190</v>
      </c>
      <c r="O515" s="221">
        <v>0.28810000000000002</v>
      </c>
    </row>
    <row r="516" spans="12:15" ht="15.75" thickBot="1" x14ac:dyDescent="0.3">
      <c r="L516">
        <v>230</v>
      </c>
      <c r="N516" s="433"/>
      <c r="O516" s="222">
        <v>253</v>
      </c>
    </row>
    <row r="517" spans="12:15" x14ac:dyDescent="0.25">
      <c r="L517">
        <v>231</v>
      </c>
      <c r="N517" s="432" t="s">
        <v>385</v>
      </c>
      <c r="O517" s="223">
        <v>0.28560000000000002</v>
      </c>
    </row>
    <row r="518" spans="12:15" ht="15.75" thickBot="1" x14ac:dyDescent="0.3">
      <c r="L518">
        <v>232</v>
      </c>
      <c r="N518" s="433"/>
      <c r="O518" s="224">
        <v>254</v>
      </c>
    </row>
    <row r="519" spans="12:15" x14ac:dyDescent="0.25">
      <c r="L519">
        <v>233</v>
      </c>
      <c r="N519" s="432" t="s">
        <v>296</v>
      </c>
      <c r="O519" s="225">
        <v>0.2853</v>
      </c>
    </row>
    <row r="520" spans="12:15" ht="15.75" thickBot="1" x14ac:dyDescent="0.3">
      <c r="L520">
        <v>234</v>
      </c>
      <c r="N520" s="433"/>
      <c r="O520" s="226">
        <v>255</v>
      </c>
    </row>
    <row r="521" spans="12:15" x14ac:dyDescent="0.25">
      <c r="L521">
        <v>235</v>
      </c>
      <c r="N521" s="432" t="s">
        <v>211</v>
      </c>
      <c r="O521" s="227">
        <v>0.28520000000000001</v>
      </c>
    </row>
    <row r="522" spans="12:15" ht="15.75" thickBot="1" x14ac:dyDescent="0.3">
      <c r="L522">
        <v>237</v>
      </c>
      <c r="N522" s="433"/>
      <c r="O522" s="228">
        <v>256</v>
      </c>
    </row>
    <row r="523" spans="12:15" x14ac:dyDescent="0.25">
      <c r="L523">
        <v>238</v>
      </c>
      <c r="N523" s="432" t="s">
        <v>311</v>
      </c>
      <c r="O523" s="229">
        <v>0.28449999999999998</v>
      </c>
    </row>
    <row r="524" spans="12:15" ht="15.75" thickBot="1" x14ac:dyDescent="0.3">
      <c r="L524">
        <v>239</v>
      </c>
      <c r="N524" s="433"/>
      <c r="O524" s="230">
        <v>257</v>
      </c>
    </row>
    <row r="525" spans="12:15" x14ac:dyDescent="0.25">
      <c r="L525">
        <v>240</v>
      </c>
      <c r="N525" s="432" t="s">
        <v>149</v>
      </c>
      <c r="O525" s="231">
        <v>0.28170000000000001</v>
      </c>
    </row>
    <row r="526" spans="12:15" ht="15.75" thickBot="1" x14ac:dyDescent="0.3">
      <c r="L526">
        <v>241</v>
      </c>
      <c r="N526" s="433"/>
      <c r="O526" s="232">
        <v>258</v>
      </c>
    </row>
    <row r="527" spans="12:15" x14ac:dyDescent="0.25">
      <c r="L527">
        <v>242</v>
      </c>
      <c r="N527" s="432" t="s">
        <v>380</v>
      </c>
      <c r="O527" s="231">
        <v>0.27939999999999998</v>
      </c>
    </row>
    <row r="528" spans="12:15" ht="15.75" thickBot="1" x14ac:dyDescent="0.3">
      <c r="L528">
        <v>243</v>
      </c>
      <c r="N528" s="433"/>
      <c r="O528" s="232">
        <v>259</v>
      </c>
    </row>
    <row r="529" spans="12:15" x14ac:dyDescent="0.25">
      <c r="L529">
        <v>244</v>
      </c>
      <c r="N529" s="432" t="s">
        <v>86</v>
      </c>
      <c r="O529" s="233">
        <v>0.2792</v>
      </c>
    </row>
    <row r="530" spans="12:15" ht="15.75" thickBot="1" x14ac:dyDescent="0.3">
      <c r="L530">
        <v>245</v>
      </c>
      <c r="N530" s="433"/>
      <c r="O530" s="234">
        <v>260</v>
      </c>
    </row>
    <row r="531" spans="12:15" x14ac:dyDescent="0.25">
      <c r="L531">
        <v>246</v>
      </c>
      <c r="N531" s="432" t="s">
        <v>263</v>
      </c>
      <c r="O531" s="235">
        <v>0.27860000000000001</v>
      </c>
    </row>
    <row r="532" spans="12:15" ht="15.75" thickBot="1" x14ac:dyDescent="0.3">
      <c r="L532">
        <v>247</v>
      </c>
      <c r="N532" s="433"/>
      <c r="O532" s="236">
        <v>261</v>
      </c>
    </row>
    <row r="533" spans="12:15" x14ac:dyDescent="0.25">
      <c r="L533">
        <v>248</v>
      </c>
      <c r="N533" s="432" t="s">
        <v>175</v>
      </c>
      <c r="O533" s="237">
        <v>0.26519999999999999</v>
      </c>
    </row>
    <row r="534" spans="12:15" ht="15.75" thickBot="1" x14ac:dyDescent="0.3">
      <c r="L534">
        <v>249</v>
      </c>
      <c r="N534" s="433"/>
      <c r="O534" s="238">
        <v>262</v>
      </c>
    </row>
    <row r="535" spans="12:15" x14ac:dyDescent="0.25">
      <c r="L535">
        <v>250</v>
      </c>
      <c r="N535" s="432" t="s">
        <v>172</v>
      </c>
      <c r="O535" s="239">
        <v>0.26300000000000001</v>
      </c>
    </row>
    <row r="536" spans="12:15" ht="15.75" thickBot="1" x14ac:dyDescent="0.3">
      <c r="L536">
        <v>251</v>
      </c>
      <c r="N536" s="433"/>
      <c r="O536" s="240">
        <v>263</v>
      </c>
    </row>
    <row r="537" spans="12:15" x14ac:dyDescent="0.25">
      <c r="L537">
        <v>252</v>
      </c>
      <c r="N537" s="432" t="s">
        <v>164</v>
      </c>
      <c r="O537" s="241">
        <v>0.26279999999999998</v>
      </c>
    </row>
    <row r="538" spans="12:15" ht="15.75" thickBot="1" x14ac:dyDescent="0.3">
      <c r="L538">
        <v>253</v>
      </c>
      <c r="N538" s="433"/>
      <c r="O538" s="242">
        <v>264</v>
      </c>
    </row>
    <row r="539" spans="12:15" x14ac:dyDescent="0.25">
      <c r="L539">
        <v>254</v>
      </c>
      <c r="N539" s="432" t="s">
        <v>230</v>
      </c>
      <c r="O539" s="241">
        <v>0.25929999999999997</v>
      </c>
    </row>
    <row r="540" spans="12:15" ht="15.75" thickBot="1" x14ac:dyDescent="0.3">
      <c r="L540">
        <v>255</v>
      </c>
      <c r="N540" s="433"/>
      <c r="O540" s="242">
        <v>265</v>
      </c>
    </row>
    <row r="541" spans="12:15" x14ac:dyDescent="0.25">
      <c r="L541">
        <v>256</v>
      </c>
      <c r="N541" s="432" t="s">
        <v>50</v>
      </c>
      <c r="O541" s="243">
        <v>0.25519999999999998</v>
      </c>
    </row>
    <row r="542" spans="12:15" ht="15.75" thickBot="1" x14ac:dyDescent="0.3">
      <c r="L542">
        <v>257</v>
      </c>
      <c r="N542" s="433"/>
      <c r="O542" s="244">
        <v>266</v>
      </c>
    </row>
    <row r="543" spans="12:15" x14ac:dyDescent="0.25">
      <c r="L543">
        <v>258</v>
      </c>
      <c r="N543" s="13" t="s">
        <v>140</v>
      </c>
      <c r="O543" s="245">
        <v>0.25290000000000001</v>
      </c>
    </row>
    <row r="544" spans="12:15" ht="15.75" thickBot="1" x14ac:dyDescent="0.3">
      <c r="L544">
        <v>259</v>
      </c>
      <c r="N544" s="14" t="s">
        <v>428</v>
      </c>
      <c r="O544" s="246">
        <v>267</v>
      </c>
    </row>
    <row r="545" spans="12:15" x14ac:dyDescent="0.25">
      <c r="L545">
        <v>260</v>
      </c>
      <c r="N545" s="432" t="s">
        <v>178</v>
      </c>
      <c r="O545" s="247">
        <v>0.25130000000000002</v>
      </c>
    </row>
    <row r="546" spans="12:15" ht="15.75" thickBot="1" x14ac:dyDescent="0.3">
      <c r="L546">
        <v>261</v>
      </c>
      <c r="N546" s="433"/>
      <c r="O546" s="248">
        <v>268</v>
      </c>
    </row>
    <row r="547" spans="12:15" x14ac:dyDescent="0.25">
      <c r="L547">
        <v>262</v>
      </c>
      <c r="N547" s="432" t="s">
        <v>238</v>
      </c>
      <c r="O547" s="249">
        <v>0.2467</v>
      </c>
    </row>
    <row r="548" spans="12:15" ht="15.75" thickBot="1" x14ac:dyDescent="0.3">
      <c r="L548">
        <v>263</v>
      </c>
      <c r="N548" s="433"/>
      <c r="O548" s="250">
        <v>269</v>
      </c>
    </row>
    <row r="549" spans="12:15" x14ac:dyDescent="0.25">
      <c r="L549">
        <v>264</v>
      </c>
      <c r="N549" s="432" t="s">
        <v>258</v>
      </c>
      <c r="O549" s="251">
        <v>0.2429</v>
      </c>
    </row>
    <row r="550" spans="12:15" ht="15.75" thickBot="1" x14ac:dyDescent="0.3">
      <c r="L550">
        <v>265</v>
      </c>
      <c r="N550" s="433"/>
      <c r="O550" s="252">
        <v>270</v>
      </c>
    </row>
    <row r="551" spans="12:15" x14ac:dyDescent="0.25">
      <c r="L551">
        <v>266</v>
      </c>
      <c r="N551" s="432" t="s">
        <v>269</v>
      </c>
      <c r="O551" s="253">
        <v>0.2404</v>
      </c>
    </row>
    <row r="552" spans="12:15" ht="15.75" thickBot="1" x14ac:dyDescent="0.3">
      <c r="L552">
        <v>268</v>
      </c>
      <c r="N552" s="433"/>
      <c r="O552" s="254">
        <v>271</v>
      </c>
    </row>
    <row r="553" spans="12:15" x14ac:dyDescent="0.25">
      <c r="L553">
        <v>269</v>
      </c>
      <c r="N553" s="432" t="s">
        <v>226</v>
      </c>
      <c r="O553" s="255">
        <v>0.23749999999999999</v>
      </c>
    </row>
    <row r="554" spans="12:15" ht="15.75" thickBot="1" x14ac:dyDescent="0.3">
      <c r="L554">
        <v>270</v>
      </c>
      <c r="N554" s="433"/>
      <c r="O554" s="256">
        <v>272</v>
      </c>
    </row>
    <row r="555" spans="12:15" x14ac:dyDescent="0.25">
      <c r="L555">
        <v>271</v>
      </c>
      <c r="N555" s="432" t="s">
        <v>294</v>
      </c>
      <c r="O555" s="257">
        <v>0.2359</v>
      </c>
    </row>
    <row r="556" spans="12:15" ht="15.75" thickBot="1" x14ac:dyDescent="0.3">
      <c r="L556">
        <v>272</v>
      </c>
      <c r="N556" s="433"/>
      <c r="O556" s="258">
        <v>273</v>
      </c>
    </row>
    <row r="557" spans="12:15" x14ac:dyDescent="0.25">
      <c r="L557">
        <v>273</v>
      </c>
      <c r="N557" s="432" t="s">
        <v>301</v>
      </c>
      <c r="O557" s="259">
        <v>0.23499999999999999</v>
      </c>
    </row>
    <row r="558" spans="12:15" ht="15.75" thickBot="1" x14ac:dyDescent="0.3">
      <c r="L558">
        <v>274</v>
      </c>
      <c r="N558" s="433"/>
      <c r="O558" s="260">
        <v>274</v>
      </c>
    </row>
    <row r="559" spans="12:15" x14ac:dyDescent="0.25">
      <c r="L559">
        <v>276</v>
      </c>
      <c r="N559" s="13" t="s">
        <v>118</v>
      </c>
      <c r="O559" s="261">
        <v>0.2339</v>
      </c>
    </row>
    <row r="560" spans="12:15" ht="15.75" thickBot="1" x14ac:dyDescent="0.3">
      <c r="L560">
        <v>277</v>
      </c>
      <c r="N560" s="14" t="s">
        <v>431</v>
      </c>
      <c r="O560" s="262">
        <v>275</v>
      </c>
    </row>
    <row r="561" spans="12:15" ht="15.75" thickBot="1" x14ac:dyDescent="0.3">
      <c r="L561">
        <v>278</v>
      </c>
      <c r="N561" s="65" t="s">
        <v>23</v>
      </c>
      <c r="O561" s="66" t="s">
        <v>408</v>
      </c>
    </row>
    <row r="562" spans="12:15" x14ac:dyDescent="0.25">
      <c r="L562">
        <v>279</v>
      </c>
      <c r="N562" s="432" t="s">
        <v>128</v>
      </c>
      <c r="O562" s="263">
        <v>0.2331</v>
      </c>
    </row>
    <row r="563" spans="12:15" ht="15.75" thickBot="1" x14ac:dyDescent="0.3">
      <c r="L563">
        <v>280</v>
      </c>
      <c r="N563" s="433"/>
      <c r="O563" s="264">
        <v>276</v>
      </c>
    </row>
    <row r="564" spans="12:15" x14ac:dyDescent="0.25">
      <c r="L564">
        <v>281</v>
      </c>
      <c r="N564" s="432" t="s">
        <v>287</v>
      </c>
      <c r="O564" s="265">
        <v>0.2329</v>
      </c>
    </row>
    <row r="565" spans="12:15" ht="15.75" thickBot="1" x14ac:dyDescent="0.3">
      <c r="L565">
        <v>282</v>
      </c>
      <c r="N565" s="433"/>
      <c r="O565" s="266">
        <v>277</v>
      </c>
    </row>
    <row r="566" spans="12:15" x14ac:dyDescent="0.25">
      <c r="L566">
        <v>283</v>
      </c>
      <c r="N566" s="432" t="s">
        <v>346</v>
      </c>
      <c r="O566" s="267">
        <v>0.2278</v>
      </c>
    </row>
    <row r="567" spans="12:15" ht="15.75" thickBot="1" x14ac:dyDescent="0.3">
      <c r="L567">
        <v>284</v>
      </c>
      <c r="N567" s="433"/>
      <c r="O567" s="268">
        <v>278</v>
      </c>
    </row>
    <row r="568" spans="12:15" x14ac:dyDescent="0.25">
      <c r="L568">
        <v>285</v>
      </c>
      <c r="N568" s="432" t="s">
        <v>81</v>
      </c>
      <c r="O568" s="269">
        <v>0.22750000000000001</v>
      </c>
    </row>
    <row r="569" spans="12:15" ht="15.75" thickBot="1" x14ac:dyDescent="0.3">
      <c r="L569">
        <v>286</v>
      </c>
      <c r="N569" s="433"/>
      <c r="O569" s="270">
        <v>279</v>
      </c>
    </row>
    <row r="570" spans="12:15" x14ac:dyDescent="0.25">
      <c r="L570">
        <v>287</v>
      </c>
      <c r="N570" s="432" t="s">
        <v>298</v>
      </c>
      <c r="O570" s="271">
        <v>0.22720000000000001</v>
      </c>
    </row>
    <row r="571" spans="12:15" ht="15.75" thickBot="1" x14ac:dyDescent="0.3">
      <c r="L571">
        <v>288</v>
      </c>
      <c r="N571" s="433"/>
      <c r="O571" s="272">
        <v>280</v>
      </c>
    </row>
    <row r="572" spans="12:15" x14ac:dyDescent="0.25">
      <c r="L572">
        <v>289</v>
      </c>
      <c r="N572" s="432" t="s">
        <v>282</v>
      </c>
      <c r="O572" s="273">
        <v>0.2235</v>
      </c>
    </row>
    <row r="573" spans="12:15" ht="15.75" thickBot="1" x14ac:dyDescent="0.3">
      <c r="L573">
        <v>290</v>
      </c>
      <c r="N573" s="433"/>
      <c r="O573" s="274">
        <v>281</v>
      </c>
    </row>
    <row r="574" spans="12:15" x14ac:dyDescent="0.25">
      <c r="L574">
        <v>291</v>
      </c>
      <c r="N574" s="432" t="s">
        <v>44</v>
      </c>
      <c r="O574" s="275">
        <v>0.22339999999999999</v>
      </c>
    </row>
    <row r="575" spans="12:15" ht="15.75" thickBot="1" x14ac:dyDescent="0.3">
      <c r="L575">
        <v>292</v>
      </c>
      <c r="N575" s="433"/>
      <c r="O575" s="276">
        <v>282</v>
      </c>
    </row>
    <row r="576" spans="12:15" x14ac:dyDescent="0.25">
      <c r="L576">
        <v>293</v>
      </c>
      <c r="N576" s="432" t="s">
        <v>133</v>
      </c>
      <c r="O576" s="277">
        <v>0.223</v>
      </c>
    </row>
    <row r="577" spans="12:15" ht="15.75" thickBot="1" x14ac:dyDescent="0.3">
      <c r="L577">
        <v>294</v>
      </c>
      <c r="N577" s="433"/>
      <c r="O577" s="278">
        <v>283</v>
      </c>
    </row>
    <row r="578" spans="12:15" x14ac:dyDescent="0.25">
      <c r="L578">
        <v>295</v>
      </c>
      <c r="N578" s="432" t="s">
        <v>191</v>
      </c>
      <c r="O578" s="279">
        <v>0.22189999999999999</v>
      </c>
    </row>
    <row r="579" spans="12:15" ht="15.75" thickBot="1" x14ac:dyDescent="0.3">
      <c r="L579">
        <v>296</v>
      </c>
      <c r="N579" s="433"/>
      <c r="O579" s="280">
        <v>284</v>
      </c>
    </row>
    <row r="580" spans="12:15" x14ac:dyDescent="0.25">
      <c r="L580">
        <v>297</v>
      </c>
      <c r="N580" s="432" t="s">
        <v>275</v>
      </c>
      <c r="O580" s="281">
        <v>0.22070000000000001</v>
      </c>
    </row>
    <row r="581" spans="12:15" ht="15.75" thickBot="1" x14ac:dyDescent="0.3">
      <c r="L581">
        <v>298</v>
      </c>
      <c r="N581" s="433"/>
      <c r="O581" s="282">
        <v>285</v>
      </c>
    </row>
    <row r="582" spans="12:15" x14ac:dyDescent="0.25">
      <c r="L582">
        <v>299</v>
      </c>
      <c r="N582" s="432" t="s">
        <v>80</v>
      </c>
      <c r="O582" s="283">
        <v>0.2203</v>
      </c>
    </row>
    <row r="583" spans="12:15" ht="15.75" thickBot="1" x14ac:dyDescent="0.3">
      <c r="L583">
        <v>300</v>
      </c>
      <c r="N583" s="433"/>
      <c r="O583" s="284">
        <v>286</v>
      </c>
    </row>
    <row r="584" spans="12:15" x14ac:dyDescent="0.25">
      <c r="L584">
        <v>301</v>
      </c>
      <c r="N584" s="432" t="s">
        <v>365</v>
      </c>
      <c r="O584" s="285">
        <v>0.219</v>
      </c>
    </row>
    <row r="585" spans="12:15" ht="15.75" thickBot="1" x14ac:dyDescent="0.3">
      <c r="L585">
        <v>302</v>
      </c>
      <c r="N585" s="433"/>
      <c r="O585" s="286">
        <v>287</v>
      </c>
    </row>
    <row r="586" spans="12:15" x14ac:dyDescent="0.25">
      <c r="L586">
        <v>303</v>
      </c>
      <c r="N586" s="432" t="s">
        <v>75</v>
      </c>
      <c r="O586" s="287">
        <v>0.2177</v>
      </c>
    </row>
    <row r="587" spans="12:15" ht="15.75" thickBot="1" x14ac:dyDescent="0.3">
      <c r="L587">
        <v>304</v>
      </c>
      <c r="N587" s="433"/>
      <c r="O587" s="288">
        <v>288</v>
      </c>
    </row>
    <row r="588" spans="12:15" x14ac:dyDescent="0.25">
      <c r="L588">
        <v>305</v>
      </c>
      <c r="N588" s="432" t="s">
        <v>235</v>
      </c>
      <c r="O588" s="289">
        <v>0.217</v>
      </c>
    </row>
    <row r="589" spans="12:15" ht="15.75" thickBot="1" x14ac:dyDescent="0.3">
      <c r="L589">
        <v>306</v>
      </c>
      <c r="N589" s="433"/>
      <c r="O589" s="290">
        <v>289</v>
      </c>
    </row>
    <row r="590" spans="12:15" x14ac:dyDescent="0.25">
      <c r="L590">
        <v>307</v>
      </c>
      <c r="N590" s="432" t="s">
        <v>217</v>
      </c>
      <c r="O590" s="291">
        <v>0.21690000000000001</v>
      </c>
    </row>
    <row r="591" spans="12:15" ht="15.75" thickBot="1" x14ac:dyDescent="0.3">
      <c r="L591">
        <v>308</v>
      </c>
      <c r="N591" s="433"/>
      <c r="O591" s="292">
        <v>290</v>
      </c>
    </row>
    <row r="592" spans="12:15" x14ac:dyDescent="0.25">
      <c r="L592">
        <v>309</v>
      </c>
      <c r="N592" s="432" t="s">
        <v>272</v>
      </c>
      <c r="O592" s="293">
        <v>0.2117</v>
      </c>
    </row>
    <row r="593" spans="12:15" ht="15.75" thickBot="1" x14ac:dyDescent="0.3">
      <c r="L593">
        <v>310</v>
      </c>
      <c r="N593" s="433"/>
      <c r="O593" s="294">
        <v>291</v>
      </c>
    </row>
    <row r="594" spans="12:15" x14ac:dyDescent="0.25">
      <c r="L594">
        <v>311</v>
      </c>
      <c r="N594" s="432" t="s">
        <v>329</v>
      </c>
      <c r="O594" s="295">
        <v>0.2112</v>
      </c>
    </row>
    <row r="595" spans="12:15" ht="15.75" thickBot="1" x14ac:dyDescent="0.3">
      <c r="L595">
        <v>312</v>
      </c>
      <c r="N595" s="433"/>
      <c r="O595" s="296">
        <v>292</v>
      </c>
    </row>
    <row r="596" spans="12:15" x14ac:dyDescent="0.25">
      <c r="L596">
        <v>313</v>
      </c>
      <c r="N596" s="432" t="s">
        <v>291</v>
      </c>
      <c r="O596" s="297">
        <v>0.2056</v>
      </c>
    </row>
    <row r="597" spans="12:15" ht="15.75" thickBot="1" x14ac:dyDescent="0.3">
      <c r="L597">
        <v>314</v>
      </c>
      <c r="N597" s="433"/>
      <c r="O597" s="298">
        <v>293</v>
      </c>
    </row>
    <row r="598" spans="12:15" x14ac:dyDescent="0.25">
      <c r="L598">
        <v>315</v>
      </c>
      <c r="N598" s="432" t="s">
        <v>73</v>
      </c>
      <c r="O598" s="299">
        <v>0.20369999999999999</v>
      </c>
    </row>
    <row r="599" spans="12:15" ht="15.75" thickBot="1" x14ac:dyDescent="0.3">
      <c r="L599">
        <v>316</v>
      </c>
      <c r="N599" s="433"/>
      <c r="O599" s="300">
        <v>294</v>
      </c>
    </row>
    <row r="600" spans="12:15" x14ac:dyDescent="0.25">
      <c r="L600">
        <v>317</v>
      </c>
      <c r="N600" s="432" t="s">
        <v>355</v>
      </c>
      <c r="O600" s="301">
        <v>0.20180000000000001</v>
      </c>
    </row>
    <row r="601" spans="12:15" ht="15.75" thickBot="1" x14ac:dyDescent="0.3">
      <c r="L601">
        <v>318</v>
      </c>
      <c r="N601" s="433"/>
      <c r="O601" s="302">
        <v>295</v>
      </c>
    </row>
    <row r="602" spans="12:15" x14ac:dyDescent="0.25">
      <c r="L602">
        <v>319</v>
      </c>
      <c r="N602" s="432" t="s">
        <v>314</v>
      </c>
      <c r="O602" s="303">
        <v>0.20080000000000001</v>
      </c>
    </row>
    <row r="603" spans="12:15" ht="15.75" thickBot="1" x14ac:dyDescent="0.3">
      <c r="L603">
        <v>320</v>
      </c>
      <c r="N603" s="433"/>
      <c r="O603" s="304">
        <v>296</v>
      </c>
    </row>
    <row r="604" spans="12:15" x14ac:dyDescent="0.25">
      <c r="L604">
        <v>321</v>
      </c>
      <c r="N604" s="432" t="s">
        <v>169</v>
      </c>
      <c r="O604" s="305">
        <v>0.20039999999999999</v>
      </c>
    </row>
    <row r="605" spans="12:15" ht="15.75" thickBot="1" x14ac:dyDescent="0.3">
      <c r="L605">
        <v>322</v>
      </c>
      <c r="N605" s="433"/>
      <c r="O605" s="306">
        <v>297</v>
      </c>
    </row>
    <row r="606" spans="12:15" x14ac:dyDescent="0.25">
      <c r="L606">
        <v>323</v>
      </c>
      <c r="N606" s="432" t="s">
        <v>122</v>
      </c>
      <c r="O606" s="307">
        <v>0.19789999999999999</v>
      </c>
    </row>
    <row r="607" spans="12:15" ht="15.75" thickBot="1" x14ac:dyDescent="0.3">
      <c r="L607">
        <v>324</v>
      </c>
      <c r="N607" s="433"/>
      <c r="O607" s="308">
        <v>298</v>
      </c>
    </row>
    <row r="608" spans="12:15" x14ac:dyDescent="0.25">
      <c r="L608">
        <v>325</v>
      </c>
      <c r="N608" s="432" t="s">
        <v>246</v>
      </c>
      <c r="O608" s="309">
        <v>0.19670000000000001</v>
      </c>
    </row>
    <row r="609" spans="12:15" ht="15.75" thickBot="1" x14ac:dyDescent="0.3">
      <c r="L609">
        <v>326</v>
      </c>
      <c r="N609" s="433"/>
      <c r="O609" s="310">
        <v>299</v>
      </c>
    </row>
    <row r="610" spans="12:15" x14ac:dyDescent="0.25">
      <c r="L610">
        <v>327</v>
      </c>
      <c r="N610" s="432" t="s">
        <v>111</v>
      </c>
      <c r="O610" s="311">
        <v>0.19189999999999999</v>
      </c>
    </row>
    <row r="611" spans="12:15" ht="15.75" thickBot="1" x14ac:dyDescent="0.3">
      <c r="L611">
        <v>328</v>
      </c>
      <c r="N611" s="433"/>
      <c r="O611" s="312">
        <v>300</v>
      </c>
    </row>
    <row r="612" spans="12:15" ht="15.75" thickBot="1" x14ac:dyDescent="0.3">
      <c r="L612">
        <v>329</v>
      </c>
      <c r="N612" s="65" t="s">
        <v>23</v>
      </c>
      <c r="O612" s="66" t="s">
        <v>408</v>
      </c>
    </row>
    <row r="613" spans="12:15" x14ac:dyDescent="0.25">
      <c r="L613">
        <v>330</v>
      </c>
      <c r="N613" s="432" t="s">
        <v>165</v>
      </c>
      <c r="O613" s="313">
        <v>0.19159999999999999</v>
      </c>
    </row>
    <row r="614" spans="12:15" ht="15.75" thickBot="1" x14ac:dyDescent="0.3">
      <c r="L614">
        <v>331</v>
      </c>
      <c r="N614" s="433"/>
      <c r="O614" s="314">
        <v>301</v>
      </c>
    </row>
    <row r="615" spans="12:15" x14ac:dyDescent="0.25">
      <c r="L615">
        <v>332</v>
      </c>
      <c r="N615" s="432" t="s">
        <v>197</v>
      </c>
      <c r="O615" s="315">
        <v>0.1888</v>
      </c>
    </row>
    <row r="616" spans="12:15" ht="15.75" thickBot="1" x14ac:dyDescent="0.3">
      <c r="L616">
        <v>333</v>
      </c>
      <c r="N616" s="433"/>
      <c r="O616" s="316">
        <v>302</v>
      </c>
    </row>
    <row r="617" spans="12:15" x14ac:dyDescent="0.25">
      <c r="L617">
        <v>334</v>
      </c>
      <c r="N617" s="432" t="s">
        <v>151</v>
      </c>
      <c r="O617" s="317">
        <v>0.18770000000000001</v>
      </c>
    </row>
    <row r="618" spans="12:15" ht="15.75" thickBot="1" x14ac:dyDescent="0.3">
      <c r="L618">
        <v>335</v>
      </c>
      <c r="N618" s="433"/>
      <c r="O618" s="318">
        <v>303</v>
      </c>
    </row>
    <row r="619" spans="12:15" x14ac:dyDescent="0.25">
      <c r="L619">
        <v>336</v>
      </c>
      <c r="N619" s="432" t="s">
        <v>288</v>
      </c>
      <c r="O619" s="319">
        <v>0.185</v>
      </c>
    </row>
    <row r="620" spans="12:15" ht="15.75" thickBot="1" x14ac:dyDescent="0.3">
      <c r="L620">
        <v>337</v>
      </c>
      <c r="N620" s="433"/>
      <c r="O620" s="320">
        <v>304</v>
      </c>
    </row>
    <row r="621" spans="12:15" x14ac:dyDescent="0.25">
      <c r="L621">
        <v>338</v>
      </c>
      <c r="N621" s="432" t="s">
        <v>233</v>
      </c>
      <c r="O621" s="321">
        <v>0.18260000000000001</v>
      </c>
    </row>
    <row r="622" spans="12:15" ht="15.75" thickBot="1" x14ac:dyDescent="0.3">
      <c r="L622">
        <v>339</v>
      </c>
      <c r="N622" s="433"/>
      <c r="O622" s="322">
        <v>305</v>
      </c>
    </row>
    <row r="623" spans="12:15" x14ac:dyDescent="0.25">
      <c r="L623">
        <v>340</v>
      </c>
      <c r="N623" s="432" t="s">
        <v>195</v>
      </c>
      <c r="O623" s="323">
        <v>0.18149999999999999</v>
      </c>
    </row>
    <row r="624" spans="12:15" ht="15.75" thickBot="1" x14ac:dyDescent="0.3">
      <c r="L624">
        <v>341</v>
      </c>
      <c r="N624" s="433"/>
      <c r="O624" s="324">
        <v>306</v>
      </c>
    </row>
    <row r="625" spans="12:15" x14ac:dyDescent="0.25">
      <c r="L625">
        <v>342</v>
      </c>
      <c r="N625" s="432" t="s">
        <v>350</v>
      </c>
      <c r="O625" s="325">
        <v>0.1789</v>
      </c>
    </row>
    <row r="626" spans="12:15" ht="15.75" thickBot="1" x14ac:dyDescent="0.3">
      <c r="L626">
        <v>343</v>
      </c>
      <c r="N626" s="433"/>
      <c r="O626" s="326">
        <v>307</v>
      </c>
    </row>
    <row r="627" spans="12:15" x14ac:dyDescent="0.25">
      <c r="L627">
        <v>344</v>
      </c>
      <c r="N627" s="432" t="s">
        <v>40</v>
      </c>
      <c r="O627" s="327">
        <v>0.1726</v>
      </c>
    </row>
    <row r="628" spans="12:15" ht="15.75" thickBot="1" x14ac:dyDescent="0.3">
      <c r="L628">
        <v>345</v>
      </c>
      <c r="N628" s="433"/>
      <c r="O628" s="328">
        <v>308</v>
      </c>
    </row>
    <row r="629" spans="12:15" x14ac:dyDescent="0.25">
      <c r="L629">
        <v>346</v>
      </c>
      <c r="N629" s="432" t="s">
        <v>227</v>
      </c>
      <c r="O629" s="329">
        <v>0.1681</v>
      </c>
    </row>
    <row r="630" spans="12:15" ht="15.75" thickBot="1" x14ac:dyDescent="0.3">
      <c r="L630">
        <v>347</v>
      </c>
      <c r="N630" s="433"/>
      <c r="O630" s="330">
        <v>309</v>
      </c>
    </row>
    <row r="631" spans="12:15" x14ac:dyDescent="0.25">
      <c r="L631">
        <v>348</v>
      </c>
      <c r="N631" s="432" t="s">
        <v>278</v>
      </c>
      <c r="O631" s="331">
        <v>0.16800000000000001</v>
      </c>
    </row>
    <row r="632" spans="12:15" ht="15.75" thickBot="1" x14ac:dyDescent="0.3">
      <c r="L632">
        <v>349</v>
      </c>
      <c r="N632" s="433"/>
      <c r="O632" s="332">
        <v>310</v>
      </c>
    </row>
    <row r="633" spans="12:15" x14ac:dyDescent="0.25">
      <c r="L633">
        <v>350</v>
      </c>
      <c r="N633" s="432" t="s">
        <v>94</v>
      </c>
      <c r="O633" s="333">
        <v>0.159</v>
      </c>
    </row>
    <row r="634" spans="12:15" ht="15.75" thickBot="1" x14ac:dyDescent="0.3">
      <c r="L634">
        <v>351</v>
      </c>
      <c r="N634" s="433"/>
      <c r="O634" s="334">
        <v>311</v>
      </c>
    </row>
    <row r="635" spans="12:15" x14ac:dyDescent="0.25">
      <c r="N635" s="432" t="s">
        <v>173</v>
      </c>
      <c r="O635" s="335">
        <v>0.15679999999999999</v>
      </c>
    </row>
    <row r="636" spans="12:15" ht="15.75" thickBot="1" x14ac:dyDescent="0.3">
      <c r="N636" s="433"/>
      <c r="O636" s="336">
        <v>312</v>
      </c>
    </row>
    <row r="637" spans="12:15" x14ac:dyDescent="0.25">
      <c r="N637" s="432" t="s">
        <v>63</v>
      </c>
      <c r="O637" s="337">
        <v>0.15310000000000001</v>
      </c>
    </row>
    <row r="638" spans="12:15" ht="15.75" thickBot="1" x14ac:dyDescent="0.3">
      <c r="N638" s="433"/>
      <c r="O638" s="338">
        <v>313</v>
      </c>
    </row>
    <row r="639" spans="12:15" x14ac:dyDescent="0.25">
      <c r="N639" s="432" t="s">
        <v>232</v>
      </c>
      <c r="O639" s="339">
        <v>0.15260000000000001</v>
      </c>
    </row>
    <row r="640" spans="12:15" ht="15.75" thickBot="1" x14ac:dyDescent="0.3">
      <c r="N640" s="433"/>
      <c r="O640" s="340">
        <v>314</v>
      </c>
    </row>
    <row r="641" spans="14:15" x14ac:dyDescent="0.25">
      <c r="N641" s="432" t="s">
        <v>343</v>
      </c>
      <c r="O641" s="341">
        <v>0.15179999999999999</v>
      </c>
    </row>
    <row r="642" spans="14:15" ht="15.75" thickBot="1" x14ac:dyDescent="0.3">
      <c r="N642" s="433"/>
      <c r="O642" s="342">
        <v>315</v>
      </c>
    </row>
    <row r="643" spans="14:15" x14ac:dyDescent="0.25">
      <c r="N643" s="432" t="s">
        <v>88</v>
      </c>
      <c r="O643" s="343">
        <v>0.1507</v>
      </c>
    </row>
    <row r="644" spans="14:15" ht="15.75" thickBot="1" x14ac:dyDescent="0.3">
      <c r="N644" s="433"/>
      <c r="O644" s="344">
        <v>316</v>
      </c>
    </row>
    <row r="645" spans="14:15" x14ac:dyDescent="0.25">
      <c r="N645" s="432" t="s">
        <v>265</v>
      </c>
      <c r="O645" s="345">
        <v>0.1497</v>
      </c>
    </row>
    <row r="646" spans="14:15" ht="15.75" thickBot="1" x14ac:dyDescent="0.3">
      <c r="N646" s="433"/>
      <c r="O646" s="346">
        <v>317</v>
      </c>
    </row>
    <row r="647" spans="14:15" x14ac:dyDescent="0.25">
      <c r="N647" s="432" t="s">
        <v>83</v>
      </c>
      <c r="O647" s="347">
        <v>0.14849999999999999</v>
      </c>
    </row>
    <row r="648" spans="14:15" ht="15.75" thickBot="1" x14ac:dyDescent="0.3">
      <c r="N648" s="433"/>
      <c r="O648" s="348">
        <v>318</v>
      </c>
    </row>
    <row r="649" spans="14:15" x14ac:dyDescent="0.25">
      <c r="N649" s="432" t="s">
        <v>342</v>
      </c>
      <c r="O649" s="349">
        <v>0.14810000000000001</v>
      </c>
    </row>
    <row r="650" spans="14:15" ht="15.75" thickBot="1" x14ac:dyDescent="0.3">
      <c r="N650" s="433"/>
      <c r="O650" s="350">
        <v>319</v>
      </c>
    </row>
    <row r="651" spans="14:15" x14ac:dyDescent="0.25">
      <c r="N651" s="432" t="s">
        <v>216</v>
      </c>
      <c r="O651" s="351">
        <v>0.14430000000000001</v>
      </c>
    </row>
    <row r="652" spans="14:15" ht="15.75" thickBot="1" x14ac:dyDescent="0.3">
      <c r="N652" s="433"/>
      <c r="O652" s="352">
        <v>320</v>
      </c>
    </row>
    <row r="653" spans="14:15" x14ac:dyDescent="0.25">
      <c r="N653" s="432" t="s">
        <v>307</v>
      </c>
      <c r="O653" s="353">
        <v>0.13869999999999999</v>
      </c>
    </row>
    <row r="654" spans="14:15" ht="15.75" thickBot="1" x14ac:dyDescent="0.3">
      <c r="N654" s="433"/>
      <c r="O654" s="354">
        <v>321</v>
      </c>
    </row>
    <row r="655" spans="14:15" x14ac:dyDescent="0.25">
      <c r="N655" s="432" t="s">
        <v>180</v>
      </c>
      <c r="O655" s="355">
        <v>0.13730000000000001</v>
      </c>
    </row>
    <row r="656" spans="14:15" ht="15.75" thickBot="1" x14ac:dyDescent="0.3">
      <c r="N656" s="433"/>
      <c r="O656" s="356">
        <v>322</v>
      </c>
    </row>
    <row r="657" spans="14:15" x14ac:dyDescent="0.25">
      <c r="N657" s="432" t="s">
        <v>65</v>
      </c>
      <c r="O657" s="357">
        <v>0.13489999999999999</v>
      </c>
    </row>
    <row r="658" spans="14:15" ht="15.75" thickBot="1" x14ac:dyDescent="0.3">
      <c r="N658" s="433"/>
      <c r="O658" s="358">
        <v>323</v>
      </c>
    </row>
    <row r="659" spans="14:15" x14ac:dyDescent="0.25">
      <c r="N659" s="432" t="s">
        <v>290</v>
      </c>
      <c r="O659" s="359">
        <v>0.13100000000000001</v>
      </c>
    </row>
    <row r="660" spans="14:15" ht="15.75" thickBot="1" x14ac:dyDescent="0.3">
      <c r="N660" s="433"/>
      <c r="O660" s="360">
        <v>324</v>
      </c>
    </row>
    <row r="661" spans="14:15" x14ac:dyDescent="0.25">
      <c r="N661" s="432" t="s">
        <v>141</v>
      </c>
      <c r="O661" s="361">
        <v>0.12939999999999999</v>
      </c>
    </row>
    <row r="662" spans="14:15" ht="15.75" thickBot="1" x14ac:dyDescent="0.3">
      <c r="N662" s="433"/>
      <c r="O662" s="362">
        <v>325</v>
      </c>
    </row>
    <row r="663" spans="14:15" ht="15.75" thickBot="1" x14ac:dyDescent="0.3">
      <c r="N663" s="65" t="s">
        <v>23</v>
      </c>
      <c r="O663" s="66" t="s">
        <v>408</v>
      </c>
    </row>
    <row r="664" spans="14:15" x14ac:dyDescent="0.25">
      <c r="N664" s="432" t="s">
        <v>302</v>
      </c>
      <c r="O664" s="363">
        <v>0.12720000000000001</v>
      </c>
    </row>
    <row r="665" spans="14:15" ht="15.75" thickBot="1" x14ac:dyDescent="0.3">
      <c r="N665" s="433"/>
      <c r="O665" s="364">
        <v>326</v>
      </c>
    </row>
    <row r="666" spans="14:15" x14ac:dyDescent="0.25">
      <c r="N666" s="432" t="s">
        <v>430</v>
      </c>
      <c r="O666" s="365">
        <v>0.12720000000000001</v>
      </c>
    </row>
    <row r="667" spans="14:15" ht="15.75" thickBot="1" x14ac:dyDescent="0.3">
      <c r="N667" s="433"/>
      <c r="O667" s="366">
        <v>327</v>
      </c>
    </row>
    <row r="668" spans="14:15" x14ac:dyDescent="0.25">
      <c r="N668" s="432" t="s">
        <v>77</v>
      </c>
      <c r="O668" s="367">
        <v>0.12429999999999999</v>
      </c>
    </row>
    <row r="669" spans="14:15" ht="15.75" thickBot="1" x14ac:dyDescent="0.3">
      <c r="N669" s="433"/>
      <c r="O669" s="368">
        <v>328</v>
      </c>
    </row>
    <row r="670" spans="14:15" x14ac:dyDescent="0.25">
      <c r="N670" s="432" t="s">
        <v>57</v>
      </c>
      <c r="O670" s="369">
        <v>0.123</v>
      </c>
    </row>
    <row r="671" spans="14:15" ht="15.75" thickBot="1" x14ac:dyDescent="0.3">
      <c r="N671" s="433"/>
      <c r="O671" s="370">
        <v>329</v>
      </c>
    </row>
    <row r="672" spans="14:15" x14ac:dyDescent="0.25">
      <c r="N672" s="432" t="s">
        <v>309</v>
      </c>
      <c r="O672" s="371">
        <v>0.1229</v>
      </c>
    </row>
    <row r="673" spans="14:15" ht="15.75" thickBot="1" x14ac:dyDescent="0.3">
      <c r="N673" s="433"/>
      <c r="O673" s="372">
        <v>330</v>
      </c>
    </row>
    <row r="674" spans="14:15" x14ac:dyDescent="0.25">
      <c r="N674" s="432" t="s">
        <v>58</v>
      </c>
      <c r="O674" s="373">
        <v>0.1174</v>
      </c>
    </row>
    <row r="675" spans="14:15" ht="15.75" thickBot="1" x14ac:dyDescent="0.3">
      <c r="N675" s="433"/>
      <c r="O675" s="374">
        <v>331</v>
      </c>
    </row>
    <row r="676" spans="14:15" x14ac:dyDescent="0.25">
      <c r="N676" s="432" t="s">
        <v>241</v>
      </c>
      <c r="O676" s="425">
        <v>0.1162</v>
      </c>
    </row>
    <row r="677" spans="14:15" ht="15.75" thickBot="1" x14ac:dyDescent="0.3">
      <c r="N677" s="433"/>
      <c r="O677" s="426">
        <v>332</v>
      </c>
    </row>
    <row r="678" spans="14:15" x14ac:dyDescent="0.25">
      <c r="N678" s="432" t="s">
        <v>176</v>
      </c>
      <c r="O678" s="377">
        <v>0.1152</v>
      </c>
    </row>
    <row r="679" spans="14:15" ht="15.75" thickBot="1" x14ac:dyDescent="0.3">
      <c r="N679" s="433"/>
      <c r="O679" s="378">
        <v>333</v>
      </c>
    </row>
    <row r="680" spans="14:15" x14ac:dyDescent="0.25">
      <c r="N680" s="432" t="s">
        <v>189</v>
      </c>
      <c r="O680" s="379">
        <v>0.1133</v>
      </c>
    </row>
    <row r="681" spans="14:15" ht="15.75" thickBot="1" x14ac:dyDescent="0.3">
      <c r="N681" s="433"/>
      <c r="O681" s="380">
        <v>334</v>
      </c>
    </row>
    <row r="682" spans="14:15" x14ac:dyDescent="0.25">
      <c r="N682" s="432" t="s">
        <v>240</v>
      </c>
      <c r="O682" s="381">
        <v>0.113</v>
      </c>
    </row>
    <row r="683" spans="14:15" ht="15.75" thickBot="1" x14ac:dyDescent="0.3">
      <c r="N683" s="433"/>
      <c r="O683" s="382">
        <v>335</v>
      </c>
    </row>
    <row r="684" spans="14:15" x14ac:dyDescent="0.25">
      <c r="N684" s="432" t="s">
        <v>35</v>
      </c>
      <c r="O684" s="383">
        <v>0.11169999999999999</v>
      </c>
    </row>
    <row r="685" spans="14:15" ht="15.75" thickBot="1" x14ac:dyDescent="0.3">
      <c r="N685" s="433"/>
      <c r="O685" s="384">
        <v>336</v>
      </c>
    </row>
    <row r="686" spans="14:15" x14ac:dyDescent="0.25">
      <c r="N686" s="432" t="s">
        <v>228</v>
      </c>
      <c r="O686" s="385">
        <v>0.1116</v>
      </c>
    </row>
    <row r="687" spans="14:15" ht="15.75" thickBot="1" x14ac:dyDescent="0.3">
      <c r="N687" s="433"/>
      <c r="O687" s="386">
        <v>337</v>
      </c>
    </row>
    <row r="688" spans="14:15" x14ac:dyDescent="0.25">
      <c r="N688" s="432" t="s">
        <v>303</v>
      </c>
      <c r="O688" s="387">
        <v>0.109</v>
      </c>
    </row>
    <row r="689" spans="14:15" ht="15.75" thickBot="1" x14ac:dyDescent="0.3">
      <c r="N689" s="433"/>
      <c r="O689" s="388">
        <v>338</v>
      </c>
    </row>
    <row r="690" spans="14:15" x14ac:dyDescent="0.25">
      <c r="N690" s="432" t="s">
        <v>49</v>
      </c>
      <c r="O690" s="389">
        <v>8.2299999999999998E-2</v>
      </c>
    </row>
    <row r="691" spans="14:15" ht="15.75" thickBot="1" x14ac:dyDescent="0.3">
      <c r="N691" s="433"/>
      <c r="O691" s="390">
        <v>339</v>
      </c>
    </row>
    <row r="692" spans="14:15" x14ac:dyDescent="0.25">
      <c r="N692" s="432" t="s">
        <v>352</v>
      </c>
      <c r="O692" s="391">
        <v>7.9200000000000007E-2</v>
      </c>
    </row>
    <row r="693" spans="14:15" ht="15.75" thickBot="1" x14ac:dyDescent="0.3">
      <c r="N693" s="433"/>
      <c r="O693" s="392">
        <v>340</v>
      </c>
    </row>
    <row r="694" spans="14:15" x14ac:dyDescent="0.25">
      <c r="N694" s="432" t="s">
        <v>306</v>
      </c>
      <c r="O694" s="393">
        <v>7.51E-2</v>
      </c>
    </row>
    <row r="695" spans="14:15" ht="15.75" thickBot="1" x14ac:dyDescent="0.3">
      <c r="N695" s="433"/>
      <c r="O695" s="394">
        <v>341</v>
      </c>
    </row>
    <row r="696" spans="14:15" x14ac:dyDescent="0.25">
      <c r="N696" s="432" t="s">
        <v>43</v>
      </c>
      <c r="O696" s="395">
        <v>7.4800000000000005E-2</v>
      </c>
    </row>
    <row r="697" spans="14:15" ht="15.75" thickBot="1" x14ac:dyDescent="0.3">
      <c r="N697" s="433"/>
      <c r="O697" s="396">
        <v>342</v>
      </c>
    </row>
    <row r="698" spans="14:15" x14ac:dyDescent="0.25">
      <c r="N698" s="432" t="s">
        <v>153</v>
      </c>
      <c r="O698" s="397">
        <v>7.1099999999999997E-2</v>
      </c>
    </row>
    <row r="699" spans="14:15" ht="15.75" thickBot="1" x14ac:dyDescent="0.3">
      <c r="N699" s="433"/>
      <c r="O699" s="398">
        <v>343</v>
      </c>
    </row>
    <row r="700" spans="14:15" x14ac:dyDescent="0.25">
      <c r="N700" s="432" t="s">
        <v>357</v>
      </c>
      <c r="O700" s="399">
        <v>6.5600000000000006E-2</v>
      </c>
    </row>
    <row r="701" spans="14:15" ht="15.75" thickBot="1" x14ac:dyDescent="0.3">
      <c r="N701" s="433"/>
      <c r="O701" s="400">
        <v>344</v>
      </c>
    </row>
    <row r="702" spans="14:15" x14ac:dyDescent="0.25">
      <c r="N702" s="432" t="s">
        <v>264</v>
      </c>
      <c r="O702" s="401">
        <v>6.3299999999999995E-2</v>
      </c>
    </row>
    <row r="703" spans="14:15" ht="15.75" thickBot="1" x14ac:dyDescent="0.3">
      <c r="N703" s="433"/>
      <c r="O703" s="402">
        <v>345</v>
      </c>
    </row>
    <row r="704" spans="14:15" x14ac:dyDescent="0.25">
      <c r="N704" s="432" t="s">
        <v>101</v>
      </c>
      <c r="O704" s="403">
        <v>6.2700000000000006E-2</v>
      </c>
    </row>
    <row r="705" spans="14:15" ht="15.75" thickBot="1" x14ac:dyDescent="0.3">
      <c r="N705" s="433"/>
      <c r="O705" s="404">
        <v>346</v>
      </c>
    </row>
    <row r="706" spans="14:15" x14ac:dyDescent="0.25">
      <c r="N706" s="432" t="s">
        <v>209</v>
      </c>
      <c r="O706" s="405">
        <v>6.1800000000000001E-2</v>
      </c>
    </row>
    <row r="707" spans="14:15" ht="15.75" thickBot="1" x14ac:dyDescent="0.3">
      <c r="N707" s="433"/>
      <c r="O707" s="406">
        <v>347</v>
      </c>
    </row>
    <row r="708" spans="14:15" x14ac:dyDescent="0.25">
      <c r="N708" s="432" t="s">
        <v>137</v>
      </c>
      <c r="O708" s="407">
        <v>5.7799999999999997E-2</v>
      </c>
    </row>
    <row r="709" spans="14:15" ht="15.75" thickBot="1" x14ac:dyDescent="0.3">
      <c r="N709" s="433"/>
      <c r="O709" s="408">
        <v>348</v>
      </c>
    </row>
    <row r="710" spans="14:15" x14ac:dyDescent="0.25">
      <c r="N710" s="432" t="s">
        <v>78</v>
      </c>
      <c r="O710" s="409">
        <v>5.3900000000000003E-2</v>
      </c>
    </row>
    <row r="711" spans="14:15" ht="15.75" thickBot="1" x14ac:dyDescent="0.3">
      <c r="N711" s="433"/>
      <c r="O711" s="410">
        <v>349</v>
      </c>
    </row>
    <row r="712" spans="14:15" x14ac:dyDescent="0.25">
      <c r="N712" s="432" t="s">
        <v>42</v>
      </c>
      <c r="O712" s="411">
        <v>4.58E-2</v>
      </c>
    </row>
    <row r="713" spans="14:15" ht="15.75" thickBot="1" x14ac:dyDescent="0.3">
      <c r="N713" s="433"/>
      <c r="O713" s="412">
        <v>350</v>
      </c>
    </row>
    <row r="714" spans="14:15" x14ac:dyDescent="0.25">
      <c r="N714" s="432" t="s">
        <v>121</v>
      </c>
      <c r="O714" s="413">
        <v>4.19E-2</v>
      </c>
    </row>
    <row r="715" spans="14:15" ht="15.75" thickBot="1" x14ac:dyDescent="0.3">
      <c r="N715" s="433"/>
      <c r="O715" s="414">
        <v>351</v>
      </c>
    </row>
    <row r="716" spans="14:15" ht="15.75" thickBot="1" x14ac:dyDescent="0.3">
      <c r="N716" s="65" t="s">
        <v>23</v>
      </c>
      <c r="O716" s="66" t="s">
        <v>408</v>
      </c>
    </row>
  </sheetData>
  <sortState xmlns:xlrd2="http://schemas.microsoft.com/office/spreadsheetml/2017/richdata2" ref="D2:F352">
    <sortCondition ref="D2:D352"/>
  </sortState>
  <mergeCells count="283">
    <mergeCell ref="N54:N55"/>
    <mergeCell ref="N35:N36"/>
    <mergeCell ref="N29:N30"/>
    <mergeCell ref="N31:N32"/>
    <mergeCell ref="N1:N2"/>
    <mergeCell ref="N111:N112"/>
    <mergeCell ref="N105:N106"/>
    <mergeCell ref="N100:N101"/>
    <mergeCell ref="N94:N95"/>
    <mergeCell ref="N90:N91"/>
    <mergeCell ref="N88:N89"/>
    <mergeCell ref="N82:N83"/>
    <mergeCell ref="N84:N85"/>
    <mergeCell ref="N74:N75"/>
    <mergeCell ref="N139:N140"/>
    <mergeCell ref="N141:N142"/>
    <mergeCell ref="N137:N138"/>
    <mergeCell ref="N133:N134"/>
    <mergeCell ref="N127:N128"/>
    <mergeCell ref="N123:N124"/>
    <mergeCell ref="N125:N126"/>
    <mergeCell ref="N121:N122"/>
    <mergeCell ref="N115:N116"/>
    <mergeCell ref="N166:N167"/>
    <mergeCell ref="N160:N161"/>
    <mergeCell ref="N162:N163"/>
    <mergeCell ref="N156:N157"/>
    <mergeCell ref="N158:N159"/>
    <mergeCell ref="N151:N152"/>
    <mergeCell ref="N147:N148"/>
    <mergeCell ref="N143:N144"/>
    <mergeCell ref="N145:N146"/>
    <mergeCell ref="N188:N189"/>
    <mergeCell ref="N190:N191"/>
    <mergeCell ref="N184:N185"/>
    <mergeCell ref="N186:N187"/>
    <mergeCell ref="N180:N181"/>
    <mergeCell ref="N176:N177"/>
    <mergeCell ref="N178:N179"/>
    <mergeCell ref="N172:N173"/>
    <mergeCell ref="N168:N169"/>
    <mergeCell ref="N170:N171"/>
    <mergeCell ref="N209:N210"/>
    <mergeCell ref="N211:N212"/>
    <mergeCell ref="N205:N206"/>
    <mergeCell ref="N207:N208"/>
    <mergeCell ref="N200:N201"/>
    <mergeCell ref="N202:N203"/>
    <mergeCell ref="N196:N197"/>
    <mergeCell ref="N192:N193"/>
    <mergeCell ref="N194:N195"/>
    <mergeCell ref="N229:N230"/>
    <mergeCell ref="N231:N232"/>
    <mergeCell ref="N225:N226"/>
    <mergeCell ref="N227:N228"/>
    <mergeCell ref="N221:N222"/>
    <mergeCell ref="N223:N224"/>
    <mergeCell ref="N217:N218"/>
    <mergeCell ref="N219:N220"/>
    <mergeCell ref="N213:N214"/>
    <mergeCell ref="N215:N216"/>
    <mergeCell ref="N260:N261"/>
    <mergeCell ref="N253:N254"/>
    <mergeCell ref="N256:N257"/>
    <mergeCell ref="N249:N250"/>
    <mergeCell ref="N241:N242"/>
    <mergeCell ref="N243:N244"/>
    <mergeCell ref="N237:N238"/>
    <mergeCell ref="N239:N240"/>
    <mergeCell ref="N233:N234"/>
    <mergeCell ref="N235:N236"/>
    <mergeCell ref="N282:N283"/>
    <mergeCell ref="N284:N285"/>
    <mergeCell ref="N278:N279"/>
    <mergeCell ref="N280:N281"/>
    <mergeCell ref="N274:N275"/>
    <mergeCell ref="N276:N277"/>
    <mergeCell ref="N266:N267"/>
    <mergeCell ref="N268:N269"/>
    <mergeCell ref="N262:N263"/>
    <mergeCell ref="N264:N265"/>
    <mergeCell ref="N302:N303"/>
    <mergeCell ref="N304:N305"/>
    <mergeCell ref="N298:N299"/>
    <mergeCell ref="N300:N301"/>
    <mergeCell ref="N294:N295"/>
    <mergeCell ref="N296:N297"/>
    <mergeCell ref="N290:N291"/>
    <mergeCell ref="N292:N293"/>
    <mergeCell ref="N286:N287"/>
    <mergeCell ref="N288:N289"/>
    <mergeCell ref="N323:N324"/>
    <mergeCell ref="N325:N326"/>
    <mergeCell ref="N319:N320"/>
    <mergeCell ref="N321:N322"/>
    <mergeCell ref="N315:N316"/>
    <mergeCell ref="N317:N318"/>
    <mergeCell ref="N311:N312"/>
    <mergeCell ref="N313:N314"/>
    <mergeCell ref="N307:N308"/>
    <mergeCell ref="N309:N310"/>
    <mergeCell ref="N343:N344"/>
    <mergeCell ref="N345:N346"/>
    <mergeCell ref="N339:N340"/>
    <mergeCell ref="N341:N342"/>
    <mergeCell ref="N335:N336"/>
    <mergeCell ref="N337:N338"/>
    <mergeCell ref="N331:N332"/>
    <mergeCell ref="N333:N334"/>
    <mergeCell ref="N327:N328"/>
    <mergeCell ref="N329:N330"/>
    <mergeCell ref="N364:N365"/>
    <mergeCell ref="N366:N367"/>
    <mergeCell ref="N360:N361"/>
    <mergeCell ref="N355:N356"/>
    <mergeCell ref="N358:N359"/>
    <mergeCell ref="N351:N352"/>
    <mergeCell ref="N353:N354"/>
    <mergeCell ref="N347:N348"/>
    <mergeCell ref="N349:N350"/>
    <mergeCell ref="N388:N389"/>
    <mergeCell ref="N384:N385"/>
    <mergeCell ref="N386:N387"/>
    <mergeCell ref="N380:N381"/>
    <mergeCell ref="N382:N383"/>
    <mergeCell ref="N376:N377"/>
    <mergeCell ref="N372:N373"/>
    <mergeCell ref="N374:N375"/>
    <mergeCell ref="N368:N369"/>
    <mergeCell ref="N370:N371"/>
    <mergeCell ref="N409:N410"/>
    <mergeCell ref="N411:N412"/>
    <mergeCell ref="N404:N405"/>
    <mergeCell ref="N406:N407"/>
    <mergeCell ref="N402:N403"/>
    <mergeCell ref="N396:N397"/>
    <mergeCell ref="N398:N399"/>
    <mergeCell ref="N392:N393"/>
    <mergeCell ref="N394:N395"/>
    <mergeCell ref="N429:N430"/>
    <mergeCell ref="N431:N432"/>
    <mergeCell ref="N425:N426"/>
    <mergeCell ref="N427:N428"/>
    <mergeCell ref="N421:N422"/>
    <mergeCell ref="N423:N424"/>
    <mergeCell ref="N417:N418"/>
    <mergeCell ref="N419:N420"/>
    <mergeCell ref="N413:N414"/>
    <mergeCell ref="N449:N450"/>
    <mergeCell ref="N451:N452"/>
    <mergeCell ref="N445:N446"/>
    <mergeCell ref="N447:N448"/>
    <mergeCell ref="N441:N442"/>
    <mergeCell ref="N443:N444"/>
    <mergeCell ref="N437:N438"/>
    <mergeCell ref="N439:N440"/>
    <mergeCell ref="N433:N434"/>
    <mergeCell ref="N435:N436"/>
    <mergeCell ref="N470:N471"/>
    <mergeCell ref="N472:N473"/>
    <mergeCell ref="N466:N467"/>
    <mergeCell ref="N468:N469"/>
    <mergeCell ref="N462:N463"/>
    <mergeCell ref="N464:N465"/>
    <mergeCell ref="N460:N461"/>
    <mergeCell ref="N453:N454"/>
    <mergeCell ref="N455:N456"/>
    <mergeCell ref="N490:N491"/>
    <mergeCell ref="N492:N493"/>
    <mergeCell ref="N486:N487"/>
    <mergeCell ref="N488:N489"/>
    <mergeCell ref="N482:N483"/>
    <mergeCell ref="N484:N485"/>
    <mergeCell ref="N478:N479"/>
    <mergeCell ref="N474:N475"/>
    <mergeCell ref="N476:N477"/>
    <mergeCell ref="N511:N512"/>
    <mergeCell ref="N513:N514"/>
    <mergeCell ref="N506:N507"/>
    <mergeCell ref="N508:N509"/>
    <mergeCell ref="N502:N503"/>
    <mergeCell ref="N504:N505"/>
    <mergeCell ref="N498:N499"/>
    <mergeCell ref="N500:N501"/>
    <mergeCell ref="N494:N495"/>
    <mergeCell ref="N496:N497"/>
    <mergeCell ref="N531:N532"/>
    <mergeCell ref="N533:N534"/>
    <mergeCell ref="N527:N528"/>
    <mergeCell ref="N529:N530"/>
    <mergeCell ref="N523:N524"/>
    <mergeCell ref="N525:N526"/>
    <mergeCell ref="N519:N520"/>
    <mergeCell ref="N521:N522"/>
    <mergeCell ref="N515:N516"/>
    <mergeCell ref="N517:N518"/>
    <mergeCell ref="N551:N552"/>
    <mergeCell ref="N553:N554"/>
    <mergeCell ref="N547:N548"/>
    <mergeCell ref="N549:N550"/>
    <mergeCell ref="N545:N546"/>
    <mergeCell ref="N539:N540"/>
    <mergeCell ref="N541:N542"/>
    <mergeCell ref="N535:N536"/>
    <mergeCell ref="N537:N538"/>
    <mergeCell ref="N572:N573"/>
    <mergeCell ref="N574:N575"/>
    <mergeCell ref="N568:N569"/>
    <mergeCell ref="N570:N571"/>
    <mergeCell ref="N564:N565"/>
    <mergeCell ref="N566:N567"/>
    <mergeCell ref="N562:N563"/>
    <mergeCell ref="N555:N556"/>
    <mergeCell ref="N557:N558"/>
    <mergeCell ref="N592:N593"/>
    <mergeCell ref="N594:N595"/>
    <mergeCell ref="N588:N589"/>
    <mergeCell ref="N590:N591"/>
    <mergeCell ref="N584:N585"/>
    <mergeCell ref="N586:N587"/>
    <mergeCell ref="N580:N581"/>
    <mergeCell ref="N582:N583"/>
    <mergeCell ref="N576:N577"/>
    <mergeCell ref="N578:N579"/>
    <mergeCell ref="N613:N614"/>
    <mergeCell ref="N615:N616"/>
    <mergeCell ref="N608:N609"/>
    <mergeCell ref="N610:N611"/>
    <mergeCell ref="N604:N605"/>
    <mergeCell ref="N606:N607"/>
    <mergeCell ref="N600:N601"/>
    <mergeCell ref="N602:N603"/>
    <mergeCell ref="N596:N597"/>
    <mergeCell ref="N598:N599"/>
    <mergeCell ref="N633:N634"/>
    <mergeCell ref="N635:N636"/>
    <mergeCell ref="N629:N630"/>
    <mergeCell ref="N631:N632"/>
    <mergeCell ref="N625:N626"/>
    <mergeCell ref="N627:N628"/>
    <mergeCell ref="N621:N622"/>
    <mergeCell ref="N623:N624"/>
    <mergeCell ref="N617:N618"/>
    <mergeCell ref="N619:N620"/>
    <mergeCell ref="N653:N654"/>
    <mergeCell ref="N655:N656"/>
    <mergeCell ref="N649:N650"/>
    <mergeCell ref="N651:N652"/>
    <mergeCell ref="N645:N646"/>
    <mergeCell ref="N647:N648"/>
    <mergeCell ref="N641:N642"/>
    <mergeCell ref="N643:N644"/>
    <mergeCell ref="N637:N638"/>
    <mergeCell ref="N639:N640"/>
    <mergeCell ref="N674:N675"/>
    <mergeCell ref="N676:N677"/>
    <mergeCell ref="N670:N671"/>
    <mergeCell ref="N672:N673"/>
    <mergeCell ref="N666:N667"/>
    <mergeCell ref="N668:N669"/>
    <mergeCell ref="N661:N662"/>
    <mergeCell ref="N664:N665"/>
    <mergeCell ref="N657:N658"/>
    <mergeCell ref="N659:N660"/>
    <mergeCell ref="N694:N695"/>
    <mergeCell ref="N696:N697"/>
    <mergeCell ref="N690:N691"/>
    <mergeCell ref="N692:N693"/>
    <mergeCell ref="N686:N687"/>
    <mergeCell ref="N688:N689"/>
    <mergeCell ref="N682:N683"/>
    <mergeCell ref="N684:N685"/>
    <mergeCell ref="N678:N679"/>
    <mergeCell ref="N680:N681"/>
    <mergeCell ref="N714:N715"/>
    <mergeCell ref="N710:N711"/>
    <mergeCell ref="N712:N713"/>
    <mergeCell ref="N706:N707"/>
    <mergeCell ref="N708:N709"/>
    <mergeCell ref="N702:N703"/>
    <mergeCell ref="N704:N705"/>
    <mergeCell ref="N698:N699"/>
    <mergeCell ref="N700:N701"/>
  </mergeCells>
  <hyperlinks>
    <hyperlink ref="N1" r:id="rId1" display="https://barttorvik.com/team.php?team=Louisville&amp;year=2016" xr:uid="{A1F6D06E-6E2B-4064-8269-8B59F5E8EC9D}"/>
    <hyperlink ref="N3" r:id="rId2" display="https://barttorvik.com/team.php?team=Kansas&amp;year=2016" xr:uid="{B7D9F1D1-FBFD-4AEC-9745-B11E92D2D451}"/>
    <hyperlink ref="N4" r:id="rId3" display="https://barttorvik.com/team.php?team=Kansas&amp;year=2016" xr:uid="{C6439392-4CCE-4110-B1F7-1F6667413510}"/>
    <hyperlink ref="N5" r:id="rId4" display="https://barttorvik.com/team.php?team=Villanova&amp;year=2016" xr:uid="{B6ACCA76-FAB3-4474-AC5F-ED6E2C61FCCE}"/>
    <hyperlink ref="N6" r:id="rId5" display="https://barttorvik.com/team.php?team=Villanova&amp;year=2016" xr:uid="{41215C7F-A0A8-445D-AB9C-FB00C59ACEAB}"/>
    <hyperlink ref="N7" r:id="rId6" display="https://barttorvik.com/team.php?team=West+Virginia&amp;year=2016" xr:uid="{5A2C97B6-447E-4C25-BC26-3792F2AE42AB}"/>
    <hyperlink ref="N8" r:id="rId7" display="https://barttorvik.com/team.php?team=West+Virginia&amp;year=2016" xr:uid="{8BB21AA0-B8C6-4D6A-B956-E2F5DB538468}"/>
    <hyperlink ref="N9" r:id="rId8" display="https://barttorvik.com/team.php?team=Miami+FL&amp;year=2016" xr:uid="{7BCF6418-EEB1-4B6B-8D9C-CDADF41F980A}"/>
    <hyperlink ref="N10" r:id="rId9" display="https://barttorvik.com/team.php?team=Miami+FL&amp;year=2016" xr:uid="{C593E703-9698-43C0-B174-4E3EB8B74CAC}"/>
    <hyperlink ref="N11" r:id="rId10" display="https://barttorvik.com/team.php?team=Xavier&amp;year=2016" xr:uid="{0ABEBC95-DDEA-420C-B430-AEFCB11553B1}"/>
    <hyperlink ref="N12" r:id="rId11" display="https://barttorvik.com/team.php?team=Xavier&amp;year=2016" xr:uid="{F7B2D767-4677-45EA-B701-26E7E4246C68}"/>
    <hyperlink ref="N13" r:id="rId12" display="https://barttorvik.com/team.php?team=Purdue&amp;year=2016" xr:uid="{4F7AFA7A-08A6-41F3-971B-E9075CBD3EAC}"/>
    <hyperlink ref="N14" r:id="rId13" display="https://barttorvik.com/team.php?team=Purdue&amp;year=2016" xr:uid="{B330DB55-EAB2-4717-8190-A1107E3BBE31}"/>
    <hyperlink ref="N15" r:id="rId14" display="https://barttorvik.com/team.php?team=Virginia&amp;year=2016" xr:uid="{265DF09D-86F8-4371-ABAF-278AF19FC444}"/>
    <hyperlink ref="N16" r:id="rId15" display="https://barttorvik.com/team.php?team=Virginia&amp;year=2016" xr:uid="{1CBA93ED-774B-49E5-925A-A799FEB88C15}"/>
    <hyperlink ref="N17" r:id="rId16" display="https://barttorvik.com/team.php?team=Oklahoma&amp;year=2016" xr:uid="{573824C9-B25A-499C-AF3F-6C05E1D11B84}"/>
    <hyperlink ref="N18" r:id="rId17" display="https://barttorvik.com/team.php?team=Oklahoma&amp;year=2016" xr:uid="{317D6D63-44AF-4854-AA54-54BCB597728E}"/>
    <hyperlink ref="N19" r:id="rId18" display="https://barttorvik.com/team.php?team=Duke&amp;year=2016" xr:uid="{0FB7A645-7D83-49CF-AE78-9710574B1748}"/>
    <hyperlink ref="N20" r:id="rId19" display="https://barttorvik.com/team.php?team=Duke&amp;year=2016" xr:uid="{CE26ED89-C2A5-43A0-A461-5326A486C2EC}"/>
    <hyperlink ref="N21" r:id="rId20" display="https://barttorvik.com/team.php?team=Michigan+St.&amp;year=2016" xr:uid="{28E3B7EF-97FE-42FF-B2AD-A716D1DAD1BD}"/>
    <hyperlink ref="N22" r:id="rId21" display="https://barttorvik.com/team.php?team=Michigan+St.&amp;year=2016" xr:uid="{111AD10D-AECB-4C33-B8A8-A74FE754EFFE}"/>
    <hyperlink ref="N23" r:id="rId22" display="https://barttorvik.com/team.php?team=Vanderbilt&amp;year=2016" xr:uid="{B0CA2E9F-DBC9-45E6-9BE6-902EB3AC6CE2}"/>
    <hyperlink ref="N24" r:id="rId23" display="https://barttorvik.com/team.php?team=Vanderbilt&amp;year=2016" xr:uid="{0ECEEB35-F189-4DA5-9B8F-2261D9D958A8}"/>
    <hyperlink ref="N25" r:id="rId24" display="https://barttorvik.com/team.php?team=Texas+A%26M&amp;year=2016" xr:uid="{96635EBF-943C-4248-B44E-FAF9511F6498}"/>
    <hyperlink ref="N26" r:id="rId25" display="https://barttorvik.com/team.php?team=Texas+A%26M&amp;year=2016" xr:uid="{43D3CE2D-2357-4743-AA47-F75947D09A6F}"/>
    <hyperlink ref="N27" r:id="rId26" display="https://barttorvik.com/team.php?team=North+Carolina&amp;year=2016" xr:uid="{33246FA8-1C7D-4DF8-A9E7-DF359A667531}"/>
    <hyperlink ref="N28" r:id="rId27" display="https://barttorvik.com/team.php?team=North+Carolina&amp;year=2016" xr:uid="{F27D742E-DF58-4D78-AC72-8BCFBC7D59EB}"/>
    <hyperlink ref="N29" r:id="rId28" display="https://barttorvik.com/team.php?team=Saint+Mary%27s&amp;year=2016" xr:uid="{68F1DF93-9197-44F2-B6F1-7293589C0484}"/>
    <hyperlink ref="N31" r:id="rId29" display="https://barttorvik.com/team.php?team=SMU&amp;year=2016" xr:uid="{F1994272-30A6-4748-8382-A3AC435B33F9}"/>
    <hyperlink ref="N33" r:id="rId30" display="https://barttorvik.com/team.php?team=Iowa&amp;year=2016" xr:uid="{111CF8BD-D95B-4A44-B6C5-546357EF0554}"/>
    <hyperlink ref="N34" r:id="rId31" display="https://barttorvik.com/team.php?team=Iowa&amp;year=2016" xr:uid="{BBC03C54-F3B4-4DF4-B959-C716B46C3C57}"/>
    <hyperlink ref="N35" r:id="rId32" display="https://barttorvik.com/team.php?team=Florida&amp;year=2016" xr:uid="{FA1D5E94-FEFB-4F4F-86AA-4A4955AE992E}"/>
    <hyperlink ref="N37" r:id="rId33" display="https://barttorvik.com/team.php?team=Michigan&amp;year=2016" xr:uid="{46026AD9-DD2F-4DAC-A0BE-54C72C80144A}"/>
    <hyperlink ref="N38" r:id="rId34" display="https://barttorvik.com/team.php?team=Michigan&amp;year=2016" xr:uid="{8148D50E-4888-4268-A330-9EC554D4D2AC}"/>
    <hyperlink ref="N39" r:id="rId35" display="https://barttorvik.com/team.php?team=Maryland&amp;year=2016" xr:uid="{E96F88E8-6F16-4F34-A0B0-932074D5F1FB}"/>
    <hyperlink ref="N40" r:id="rId36" display="https://barttorvik.com/team.php?team=Maryland&amp;year=2016" xr:uid="{9F567772-B0C9-41BA-B76D-CC7049B7F1D9}"/>
    <hyperlink ref="N41" r:id="rId37" display="https://barttorvik.com/team.php?team=Pittsburgh&amp;year=2016" xr:uid="{8B2DF2A6-0591-44F0-91F3-76197FA51F2F}"/>
    <hyperlink ref="N42" r:id="rId38" display="https://barttorvik.com/team.php?team=Pittsburgh&amp;year=2016" xr:uid="{5C5273EA-0024-4A1C-A137-E06878B16913}"/>
    <hyperlink ref="N43" r:id="rId39" display="https://barttorvik.com/team.php?team=Gonzaga&amp;year=2016" xr:uid="{1B46EB09-5134-4808-91DE-B575A349AC57}"/>
    <hyperlink ref="N44" r:id="rId40" display="https://barttorvik.com/team.php?team=Gonzaga&amp;year=2016" xr:uid="{77A9D560-1204-4B81-ABE0-5C04DDFF4CA3}"/>
    <hyperlink ref="N45" r:id="rId41" display="https://barttorvik.com/team.php?team=Arizona&amp;year=2016" xr:uid="{1CAB46B0-A553-4477-8FC8-6D7469432445}"/>
    <hyperlink ref="N46" r:id="rId42" display="https://barttorvik.com/team.php?team=Arizona&amp;year=2016" xr:uid="{9636110C-0AC0-4672-9EFA-C09C265ED210}"/>
    <hyperlink ref="N47" r:id="rId43" display="https://barttorvik.com/team.php?team=Kentucky&amp;year=2016" xr:uid="{14F7F271-7156-4757-A8E0-367E80DD3B30}"/>
    <hyperlink ref="N48" r:id="rId44" display="https://barttorvik.com/team.php?team=Kentucky&amp;year=2016" xr:uid="{4BA5CC28-03D4-4231-9257-608A9FCC8320}"/>
    <hyperlink ref="N49" r:id="rId45" display="https://barttorvik.com/team.php?team=Indiana&amp;year=2016" xr:uid="{2AACE7C9-6E9B-48E7-A727-83849D7D1B99}"/>
    <hyperlink ref="N50" r:id="rId46" display="https://barttorvik.com/team.php?team=Indiana&amp;year=2016" xr:uid="{F0AC0B34-D1B4-4835-972A-EFE80CB742C6}"/>
    <hyperlink ref="O51" r:id="rId47" display="https://barttorvik.com/trank.php?&amp;begin=20151101&amp;end=20160314&amp;conlimit=All&amp;year=2016&amp;top=0&amp;venue=All&amp;type=N&amp;mingames=0&amp;quad=5&amp;rpi=" xr:uid="{969D3986-5D46-4772-ACAC-C1B60F5773C2}"/>
    <hyperlink ref="N52" r:id="rId48" display="https://barttorvik.com/team.php?team=Iowa+St.&amp;year=2016" xr:uid="{7F79D003-7483-496E-A0A6-C8B10795F0F3}"/>
    <hyperlink ref="N53" r:id="rId49" display="https://barttorvik.com/team.php?team=Iowa+St.&amp;year=2016" xr:uid="{FB39E980-C821-40F8-8F70-D8F95F8AF6F3}"/>
    <hyperlink ref="N54" r:id="rId50" display="https://barttorvik.com/team.php?team=South+Carolina&amp;year=2016" xr:uid="{17982E5C-DAEE-4D0F-A8F3-4EF4C7135F7B}"/>
    <hyperlink ref="N56" r:id="rId51" display="https://barttorvik.com/team.php?team=Butler&amp;year=2016" xr:uid="{6D546B4A-3802-4F94-BD0A-DF49DCDF6421}"/>
    <hyperlink ref="N57" r:id="rId52" display="https://barttorvik.com/team.php?team=Butler&amp;year=2016" xr:uid="{6A1255A3-A174-4847-8848-1F99606AAC12}"/>
    <hyperlink ref="N58" r:id="rId53" display="https://barttorvik.com/team.php?team=Cincinnati&amp;year=2016" xr:uid="{15888CEA-1E14-4473-AD13-4574E1EE7BDB}"/>
    <hyperlink ref="N59" r:id="rId54" display="https://barttorvik.com/team.php?team=Cincinnati&amp;year=2016" xr:uid="{9154ABC1-75E0-4510-B499-4296D1B0B27D}"/>
    <hyperlink ref="N60" r:id="rId55" display="https://barttorvik.com/team.php?team=USC&amp;year=2016" xr:uid="{830DC238-2E87-47EF-AEBD-932B32034FCC}"/>
    <hyperlink ref="N61" r:id="rId56" display="https://barttorvik.com/team.php?team=USC&amp;year=2016" xr:uid="{C7708C56-B26C-46D9-B6A4-BEF7EDD26BCA}"/>
    <hyperlink ref="N62" r:id="rId57" display="https://barttorvik.com/team.php?team=Wichita+St.&amp;year=2016" xr:uid="{132E2207-ED30-4083-A7E9-5F7F568215AF}"/>
    <hyperlink ref="N63" r:id="rId58" display="https://barttorvik.com/team.php?team=Wichita+St.&amp;year=2016" xr:uid="{0D006609-3A12-45FC-9190-4564931C8BB7}"/>
    <hyperlink ref="N64" r:id="rId59" display="https://barttorvik.com/team.php?team=California&amp;year=2016" xr:uid="{FEF6CAE0-02DB-474A-BB9C-847CDCEE941B}"/>
    <hyperlink ref="N65" r:id="rId60" display="https://barttorvik.com/team.php?team=California&amp;year=2016" xr:uid="{3237575D-AE05-4EC2-9539-2C735E1D756B}"/>
    <hyperlink ref="N66" r:id="rId61" display="https://barttorvik.com/team.php?team=Oregon&amp;year=2016" xr:uid="{08480741-B6AB-4B82-BCCF-3ED492D11508}"/>
    <hyperlink ref="N67" r:id="rId62" display="https://barttorvik.com/team.php?team=Oregon&amp;year=2016" xr:uid="{DC547CBF-F82A-41F4-83B1-F1FD0CBDBCAF}"/>
    <hyperlink ref="N68" r:id="rId63" display="https://barttorvik.com/team.php?team=Connecticut&amp;year=2016" xr:uid="{EA4FB19C-E984-446E-BB00-E7BB5C93C3A7}"/>
    <hyperlink ref="N69" r:id="rId64" display="https://barttorvik.com/team.php?team=Connecticut&amp;year=2016" xr:uid="{BD16FC30-48E8-4C90-8FC6-CEF5270B6935}"/>
    <hyperlink ref="N70" r:id="rId65" display="https://barttorvik.com/team.php?team=Baylor&amp;year=2016" xr:uid="{5F865332-9182-4295-BDEF-DBE6EE7AE4D8}"/>
    <hyperlink ref="N71" r:id="rId66" display="https://barttorvik.com/team.php?team=Baylor&amp;year=2016" xr:uid="{EF3140AE-FAA4-46CD-93BF-BBB50E0BC1A6}"/>
    <hyperlink ref="N72" r:id="rId67" display="https://barttorvik.com/team.php?team=Texas+Tech&amp;year=2016" xr:uid="{42C51C4A-B8BB-4E32-978B-063CD1412800}"/>
    <hyperlink ref="N73" r:id="rId68" display="https://barttorvik.com/team.php?team=Texas+Tech&amp;year=2016" xr:uid="{4BE4BD76-DBEB-4DFB-83AC-2B6CCEC0CFF8}"/>
    <hyperlink ref="N74" r:id="rId69" display="https://barttorvik.com/team.php?team=Valparaiso&amp;year=2016" xr:uid="{F05A6186-8559-487C-8357-EB36F9222CC7}"/>
    <hyperlink ref="N76" r:id="rId70" display="https://barttorvik.com/team.php?team=Texas&amp;year=2016" xr:uid="{E07861CD-09CF-4328-87B8-9849DA0C1B6E}"/>
    <hyperlink ref="N77" r:id="rId71" display="https://barttorvik.com/team.php?team=Texas&amp;year=2016" xr:uid="{12BA1B38-C53A-425E-83FE-EC1AD389453E}"/>
    <hyperlink ref="N78" r:id="rId72" display="https://barttorvik.com/team.php?team=Notre+Dame&amp;year=2016" xr:uid="{0DB88635-9361-4AAD-A0A5-629110EF4697}"/>
    <hyperlink ref="N79" r:id="rId73" display="https://barttorvik.com/team.php?team=Notre+Dame&amp;year=2016" xr:uid="{56EE77A2-81A6-4A4B-8E4F-53624245D072}"/>
    <hyperlink ref="N80" r:id="rId74" display="https://barttorvik.com/team.php?team=Hawaii&amp;year=2016" xr:uid="{D6FFD7B8-FD6E-43F2-B018-5BA37E130DBA}"/>
    <hyperlink ref="N81" r:id="rId75" display="https://barttorvik.com/team.php?team=Hawaii&amp;year=2016" xr:uid="{B9A10FE6-04B6-4BC3-A914-EAADD2CA8F0F}"/>
    <hyperlink ref="N82" r:id="rId76" display="https://barttorvik.com/team.php?team=Kansas+St.&amp;year=2016" xr:uid="{040F45EF-855D-4016-957E-B3622FDFB2A5}"/>
    <hyperlink ref="N84" r:id="rId77" display="https://barttorvik.com/team.php?team=UCLA&amp;year=2016" xr:uid="{BE4D89B7-21E7-47AA-8A2E-11B83E0DF78C}"/>
    <hyperlink ref="N86" r:id="rId78" display="https://barttorvik.com/team.php?team=South+Dakota+St.&amp;year=2016" xr:uid="{42312D86-151F-449B-993D-83F90A0F3C7C}"/>
    <hyperlink ref="N87" r:id="rId79" display="https://barttorvik.com/team.php?team=South+Dakota+St.&amp;year=2016" xr:uid="{B3EA4BC9-EB2D-4A9D-B2AF-48C5DB521A02}"/>
    <hyperlink ref="N88" r:id="rId80" display="https://barttorvik.com/team.php?team=George+Washington&amp;year=2016" xr:uid="{08ED6DB4-A8F6-42E9-9075-4879EF84CF16}"/>
    <hyperlink ref="N90" r:id="rId81" display="https://barttorvik.com/team.php?team=Arizona+St.&amp;year=2016" xr:uid="{4E705D97-3424-4FCF-ACB7-C1DB28C4D0B5}"/>
    <hyperlink ref="N92" r:id="rId82" display="https://barttorvik.com/team.php?team=Dayton&amp;year=2016" xr:uid="{7DB9AADE-FFBF-4E9C-86FC-AD876DD66309}"/>
    <hyperlink ref="N93" r:id="rId83" display="https://barttorvik.com/team.php?team=Dayton&amp;year=2016" xr:uid="{39E8CF9E-2525-4511-9661-B9A469D4F9BD}"/>
    <hyperlink ref="N94" r:id="rId84" display="https://barttorvik.com/team.php?team=UT+Arlington&amp;year=2016" xr:uid="{2BC67288-FDC8-4155-8B49-1D7810ABB4CA}"/>
    <hyperlink ref="N96" r:id="rId85" display="https://barttorvik.com/team.php?team=Saint+Joseph%27s&amp;year=2016" xr:uid="{72FDCCB1-3F89-4B18-A4B6-E268FB7F7AD9}"/>
    <hyperlink ref="N97" r:id="rId86" display="https://barttorvik.com/team.php?team=Saint+Joseph%27s&amp;year=2016" xr:uid="{6EDF3515-8F42-4B27-8685-533C4215D556}"/>
    <hyperlink ref="N98" r:id="rId87" display="https://barttorvik.com/team.php?team=Utah&amp;year=2016" xr:uid="{ECA7556A-644B-4375-959F-76C48A2E08B9}"/>
    <hyperlink ref="N99" r:id="rId88" display="https://barttorvik.com/team.php?team=Utah&amp;year=2016" xr:uid="{0D758FB0-926B-444E-B102-1824FA38B147}"/>
    <hyperlink ref="N100" r:id="rId89" display="https://barttorvik.com/team.php?team=Georgia&amp;year=2016" xr:uid="{676BA183-B07F-4EE6-A80E-246ED6139874}"/>
    <hyperlink ref="O102" r:id="rId90" display="https://barttorvik.com/trank.php?&amp;begin=20151101&amp;end=20160314&amp;conlimit=All&amp;year=2016&amp;top=0&amp;venue=All&amp;type=N&amp;mingames=0&amp;quad=5&amp;rpi=" xr:uid="{8D3E2B01-12FB-4E21-9FE7-8ECDC1E9D7FA}"/>
    <hyperlink ref="N103" r:id="rId91" display="https://barttorvik.com/team.php?team=Seton+Hall&amp;year=2016" xr:uid="{7A470344-75CB-4AAF-A139-0143939E014C}"/>
    <hyperlink ref="N104" r:id="rId92" display="https://barttorvik.com/team.php?team=Seton+Hall&amp;year=2016" xr:uid="{E6F2FA6C-928F-47FF-9B59-8C14D9D9DEEB}"/>
    <hyperlink ref="N105" r:id="rId93" display="https://barttorvik.com/team.php?team=Florida+St.&amp;year=2016" xr:uid="{08185273-92CE-4424-B5FD-B7BC9F86BB72}"/>
    <hyperlink ref="N107" r:id="rId94" display="https://barttorvik.com/team.php?team=Providence&amp;year=2016" xr:uid="{CCDB4AD7-353B-4B81-A963-B6EF94B98E3B}"/>
    <hyperlink ref="N108" r:id="rId95" display="https://barttorvik.com/team.php?team=Providence&amp;year=2016" xr:uid="{5A2EFC46-94AA-4A47-BAAD-CFA7C159DE94}"/>
    <hyperlink ref="N109" r:id="rId96" display="https://barttorvik.com/team.php?team=Little+Rock&amp;year=2016" xr:uid="{591BEDCD-4BFE-4D9C-8615-83F3A3EB5E55}"/>
    <hyperlink ref="N110" r:id="rId97" display="https://barttorvik.com/team.php?team=Little+Rock&amp;year=2016" xr:uid="{3574AEDE-E71F-40FD-B0AD-A384537877DC}"/>
    <hyperlink ref="N111" r:id="rId98" display="https://barttorvik.com/team.php?team=Richmond&amp;year=2016" xr:uid="{D6042AD2-10F0-45DB-A1E9-DAA1DC4CDCFD}"/>
    <hyperlink ref="N113" r:id="rId99" display="https://barttorvik.com/team.php?team=VCU&amp;year=2016" xr:uid="{AFBBBAD3-A121-4428-AE8B-DE462E7F4CD0}"/>
    <hyperlink ref="N114" r:id="rId100" display="https://barttorvik.com/team.php?team=VCU&amp;year=2016" xr:uid="{250FD4B2-4D59-4EC4-95A9-FEF7DB3D39BE}"/>
    <hyperlink ref="N115" r:id="rId101" display="https://barttorvik.com/team.php?team=UNLV&amp;year=2016" xr:uid="{2C6F4EDF-2F4F-4724-AEE4-88A18F3FECCE}"/>
    <hyperlink ref="N117" r:id="rId102" display="https://barttorvik.com/team.php?team=Syracuse&amp;year=2016" xr:uid="{A625C253-E03D-47E9-B79D-796A48BB6A68}"/>
    <hyperlink ref="N118" r:id="rId103" display="https://barttorvik.com/team.php?team=Syracuse&amp;year=2016" xr:uid="{2E560EFB-B9A7-4E6E-9FE1-2607C84251E2}"/>
    <hyperlink ref="N119" r:id="rId104" display="https://barttorvik.com/team.php?team=Colorado&amp;year=2016" xr:uid="{ECE34296-C40C-484F-8120-56EA87CE2198}"/>
    <hyperlink ref="N120" r:id="rId105" display="https://barttorvik.com/team.php?team=Colorado&amp;year=2016" xr:uid="{A80B44F9-CFAC-4CDE-8142-A816F4639F1B}"/>
    <hyperlink ref="N121" r:id="rId106" display="https://barttorvik.com/team.php?team=Georgetown&amp;year=2016" xr:uid="{97713629-E136-4BDC-8262-17C7C1043443}"/>
    <hyperlink ref="N123" r:id="rId107" display="https://barttorvik.com/team.php?team=Georgia+Tech&amp;year=2016" xr:uid="{26E242DC-79BD-4EA6-B15B-851F22058AE0}"/>
    <hyperlink ref="N125" r:id="rId108" display="https://barttorvik.com/team.php?team=Akron&amp;year=2016" xr:uid="{5E64CF95-96E7-4F82-8A1A-5AFEE09230CB}"/>
    <hyperlink ref="N127" r:id="rId109" display="https://barttorvik.com/team.php?team=Creighton&amp;year=2016" xr:uid="{619906F9-A1FD-45ED-85A0-EE7EBB9BEB14}"/>
    <hyperlink ref="N129" r:id="rId110" display="https://barttorvik.com/team.php?team=Oregon+St.&amp;year=2016" xr:uid="{E22944E7-715E-4A16-AB38-00FB1B1E2DE0}"/>
    <hyperlink ref="N130" r:id="rId111" display="https://barttorvik.com/team.php?team=Oregon+St.&amp;year=2016" xr:uid="{CA8F927C-8FE9-4196-B0B6-2F339ADD60AD}"/>
    <hyperlink ref="N131" r:id="rId112" display="https://barttorvik.com/team.php?team=Wisconsin&amp;year=2016" xr:uid="{7D10CB16-B059-406E-9AE4-90220F427923}"/>
    <hyperlink ref="N132" r:id="rId113" display="https://barttorvik.com/team.php?team=Wisconsin&amp;year=2016" xr:uid="{17E3D8EB-27E9-4769-8D98-37537EFE2780}"/>
    <hyperlink ref="N133" r:id="rId114" display="https://barttorvik.com/team.php?team=Old+Dominion&amp;year=2016" xr:uid="{E8FFDBD3-CBEE-426B-9C4A-1ECA463DAD81}"/>
    <hyperlink ref="N135" r:id="rId115" display="https://barttorvik.com/team.php?team=Northern+Iowa&amp;year=2016" xr:uid="{2736164A-C276-4D28-9155-0401596EF967}"/>
    <hyperlink ref="N136" r:id="rId116" display="https://barttorvik.com/team.php?team=Northern+Iowa&amp;year=2016" xr:uid="{F66AE944-7ED6-4921-9716-2272CB86967F}"/>
    <hyperlink ref="N137" r:id="rId117" display="https://barttorvik.com/team.php?team=Ohio+St.&amp;year=2016" xr:uid="{6E37C75B-542A-4589-8DBD-C1A1523583B0}"/>
    <hyperlink ref="N139" r:id="rId118" display="https://barttorvik.com/team.php?team=Washington&amp;year=2016" xr:uid="{79B25798-8FCE-4598-BDAA-C8E4A866CCB7}"/>
    <hyperlink ref="N141" r:id="rId119" display="https://barttorvik.com/team.php?team=BYU&amp;year=2016" xr:uid="{25440AB1-9F56-45A7-8C11-88E07D060995}"/>
    <hyperlink ref="N143" r:id="rId120" display="https://barttorvik.com/team.php?team=Northwestern&amp;year=2016" xr:uid="{875B90F7-CB56-418E-92FF-47F87F618325}"/>
    <hyperlink ref="N145" r:id="rId121" display="https://barttorvik.com/team.php?team=Alabama&amp;year=2016" xr:uid="{FAFB6742-0350-4038-B233-F609E22344A2}"/>
    <hyperlink ref="N147" r:id="rId122" display="https://barttorvik.com/team.php?team=Monmouth&amp;year=2016" xr:uid="{FAB2BD45-9AEC-425A-A9D2-EE120EE14ACA}"/>
    <hyperlink ref="N149" r:id="rId123" display="https://barttorvik.com/team.php?team=Tulsa&amp;year=2016" xr:uid="{31028556-E0C6-4D5A-8B20-0BF1B6A23895}"/>
    <hyperlink ref="N150" r:id="rId124" display="https://barttorvik.com/team.php?team=Tulsa&amp;year=2016" xr:uid="{C94BBE1C-B5CA-4B86-90AD-F6DFFBE33FE8}"/>
    <hyperlink ref="N151" r:id="rId125" display="https://barttorvik.com/team.php?team=Evansville&amp;year=2016" xr:uid="{30D19E73-D14F-4129-A12C-A2AF21A99F9F}"/>
    <hyperlink ref="O153" r:id="rId126" display="https://barttorvik.com/trank.php?&amp;begin=20151101&amp;end=20160314&amp;conlimit=All&amp;year=2016&amp;top=0&amp;venue=All&amp;type=N&amp;mingames=0&amp;quad=5&amp;rpi=" xr:uid="{C1C9A332-7CF6-4161-A2CB-88BD9AE56E9B}"/>
    <hyperlink ref="N154" r:id="rId127" display="https://barttorvik.com/team.php?team=Stony+Brook&amp;year=2016" xr:uid="{AA06D211-D7DD-47EF-9947-70EA717C932D}"/>
    <hyperlink ref="N155" r:id="rId128" display="https://barttorvik.com/team.php?team=Stony+Brook&amp;year=2016" xr:uid="{1DA4BA21-5D7B-4FCC-9A8A-5F5AFED2C1CA}"/>
    <hyperlink ref="N156" r:id="rId129" display="https://barttorvik.com/team.php?team=Oakland&amp;year=2016" xr:uid="{B745CA93-9C1B-43B6-B3A0-1595DC7063B3}"/>
    <hyperlink ref="N158" r:id="rId130" display="https://barttorvik.com/team.php?team=Arkansas&amp;year=2016" xr:uid="{27900E06-B3D0-4CD4-9127-AF63433054CD}"/>
    <hyperlink ref="N160" r:id="rId131" display="https://barttorvik.com/team.php?team=San+Diego+St.&amp;year=2016" xr:uid="{BBEDF5F9-AFEC-44AA-AD88-9EEC21388EE6}"/>
    <hyperlink ref="N162" r:id="rId132" display="https://barttorvik.com/team.php?team=Memphis&amp;year=2016" xr:uid="{1FECCF9E-D64A-4BC1-B68B-7317DD5D4C8E}"/>
    <hyperlink ref="N164" r:id="rId133" display="https://barttorvik.com/team.php?team=Yale&amp;year=2016" xr:uid="{4593E963-646A-40A1-AC19-33662AE5C6D5}"/>
    <hyperlink ref="N165" r:id="rId134" display="https://barttorvik.com/team.php?team=Yale&amp;year=2016" xr:uid="{893DA172-7A3A-410F-8CE5-1157AC047C98}"/>
    <hyperlink ref="N166" r:id="rId135" display="https://barttorvik.com/team.php?team=Marquette&amp;year=2016" xr:uid="{639A38AE-531F-4484-9F78-B40401A83FF8}"/>
    <hyperlink ref="N168" r:id="rId136" display="https://barttorvik.com/team.php?team=Princeton&amp;year=2016" xr:uid="{F6F88604-D96E-45E6-8A50-7790DAFE8719}"/>
    <hyperlink ref="N170" r:id="rId137" display="https://barttorvik.com/team.php?team=LSU&amp;year=2016" xr:uid="{3B08D772-305B-4A87-BFB4-DC93E4582CB6}"/>
    <hyperlink ref="N172" r:id="rId138" display="https://barttorvik.com/team.php?team=UC+Irvine&amp;year=2016" xr:uid="{F265FB55-0C4E-4685-B0CF-4A2CBF564959}"/>
    <hyperlink ref="N174" r:id="rId139" display="https://barttorvik.com/team.php?team=Chattanooga&amp;year=2016" xr:uid="{AF5A0EC3-0F7F-46C8-8ED8-56BD5A6BFDE7}"/>
    <hyperlink ref="N175" r:id="rId140" display="https://barttorvik.com/team.php?team=Chattanooga&amp;year=2016" xr:uid="{CF53256A-5376-4AF1-9008-5687A0263289}"/>
    <hyperlink ref="N176" r:id="rId141" display="https://barttorvik.com/team.php?team=William+%26+Mary&amp;year=2016" xr:uid="{2FC08D30-6CDF-4893-867E-62C176EB2612}"/>
    <hyperlink ref="N178" r:id="rId142" display="https://barttorvik.com/team.php?team=Oklahoma+St.&amp;year=2016" xr:uid="{15867692-CBB9-47FA-99AF-CE2FC8427E7D}"/>
    <hyperlink ref="N180" r:id="rId143" display="https://barttorvik.com/team.php?team=Fordham&amp;year=2016" xr:uid="{EF3C62F6-B86D-4C65-B9E5-7F4140F714A2}"/>
    <hyperlink ref="N182" r:id="rId144" display="https://barttorvik.com/team.php?team=UNC+Wilmington&amp;year=2016" xr:uid="{80BACBD1-73BA-4AE4-AFDB-D72032ADB37D}"/>
    <hyperlink ref="N183" r:id="rId145" display="https://barttorvik.com/team.php?team=UNC+Wilmington&amp;year=2016" xr:uid="{1A8F726E-0A8A-43FF-A743-5D164568667A}"/>
    <hyperlink ref="N184" r:id="rId146" display="https://barttorvik.com/team.php?team=Stanford&amp;year=2016" xr:uid="{D46A12DE-56C6-45FF-A689-0E76FC683EE7}"/>
    <hyperlink ref="N186" r:id="rId147" display="https://barttorvik.com/team.php?team=Rhode+Island&amp;year=2016" xr:uid="{EA6BAEAD-D3C8-4E1C-8579-50006E1BF871}"/>
    <hyperlink ref="N188" r:id="rId148" display="https://barttorvik.com/team.php?team=Georgia+St.&amp;year=2016" xr:uid="{FEF074DF-4F74-433D-9A53-EC25C4DBD549}"/>
    <hyperlink ref="N190" r:id="rId149" display="https://barttorvik.com/team.php?team=Mississippi&amp;year=2016" xr:uid="{0D72CE95-F2E7-4BAD-8E4F-4B4DB4ADA18A}"/>
    <hyperlink ref="N192" r:id="rId150" display="https://barttorvik.com/team.php?team=New+Mexico&amp;year=2016" xr:uid="{177FC978-32C3-4116-99D2-AFA92469E70D}"/>
    <hyperlink ref="N194" r:id="rId151" display="https://barttorvik.com/team.php?team=St.+Bonaventure&amp;year=2016" xr:uid="{0C8C0321-3AB3-4201-8B9B-0AF02AAE73D8}"/>
    <hyperlink ref="N196" r:id="rId152" display="https://barttorvik.com/team.php?team=Nebraska&amp;year=2016" xr:uid="{8699B9F1-EA98-4E35-974A-6F4F17C3DC37}"/>
    <hyperlink ref="N198" r:id="rId153" display="https://barttorvik.com/team.php?team=Middle+Tennessee&amp;year=2016" xr:uid="{D659DF30-AB87-4C00-B05A-A9874B1DC48A}"/>
    <hyperlink ref="N199" r:id="rId154" display="https://barttorvik.com/team.php?team=Middle+Tennessee&amp;year=2016" xr:uid="{28C6B1E0-7090-439B-9DE9-796945D8068F}"/>
    <hyperlink ref="N200" r:id="rId155" display="https://barttorvik.com/team.php?team=North+Carolina+St.&amp;year=2016" xr:uid="{332369BB-8749-4F4F-922A-1A2BEDEB4AFD}"/>
    <hyperlink ref="N202" r:id="rId156" display="https://barttorvik.com/team.php?team=Washington+St.&amp;year=2016" xr:uid="{F066EFE3-8A13-45C2-B17E-E47B7D270478}"/>
    <hyperlink ref="O204" r:id="rId157" display="https://barttorvik.com/trank.php?&amp;begin=20151101&amp;end=20160314&amp;conlimit=All&amp;year=2016&amp;top=0&amp;venue=All&amp;type=N&amp;mingames=0&amp;quad=5&amp;rpi=" xr:uid="{8224AAD4-71A8-47CC-BA2D-EA63C62ED719}"/>
    <hyperlink ref="N205" r:id="rId158" display="https://barttorvik.com/team.php?team=James+Madison&amp;year=2016" xr:uid="{487388DB-01D6-475D-B7F0-C73437280004}"/>
    <hyperlink ref="N207" r:id="rId159" display="https://barttorvik.com/team.php?team=Boise+St.&amp;year=2016" xr:uid="{20924902-FC84-4F66-B787-2F9AE2B753B7}"/>
    <hyperlink ref="N209" r:id="rId160" display="https://barttorvik.com/team.php?team=College+of+Charleston&amp;year=2016" xr:uid="{57CD7CCF-4B5A-4A1A-95AD-CD8645EEF72B}"/>
    <hyperlink ref="N211" r:id="rId161" display="https://barttorvik.com/team.php?team=Long+Beach+St.&amp;year=2016" xr:uid="{BFCE72B8-CC52-46F0-815C-AA50749BDFA4}"/>
    <hyperlink ref="N213" r:id="rId162" display="https://barttorvik.com/team.php?team=Grand+Canyon&amp;year=2016" xr:uid="{02DB8515-B784-47DB-85DC-87D4435BB9E4}"/>
    <hyperlink ref="N215" r:id="rId163" display="https://barttorvik.com/team.php?team=Toledo&amp;year=2016" xr:uid="{422A64A7-D656-41E0-A550-F5786DBCAE48}"/>
    <hyperlink ref="N217" r:id="rId164" display="https://barttorvik.com/team.php?team=Wake+Forest&amp;year=2016" xr:uid="{98E1EE39-D1BD-4109-9E9B-B6B2C8AFE7FB}"/>
    <hyperlink ref="N219" r:id="rId165" display="https://barttorvik.com/team.php?team=UC+Santa+Barbara&amp;year=2016" xr:uid="{A979B20B-79F2-4D45-87D4-0ECE6D3C357D}"/>
    <hyperlink ref="N221" r:id="rId166" display="https://barttorvik.com/team.php?team=Houston&amp;year=2016" xr:uid="{ABE1C37D-D147-4A11-BDE5-A40E3D9D5321}"/>
    <hyperlink ref="N223" r:id="rId167" display="https://barttorvik.com/team.php?team=High+Point&amp;year=2016" xr:uid="{E3B65732-5ECF-463E-94FA-2B10CEBB4AC1}"/>
    <hyperlink ref="N225" r:id="rId168" display="https://barttorvik.com/team.php?team=TCU&amp;year=2016" xr:uid="{25A9626F-2D27-4E93-A576-55946AE1F30A}"/>
    <hyperlink ref="N227" r:id="rId169" display="https://barttorvik.com/team.php?team=Tennessee&amp;year=2016" xr:uid="{6358303D-D99F-4C1E-9BB5-82F34FDF040E}"/>
    <hyperlink ref="N229" r:id="rId170" display="https://barttorvik.com/team.php?team=Pepperdine&amp;year=2016" xr:uid="{E8FBB5E4-CA88-4115-ACD9-1B354B16A95A}"/>
    <hyperlink ref="N231" r:id="rId171" display="https://barttorvik.com/team.php?team=North+Florida&amp;year=2016" xr:uid="{FE8BDF1A-3074-4E8A-813B-5F5AE651DA27}"/>
    <hyperlink ref="N233" r:id="rId172" display="https://barttorvik.com/team.php?team=Harvard&amp;year=2016" xr:uid="{F9AA18C2-E8E2-46D4-97D9-C7D89BAEBF15}"/>
    <hyperlink ref="N235" r:id="rId173" display="https://barttorvik.com/team.php?team=Davidson&amp;year=2016" xr:uid="{3AD41390-5E7C-4E6E-BEB5-B136836F9344}"/>
    <hyperlink ref="N237" r:id="rId174" display="https://barttorvik.com/team.php?team=Ohio&amp;year=2016" xr:uid="{0DECF41C-D391-4DFC-A854-250B65C4D896}"/>
    <hyperlink ref="N239" r:id="rId175" display="https://barttorvik.com/team.php?team=Northeastern&amp;year=2016" xr:uid="{F9C9ED35-BD8F-48AA-8114-8F78CF60DA6D}"/>
    <hyperlink ref="N241" r:id="rId176" display="https://barttorvik.com/team.php?team=Morehead+St.&amp;year=2016" xr:uid="{19C1095B-C39F-4717-A692-624F82E4D8FC}"/>
    <hyperlink ref="N243" r:id="rId177" display="https://barttorvik.com/team.php?team=Belmont&amp;year=2016" xr:uid="{88DD7BC2-537D-422F-BB88-6BB113AB6B47}"/>
    <hyperlink ref="N245" r:id="rId178" display="https://barttorvik.com/team.php?team=Cal+St.+Bakersfield&amp;year=2016" xr:uid="{91A2C20D-AA89-4562-A23C-0CC8F9C43DD9}"/>
    <hyperlink ref="N246" r:id="rId179" display="https://barttorvik.com/team.php?team=Cal+St.+Bakersfield&amp;year=2016" xr:uid="{A812793E-D935-40BB-A152-972CAC73A0C7}"/>
    <hyperlink ref="N247" r:id="rId180" display="https://barttorvik.com/team.php?team=Temple&amp;year=2016" xr:uid="{E14B2757-AD55-476E-B834-6F5E162099CF}"/>
    <hyperlink ref="N248" r:id="rId181" display="https://barttorvik.com/team.php?team=Temple&amp;year=2016" xr:uid="{8E8C39EA-2490-48F9-A623-D529A0102F3C}"/>
    <hyperlink ref="N249" r:id="rId182" display="https://barttorvik.com/team.php?team=UAB&amp;year=2016" xr:uid="{E906BCBF-62E3-4B8F-8341-8FBF919A9B75}"/>
    <hyperlink ref="N251" r:id="rId183" display="https://barttorvik.com/team.php?team=UNC+Asheville&amp;year=2016" xr:uid="{9B3B5F09-6573-446A-AB78-3C7DB60FB120}"/>
    <hyperlink ref="N252" r:id="rId184" display="https://barttorvik.com/team.php?team=UNC+Asheville&amp;year=2016" xr:uid="{A4C4D612-6EE8-49F0-9AF8-209AA9EB87B8}"/>
    <hyperlink ref="N253" r:id="rId185" display="https://barttorvik.com/team.php?team=Southern+Illinois&amp;year=2016" xr:uid="{908E2E59-7FDC-4A46-9397-E10BB2400538}"/>
    <hyperlink ref="O255" r:id="rId186" display="https://barttorvik.com/trank.php?&amp;begin=20151101&amp;end=20160314&amp;conlimit=All&amp;year=2016&amp;top=0&amp;venue=All&amp;type=N&amp;mingames=0&amp;quad=5&amp;rpi=" xr:uid="{98E084B2-BB60-42CC-A96D-00A80DF404AA}"/>
    <hyperlink ref="N256" r:id="rId187" display="https://barttorvik.com/team.php?team=Nebraska+Omaha&amp;year=2016" xr:uid="{3BB75060-A11B-4AB8-A06D-44E7339B9EBD}"/>
    <hyperlink ref="N258" r:id="rId188" display="https://barttorvik.com/team.php?team=Weber+St.&amp;year=2016" xr:uid="{0636C279-77FC-4C88-93BA-16B6D5360181}"/>
    <hyperlink ref="N259" r:id="rId189" display="https://barttorvik.com/team.php?team=Weber+St.&amp;year=2016" xr:uid="{67E7512B-375B-4334-898D-CE65E7A3FC2D}"/>
    <hyperlink ref="N260" r:id="rId190" display="https://barttorvik.com/team.php?team=Army&amp;year=2016" xr:uid="{D8459477-B6B0-4DB5-A12C-9D6C041664BE}"/>
    <hyperlink ref="N262" r:id="rId191" display="https://barttorvik.com/team.php?team=Duquesne&amp;year=2016" xr:uid="{F6878AB6-863F-40D7-874D-F0C9F5EDB0A7}"/>
    <hyperlink ref="N264" r:id="rId192" display="https://barttorvik.com/team.php?team=Missouri&amp;year=2016" xr:uid="{0B348D71-B432-4083-A79E-DA032AABA006}"/>
    <hyperlink ref="N266" r:id="rId193" display="https://barttorvik.com/team.php?team=Milwaukee&amp;year=2016" xr:uid="{DDFCE3B1-E2C5-4072-8083-60A99E7CC4AE}"/>
    <hyperlink ref="N268" r:id="rId194" display="https://barttorvik.com/team.php?team=Mississippi+St.&amp;year=2016" xr:uid="{058C8E5C-6673-450E-80FD-F3C0BB6BFCB4}"/>
    <hyperlink ref="N270" r:id="rId195" display="https://barttorvik.com/team.php?team=Green+Bay&amp;year=2016" xr:uid="{B5123F1A-9CBF-4EA5-AFAC-04DF85AF4017}"/>
    <hyperlink ref="N271" r:id="rId196" display="https://barttorvik.com/team.php?team=Green+Bay&amp;year=2016" xr:uid="{0D2EB3AE-17BC-44E4-B4C3-FDA3AE7236B6}"/>
    <hyperlink ref="N272" r:id="rId197" display="https://barttorvik.com/team.php?team=Fresno+St.&amp;year=2016" xr:uid="{2EDB99BC-FA92-43F6-834D-D9C4D23C5B9B}"/>
    <hyperlink ref="N273" r:id="rId198" display="https://barttorvik.com/team.php?team=Fresno+St.&amp;year=2016" xr:uid="{2AA41C1D-35EA-414B-9562-E4A227F88723}"/>
    <hyperlink ref="N274" r:id="rId199" display="https://barttorvik.com/team.php?team=Louisiana+Tech&amp;year=2016" xr:uid="{AE4B6CEE-D79C-4C47-BB82-E7E3493AC4B0}"/>
    <hyperlink ref="N276" r:id="rId200" display="https://barttorvik.com/team.php?team=Columbia&amp;year=2016" xr:uid="{364BDA2D-8DB9-41DA-9D70-FB60C402DE05}"/>
    <hyperlink ref="N278" r:id="rId201" display="https://barttorvik.com/team.php?team=Clemson&amp;year=2016" xr:uid="{887C8364-C3E5-45D8-A5DA-E57BAF9240DB}"/>
    <hyperlink ref="N280" r:id="rId202" display="https://barttorvik.com/team.php?team=Albany&amp;year=2016" xr:uid="{0B1D9F85-BBCA-4D51-B68A-CC1D3620E7CA}"/>
    <hyperlink ref="N282" r:id="rId203" display="https://barttorvik.com/team.php?team=Tulane&amp;year=2016" xr:uid="{28234AA3-7E56-493B-B693-D255F535BA41}"/>
    <hyperlink ref="N284" r:id="rId204" display="https://barttorvik.com/team.php?team=Siena&amp;year=2016" xr:uid="{67759849-7636-4CFE-94EA-9A5868B7F257}"/>
    <hyperlink ref="N286" r:id="rId205" display="https://barttorvik.com/team.php?team=Indiana+St.&amp;year=2016" xr:uid="{644AC49C-89A9-4410-8960-3ED720E399E3}"/>
    <hyperlink ref="N288" r:id="rId206" display="https://barttorvik.com/team.php?team=Colorado+St.&amp;year=2016" xr:uid="{193E2698-BA0B-4226-BF41-3907C082A183}"/>
    <hyperlink ref="N290" r:id="rId207" display="https://barttorvik.com/team.php?team=Illinois&amp;year=2016" xr:uid="{BCF6FBCF-43E9-49BD-8FFD-62F89A2E78B7}"/>
    <hyperlink ref="N292" r:id="rId208" display="https://barttorvik.com/team.php?team=Nevada&amp;year=2016" xr:uid="{DFE4F36D-EA93-45EA-8C96-32F13752A69C}"/>
    <hyperlink ref="N294" r:id="rId209" display="https://barttorvik.com/team.php?team=Virginia+Tech&amp;year=2016" xr:uid="{8BC96812-E233-4B1B-AB8A-BF1905C57D37}"/>
    <hyperlink ref="N296" r:id="rId210" display="https://barttorvik.com/team.php?team=Mercer&amp;year=2016" xr:uid="{31F43808-A0E9-4588-8B84-D7119F729678}"/>
    <hyperlink ref="N298" r:id="rId211" display="https://barttorvik.com/team.php?team=East+Carolina&amp;year=2016" xr:uid="{1A7A3D41-908C-4C82-981A-E4D8897AF7A1}"/>
    <hyperlink ref="N300" r:id="rId212" display="https://barttorvik.com/team.php?team=Auburn&amp;year=2016" xr:uid="{689AEC2F-6556-4786-AE88-C8208187ED35}"/>
    <hyperlink ref="N302" r:id="rId213" display="https://barttorvik.com/team.php?team=Navy&amp;year=2016" xr:uid="{C38AD0F1-AED5-44E5-A5B5-501BF8025E93}"/>
    <hyperlink ref="N304" r:id="rId214" display="https://barttorvik.com/team.php?team=George+Mason&amp;year=2016" xr:uid="{A1FEDDAC-8AB8-4DD3-B7A6-87881048865B}"/>
    <hyperlink ref="O306" r:id="rId215" display="https://barttorvik.com/trank.php?&amp;begin=20151101&amp;end=20160314&amp;conlimit=All&amp;year=2016&amp;top=0&amp;venue=All&amp;type=N&amp;mingames=0&amp;quad=5&amp;rpi=" xr:uid="{9E1BABB7-93E7-4AA3-AE9D-3FE84D6E261C}"/>
    <hyperlink ref="N307" r:id="rId216" display="https://barttorvik.com/team.php?team=Utah+St.&amp;year=2016" xr:uid="{C96C6F9A-5CE1-4815-9E9E-8ED8FBAC559A}"/>
    <hyperlink ref="N309" r:id="rId217" display="https://barttorvik.com/team.php?team=New+Mexico+St.&amp;year=2016" xr:uid="{51E49CB3-28C9-4049-983A-010CB4B84D70}"/>
    <hyperlink ref="N311" r:id="rId218" display="https://barttorvik.com/team.php?team=Cal+Poly&amp;year=2016" xr:uid="{9786E0C1-775B-4B29-81B0-611059F6D239}"/>
    <hyperlink ref="N313" r:id="rId219" display="https://barttorvik.com/team.php?team=Texas+A%26M+Corpus+Chris&amp;year=2016" xr:uid="{D08BE791-9FDC-4A75-99B0-D73C26919089}"/>
    <hyperlink ref="N315" r:id="rId220" display="https://barttorvik.com/team.php?team=Vermont&amp;year=2016" xr:uid="{09CC411B-0E5C-45F4-987C-B3A1C046B430}"/>
    <hyperlink ref="N317" r:id="rId221" display="https://barttorvik.com/team.php?team=Massachusetts&amp;year=2016" xr:uid="{9C6ECA66-83C3-41AB-BBFD-BC39C47701F9}"/>
    <hyperlink ref="N319" r:id="rId222" display="https://barttorvik.com/team.php?team=Hofstra&amp;year=2016" xr:uid="{2DD62082-11A8-44C1-B51C-C4798C4C5F10}"/>
    <hyperlink ref="N321" r:id="rId223" display="https://barttorvik.com/team.php?team=Fairfield&amp;year=2016" xr:uid="{32E0C5C7-32C1-4A20-B607-38CFEF09EA36}"/>
    <hyperlink ref="N323" r:id="rId224" display="https://barttorvik.com/team.php?team=Penn+St.&amp;year=2016" xr:uid="{6783DE6E-1FDC-4B5F-AC87-430D6BFB9A0F}"/>
    <hyperlink ref="N325" r:id="rId225" display="https://barttorvik.com/team.php?team=Western+Kentucky&amp;year=2016" xr:uid="{71295851-838A-4016-AB21-596099B15D6F}"/>
    <hyperlink ref="N327" r:id="rId226" display="https://barttorvik.com/team.php?team=Wyoming&amp;year=2016" xr:uid="{B2E8F62C-B618-4BA2-BA5F-87679E2C3383}"/>
    <hyperlink ref="N329" r:id="rId227" display="https://barttorvik.com/team.php?team=Loyola+Marymount&amp;year=2016" xr:uid="{807CEEFE-8EBF-4C0D-87A0-69735A00598A}"/>
    <hyperlink ref="N331" r:id="rId228" display="https://barttorvik.com/team.php?team=Minnesota&amp;year=2016" xr:uid="{6E12B633-A45C-43FC-BE37-DF255F59B80A}"/>
    <hyperlink ref="N333" r:id="rId229" display="https://barttorvik.com/team.php?team=Eastern+Michigan&amp;year=2016" xr:uid="{D2C7C579-BE4D-4CCC-BCB1-77297C1AAB8C}"/>
    <hyperlink ref="N335" r:id="rId230" display="https://barttorvik.com/team.php?team=DePaul&amp;year=2016" xr:uid="{6E4FCCA6-1C61-4D47-BFBA-F2387FC836F9}"/>
    <hyperlink ref="N337" r:id="rId231" display="https://barttorvik.com/team.php?team=Samford&amp;year=2016" xr:uid="{ABFF4425-A7D1-43E4-BBD7-79BC1007E5FB}"/>
    <hyperlink ref="N339" r:id="rId232" display="https://barttorvik.com/team.php?team=Idaho&amp;year=2016" xr:uid="{E3DCEB30-D6C6-45A2-9615-B62BC58F7D80}"/>
    <hyperlink ref="N341" r:id="rId233" display="https://barttorvik.com/team.php?team=Kent+St.&amp;year=2016" xr:uid="{E1EEBED7-F6CD-4218-AB67-5652C3DBD7E2}"/>
    <hyperlink ref="N343" r:id="rId234" display="https://barttorvik.com/team.php?team=Northern+Illinois&amp;year=2016" xr:uid="{4C1B2493-F638-4EB3-98DC-AD13C69C15E8}"/>
    <hyperlink ref="N345" r:id="rId235" display="https://barttorvik.com/team.php?team=UCF&amp;year=2016" xr:uid="{F1B30802-4BA6-48F2-8AB4-10D60C246D5A}"/>
    <hyperlink ref="N347" r:id="rId236" display="https://barttorvik.com/team.php?team=Elon&amp;year=2016" xr:uid="{5215DC26-5E3F-477B-AC33-4859D934C7BD}"/>
    <hyperlink ref="N349" r:id="rId237" display="https://barttorvik.com/team.php?team=Illinois+St.&amp;year=2016" xr:uid="{FA1669E6-B872-4C16-A662-47CE1245BA83}"/>
    <hyperlink ref="N351" r:id="rId238" display="https://barttorvik.com/team.php?team=IPFW&amp;year=2016" xr:uid="{0985FD9F-E212-4F33-801E-34030A57A983}"/>
    <hyperlink ref="N353" r:id="rId239" display="https://barttorvik.com/team.php?team=Canisius&amp;year=2016" xr:uid="{9B73231C-9472-4F6A-BDCB-B8E8B7BE28B8}"/>
    <hyperlink ref="N355" r:id="rId240" display="https://barttorvik.com/team.php?team=FIU&amp;year=2016" xr:uid="{53EA865F-3B38-44EC-AE93-B29FD0B1D5DA}"/>
    <hyperlink ref="O357" r:id="rId241" display="https://barttorvik.com/trank.php?&amp;begin=20151101&amp;end=20160314&amp;conlimit=All&amp;year=2016&amp;top=0&amp;venue=All&amp;type=N&amp;mingames=0&amp;quad=5&amp;rpi=" xr:uid="{74BA16A4-2884-4768-B10A-FAD17B7C3ECB}"/>
    <hyperlink ref="N358" r:id="rId242" display="https://barttorvik.com/team.php?team=Oral+Roberts&amp;year=2016" xr:uid="{393CCD01-8C32-4BF3-940E-F5D3B0604EF1}"/>
    <hyperlink ref="N360" r:id="rId243" display="https://barttorvik.com/team.php?team=Detroit&amp;year=2016" xr:uid="{EF5FB0E2-3F28-4E03-B89B-36DD2114BAD4}"/>
    <hyperlink ref="N362" r:id="rId244" display="https://barttorvik.com/team.php?team=Iona&amp;year=2016" xr:uid="{05A2AEA3-E581-43B4-A33A-5DBF5B631158}"/>
    <hyperlink ref="N363" r:id="rId245" display="https://barttorvik.com/team.php?team=Iona&amp;year=2016" xr:uid="{9F05A0F1-90C4-45E7-A767-CCA088ECBC52}"/>
    <hyperlink ref="N364" r:id="rId246" display="https://barttorvik.com/team.php?team=Tennessee+St.&amp;year=2016" xr:uid="{37AF9428-1EFE-4669-AC65-BC3A09ACD506}"/>
    <hyperlink ref="N366" r:id="rId247" display="https://barttorvik.com/team.php?team=Jackson+St.&amp;year=2016" xr:uid="{7DB049D7-8E2A-4D29-85A0-EC117BE9A97B}"/>
    <hyperlink ref="N368" r:id="rId248" display="https://barttorvik.com/team.php?team=Eastern+Washington&amp;year=2016" xr:uid="{5691FB60-85BE-45EA-B13E-3C06A3B2CE54}"/>
    <hyperlink ref="N370" r:id="rId249" display="https://barttorvik.com/team.php?team=Western+Michigan&amp;year=2016" xr:uid="{DB0D483B-43A0-442C-B0EF-7165DDAD5C77}"/>
    <hyperlink ref="N372" r:id="rId250" display="https://barttorvik.com/team.php?team=Denver&amp;year=2016" xr:uid="{2845C811-6EBB-44C5-8998-3C6901D99EF2}"/>
    <hyperlink ref="N374" r:id="rId251" display="https://barttorvik.com/team.php?team=Portland&amp;year=2016" xr:uid="{19F7E183-8D8E-49F6-A6C3-EA34B8EE30F7}"/>
    <hyperlink ref="N376" r:id="rId252" display="https://barttorvik.com/team.php?team=Radford&amp;year=2016" xr:uid="{82F9C17E-C782-4E26-B6C1-2888AD8D1108}"/>
    <hyperlink ref="N378" r:id="rId253" display="https://barttorvik.com/team.php?team=Stephen+F.+Austin&amp;year=2016" xr:uid="{EFB60EC5-520F-4462-8A7A-16528951A538}"/>
    <hyperlink ref="N379" r:id="rId254" display="https://barttorvik.com/team.php?team=Stephen+F.+Austin&amp;year=2016" xr:uid="{B70239FD-3467-44E8-8094-0FEF68E79E40}"/>
    <hyperlink ref="N380" r:id="rId255" display="https://barttorvik.com/team.php?team=Central+Michigan&amp;year=2016" xr:uid="{3FDD80E3-A05C-4B91-AA07-D4980D8F0AA8}"/>
    <hyperlink ref="N382" r:id="rId256" display="https://barttorvik.com/team.php?team=Winthrop&amp;year=2016" xr:uid="{8C7DBEFD-E360-4592-8533-01CECA810A50}"/>
    <hyperlink ref="N384" r:id="rId257" display="https://barttorvik.com/team.php?team=Boston+College&amp;year=2016" xr:uid="{6E0B7D10-05E3-4D7F-AB17-ABC534506106}"/>
    <hyperlink ref="N386" r:id="rId258" display="https://barttorvik.com/team.php?team=Ball+St.&amp;year=2016" xr:uid="{ABA8C94B-7CE5-4BEB-84FE-F5B9DA548223}"/>
    <hyperlink ref="N388" r:id="rId259" display="https://barttorvik.com/team.php?team=Towson&amp;year=2016" xr:uid="{EA79D418-FE1A-4E0D-A6C6-C6B726660CCE}"/>
    <hyperlink ref="N390" r:id="rId260" display="https://barttorvik.com/team.php?team=Buffalo&amp;year=2016" xr:uid="{A189B829-803B-4223-AECC-BF79706820E0}"/>
    <hyperlink ref="N391" r:id="rId261" display="https://barttorvik.com/team.php?team=Buffalo&amp;year=2016" xr:uid="{2FC71338-6BC3-4980-B5D2-1621DEA081C0}"/>
    <hyperlink ref="N392" r:id="rId262" display="https://barttorvik.com/team.php?team=Coastal+Carolina&amp;year=2016" xr:uid="{BB7D12F3-892E-4E67-8B12-C0B21613C50C}"/>
    <hyperlink ref="N394" r:id="rId263" display="https://barttorvik.com/team.php?team=South+Dakota&amp;year=2016" xr:uid="{CE5B21CC-66DB-48BD-9BB2-366D6EAF599E}"/>
    <hyperlink ref="N396" r:id="rId264" display="https://barttorvik.com/team.php?team=Louisiana+Lafayette&amp;year=2016" xr:uid="{C0BFBCFA-EB08-47E1-BF63-DF2FDABC1BF1}"/>
    <hyperlink ref="N398" r:id="rId265" display="https://barttorvik.com/team.php?team=Marshall&amp;year=2016" xr:uid="{84C49061-7841-418F-A6F0-D30ED251BCAB}"/>
    <hyperlink ref="N400" r:id="rId266" display="https://barttorvik.com/team.php?team=Southern&amp;year=2016" xr:uid="{A284B603-BBD7-478C-83E6-2C9BB0280497}"/>
    <hyperlink ref="N401" r:id="rId267" display="https://barttorvik.com/team.php?team=Southern&amp;year=2016" xr:uid="{E165EB9A-A845-4ACE-AB96-168E250DCF70}"/>
    <hyperlink ref="N402" r:id="rId268" display="https://barttorvik.com/team.php?team=UTEP&amp;year=2016" xr:uid="{2718B5FB-4B1C-4359-97D6-D07E872FB668}"/>
    <hyperlink ref="N404" r:id="rId269" display="https://barttorvik.com/team.php?team=Murray+St.&amp;year=2016" xr:uid="{CD1674BC-4597-416D-84AA-81B25BE3200F}"/>
    <hyperlink ref="N406" r:id="rId270" display="https://barttorvik.com/team.php?team=Rider&amp;year=2016" xr:uid="{74FC59E3-26A7-4411-AB14-3D320442E039}"/>
    <hyperlink ref="O408" r:id="rId271" display="https://barttorvik.com/trank.php?&amp;begin=20151101&amp;end=20160314&amp;conlimit=All&amp;year=2016&amp;top=0&amp;venue=All&amp;type=N&amp;mingames=0&amp;quad=5&amp;rpi=" xr:uid="{160ECD11-D7E2-482E-814C-56416367BA49}"/>
    <hyperlink ref="N409" r:id="rId272" display="https://barttorvik.com/team.php?team=Western+Illinois&amp;year=2016" xr:uid="{BD4213EC-1792-42BA-9AFE-C54E0D0AA8B9}"/>
    <hyperlink ref="N411" r:id="rId273" display="https://barttorvik.com/team.php?team=Drake&amp;year=2016" xr:uid="{C59109AD-4811-4BEC-8194-91EC427080CD}"/>
    <hyperlink ref="N413" r:id="rId274" display="https://barttorvik.com/team.php?team=Loyola+Chicago&amp;year=2016" xr:uid="{6A245480-BF64-467E-98B3-9C78521037C1}"/>
    <hyperlink ref="N415" r:id="rId275" display="https://barttorvik.com/team.php?team=Florida+Gulf+Coast&amp;year=2016" xr:uid="{8AB3F31E-687B-4887-BD2C-232DE661A93F}"/>
    <hyperlink ref="N416" r:id="rId276" display="https://barttorvik.com/team.php?team=Florida+Gulf+Coast&amp;year=2016" xr:uid="{0BBBBE30-6BA4-4174-A7AE-818460DFE7EB}"/>
    <hyperlink ref="N417" r:id="rId277" display="https://barttorvik.com/team.php?team=Incarnate+Word&amp;year=2016" xr:uid="{1AD95A95-F486-4D0F-B90D-CC34A336FBDF}"/>
    <hyperlink ref="N419" r:id="rId278" display="https://barttorvik.com/team.php?team=Eastern+Kentucky&amp;year=2016" xr:uid="{4F0DC0BA-AB0D-4309-8A4D-2F0D4743D689}"/>
    <hyperlink ref="N421" r:id="rId279" display="https://barttorvik.com/team.php?team=Bucknell&amp;year=2016" xr:uid="{3DF3C41F-08CB-4B3C-BB47-C0C9E4E73049}"/>
    <hyperlink ref="N423" r:id="rId280" display="https://barttorvik.com/team.php?team=Sacramento+St.&amp;year=2016" xr:uid="{035586DF-E08D-409F-9DF5-225FF16CF71C}"/>
    <hyperlink ref="N425" r:id="rId281" display="https://barttorvik.com/team.php?team=Troy&amp;year=2016" xr:uid="{4B502FE4-F957-4965-A745-A8FBFB6110FD}"/>
    <hyperlink ref="N427" r:id="rId282" display="https://barttorvik.com/team.php?team=Western+Carolina&amp;year=2016" xr:uid="{54A90F45-0E23-4BF3-AB2F-91AD2CA1CE72}"/>
    <hyperlink ref="N429" r:id="rId283" display="https://barttorvik.com/team.php?team=Montana&amp;year=2016" xr:uid="{05E03084-3DAF-4A5F-ABAD-1A34CBC7677D}"/>
    <hyperlink ref="N431" r:id="rId284" display="https://barttorvik.com/team.php?team=North+Dakota+St.&amp;year=2016" xr:uid="{59B88F0C-FE54-48DF-BE76-4424366211C8}"/>
    <hyperlink ref="N433" r:id="rId285" display="https://barttorvik.com/team.php?team=Texas+St.&amp;year=2016" xr:uid="{A526DEF2-358C-4FA6-8278-C3D31937C657}"/>
    <hyperlink ref="N435" r:id="rId286" display="https://barttorvik.com/team.php?team=Alabama+A%26M&amp;year=2016" xr:uid="{0ABC1D06-386D-4622-94DF-084FC6473B0D}"/>
    <hyperlink ref="N437" r:id="rId287" display="https://barttorvik.com/team.php?team=Wright+St.&amp;year=2016" xr:uid="{FDB84397-54A4-4A7F-80D3-04332D6D8E2F}"/>
    <hyperlink ref="N439" r:id="rId288" display="https://barttorvik.com/team.php?team=NJIT&amp;year=2016" xr:uid="{0D3CABAB-2E32-4A67-A1D1-AED84665234A}"/>
    <hyperlink ref="N441" r:id="rId289" display="https://barttorvik.com/team.php?team=Cal+St.+Fullerton&amp;year=2016" xr:uid="{172B7044-8A74-4411-95EF-FE4CA67E36F3}"/>
    <hyperlink ref="N443" r:id="rId290" display="https://barttorvik.com/team.php?team=Miami+OH&amp;year=2016" xr:uid="{67D7756E-2E41-4991-8BD2-3D962FF7CF12}"/>
    <hyperlink ref="N445" r:id="rId291" display="https://barttorvik.com/team.php?team=San+Diego&amp;year=2016" xr:uid="{63079F45-1006-44A7-ADAF-0C2C35BEFC85}"/>
    <hyperlink ref="N447" r:id="rId292" display="https://barttorvik.com/team.php?team=UC+Riverside&amp;year=2016" xr:uid="{2FF3AD57-84BB-4430-8717-E13CC160139E}"/>
    <hyperlink ref="N449" r:id="rId293" display="https://barttorvik.com/team.php?team=Montana+St.&amp;year=2016" xr:uid="{D76B5090-1E4C-4B66-855D-F94867970039}"/>
    <hyperlink ref="N451" r:id="rId294" display="https://barttorvik.com/team.php?team=East+Tennessee+St.&amp;year=2016" xr:uid="{34A9445F-975B-427A-AC79-C3950AD4EE3C}"/>
    <hyperlink ref="N453" r:id="rId295" display="https://barttorvik.com/team.php?team=Bowling+Green&amp;year=2016" xr:uid="{161E8643-C256-42FF-8EB6-367B62416EF1}"/>
    <hyperlink ref="N455" r:id="rId296" display="https://barttorvik.com/team.php?team=Wagner&amp;year=2016" xr:uid="{D25E4081-5AF6-4A05-9F8F-2B8248818321}"/>
    <hyperlink ref="N457" r:id="rId297" display="https://barttorvik.com/team.php?team=Holy+Cross&amp;year=2016" xr:uid="{FE08E6AB-AF9C-48E9-978E-3D59BA40EFFE}"/>
    <hyperlink ref="N458" r:id="rId298" display="https://barttorvik.com/team.php?team=Holy+Cross&amp;year=2016" xr:uid="{EF19AF46-5438-4759-AA7A-D26F9443FE83}"/>
    <hyperlink ref="O459" r:id="rId299" display="https://barttorvik.com/trank.php?&amp;begin=20151101&amp;end=20160314&amp;conlimit=All&amp;year=2016&amp;top=0&amp;venue=All&amp;type=N&amp;mingames=0&amp;quad=5&amp;rpi=" xr:uid="{9DF52ADD-4DC2-4DE7-AC53-E91E332D41D4}"/>
    <hyperlink ref="N460" r:id="rId300" display="https://barttorvik.com/team.php?team=Boston+University&amp;year=2016" xr:uid="{DB048908-A42C-4FC9-8A19-79AEEDD2F534}"/>
    <hyperlink ref="N462" r:id="rId301" display="https://barttorvik.com/team.php?team=Drexel&amp;year=2016" xr:uid="{C3AF0912-04CC-46E1-ABAC-A1590231C184}"/>
    <hyperlink ref="N464" r:id="rId302" display="https://barttorvik.com/team.php?team=Air+Force&amp;year=2016" xr:uid="{5BDD838C-84B8-4B18-83FF-838CD1923250}"/>
    <hyperlink ref="N466" r:id="rId303" display="https://barttorvik.com/team.php?team=Tennessee+Martin&amp;year=2016" xr:uid="{C455B62B-3512-4D97-86C0-D02A2AEEB60B}"/>
    <hyperlink ref="N468" r:id="rId304" display="https://barttorvik.com/team.php?team=Lamar&amp;year=2016" xr:uid="{7D9AA80C-F909-48A1-A237-B650EE5D26AA}"/>
    <hyperlink ref="N470" r:id="rId305" display="https://barttorvik.com/team.php?team=Louisiana+Monroe&amp;year=2016" xr:uid="{F0063D21-7DC3-42A5-B97C-E6A584BAF66A}"/>
    <hyperlink ref="N472" r:id="rId306" display="https://barttorvik.com/team.php?team=Lipscomb&amp;year=2016" xr:uid="{5868A315-8A1C-4E5C-BAB7-989512A1CFBC}"/>
    <hyperlink ref="N474" r:id="rId307" display="https://barttorvik.com/team.php?team=Dartmouth&amp;year=2016" xr:uid="{B86C6989-0EE2-4995-BE97-1723019F71C5}"/>
    <hyperlink ref="N476" r:id="rId308" display="https://barttorvik.com/team.php?team=Tennessee+Tech&amp;year=2016" xr:uid="{444B9B9E-0EF9-46AE-B1BB-9FD27529240D}"/>
    <hyperlink ref="N478" r:id="rId309" display="https://barttorvik.com/team.php?team=UMKC&amp;year=2016" xr:uid="{BF7C5B92-D7BA-40ED-A659-7CD29D3E324B}"/>
    <hyperlink ref="N480" r:id="rId310" display="https://barttorvik.com/team.php?team=Austin+Peay&amp;year=2016" xr:uid="{09180333-FC42-4033-BF62-B217542461AE}"/>
    <hyperlink ref="N481" r:id="rId311" display="https://barttorvik.com/team.php?team=Austin+Peay&amp;year=2016" xr:uid="{2F700680-AF6D-40FC-AD20-81763C1B4AE9}"/>
    <hyperlink ref="N482" r:id="rId312" display="https://barttorvik.com/team.php?team=Saint+Louis&amp;year=2016" xr:uid="{4355D035-88D2-451F-97F0-4F4BBC2984E4}"/>
    <hyperlink ref="N484" r:id="rId313" display="https://barttorvik.com/team.php?team=Cornell&amp;year=2016" xr:uid="{0C1A57E0-0339-4F4F-8E07-225A2FDB0171}"/>
    <hyperlink ref="N486" r:id="rId314" display="https://barttorvik.com/team.php?team=Delaware&amp;year=2016" xr:uid="{DAF84147-DA1E-4BEF-8F41-E5E28EBA359A}"/>
    <hyperlink ref="N488" r:id="rId315" display="https://barttorvik.com/team.php?team=Northern+Kentucky&amp;year=2016" xr:uid="{EBAC16C8-D0BE-474B-B7E0-791E581D34EA}"/>
    <hyperlink ref="N490" r:id="rId316" display="https://barttorvik.com/team.php?team=Rutgers&amp;year=2016" xr:uid="{27550F8D-2D34-4902-846B-A593BE1790A1}"/>
    <hyperlink ref="N492" r:id="rId317" display="https://barttorvik.com/team.php?team=Brown&amp;year=2016" xr:uid="{12E421AD-D094-4B93-90E1-10AD47A3C827}"/>
    <hyperlink ref="N494" r:id="rId318" display="https://barttorvik.com/team.php?team=St.+Francis+PA&amp;year=2016" xr:uid="{21680149-1209-49C0-9E52-8287BA93E726}"/>
    <hyperlink ref="N496" r:id="rId319" display="https://barttorvik.com/team.php?team=IUPUI&amp;year=2016" xr:uid="{DB6C30D5-3302-4134-925D-62747A1B66F6}"/>
    <hyperlink ref="N498" r:id="rId320" display="https://barttorvik.com/team.php?team=UC+Davis&amp;year=2016" xr:uid="{5DAE5BEF-3585-4CBE-B3E7-9CFB82488E2E}"/>
    <hyperlink ref="N500" r:id="rId321" display="https://barttorvik.com/team.php?team=Texas+Southern&amp;year=2016" xr:uid="{64E87B07-FE44-4D82-9E77-6AB3567C4F8A}"/>
    <hyperlink ref="N502" r:id="rId322" display="https://barttorvik.com/team.php?team=Loyola+MD&amp;year=2016" xr:uid="{6352C781-490A-42C6-B4D2-BB04E9448828}"/>
    <hyperlink ref="N504" r:id="rId323" display="https://barttorvik.com/team.php?team=Sam+Houston+St.&amp;year=2016" xr:uid="{81768650-33F2-4C93-ACC2-C1606EAABFEA}"/>
    <hyperlink ref="N506" r:id="rId324" display="https://barttorvik.com/team.php?team=Santa+Clara&amp;year=2016" xr:uid="{450DC9DD-62F9-46D6-BB28-ED3B76856880}"/>
    <hyperlink ref="N508" r:id="rId325" display="https://barttorvik.com/team.php?team=Furman&amp;year=2016" xr:uid="{5E96BFAD-D08B-4D7F-A065-C1BF041C8311}"/>
    <hyperlink ref="O510" r:id="rId326" display="https://barttorvik.com/trank.php?&amp;begin=20151101&amp;end=20160314&amp;conlimit=All&amp;year=2016&amp;top=0&amp;venue=All&amp;type=N&amp;mingames=0&amp;quad=5&amp;rpi=" xr:uid="{A84508AB-994B-4379-BEF9-8304D6B5CCF3}"/>
    <hyperlink ref="N511" r:id="rId327" display="https://barttorvik.com/team.php?team=New+Hampshire&amp;year=2016" xr:uid="{4A760E2F-C727-46AC-BDE8-7D7FF85989A9}"/>
    <hyperlink ref="N513" r:id="rId328" display="https://barttorvik.com/team.php?team=Pacific&amp;year=2016" xr:uid="{18E491DC-C72C-4A10-A4A5-C3518855D10E}"/>
    <hyperlink ref="N515" r:id="rId329" display="https://barttorvik.com/team.php?team=Manhattan&amp;year=2016" xr:uid="{444C2B93-A961-4571-ADE1-9E021BEEFDF8}"/>
    <hyperlink ref="N517" r:id="rId330" display="https://barttorvik.com/team.php?team=Youngstown+St.&amp;year=2016" xr:uid="{9A409E81-7BED-465C-B792-76D2FA8B0176}"/>
    <hyperlink ref="N519" r:id="rId331" display="https://barttorvik.com/team.php?team=South+Alabama&amp;year=2016" xr:uid="{5CF40741-8C77-4F02-9A95-DAAAF5309EFB}"/>
    <hyperlink ref="N521" r:id="rId332" display="https://barttorvik.com/team.php?team=Missouri+St.&amp;year=2016" xr:uid="{24622412-4B26-4EEC-AF97-9DF0A0D496BD}"/>
    <hyperlink ref="N523" r:id="rId333" display="https://barttorvik.com/team.php?team=St.+John%27s&amp;year=2016" xr:uid="{F06F81F0-F64B-4FB6-82F7-1A9E0CB81DD7}"/>
    <hyperlink ref="N525" r:id="rId334" display="https://barttorvik.com/team.php?team=Howard&amp;year=2016" xr:uid="{240F931D-78F8-43B7-AF9D-7FB146173C18}"/>
    <hyperlink ref="N527" r:id="rId335" display="https://barttorvik.com/team.php?team=Wofford&amp;year=2016" xr:uid="{18700F54-78EB-481F-ADEE-6338A3CDE620}"/>
    <hyperlink ref="N529" r:id="rId336" display="https://barttorvik.com/team.php?team=Cleveland+St.&amp;year=2016" xr:uid="{0B1958B0-85FA-42D7-B06D-9E7421C88429}"/>
    <hyperlink ref="N531" r:id="rId337" display="https://barttorvik.com/team.php?team=Portland+St.&amp;year=2016" xr:uid="{82824789-B5EB-488B-B950-96504169492E}"/>
    <hyperlink ref="N533" r:id="rId338" display="https://barttorvik.com/team.php?team=Lehigh&amp;year=2016" xr:uid="{5491E5AB-2602-4C2D-AFB3-5FE1E77B177E}"/>
    <hyperlink ref="N535" r:id="rId339" display="https://barttorvik.com/team.php?team=La+Salle&amp;year=2016" xr:uid="{960A5978-E829-4170-981C-2FC2E772CEC5}"/>
    <hyperlink ref="N537" r:id="rId340" display="https://barttorvik.com/team.php?team=Jacksonville&amp;year=2016" xr:uid="{71CD2597-4F1D-451C-85B1-969F57B7B909}"/>
    <hyperlink ref="N539" r:id="rId341" display="https://barttorvik.com/team.php?team=Norfolk+St.&amp;year=2016" xr:uid="{EDA8413B-6F95-48B5-83B2-0A85AC69211A}"/>
    <hyperlink ref="N541" r:id="rId342" display="https://barttorvik.com/team.php?team=Arkansas+St.&amp;year=2016" xr:uid="{602EEC5C-9493-424C-BDA8-02B09802BD1D}"/>
    <hyperlink ref="N543" r:id="rId343" display="https://barttorvik.com/team.php?team=Hampton&amp;year=2016" xr:uid="{BE5DFCA3-8FA7-49E2-A863-F74541541560}"/>
    <hyperlink ref="N544" r:id="rId344" display="https://barttorvik.com/team.php?team=Hampton&amp;year=2016" xr:uid="{222ACF25-F02F-47DF-B7DA-8464F8DD69D3}"/>
    <hyperlink ref="N545" r:id="rId345" display="https://barttorvik.com/team.php?team=LIU+Brooklyn&amp;year=2016" xr:uid="{3706ECB7-515F-488B-81B4-204A66B660C6}"/>
    <hyperlink ref="N547" r:id="rId346" display="https://barttorvik.com/team.php?team=North+Texas&amp;year=2016" xr:uid="{DEF9B911-D909-48AC-8D78-E726520A5000}"/>
    <hyperlink ref="N549" r:id="rId347" display="https://barttorvik.com/team.php?team=Penn&amp;year=2016" xr:uid="{ADD7E326-8D3D-4D66-91B3-ED4BE0486F6A}"/>
    <hyperlink ref="N551" r:id="rId348" display="https://barttorvik.com/team.php?team=Quinnipiac&amp;year=2016" xr:uid="{40AF7F78-56DA-477C-9113-B74224ECAED6}"/>
    <hyperlink ref="N553" r:id="rId349" display="https://barttorvik.com/team.php?team=New+Orleans&amp;year=2016" xr:uid="{E002E3A3-7B2A-447B-AE17-21154F4A49B8}"/>
    <hyperlink ref="N555" r:id="rId350" display="https://barttorvik.com/team.php?team=SIU+Edwardsville&amp;year=2016" xr:uid="{A28313D2-8D68-459E-8869-1F507ACF7DE2}"/>
    <hyperlink ref="N557" r:id="rId351" display="https://barttorvik.com/team.php?team=South+Florida&amp;year=2016" xr:uid="{D81F0C5F-7469-48FB-AA68-1F6441350444}"/>
    <hyperlink ref="N559" r:id="rId352" display="https://barttorvik.com/team.php?team=Fairleigh+Dickinson&amp;year=2016" xr:uid="{F11C71BC-DB7C-42D0-9B68-0170425E47FD}"/>
    <hyperlink ref="N560" r:id="rId353" display="https://barttorvik.com/team.php?team=Fairleigh+Dickinson&amp;year=2016" xr:uid="{52586825-6428-44C8-9412-A378AC5B75AF}"/>
    <hyperlink ref="O561" r:id="rId354" display="https://barttorvik.com/trank.php?&amp;begin=20151101&amp;end=20160314&amp;conlimit=All&amp;year=2016&amp;top=0&amp;venue=All&amp;type=N&amp;mingames=0&amp;quad=5&amp;rpi=" xr:uid="{BEB573CF-02EF-43ED-88BA-9FFA1F0F9D25}"/>
    <hyperlink ref="N562" r:id="rId355" display="https://barttorvik.com/team.php?team=Gardner+Webb&amp;year=2016" xr:uid="{53D1B5DA-35BC-4E11-8B20-C7BDAA7CDFD7}"/>
    <hyperlink ref="N564" r:id="rId356" display="https://barttorvik.com/team.php?team=San+Francisco&amp;year=2016" xr:uid="{AA24A629-6527-46EF-B943-9DF25C2C193B}"/>
    <hyperlink ref="N566" r:id="rId357" display="https://barttorvik.com/team.php?team=UNC+Greensboro&amp;year=2016" xr:uid="{1A34A781-7CF3-4C7A-A211-FFFAFB07F5CF}"/>
    <hyperlink ref="N568" r:id="rId358" display="https://barttorvik.com/team.php?team=Charlotte&amp;year=2016" xr:uid="{38FCE368-CB1D-4029-97DA-9E7B3CFEA606}"/>
    <hyperlink ref="N570" r:id="rId359" display="https://barttorvik.com/team.php?team=South+Carolina+St.&amp;year=2016" xr:uid="{2196CC51-C05F-4F9C-8E3F-C25D10F4F69A}"/>
    <hyperlink ref="N572" r:id="rId360" display="https://barttorvik.com/team.php?team=Saint+Peter%27s&amp;year=2016" xr:uid="{4C4F92CB-D9A5-44B2-BE5A-41CF586D20DE}"/>
    <hyperlink ref="N574" r:id="rId361" display="https://barttorvik.com/team.php?team=Appalachian+St.&amp;year=2016" xr:uid="{842A2BA0-CD74-4D28-81F5-48889DE78F2E}"/>
    <hyperlink ref="N576" r:id="rId362" display="https://barttorvik.com/team.php?team=Georgia+Southern&amp;year=2016" xr:uid="{716FCCCF-D313-4820-B5B9-E233A0D974BF}"/>
    <hyperlink ref="N578" r:id="rId363" display="https://barttorvik.com/team.php?team=Marist&amp;year=2016" xr:uid="{D841E074-A8FD-41EC-BEB7-56BFE2090D4B}"/>
    <hyperlink ref="N580" r:id="rId364" display="https://barttorvik.com/team.php?team=Robert+Morris&amp;year=2016" xr:uid="{54BE67C9-EB2B-4443-92E3-2C696F12C5B8}"/>
    <hyperlink ref="N582" r:id="rId365" display="https://barttorvik.com/team.php?team=Charleston+Southern&amp;year=2016" xr:uid="{8FFABBBC-3B29-49DE-AB9E-B7212F7B1EBE}"/>
    <hyperlink ref="N584" r:id="rId366" display="https://barttorvik.com/team.php?team=VMI&amp;year=2016" xr:uid="{0730C5EE-1E3D-4F54-AFD3-F45B83318E38}"/>
    <hyperlink ref="N586" r:id="rId367" display="https://barttorvik.com/team.php?team=Campbell&amp;year=2016" xr:uid="{716839E9-6F59-4D45-A405-9424EA1494A8}"/>
    <hyperlink ref="N588" r:id="rId368" display="https://barttorvik.com/team.php?team=North+Dakota&amp;year=2016" xr:uid="{0318913C-AAF4-4016-AA5E-465F3103D713}"/>
    <hyperlink ref="N590" r:id="rId369" display="https://barttorvik.com/team.php?team=Mount+St.+Mary%27s&amp;year=2016" xr:uid="{68DFBE12-1D6E-4C23-8353-E900CDF90E89}"/>
    <hyperlink ref="N592" r:id="rId370" display="https://barttorvik.com/team.php?team=Rice&amp;year=2016" xr:uid="{200C66E1-4B14-4DA1-A539-28CE085B79DE}"/>
    <hyperlink ref="N594" r:id="rId371" display="https://barttorvik.com/team.php?team=The+Citadel&amp;year=2016" xr:uid="{E6764ABF-38C0-4CEA-A516-817C2AF2A8B7}"/>
    <hyperlink ref="N596" r:id="rId372" display="https://barttorvik.com/team.php?team=Seattle&amp;year=2016" xr:uid="{5C73B6EF-C57E-462E-B05C-0871C224DC1C}"/>
    <hyperlink ref="N598" r:id="rId373" display="https://barttorvik.com/team.php?team=Cal+St.+Northridge&amp;year=2016" xr:uid="{21E0FB7F-0F61-461B-8DB9-3D62AFB0DA9D}"/>
    <hyperlink ref="N600" r:id="rId374" display="https://barttorvik.com/team.php?team=Utah+Valley&amp;year=2016" xr:uid="{1171269E-3C07-46DE-9349-4DE60BAF7B0B}"/>
    <hyperlink ref="N602" r:id="rId375" display="https://barttorvik.com/team.php?team=Stetson&amp;year=2016" xr:uid="{61A7AD2E-BD72-4255-A044-A8FD0FF119D6}"/>
    <hyperlink ref="N604" r:id="rId376" display="https://barttorvik.com/team.php?team=Kennesaw+St.&amp;year=2016" xr:uid="{56385BEC-4F7E-4287-90FA-F89C054C2326}"/>
    <hyperlink ref="N606" r:id="rId377" display="https://barttorvik.com/team.php?team=Florida+Atlantic&amp;year=2016" xr:uid="{DA089810-7264-4C9B-8DD4-E9529ED3B07C}"/>
    <hyperlink ref="N608" r:id="rId378" display="https://barttorvik.com/team.php?team=Northwestern+St.&amp;year=2016" xr:uid="{2D44D189-1AFA-4747-B6CB-364AC74E882F}"/>
    <hyperlink ref="N610" r:id="rId379" display="https://barttorvik.com/team.php?team=Eastern+Illinois&amp;year=2016" xr:uid="{28778818-CB09-4DF0-8A38-73BE7D81CC40}"/>
    <hyperlink ref="O612" r:id="rId380" display="https://barttorvik.com/trank.php?&amp;begin=20151101&amp;end=20160314&amp;conlimit=All&amp;year=2016&amp;top=0&amp;venue=All&amp;type=N&amp;mingames=0&amp;quad=5&amp;rpi=" xr:uid="{A2570E36-5030-4C10-BB32-1AD1CA1B95C5}"/>
    <hyperlink ref="N613" r:id="rId381" display="https://barttorvik.com/team.php?team=Jacksonville+St.&amp;year=2016" xr:uid="{1E63D228-431E-461E-BF3C-D261A918C1E3}"/>
    <hyperlink ref="N615" r:id="rId382" display="https://barttorvik.com/team.php?team=McNeese+St.&amp;year=2016" xr:uid="{57E09BDE-BA1C-4366-A01F-EC7A3BC83E7C}"/>
    <hyperlink ref="N617" r:id="rId383" display="https://barttorvik.com/team.php?team=Idaho+St.&amp;year=2016" xr:uid="{1F159D8E-0497-479E-86E9-C7E0A23FE9BA}"/>
    <hyperlink ref="N619" r:id="rId384" display="https://barttorvik.com/team.php?team=San+Jose+St.&amp;year=2016" xr:uid="{DB954EBD-74AC-4049-811E-D6B14B210D47}"/>
    <hyperlink ref="N621" r:id="rId385" display="https://barttorvik.com/team.php?team=North+Carolina+Central&amp;year=2016" xr:uid="{3A5A9000-D783-4510-AA21-058959CC1ECC}"/>
    <hyperlink ref="N623" r:id="rId386" display="https://barttorvik.com/team.php?team=Maryland+Eastern+Shore&amp;year=2016" xr:uid="{73EC8B24-CC2C-4625-9904-B6C487CECE9F}"/>
    <hyperlink ref="N625" r:id="rId387" display="https://barttorvik.com/team.php?team=USC+Upstate&amp;year=2016" xr:uid="{74F38A8F-D10A-4E9C-8F4B-715AF31A9299}"/>
    <hyperlink ref="N627" r:id="rId388" display="https://barttorvik.com/team.php?team=Alabama+St.&amp;year=2016" xr:uid="{77D499E3-5D9E-4D58-82D4-259FA41EF599}"/>
    <hyperlink ref="N629" r:id="rId389" display="https://barttorvik.com/team.php?team=Niagara&amp;year=2016" xr:uid="{09BAA82C-8006-4A6C-8A11-5C237A4A6A3C}"/>
    <hyperlink ref="N631" r:id="rId390" display="https://barttorvik.com/team.php?team=Sacred+Heart&amp;year=2016" xr:uid="{EF12A3FA-376D-460E-89E8-D01B8308D12D}"/>
    <hyperlink ref="N633" r:id="rId391" display="https://barttorvik.com/team.php?team=Coppin+St.&amp;year=2016" xr:uid="{DAA8BEF6-4194-487E-A015-A67E7CFE4C4C}"/>
    <hyperlink ref="N635" r:id="rId392" display="https://barttorvik.com/team.php?team=Lafayette&amp;year=2016" xr:uid="{B67ED825-D257-4454-A5DD-563E46DACD5D}"/>
    <hyperlink ref="N637" r:id="rId393" display="https://barttorvik.com/team.php?team=Bradley&amp;year=2016" xr:uid="{F6B492B5-D948-494C-8FC9-5EC6DC5A466E}"/>
    <hyperlink ref="N639" r:id="rId394" display="https://barttorvik.com/team.php?team=North+Carolina+A%26T&amp;year=2016" xr:uid="{161751A6-0B87-49DC-AC85-6E50C56A90AA}"/>
    <hyperlink ref="N641" r:id="rId395" display="https://barttorvik.com/team.php?team=UMBC&amp;year=2016" xr:uid="{5E243057-2354-4DEB-8081-B48F8EDE4E2E}"/>
    <hyperlink ref="N643" r:id="rId396" display="https://barttorvik.com/team.php?team=Colgate&amp;year=2016" xr:uid="{29F6AB54-7F83-4099-B96B-B1CC8C3346E8}"/>
    <hyperlink ref="N645" r:id="rId397" display="https://barttorvik.com/team.php?team=Presbyterian&amp;year=2016" xr:uid="{9DEB8C98-1BC8-4606-9255-8C68DA2A801A}"/>
    <hyperlink ref="N647" r:id="rId398" display="https://barttorvik.com/team.php?team=Chicago+St.&amp;year=2016" xr:uid="{230AA6CB-4D0A-4042-ABF2-4EC9C51BF789}"/>
    <hyperlink ref="N649" r:id="rId399" display="https://barttorvik.com/team.php?team=UMass+Lowell&amp;year=2016" xr:uid="{ACF52A46-FBA5-4C72-8BEC-69FEA1D4B4FB}"/>
    <hyperlink ref="N651" r:id="rId400" display="https://barttorvik.com/team.php?team=Morgan+St.&amp;year=2016" xr:uid="{643D8454-C781-42A3-BCD2-06EDC8D10222}"/>
    <hyperlink ref="N653" r:id="rId401" display="https://barttorvik.com/team.php?team=Southern+Utah&amp;year=2016" xr:uid="{46A0BAD3-195F-4F68-8421-9BE123DC33D3}"/>
    <hyperlink ref="N655" r:id="rId402" display="https://barttorvik.com/team.php?team=Longwood&amp;year=2016" xr:uid="{5D8210D9-971A-475D-A645-3286364ACDAA}"/>
    <hyperlink ref="N657" r:id="rId403" display="https://barttorvik.com/team.php?team=Bryant&amp;year=2016" xr:uid="{CA1E8F0A-2FE8-47CB-9766-F57C67B556B1}"/>
    <hyperlink ref="N659" r:id="rId404" display="https://barttorvik.com/team.php?team=Savannah+St.&amp;year=2016" xr:uid="{DAD0F6C6-230D-4950-AA91-99F55A61BAB2}"/>
    <hyperlink ref="N661" r:id="rId405" display="https://barttorvik.com/team.php?team=Hartford&amp;year=2016" xr:uid="{3861000B-6251-42A6-8BC3-D56F1253CAEF}"/>
    <hyperlink ref="O663" r:id="rId406" display="https://barttorvik.com/trank.php?&amp;begin=20151101&amp;end=20160314&amp;conlimit=All&amp;year=2016&amp;top=0&amp;venue=All&amp;type=N&amp;mingames=0&amp;quad=5&amp;rpi=" xr:uid="{0AAC37A3-33AF-4AFC-AEAB-DFEC43463DD6}"/>
    <hyperlink ref="N664" r:id="rId407" display="https://barttorvik.com/team.php?team=Southeast+Missouri+St.&amp;year=2016" xr:uid="{2520E889-A3D0-4A39-8E3F-49B6B3FD73A5}"/>
    <hyperlink ref="N666" r:id="rId408" display="https://barttorvik.com/team.php?team=Houston+Christian&amp;year=2016" xr:uid="{2AF09E01-518D-4951-9A68-E74DDC069AC4}"/>
    <hyperlink ref="N668" r:id="rId409" display="https://barttorvik.com/team.php?team=Central+Arkansas&amp;year=2016" xr:uid="{3252098D-83D4-49BD-B932-B1E32C14F2DB}"/>
    <hyperlink ref="N670" r:id="rId410" display="https://barttorvik.com/team.php?team=Bethune+Cookman&amp;year=2016" xr:uid="{FB672CB8-2B1F-4BED-B56E-17EF0917E974}"/>
    <hyperlink ref="N672" r:id="rId411" display="https://barttorvik.com/team.php?team=St.+Francis+NY&amp;year=2016" xr:uid="{E7A745A3-4877-4678-AF74-3737DA455DD1}"/>
    <hyperlink ref="N674" r:id="rId412" display="https://barttorvik.com/team.php?team=Binghamton&amp;year=2016" xr:uid="{D920D033-9127-410D-8200-2581155C5AAF}"/>
    <hyperlink ref="N676" r:id="rId413" display="https://barttorvik.com/team.php?team=Northern+Colorado&amp;year=2016" xr:uid="{318C6DF0-A5AE-489C-BF62-5B070B9D0EEF}"/>
    <hyperlink ref="N678" r:id="rId414" display="https://barttorvik.com/team.php?team=Liberty&amp;year=2016" xr:uid="{04B11BBF-0F41-4F67-A54C-E063CCAA4572}"/>
    <hyperlink ref="N680" r:id="rId415" display="https://barttorvik.com/team.php?team=Maine&amp;year=2016" xr:uid="{036E4CCC-99C7-4363-9C55-538E470DF5A1}"/>
    <hyperlink ref="N682" r:id="rId416" display="https://barttorvik.com/team.php?team=Northern+Arizona&amp;year=2016" xr:uid="{57A67D86-9F5F-48D1-89AB-B203F29AF5EB}"/>
    <hyperlink ref="N684" r:id="rId417" display="https://barttorvik.com/team.php?team=Abilene+Christian&amp;year=2016" xr:uid="{2A5492F2-465B-4DEC-889A-94552DFFA09A}"/>
    <hyperlink ref="N686" r:id="rId418" display="https://barttorvik.com/team.php?team=Nicholls+St.&amp;year=2016" xr:uid="{CCCA2F6A-E496-47B3-80EB-F9B7F85B4F3D}"/>
    <hyperlink ref="N688" r:id="rId419" display="https://barttorvik.com/team.php?team=Southeastern+Louisiana&amp;year=2016" xr:uid="{9264672D-9C54-46A5-A879-98AF498FB6E5}"/>
    <hyperlink ref="N690" r:id="rId420" display="https://barttorvik.com/team.php?team=Arkansas+Pine+Bluff&amp;year=2016" xr:uid="{2C12EE36-2066-4D5C-9111-63988CA212C2}"/>
    <hyperlink ref="N692" r:id="rId421" display="https://barttorvik.com/team.php?team=UT+Rio+Grande+Valley&amp;year=2016" xr:uid="{1AF54C36-04E1-4BA6-B2F4-86FB491E7C8C}"/>
    <hyperlink ref="N694" r:id="rId422" display="https://barttorvik.com/team.php?team=Southern+Miss&amp;year=2016" xr:uid="{74954C2D-089B-40D8-B10C-DB01D1371199}"/>
    <hyperlink ref="N696" r:id="rId423" display="https://barttorvik.com/team.php?team=American&amp;year=2016" xr:uid="{56D99FAD-974D-4F02-9C0A-CB1C11775DA7}"/>
    <hyperlink ref="N698" r:id="rId424" display="https://barttorvik.com/team.php?team=Illinois+Chicago&amp;year=2016" xr:uid="{1F6FBA42-898C-4810-84C3-881136207955}"/>
    <hyperlink ref="N700" r:id="rId425" display="https://barttorvik.com/team.php?team=UTSA&amp;year=2016" xr:uid="{E0B0D82C-A2F0-4D33-9007-3EAE8194DD13}"/>
    <hyperlink ref="N702" r:id="rId426" display="https://barttorvik.com/team.php?team=Prairie+View+A%26M&amp;year=2016" xr:uid="{26890638-8E3A-4A68-AD21-4B3C0E88EBFE}"/>
    <hyperlink ref="N704" r:id="rId427" display="https://barttorvik.com/team.php?team=Delaware+St.&amp;year=2016" xr:uid="{04805424-CCF7-4F20-89B0-9AD5585D2A0D}"/>
    <hyperlink ref="N706" r:id="rId428" display="https://barttorvik.com/team.php?team=Mississippi+Valley+St.&amp;year=2016" xr:uid="{167E9E2F-88D1-4FEA-9C02-C0EA28860041}"/>
    <hyperlink ref="N708" r:id="rId429" display="https://barttorvik.com/team.php?team=Grambling+St.&amp;year=2016" xr:uid="{EF0E6CC4-9204-41F6-B338-C4FACEED5654}"/>
    <hyperlink ref="N710" r:id="rId430" display="https://barttorvik.com/team.php?team=Central+Connecticut&amp;year=2016" xr:uid="{8D76883E-3347-4415-86DA-F75E31D18298}"/>
    <hyperlink ref="N712" r:id="rId431" display="https://barttorvik.com/team.php?team=Alcorn+St.&amp;year=2016" xr:uid="{8ED773C0-4911-4BA4-833D-0D0E70FAEECA}"/>
    <hyperlink ref="N714" r:id="rId432" display="https://barttorvik.com/team.php?team=Florida+A%26M&amp;year=2016" xr:uid="{3342A87A-17AD-40AF-8975-8880BDA25315}"/>
    <hyperlink ref="O716" r:id="rId433" display="https://barttorvik.com/trank.php?&amp;begin=20151101&amp;end=20160314&amp;conlimit=All&amp;year=2016&amp;top=0&amp;venue=All&amp;type=N&amp;mingames=0&amp;quad=5&amp;rpi=" xr:uid="{70AA4B0F-1B3D-4812-9E57-AECC20460A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328D8-2F38-4200-B5D1-58C072AA2173}">
  <dimension ref="A1:O716"/>
  <sheetViews>
    <sheetView workbookViewId="0">
      <selection activeCell="F1" sqref="A1:F2"/>
    </sheetView>
  </sheetViews>
  <sheetFormatPr defaultRowHeight="15" x14ac:dyDescent="0.25"/>
  <sheetData>
    <row r="1" spans="1:15" x14ac:dyDescent="0.25">
      <c r="A1" t="s">
        <v>386</v>
      </c>
      <c r="B1" t="s">
        <v>434</v>
      </c>
      <c r="D1" t="s">
        <v>435</v>
      </c>
      <c r="E1" t="s">
        <v>436</v>
      </c>
      <c r="F1" t="s">
        <v>437</v>
      </c>
      <c r="K1" t="s">
        <v>35</v>
      </c>
      <c r="L1">
        <v>0.1459</v>
      </c>
      <c r="N1" s="13" t="s">
        <v>167</v>
      </c>
      <c r="O1" s="17">
        <v>0.98450000000000004</v>
      </c>
    </row>
    <row r="2" spans="1:15" ht="15.75" thickBot="1" x14ac:dyDescent="0.3">
      <c r="A2" t="str">
        <f>IF(B2=D2,"","BAD")</f>
        <v/>
      </c>
      <c r="B2" t="s">
        <v>35</v>
      </c>
      <c r="D2" t="s">
        <v>35</v>
      </c>
      <c r="E2">
        <v>0.1459</v>
      </c>
      <c r="F2">
        <v>305</v>
      </c>
      <c r="K2" t="s">
        <v>36</v>
      </c>
      <c r="L2">
        <v>0.41970000000000002</v>
      </c>
      <c r="N2" s="14" t="s">
        <v>392</v>
      </c>
      <c r="O2" s="18">
        <v>1</v>
      </c>
    </row>
    <row r="3" spans="1:15" x14ac:dyDescent="0.25">
      <c r="A3" t="str">
        <f t="shared" ref="A3:A66" si="0">IF(B3=D3,"","BAD")</f>
        <v/>
      </c>
      <c r="B3" t="s">
        <v>36</v>
      </c>
      <c r="D3" t="s">
        <v>36</v>
      </c>
      <c r="E3">
        <v>0.41970000000000002</v>
      </c>
      <c r="F3">
        <v>185</v>
      </c>
      <c r="K3" t="s">
        <v>37</v>
      </c>
      <c r="L3">
        <v>0.54730000000000001</v>
      </c>
      <c r="N3" s="13" t="s">
        <v>203</v>
      </c>
      <c r="O3" s="17">
        <v>0.96779999999999999</v>
      </c>
    </row>
    <row r="4" spans="1:15" ht="15.75" thickBot="1" x14ac:dyDescent="0.3">
      <c r="A4" t="str">
        <f t="shared" si="0"/>
        <v/>
      </c>
      <c r="B4" t="s">
        <v>37</v>
      </c>
      <c r="D4" t="s">
        <v>37</v>
      </c>
      <c r="E4">
        <v>0.54730000000000001</v>
      </c>
      <c r="F4">
        <v>144</v>
      </c>
      <c r="K4" t="s">
        <v>38</v>
      </c>
      <c r="L4">
        <v>0.77800000000000002</v>
      </c>
      <c r="N4" s="14" t="s">
        <v>397</v>
      </c>
      <c r="O4" s="18">
        <v>2</v>
      </c>
    </row>
    <row r="5" spans="1:15" x14ac:dyDescent="0.25">
      <c r="A5" t="str">
        <f t="shared" si="0"/>
        <v/>
      </c>
      <c r="B5" t="s">
        <v>38</v>
      </c>
      <c r="D5" t="s">
        <v>38</v>
      </c>
      <c r="E5">
        <v>0.77800000000000002</v>
      </c>
      <c r="F5">
        <v>61</v>
      </c>
      <c r="K5" t="s">
        <v>39</v>
      </c>
      <c r="L5">
        <v>9.0300000000000005E-2</v>
      </c>
      <c r="N5" s="13" t="s">
        <v>363</v>
      </c>
      <c r="O5" s="19">
        <v>0.96440000000000003</v>
      </c>
    </row>
    <row r="6" spans="1:15" ht="15.75" thickBot="1" x14ac:dyDescent="0.3">
      <c r="A6" t="str">
        <f t="shared" si="0"/>
        <v/>
      </c>
      <c r="B6" t="s">
        <v>39</v>
      </c>
      <c r="D6" t="s">
        <v>39</v>
      </c>
      <c r="E6">
        <v>9.0300000000000005E-2</v>
      </c>
      <c r="F6">
        <v>334</v>
      </c>
      <c r="K6" t="s">
        <v>40</v>
      </c>
      <c r="L6">
        <v>0.1479</v>
      </c>
      <c r="N6" s="14" t="s">
        <v>392</v>
      </c>
      <c r="O6" s="20">
        <v>3</v>
      </c>
    </row>
    <row r="7" spans="1:15" x14ac:dyDescent="0.25">
      <c r="A7" t="str">
        <f t="shared" si="0"/>
        <v/>
      </c>
      <c r="B7" t="s">
        <v>40</v>
      </c>
      <c r="D7" t="s">
        <v>40</v>
      </c>
      <c r="E7">
        <v>0.1479</v>
      </c>
      <c r="F7">
        <v>303</v>
      </c>
      <c r="K7" t="s">
        <v>41</v>
      </c>
      <c r="L7">
        <v>0.58420000000000005</v>
      </c>
      <c r="N7" s="13" t="s">
        <v>362</v>
      </c>
      <c r="O7" s="21">
        <v>0.94850000000000001</v>
      </c>
    </row>
    <row r="8" spans="1:15" ht="15.75" thickBot="1" x14ac:dyDescent="0.3">
      <c r="A8" t="str">
        <f t="shared" si="0"/>
        <v/>
      </c>
      <c r="B8" t="s">
        <v>41</v>
      </c>
      <c r="D8" t="s">
        <v>41</v>
      </c>
      <c r="E8">
        <v>0.58420000000000005</v>
      </c>
      <c r="F8">
        <v>131</v>
      </c>
      <c r="K8" t="s">
        <v>42</v>
      </c>
      <c r="L8">
        <v>0.20430000000000001</v>
      </c>
      <c r="N8" s="14" t="s">
        <v>390</v>
      </c>
      <c r="O8" s="22">
        <v>4</v>
      </c>
    </row>
    <row r="9" spans="1:15" x14ac:dyDescent="0.25">
      <c r="A9" t="str">
        <f t="shared" si="0"/>
        <v/>
      </c>
      <c r="B9" t="s">
        <v>42</v>
      </c>
      <c r="D9" t="s">
        <v>42</v>
      </c>
      <c r="E9">
        <v>0.20430000000000001</v>
      </c>
      <c r="F9">
        <v>278</v>
      </c>
      <c r="K9" t="s">
        <v>43</v>
      </c>
      <c r="L9">
        <v>0.1168</v>
      </c>
      <c r="N9" s="13" t="s">
        <v>55</v>
      </c>
      <c r="O9" s="23">
        <v>0.94479999999999997</v>
      </c>
    </row>
    <row r="10" spans="1:15" ht="15.75" thickBot="1" x14ac:dyDescent="0.3">
      <c r="A10" t="str">
        <f t="shared" si="0"/>
        <v/>
      </c>
      <c r="B10" t="s">
        <v>43</v>
      </c>
      <c r="D10" t="s">
        <v>43</v>
      </c>
      <c r="E10">
        <v>0.1168</v>
      </c>
      <c r="F10">
        <v>321</v>
      </c>
      <c r="K10" t="s">
        <v>44</v>
      </c>
      <c r="L10">
        <v>5.45E-2</v>
      </c>
      <c r="N10" s="14" t="s">
        <v>403</v>
      </c>
      <c r="O10" s="24">
        <v>5</v>
      </c>
    </row>
    <row r="11" spans="1:15" x14ac:dyDescent="0.25">
      <c r="A11" t="str">
        <f t="shared" si="0"/>
        <v/>
      </c>
      <c r="B11" t="s">
        <v>44</v>
      </c>
      <c r="D11" t="s">
        <v>44</v>
      </c>
      <c r="E11">
        <v>5.45E-2</v>
      </c>
      <c r="F11">
        <v>347</v>
      </c>
      <c r="K11" t="s">
        <v>45</v>
      </c>
      <c r="L11">
        <v>0.84740000000000004</v>
      </c>
      <c r="N11" s="13" t="s">
        <v>376</v>
      </c>
      <c r="O11" s="25">
        <v>0.94310000000000005</v>
      </c>
    </row>
    <row r="12" spans="1:15" ht="15.75" thickBot="1" x14ac:dyDescent="0.3">
      <c r="A12" t="str">
        <f t="shared" si="0"/>
        <v/>
      </c>
      <c r="B12" t="s">
        <v>45</v>
      </c>
      <c r="D12" t="s">
        <v>45</v>
      </c>
      <c r="E12">
        <v>0.84740000000000004</v>
      </c>
      <c r="F12">
        <v>43</v>
      </c>
      <c r="K12" t="s">
        <v>46</v>
      </c>
      <c r="L12">
        <v>0.3846</v>
      </c>
      <c r="N12" s="14" t="s">
        <v>399</v>
      </c>
      <c r="O12" s="26">
        <v>6</v>
      </c>
    </row>
    <row r="13" spans="1:15" x14ac:dyDescent="0.25">
      <c r="A13" t="str">
        <f t="shared" si="0"/>
        <v/>
      </c>
      <c r="B13" t="s">
        <v>46</v>
      </c>
      <c r="D13" t="s">
        <v>46</v>
      </c>
      <c r="E13">
        <v>0.3846</v>
      </c>
      <c r="F13">
        <v>199</v>
      </c>
      <c r="K13" t="s">
        <v>47</v>
      </c>
      <c r="L13">
        <v>0.627</v>
      </c>
      <c r="N13" s="13" t="s">
        <v>171</v>
      </c>
      <c r="O13" s="27">
        <v>0.94289999999999996</v>
      </c>
    </row>
    <row r="14" spans="1:15" ht="15.75" thickBot="1" x14ac:dyDescent="0.3">
      <c r="A14" t="str">
        <f t="shared" si="0"/>
        <v/>
      </c>
      <c r="B14" t="s">
        <v>47</v>
      </c>
      <c r="D14" t="s">
        <v>47</v>
      </c>
      <c r="E14">
        <v>0.627</v>
      </c>
      <c r="F14">
        <v>121</v>
      </c>
      <c r="K14" t="s">
        <v>49</v>
      </c>
      <c r="L14">
        <v>5.4399999999999997E-2</v>
      </c>
      <c r="N14" s="14" t="s">
        <v>391</v>
      </c>
      <c r="O14" s="28">
        <v>7</v>
      </c>
    </row>
    <row r="15" spans="1:15" x14ac:dyDescent="0.25">
      <c r="A15" t="str">
        <f t="shared" si="0"/>
        <v/>
      </c>
      <c r="B15" t="s">
        <v>48</v>
      </c>
      <c r="D15" t="s">
        <v>48</v>
      </c>
      <c r="E15">
        <v>0.77290000000000003</v>
      </c>
      <c r="F15">
        <v>64</v>
      </c>
      <c r="K15" t="s">
        <v>50</v>
      </c>
      <c r="L15">
        <v>0.28849999999999998</v>
      </c>
      <c r="N15" s="13" t="s">
        <v>268</v>
      </c>
      <c r="O15" s="29">
        <v>0.94199999999999995</v>
      </c>
    </row>
    <row r="16" spans="1:15" ht="15.75" thickBot="1" x14ac:dyDescent="0.3">
      <c r="A16" t="str">
        <f t="shared" si="0"/>
        <v/>
      </c>
      <c r="B16" t="s">
        <v>49</v>
      </c>
      <c r="D16" t="s">
        <v>49</v>
      </c>
      <c r="E16">
        <v>5.4399999999999997E-2</v>
      </c>
      <c r="F16">
        <v>348</v>
      </c>
      <c r="K16" t="s">
        <v>51</v>
      </c>
      <c r="L16">
        <v>0.2407</v>
      </c>
      <c r="N16" s="14" t="s">
        <v>403</v>
      </c>
      <c r="O16" s="30">
        <v>8</v>
      </c>
    </row>
    <row r="17" spans="1:15" x14ac:dyDescent="0.25">
      <c r="A17" t="str">
        <f t="shared" si="0"/>
        <v/>
      </c>
      <c r="B17" t="s">
        <v>50</v>
      </c>
      <c r="D17" t="s">
        <v>50</v>
      </c>
      <c r="E17">
        <v>0.28849999999999998</v>
      </c>
      <c r="F17">
        <v>240</v>
      </c>
      <c r="K17" t="s">
        <v>52</v>
      </c>
      <c r="L17">
        <v>0.25059999999999999</v>
      </c>
      <c r="N17" s="13" t="s">
        <v>231</v>
      </c>
      <c r="O17" s="31">
        <v>0.93869999999999998</v>
      </c>
    </row>
    <row r="18" spans="1:15" ht="15.75" thickBot="1" x14ac:dyDescent="0.3">
      <c r="A18" t="str">
        <f t="shared" si="0"/>
        <v/>
      </c>
      <c r="B18" t="s">
        <v>51</v>
      </c>
      <c r="D18" t="s">
        <v>51</v>
      </c>
      <c r="E18">
        <v>0.2407</v>
      </c>
      <c r="F18">
        <v>260</v>
      </c>
      <c r="K18" t="s">
        <v>53</v>
      </c>
      <c r="L18">
        <v>0.57689999999999997</v>
      </c>
      <c r="N18" s="14" t="s">
        <v>396</v>
      </c>
      <c r="O18" s="32">
        <v>9</v>
      </c>
    </row>
    <row r="19" spans="1:15" x14ac:dyDescent="0.25">
      <c r="A19" t="str">
        <f t="shared" si="0"/>
        <v/>
      </c>
      <c r="B19" t="s">
        <v>52</v>
      </c>
      <c r="D19" t="s">
        <v>52</v>
      </c>
      <c r="E19">
        <v>0.25059999999999999</v>
      </c>
      <c r="F19">
        <v>258</v>
      </c>
      <c r="K19" t="s">
        <v>54</v>
      </c>
      <c r="L19">
        <v>0.54330000000000001</v>
      </c>
      <c r="N19" s="13" t="s">
        <v>292</v>
      </c>
      <c r="O19" s="33">
        <v>0.9355</v>
      </c>
    </row>
    <row r="20" spans="1:15" ht="15.75" thickBot="1" x14ac:dyDescent="0.3">
      <c r="A20" t="str">
        <f t="shared" si="0"/>
        <v/>
      </c>
      <c r="B20" t="s">
        <v>53</v>
      </c>
      <c r="D20" t="s">
        <v>53</v>
      </c>
      <c r="E20">
        <v>0.57689999999999997</v>
      </c>
      <c r="F20">
        <v>134</v>
      </c>
      <c r="K20" t="s">
        <v>55</v>
      </c>
      <c r="L20">
        <v>0.94479999999999997</v>
      </c>
      <c r="N20" s="14" t="s">
        <v>402</v>
      </c>
      <c r="O20" s="34">
        <v>10</v>
      </c>
    </row>
    <row r="21" spans="1:15" x14ac:dyDescent="0.25">
      <c r="A21" t="str">
        <f t="shared" si="0"/>
        <v/>
      </c>
      <c r="B21" t="s">
        <v>54</v>
      </c>
      <c r="D21" t="s">
        <v>54</v>
      </c>
      <c r="E21">
        <v>0.54330000000000001</v>
      </c>
      <c r="F21">
        <v>145</v>
      </c>
      <c r="K21" t="s">
        <v>56</v>
      </c>
      <c r="L21">
        <v>0.56579999999999997</v>
      </c>
      <c r="N21" s="13" t="s">
        <v>136</v>
      </c>
      <c r="O21" s="35">
        <v>0.93359999999999999</v>
      </c>
    </row>
    <row r="22" spans="1:15" ht="15.75" thickBot="1" x14ac:dyDescent="0.3">
      <c r="A22" t="str">
        <f t="shared" si="0"/>
        <v/>
      </c>
      <c r="B22" t="s">
        <v>55</v>
      </c>
      <c r="D22" t="s">
        <v>55</v>
      </c>
      <c r="E22">
        <v>0.94479999999999997</v>
      </c>
      <c r="F22">
        <v>5</v>
      </c>
      <c r="K22" t="s">
        <v>57</v>
      </c>
      <c r="L22">
        <v>9.0999999999999998E-2</v>
      </c>
      <c r="N22" s="14" t="s">
        <v>410</v>
      </c>
      <c r="O22" s="36">
        <v>11</v>
      </c>
    </row>
    <row r="23" spans="1:15" x14ac:dyDescent="0.25">
      <c r="A23" t="str">
        <f t="shared" si="0"/>
        <v/>
      </c>
      <c r="B23" t="s">
        <v>56</v>
      </c>
      <c r="D23" t="s">
        <v>56</v>
      </c>
      <c r="E23">
        <v>0.56579999999999997</v>
      </c>
      <c r="F23">
        <v>137</v>
      </c>
      <c r="K23" t="s">
        <v>58</v>
      </c>
      <c r="L23">
        <v>0.28089999999999998</v>
      </c>
      <c r="N23" s="13" t="s">
        <v>371</v>
      </c>
      <c r="O23" s="37">
        <v>0.92910000000000004</v>
      </c>
    </row>
    <row r="24" spans="1:15" ht="15.75" thickBot="1" x14ac:dyDescent="0.3">
      <c r="A24" t="str">
        <f t="shared" si="0"/>
        <v/>
      </c>
      <c r="B24" t="s">
        <v>57</v>
      </c>
      <c r="D24" t="s">
        <v>57</v>
      </c>
      <c r="E24">
        <v>9.0999999999999998E-2</v>
      </c>
      <c r="F24">
        <v>332</v>
      </c>
      <c r="K24" t="s">
        <v>59</v>
      </c>
      <c r="L24">
        <v>0.52290000000000003</v>
      </c>
      <c r="N24" s="14" t="s">
        <v>389</v>
      </c>
      <c r="O24" s="38">
        <v>12</v>
      </c>
    </row>
    <row r="25" spans="1:15" x14ac:dyDescent="0.25">
      <c r="A25" t="str">
        <f t="shared" si="0"/>
        <v/>
      </c>
      <c r="B25" t="s">
        <v>58</v>
      </c>
      <c r="D25" t="s">
        <v>58</v>
      </c>
      <c r="E25">
        <v>0.28089999999999998</v>
      </c>
      <c r="F25">
        <v>244</v>
      </c>
      <c r="K25" t="s">
        <v>60</v>
      </c>
      <c r="L25">
        <v>0.30759999999999998</v>
      </c>
      <c r="N25" s="13" t="s">
        <v>313</v>
      </c>
      <c r="O25" s="39">
        <v>0.92120000000000002</v>
      </c>
    </row>
    <row r="26" spans="1:15" ht="15.75" thickBot="1" x14ac:dyDescent="0.3">
      <c r="A26" t="str">
        <f t="shared" si="0"/>
        <v/>
      </c>
      <c r="B26" t="s">
        <v>59</v>
      </c>
      <c r="D26" t="s">
        <v>59</v>
      </c>
      <c r="E26">
        <v>0.52290000000000003</v>
      </c>
      <c r="F26">
        <v>152</v>
      </c>
      <c r="K26" t="s">
        <v>61</v>
      </c>
      <c r="L26">
        <v>0.54139999999999999</v>
      </c>
      <c r="N26" s="14" t="s">
        <v>423</v>
      </c>
      <c r="O26" s="40">
        <v>13</v>
      </c>
    </row>
    <row r="27" spans="1:15" x14ac:dyDescent="0.25">
      <c r="A27" t="str">
        <f t="shared" si="0"/>
        <v/>
      </c>
      <c r="B27" t="s">
        <v>60</v>
      </c>
      <c r="D27" t="s">
        <v>60</v>
      </c>
      <c r="E27">
        <v>0.30759999999999998</v>
      </c>
      <c r="F27">
        <v>232</v>
      </c>
      <c r="K27" t="s">
        <v>62</v>
      </c>
      <c r="L27">
        <v>0.21920000000000001</v>
      </c>
      <c r="N27" s="13" t="s">
        <v>93</v>
      </c>
      <c r="O27" s="41">
        <v>0.91520000000000001</v>
      </c>
    </row>
    <row r="28" spans="1:15" ht="15.75" thickBot="1" x14ac:dyDescent="0.3">
      <c r="A28" t="str">
        <f t="shared" si="0"/>
        <v/>
      </c>
      <c r="B28" t="s">
        <v>61</v>
      </c>
      <c r="D28" t="s">
        <v>61</v>
      </c>
      <c r="E28">
        <v>0.54139999999999999</v>
      </c>
      <c r="F28">
        <v>146</v>
      </c>
      <c r="K28" t="s">
        <v>63</v>
      </c>
      <c r="L28">
        <v>0.15690000000000001</v>
      </c>
      <c r="N28" s="14" t="s">
        <v>412</v>
      </c>
      <c r="O28" s="42">
        <v>14</v>
      </c>
    </row>
    <row r="29" spans="1:15" x14ac:dyDescent="0.25">
      <c r="A29" t="str">
        <f t="shared" si="0"/>
        <v/>
      </c>
      <c r="B29" t="s">
        <v>62</v>
      </c>
      <c r="D29" t="s">
        <v>62</v>
      </c>
      <c r="E29">
        <v>0.21920000000000001</v>
      </c>
      <c r="F29">
        <v>267</v>
      </c>
      <c r="K29" t="s">
        <v>64</v>
      </c>
      <c r="L29">
        <v>0.23139999999999999</v>
      </c>
      <c r="N29" s="13" t="s">
        <v>279</v>
      </c>
      <c r="O29" s="43">
        <v>0.91520000000000001</v>
      </c>
    </row>
    <row r="30" spans="1:15" ht="15.75" thickBot="1" x14ac:dyDescent="0.3">
      <c r="A30" t="str">
        <f t="shared" si="0"/>
        <v/>
      </c>
      <c r="B30" t="s">
        <v>63</v>
      </c>
      <c r="D30" t="s">
        <v>63</v>
      </c>
      <c r="E30">
        <v>0.15690000000000001</v>
      </c>
      <c r="F30">
        <v>298</v>
      </c>
      <c r="K30" t="s">
        <v>65</v>
      </c>
      <c r="L30">
        <v>0.1724</v>
      </c>
      <c r="N30" s="14" t="s">
        <v>421</v>
      </c>
      <c r="O30" s="44">
        <v>15</v>
      </c>
    </row>
    <row r="31" spans="1:15" x14ac:dyDescent="0.25">
      <c r="A31" t="str">
        <f t="shared" si="0"/>
        <v/>
      </c>
      <c r="B31" t="s">
        <v>64</v>
      </c>
      <c r="D31" t="s">
        <v>64</v>
      </c>
      <c r="E31">
        <v>0.23139999999999999</v>
      </c>
      <c r="F31">
        <v>265</v>
      </c>
      <c r="K31" t="s">
        <v>66</v>
      </c>
      <c r="L31">
        <v>0.37580000000000002</v>
      </c>
      <c r="N31" s="13" t="s">
        <v>383</v>
      </c>
      <c r="O31" s="45">
        <v>0.90980000000000005</v>
      </c>
    </row>
    <row r="32" spans="1:15" ht="15.75" thickBot="1" x14ac:dyDescent="0.3">
      <c r="A32" t="str">
        <f t="shared" si="0"/>
        <v/>
      </c>
      <c r="B32" t="s">
        <v>65</v>
      </c>
      <c r="D32" t="s">
        <v>65</v>
      </c>
      <c r="E32">
        <v>0.1724</v>
      </c>
      <c r="F32">
        <v>291</v>
      </c>
      <c r="K32" t="s">
        <v>67</v>
      </c>
      <c r="L32">
        <v>0.7681</v>
      </c>
      <c r="N32" s="14" t="s">
        <v>406</v>
      </c>
      <c r="O32" s="46">
        <v>16</v>
      </c>
    </row>
    <row r="33" spans="1:15" x14ac:dyDescent="0.25">
      <c r="A33" t="str">
        <f t="shared" si="0"/>
        <v/>
      </c>
      <c r="B33" t="s">
        <v>66</v>
      </c>
      <c r="D33" t="s">
        <v>66</v>
      </c>
      <c r="E33">
        <v>0.37580000000000002</v>
      </c>
      <c r="F33">
        <v>203</v>
      </c>
      <c r="K33" t="s">
        <v>68</v>
      </c>
      <c r="L33">
        <v>0.90869999999999995</v>
      </c>
      <c r="N33" s="13" t="s">
        <v>68</v>
      </c>
      <c r="O33" s="47">
        <v>0.90869999999999995</v>
      </c>
    </row>
    <row r="34" spans="1:15" ht="15.75" thickBot="1" x14ac:dyDescent="0.3">
      <c r="A34" t="str">
        <f t="shared" si="0"/>
        <v/>
      </c>
      <c r="B34" t="s">
        <v>67</v>
      </c>
      <c r="D34" t="s">
        <v>67</v>
      </c>
      <c r="E34">
        <v>0.7681</v>
      </c>
      <c r="F34">
        <v>67</v>
      </c>
      <c r="K34" t="s">
        <v>69</v>
      </c>
      <c r="L34">
        <v>0.8508</v>
      </c>
      <c r="N34" s="14" t="s">
        <v>412</v>
      </c>
      <c r="O34" s="48">
        <v>17</v>
      </c>
    </row>
    <row r="35" spans="1:15" x14ac:dyDescent="0.25">
      <c r="A35" t="str">
        <f t="shared" si="0"/>
        <v/>
      </c>
      <c r="B35" t="s">
        <v>68</v>
      </c>
      <c r="D35" t="s">
        <v>68</v>
      </c>
      <c r="E35">
        <v>0.90869999999999995</v>
      </c>
      <c r="F35">
        <v>17</v>
      </c>
      <c r="K35" t="s">
        <v>70</v>
      </c>
      <c r="L35">
        <v>0.4128</v>
      </c>
      <c r="N35" s="13" t="s">
        <v>255</v>
      </c>
      <c r="O35" s="49">
        <v>0.90400000000000003</v>
      </c>
    </row>
    <row r="36" spans="1:15" ht="15.75" thickBot="1" x14ac:dyDescent="0.3">
      <c r="A36" t="str">
        <f t="shared" si="0"/>
        <v/>
      </c>
      <c r="B36" t="s">
        <v>69</v>
      </c>
      <c r="D36" t="s">
        <v>69</v>
      </c>
      <c r="E36">
        <v>0.8508</v>
      </c>
      <c r="F36">
        <v>41</v>
      </c>
      <c r="K36" t="s">
        <v>71</v>
      </c>
      <c r="L36">
        <v>0.72309999999999997</v>
      </c>
      <c r="N36" s="14" t="s">
        <v>392</v>
      </c>
      <c r="O36" s="50">
        <v>18</v>
      </c>
    </row>
    <row r="37" spans="1:15" x14ac:dyDescent="0.25">
      <c r="A37" t="str">
        <f t="shared" si="0"/>
        <v/>
      </c>
      <c r="B37" t="s">
        <v>70</v>
      </c>
      <c r="D37" t="s">
        <v>70</v>
      </c>
      <c r="E37">
        <v>0.4128</v>
      </c>
      <c r="F37">
        <v>189</v>
      </c>
      <c r="K37" t="s">
        <v>72</v>
      </c>
      <c r="L37">
        <v>0.3236</v>
      </c>
      <c r="N37" s="13" t="s">
        <v>156</v>
      </c>
      <c r="O37" s="51">
        <v>0.89970000000000006</v>
      </c>
    </row>
    <row r="38" spans="1:15" ht="15.75" thickBot="1" x14ac:dyDescent="0.3">
      <c r="A38" t="str">
        <f t="shared" si="0"/>
        <v/>
      </c>
      <c r="B38" t="s">
        <v>71</v>
      </c>
      <c r="D38" t="s">
        <v>71</v>
      </c>
      <c r="E38">
        <v>0.72309999999999997</v>
      </c>
      <c r="F38">
        <v>86</v>
      </c>
      <c r="K38" t="s">
        <v>73</v>
      </c>
      <c r="L38">
        <v>0.62729999999999997</v>
      </c>
      <c r="N38" s="14" t="s">
        <v>393</v>
      </c>
      <c r="O38" s="52">
        <v>19</v>
      </c>
    </row>
    <row r="39" spans="1:15" x14ac:dyDescent="0.25">
      <c r="A39" t="str">
        <f t="shared" si="0"/>
        <v/>
      </c>
      <c r="B39" t="s">
        <v>72</v>
      </c>
      <c r="D39" t="s">
        <v>72</v>
      </c>
      <c r="E39">
        <v>0.3236</v>
      </c>
      <c r="F39">
        <v>225</v>
      </c>
      <c r="K39" t="s">
        <v>74</v>
      </c>
      <c r="L39">
        <v>0.87280000000000002</v>
      </c>
      <c r="N39" s="13" t="s">
        <v>324</v>
      </c>
      <c r="O39" s="53">
        <v>0.89690000000000003</v>
      </c>
    </row>
    <row r="40" spans="1:15" ht="15.75" thickBot="1" x14ac:dyDescent="0.3">
      <c r="A40" t="str">
        <f t="shared" si="0"/>
        <v/>
      </c>
      <c r="B40" t="s">
        <v>73</v>
      </c>
      <c r="D40" t="s">
        <v>73</v>
      </c>
      <c r="E40">
        <v>0.62729999999999997</v>
      </c>
      <c r="F40">
        <v>120</v>
      </c>
      <c r="K40" t="s">
        <v>75</v>
      </c>
      <c r="L40">
        <v>0.55610000000000004</v>
      </c>
      <c r="N40" s="14" t="s">
        <v>401</v>
      </c>
      <c r="O40" s="54">
        <v>20</v>
      </c>
    </row>
    <row r="41" spans="1:15" x14ac:dyDescent="0.25">
      <c r="A41" t="str">
        <f t="shared" si="0"/>
        <v/>
      </c>
      <c r="B41" t="s">
        <v>74</v>
      </c>
      <c r="D41" t="s">
        <v>74</v>
      </c>
      <c r="E41">
        <v>0.87280000000000002</v>
      </c>
      <c r="F41">
        <v>32</v>
      </c>
      <c r="K41" t="s">
        <v>76</v>
      </c>
      <c r="L41">
        <v>0.20230000000000001</v>
      </c>
      <c r="N41" s="432" t="s">
        <v>295</v>
      </c>
      <c r="O41" s="55">
        <v>0.89439999999999997</v>
      </c>
    </row>
    <row r="42" spans="1:15" ht="15.75" thickBot="1" x14ac:dyDescent="0.3">
      <c r="A42" t="str">
        <f t="shared" si="0"/>
        <v/>
      </c>
      <c r="B42" t="s">
        <v>75</v>
      </c>
      <c r="D42" t="s">
        <v>75</v>
      </c>
      <c r="E42">
        <v>0.55610000000000004</v>
      </c>
      <c r="F42">
        <v>141</v>
      </c>
      <c r="K42" t="s">
        <v>77</v>
      </c>
      <c r="L42">
        <v>5.7599999999999998E-2</v>
      </c>
      <c r="N42" s="433"/>
      <c r="O42" s="56">
        <v>21</v>
      </c>
    </row>
    <row r="43" spans="1:15" x14ac:dyDescent="0.25">
      <c r="A43" t="str">
        <f t="shared" si="0"/>
        <v/>
      </c>
      <c r="B43" t="s">
        <v>76</v>
      </c>
      <c r="D43" t="s">
        <v>76</v>
      </c>
      <c r="E43">
        <v>0.20230000000000001</v>
      </c>
      <c r="F43">
        <v>279</v>
      </c>
      <c r="K43" t="s">
        <v>78</v>
      </c>
      <c r="L43">
        <v>9.0399999999999994E-2</v>
      </c>
      <c r="N43" s="13" t="s">
        <v>251</v>
      </c>
      <c r="O43" s="57">
        <v>0.89400000000000002</v>
      </c>
    </row>
    <row r="44" spans="1:15" ht="15.75" thickBot="1" x14ac:dyDescent="0.3">
      <c r="A44" t="str">
        <f t="shared" si="0"/>
        <v/>
      </c>
      <c r="B44" t="s">
        <v>77</v>
      </c>
      <c r="D44" t="s">
        <v>77</v>
      </c>
      <c r="E44">
        <v>5.7599999999999998E-2</v>
      </c>
      <c r="F44">
        <v>345</v>
      </c>
      <c r="K44" t="s">
        <v>79</v>
      </c>
      <c r="L44">
        <v>0.49780000000000002</v>
      </c>
      <c r="N44" s="14" t="s">
        <v>394</v>
      </c>
      <c r="O44" s="58">
        <v>22</v>
      </c>
    </row>
    <row r="45" spans="1:15" x14ac:dyDescent="0.25">
      <c r="A45" t="str">
        <f t="shared" si="0"/>
        <v/>
      </c>
      <c r="B45" t="s">
        <v>78</v>
      </c>
      <c r="D45" t="s">
        <v>78</v>
      </c>
      <c r="E45">
        <v>9.0399999999999994E-2</v>
      </c>
      <c r="F45">
        <v>333</v>
      </c>
      <c r="K45" t="s">
        <v>80</v>
      </c>
      <c r="L45">
        <v>0.2114</v>
      </c>
      <c r="N45" s="13" t="s">
        <v>243</v>
      </c>
      <c r="O45" s="59">
        <v>0.88970000000000005</v>
      </c>
    </row>
    <row r="46" spans="1:15" ht="15.75" thickBot="1" x14ac:dyDescent="0.3">
      <c r="A46" t="str">
        <f t="shared" si="0"/>
        <v/>
      </c>
      <c r="B46" t="s">
        <v>79</v>
      </c>
      <c r="D46" t="s">
        <v>79</v>
      </c>
      <c r="E46">
        <v>0.49780000000000002</v>
      </c>
      <c r="F46">
        <v>160</v>
      </c>
      <c r="K46" t="s">
        <v>81</v>
      </c>
      <c r="L46">
        <v>0.46710000000000002</v>
      </c>
      <c r="N46" s="14" t="s">
        <v>399</v>
      </c>
      <c r="O46" s="60">
        <v>23</v>
      </c>
    </row>
    <row r="47" spans="1:15" x14ac:dyDescent="0.25">
      <c r="A47" t="str">
        <f t="shared" si="0"/>
        <v/>
      </c>
      <c r="B47" t="s">
        <v>80</v>
      </c>
      <c r="D47" t="s">
        <v>80</v>
      </c>
      <c r="E47">
        <v>0.2114</v>
      </c>
      <c r="F47">
        <v>270</v>
      </c>
      <c r="K47" t="s">
        <v>82</v>
      </c>
      <c r="L47">
        <v>0.53120000000000001</v>
      </c>
      <c r="N47" s="13" t="s">
        <v>323</v>
      </c>
      <c r="O47" s="61">
        <v>0.88959999999999995</v>
      </c>
    </row>
    <row r="48" spans="1:15" ht="15.75" thickBot="1" x14ac:dyDescent="0.3">
      <c r="A48" t="str">
        <f t="shared" si="0"/>
        <v/>
      </c>
      <c r="B48" t="s">
        <v>81</v>
      </c>
      <c r="D48" t="s">
        <v>81</v>
      </c>
      <c r="E48">
        <v>0.46710000000000002</v>
      </c>
      <c r="F48">
        <v>169</v>
      </c>
      <c r="K48" t="s">
        <v>83</v>
      </c>
      <c r="L48">
        <v>0.13519999999999999</v>
      </c>
      <c r="N48" s="14" t="s">
        <v>402</v>
      </c>
      <c r="O48" s="62">
        <v>24</v>
      </c>
    </row>
    <row r="49" spans="1:15" x14ac:dyDescent="0.25">
      <c r="A49" t="str">
        <f t="shared" si="0"/>
        <v/>
      </c>
      <c r="B49" t="s">
        <v>82</v>
      </c>
      <c r="D49" t="s">
        <v>82</v>
      </c>
      <c r="E49">
        <v>0.53120000000000001</v>
      </c>
      <c r="F49">
        <v>149</v>
      </c>
      <c r="K49" t="s">
        <v>84</v>
      </c>
      <c r="L49">
        <v>0.75719999999999998</v>
      </c>
      <c r="N49" s="13" t="s">
        <v>160</v>
      </c>
      <c r="O49" s="63">
        <v>0.88429999999999997</v>
      </c>
    </row>
    <row r="50" spans="1:15" ht="15.75" thickBot="1" x14ac:dyDescent="0.3">
      <c r="A50" t="str">
        <f t="shared" si="0"/>
        <v/>
      </c>
      <c r="B50" t="s">
        <v>83</v>
      </c>
      <c r="D50" t="s">
        <v>83</v>
      </c>
      <c r="E50">
        <v>0.13519999999999999</v>
      </c>
      <c r="F50">
        <v>309</v>
      </c>
      <c r="K50" t="s">
        <v>85</v>
      </c>
      <c r="L50">
        <v>0.87409999999999999</v>
      </c>
      <c r="N50" s="14" t="s">
        <v>395</v>
      </c>
      <c r="O50" s="64">
        <v>25</v>
      </c>
    </row>
    <row r="51" spans="1:15" ht="15.75" thickBot="1" x14ac:dyDescent="0.3">
      <c r="A51" t="str">
        <f t="shared" si="0"/>
        <v/>
      </c>
      <c r="B51" t="s">
        <v>84</v>
      </c>
      <c r="D51" t="s">
        <v>84</v>
      </c>
      <c r="E51">
        <v>0.75719999999999998</v>
      </c>
      <c r="F51">
        <v>72</v>
      </c>
      <c r="K51" t="s">
        <v>86</v>
      </c>
      <c r="L51">
        <v>0.14099999999999999</v>
      </c>
      <c r="N51" s="65" t="s">
        <v>23</v>
      </c>
      <c r="O51" s="66" t="s">
        <v>408</v>
      </c>
    </row>
    <row r="52" spans="1:15" x14ac:dyDescent="0.25">
      <c r="A52" t="str">
        <f t="shared" si="0"/>
        <v/>
      </c>
      <c r="B52" t="s">
        <v>85</v>
      </c>
      <c r="D52" t="s">
        <v>85</v>
      </c>
      <c r="E52">
        <v>0.87409999999999999</v>
      </c>
      <c r="F52">
        <v>31</v>
      </c>
      <c r="K52" t="s">
        <v>87</v>
      </c>
      <c r="L52">
        <v>0.51739999999999997</v>
      </c>
      <c r="N52" s="13" t="s">
        <v>158</v>
      </c>
      <c r="O52" s="67">
        <v>0.88270000000000004</v>
      </c>
    </row>
    <row r="53" spans="1:15" ht="15.75" thickBot="1" x14ac:dyDescent="0.3">
      <c r="A53" t="str">
        <f t="shared" si="0"/>
        <v/>
      </c>
      <c r="B53" t="s">
        <v>86</v>
      </c>
      <c r="D53" t="s">
        <v>86</v>
      </c>
      <c r="E53">
        <v>0.14099999999999999</v>
      </c>
      <c r="F53">
        <v>308</v>
      </c>
      <c r="K53" t="s">
        <v>88</v>
      </c>
      <c r="L53">
        <v>0.307</v>
      </c>
      <c r="N53" s="14" t="s">
        <v>427</v>
      </c>
      <c r="O53" s="68">
        <v>26</v>
      </c>
    </row>
    <row r="54" spans="1:15" x14ac:dyDescent="0.25">
      <c r="A54" t="str">
        <f t="shared" si="0"/>
        <v/>
      </c>
      <c r="B54" t="s">
        <v>87</v>
      </c>
      <c r="D54" t="s">
        <v>87</v>
      </c>
      <c r="E54">
        <v>0.51739999999999997</v>
      </c>
      <c r="F54">
        <v>155</v>
      </c>
      <c r="K54" t="s">
        <v>89</v>
      </c>
      <c r="L54">
        <v>0.46710000000000002</v>
      </c>
      <c r="N54" s="13" t="s">
        <v>379</v>
      </c>
      <c r="O54" s="69">
        <v>0.88090000000000002</v>
      </c>
    </row>
    <row r="55" spans="1:15" ht="15.75" thickBot="1" x14ac:dyDescent="0.3">
      <c r="A55" t="str">
        <f t="shared" si="0"/>
        <v/>
      </c>
      <c r="B55" t="s">
        <v>88</v>
      </c>
      <c r="D55" t="s">
        <v>88</v>
      </c>
      <c r="E55">
        <v>0.307</v>
      </c>
      <c r="F55">
        <v>233</v>
      </c>
      <c r="K55" t="s">
        <v>90</v>
      </c>
      <c r="L55">
        <v>0.68189999999999995</v>
      </c>
      <c r="N55" s="14" t="s">
        <v>417</v>
      </c>
      <c r="O55" s="70">
        <v>27</v>
      </c>
    </row>
    <row r="56" spans="1:15" x14ac:dyDescent="0.25">
      <c r="A56" t="str">
        <f t="shared" si="0"/>
        <v/>
      </c>
      <c r="B56" t="s">
        <v>89</v>
      </c>
      <c r="D56" t="s">
        <v>89</v>
      </c>
      <c r="E56">
        <v>0.46710000000000002</v>
      </c>
      <c r="F56">
        <v>170</v>
      </c>
      <c r="K56" t="s">
        <v>91</v>
      </c>
      <c r="L56">
        <v>0.61080000000000001</v>
      </c>
      <c r="N56" s="432" t="s">
        <v>266</v>
      </c>
      <c r="O56" s="71">
        <v>0.88029999999999997</v>
      </c>
    </row>
    <row r="57" spans="1:15" ht="15.75" thickBot="1" x14ac:dyDescent="0.3">
      <c r="A57" t="str">
        <f t="shared" si="0"/>
        <v/>
      </c>
      <c r="B57" t="s">
        <v>90</v>
      </c>
      <c r="D57" t="s">
        <v>90</v>
      </c>
      <c r="E57">
        <v>0.68189999999999995</v>
      </c>
      <c r="F57">
        <v>98</v>
      </c>
      <c r="K57" t="s">
        <v>92</v>
      </c>
      <c r="L57">
        <v>0.72209999999999996</v>
      </c>
      <c r="N57" s="433"/>
      <c r="O57" s="72">
        <v>28</v>
      </c>
    </row>
    <row r="58" spans="1:15" x14ac:dyDescent="0.25">
      <c r="A58" t="str">
        <f t="shared" si="0"/>
        <v/>
      </c>
      <c r="B58" t="s">
        <v>91</v>
      </c>
      <c r="D58" t="s">
        <v>91</v>
      </c>
      <c r="E58">
        <v>0.61080000000000001</v>
      </c>
      <c r="F58">
        <v>123</v>
      </c>
      <c r="K58" t="s">
        <v>93</v>
      </c>
      <c r="L58">
        <v>0.91520000000000001</v>
      </c>
      <c r="N58" s="432" t="s">
        <v>281</v>
      </c>
      <c r="O58" s="73">
        <v>0.87980000000000003</v>
      </c>
    </row>
    <row r="59" spans="1:15" ht="15.75" thickBot="1" x14ac:dyDescent="0.3">
      <c r="A59" t="str">
        <f t="shared" si="0"/>
        <v/>
      </c>
      <c r="B59" t="s">
        <v>92</v>
      </c>
      <c r="D59" t="s">
        <v>92</v>
      </c>
      <c r="E59">
        <v>0.72209999999999996</v>
      </c>
      <c r="F59">
        <v>87</v>
      </c>
      <c r="K59" t="s">
        <v>94</v>
      </c>
      <c r="L59">
        <v>8.5800000000000001E-2</v>
      </c>
      <c r="N59" s="433"/>
      <c r="O59" s="74">
        <v>29</v>
      </c>
    </row>
    <row r="60" spans="1:15" x14ac:dyDescent="0.25">
      <c r="A60" t="str">
        <f t="shared" si="0"/>
        <v/>
      </c>
      <c r="B60" t="s">
        <v>93</v>
      </c>
      <c r="D60" t="s">
        <v>93</v>
      </c>
      <c r="E60">
        <v>0.91520000000000001</v>
      </c>
      <c r="F60">
        <v>14</v>
      </c>
      <c r="K60" t="s">
        <v>95</v>
      </c>
      <c r="L60">
        <v>0.1215</v>
      </c>
      <c r="N60" s="13" t="s">
        <v>200</v>
      </c>
      <c r="O60" s="75">
        <v>0.87919999999999998</v>
      </c>
    </row>
    <row r="61" spans="1:15" ht="15.75" thickBot="1" x14ac:dyDescent="0.3">
      <c r="A61" t="str">
        <f t="shared" si="0"/>
        <v/>
      </c>
      <c r="B61" t="s">
        <v>94</v>
      </c>
      <c r="D61" t="s">
        <v>94</v>
      </c>
      <c r="E61">
        <v>8.5800000000000001E-2</v>
      </c>
      <c r="F61">
        <v>335</v>
      </c>
      <c r="K61" t="s">
        <v>96</v>
      </c>
      <c r="L61">
        <v>0.78900000000000003</v>
      </c>
      <c r="N61" s="14" t="s">
        <v>401</v>
      </c>
      <c r="O61" s="76">
        <v>30</v>
      </c>
    </row>
    <row r="62" spans="1:15" x14ac:dyDescent="0.25">
      <c r="A62" t="str">
        <f t="shared" si="0"/>
        <v/>
      </c>
      <c r="B62" t="s">
        <v>95</v>
      </c>
      <c r="D62" t="s">
        <v>95</v>
      </c>
      <c r="E62">
        <v>0.1215</v>
      </c>
      <c r="F62">
        <v>317</v>
      </c>
      <c r="K62" t="s">
        <v>97</v>
      </c>
      <c r="L62">
        <v>0.44440000000000002</v>
      </c>
      <c r="N62" s="432" t="s">
        <v>85</v>
      </c>
      <c r="O62" s="77">
        <v>0.87409999999999999</v>
      </c>
    </row>
    <row r="63" spans="1:15" ht="15.75" thickBot="1" x14ac:dyDescent="0.3">
      <c r="A63" t="str">
        <f t="shared" si="0"/>
        <v/>
      </c>
      <c r="B63" t="s">
        <v>96</v>
      </c>
      <c r="D63" t="s">
        <v>96</v>
      </c>
      <c r="E63">
        <v>0.78900000000000003</v>
      </c>
      <c r="F63">
        <v>58</v>
      </c>
      <c r="K63" t="s">
        <v>98</v>
      </c>
      <c r="L63">
        <v>0.58209999999999995</v>
      </c>
      <c r="N63" s="433"/>
      <c r="O63" s="78">
        <v>31</v>
      </c>
    </row>
    <row r="64" spans="1:15" x14ac:dyDescent="0.25">
      <c r="A64" t="str">
        <f t="shared" si="0"/>
        <v/>
      </c>
      <c r="B64" t="s">
        <v>97</v>
      </c>
      <c r="D64" t="s">
        <v>97</v>
      </c>
      <c r="E64">
        <v>0.44440000000000002</v>
      </c>
      <c r="F64">
        <v>178</v>
      </c>
      <c r="K64" t="s">
        <v>99</v>
      </c>
      <c r="L64">
        <v>0.86860000000000004</v>
      </c>
      <c r="N64" s="13" t="s">
        <v>74</v>
      </c>
      <c r="O64" s="79">
        <v>0.87280000000000002</v>
      </c>
    </row>
    <row r="65" spans="1:15" ht="15.75" thickBot="1" x14ac:dyDescent="0.3">
      <c r="A65" t="str">
        <f t="shared" si="0"/>
        <v/>
      </c>
      <c r="B65" t="s">
        <v>98</v>
      </c>
      <c r="D65" t="s">
        <v>98</v>
      </c>
      <c r="E65">
        <v>0.58209999999999995</v>
      </c>
      <c r="F65">
        <v>133</v>
      </c>
      <c r="K65" t="s">
        <v>100</v>
      </c>
      <c r="L65">
        <v>0.10730000000000001</v>
      </c>
      <c r="N65" s="14" t="s">
        <v>398</v>
      </c>
      <c r="O65" s="80">
        <v>32</v>
      </c>
    </row>
    <row r="66" spans="1:15" x14ac:dyDescent="0.25">
      <c r="A66" t="str">
        <f t="shared" si="0"/>
        <v/>
      </c>
      <c r="B66" t="s">
        <v>99</v>
      </c>
      <c r="D66" t="s">
        <v>99</v>
      </c>
      <c r="E66">
        <v>0.86860000000000004</v>
      </c>
      <c r="F66">
        <v>35</v>
      </c>
      <c r="K66" t="s">
        <v>101</v>
      </c>
      <c r="L66">
        <v>6.2700000000000006E-2</v>
      </c>
      <c r="N66" s="13" t="s">
        <v>261</v>
      </c>
      <c r="O66" s="81">
        <v>0.87129999999999996</v>
      </c>
    </row>
    <row r="67" spans="1:15" ht="15.75" thickBot="1" x14ac:dyDescent="0.3">
      <c r="A67" t="str">
        <f t="shared" ref="A67:A130" si="1">IF(B67=D67,"","BAD")</f>
        <v/>
      </c>
      <c r="B67" t="s">
        <v>100</v>
      </c>
      <c r="D67" t="s">
        <v>100</v>
      </c>
      <c r="E67">
        <v>0.10730000000000001</v>
      </c>
      <c r="F67">
        <v>327</v>
      </c>
      <c r="K67" t="s">
        <v>102</v>
      </c>
      <c r="L67">
        <v>0.63280000000000003</v>
      </c>
      <c r="N67" s="14" t="s">
        <v>416</v>
      </c>
      <c r="O67" s="82">
        <v>33</v>
      </c>
    </row>
    <row r="68" spans="1:15" x14ac:dyDescent="0.25">
      <c r="A68" t="str">
        <f t="shared" si="1"/>
        <v/>
      </c>
      <c r="B68" t="s">
        <v>101</v>
      </c>
      <c r="D68" t="s">
        <v>101</v>
      </c>
      <c r="E68">
        <v>6.2700000000000006E-2</v>
      </c>
      <c r="F68">
        <v>340</v>
      </c>
      <c r="K68" t="s">
        <v>103</v>
      </c>
      <c r="L68">
        <v>0.28289999999999998</v>
      </c>
      <c r="N68" s="13" t="s">
        <v>384</v>
      </c>
      <c r="O68" s="83">
        <v>0.87090000000000001</v>
      </c>
    </row>
    <row r="69" spans="1:15" ht="15.75" thickBot="1" x14ac:dyDescent="0.3">
      <c r="A69" t="str">
        <f t="shared" si="1"/>
        <v/>
      </c>
      <c r="B69" t="s">
        <v>102</v>
      </c>
      <c r="D69" t="s">
        <v>102</v>
      </c>
      <c r="E69">
        <v>0.63280000000000003</v>
      </c>
      <c r="F69">
        <v>118</v>
      </c>
      <c r="K69" t="s">
        <v>104</v>
      </c>
      <c r="L69">
        <v>0.4345</v>
      </c>
      <c r="N69" s="14" t="s">
        <v>414</v>
      </c>
      <c r="O69" s="84">
        <v>34</v>
      </c>
    </row>
    <row r="70" spans="1:15" x14ac:dyDescent="0.25">
      <c r="A70" t="str">
        <f t="shared" si="1"/>
        <v/>
      </c>
      <c r="B70" t="s">
        <v>103</v>
      </c>
      <c r="D70" t="s">
        <v>103</v>
      </c>
      <c r="E70">
        <v>0.28289999999999998</v>
      </c>
      <c r="F70">
        <v>241</v>
      </c>
      <c r="K70" t="s">
        <v>105</v>
      </c>
      <c r="L70">
        <v>0.20710000000000001</v>
      </c>
      <c r="N70" s="13" t="s">
        <v>99</v>
      </c>
      <c r="O70" s="85">
        <v>0.86860000000000004</v>
      </c>
    </row>
    <row r="71" spans="1:15" ht="15.75" thickBot="1" x14ac:dyDescent="0.3">
      <c r="A71" t="str">
        <f t="shared" si="1"/>
        <v/>
      </c>
      <c r="B71" t="s">
        <v>104</v>
      </c>
      <c r="D71" t="s">
        <v>104</v>
      </c>
      <c r="E71">
        <v>0.4345</v>
      </c>
      <c r="F71">
        <v>180</v>
      </c>
      <c r="K71" t="s">
        <v>106</v>
      </c>
      <c r="L71">
        <v>0.28129999999999999</v>
      </c>
      <c r="N71" s="14" t="s">
        <v>420</v>
      </c>
      <c r="O71" s="86">
        <v>35</v>
      </c>
    </row>
    <row r="72" spans="1:15" x14ac:dyDescent="0.25">
      <c r="A72" t="str">
        <f t="shared" si="1"/>
        <v/>
      </c>
      <c r="B72" t="s">
        <v>105</v>
      </c>
      <c r="D72" t="s">
        <v>105</v>
      </c>
      <c r="E72">
        <v>0.20710000000000001</v>
      </c>
      <c r="F72">
        <v>272</v>
      </c>
      <c r="K72" t="s">
        <v>107</v>
      </c>
      <c r="L72">
        <v>0.85089999999999999</v>
      </c>
      <c r="N72" s="432" t="s">
        <v>286</v>
      </c>
      <c r="O72" s="87">
        <v>0.86709999999999998</v>
      </c>
    </row>
    <row r="73" spans="1:15" ht="15.75" thickBot="1" x14ac:dyDescent="0.3">
      <c r="A73" t="str">
        <f t="shared" si="1"/>
        <v/>
      </c>
      <c r="B73" t="s">
        <v>106</v>
      </c>
      <c r="D73" t="s">
        <v>106</v>
      </c>
      <c r="E73">
        <v>0.28129999999999999</v>
      </c>
      <c r="F73">
        <v>243</v>
      </c>
      <c r="K73" t="s">
        <v>108</v>
      </c>
      <c r="L73">
        <v>0.68569999999999998</v>
      </c>
      <c r="N73" s="433"/>
      <c r="O73" s="88">
        <v>36</v>
      </c>
    </row>
    <row r="74" spans="1:15" x14ac:dyDescent="0.25">
      <c r="A74" t="str">
        <f t="shared" si="1"/>
        <v/>
      </c>
      <c r="B74" t="s">
        <v>107</v>
      </c>
      <c r="D74" t="s">
        <v>107</v>
      </c>
      <c r="E74">
        <v>0.85089999999999999</v>
      </c>
      <c r="F74">
        <v>40</v>
      </c>
      <c r="K74" t="s">
        <v>109</v>
      </c>
      <c r="L74">
        <v>0.63770000000000004</v>
      </c>
      <c r="N74" s="13" t="s">
        <v>359</v>
      </c>
      <c r="O74" s="89">
        <v>0.86599999999999999</v>
      </c>
    </row>
    <row r="75" spans="1:15" ht="15.75" thickBot="1" x14ac:dyDescent="0.3">
      <c r="A75" t="str">
        <f t="shared" si="1"/>
        <v/>
      </c>
      <c r="B75" t="s">
        <v>108</v>
      </c>
      <c r="D75" t="s">
        <v>108</v>
      </c>
      <c r="E75">
        <v>0.68569999999999998</v>
      </c>
      <c r="F75">
        <v>96</v>
      </c>
      <c r="K75" t="s">
        <v>110</v>
      </c>
      <c r="L75">
        <v>0.59489999999999998</v>
      </c>
      <c r="N75" s="14" t="s">
        <v>400</v>
      </c>
      <c r="O75" s="90">
        <v>37</v>
      </c>
    </row>
    <row r="76" spans="1:15" x14ac:dyDescent="0.25">
      <c r="A76" t="str">
        <f t="shared" si="1"/>
        <v/>
      </c>
      <c r="B76" t="s">
        <v>109</v>
      </c>
      <c r="D76" t="s">
        <v>109</v>
      </c>
      <c r="E76">
        <v>0.63770000000000004</v>
      </c>
      <c r="F76">
        <v>114</v>
      </c>
      <c r="K76" t="s">
        <v>111</v>
      </c>
      <c r="L76">
        <v>0.1913</v>
      </c>
      <c r="N76" s="432" t="s">
        <v>339</v>
      </c>
      <c r="O76" s="91">
        <v>0.86539999999999995</v>
      </c>
    </row>
    <row r="77" spans="1:15" ht="15.75" thickBot="1" x14ac:dyDescent="0.3">
      <c r="A77" t="str">
        <f t="shared" si="1"/>
        <v/>
      </c>
      <c r="B77" t="s">
        <v>110</v>
      </c>
      <c r="D77" t="s">
        <v>110</v>
      </c>
      <c r="E77">
        <v>0.59489999999999998</v>
      </c>
      <c r="F77">
        <v>127</v>
      </c>
      <c r="K77" t="s">
        <v>112</v>
      </c>
      <c r="L77">
        <v>0.66100000000000003</v>
      </c>
      <c r="N77" s="433"/>
      <c r="O77" s="92">
        <v>38</v>
      </c>
    </row>
    <row r="78" spans="1:15" x14ac:dyDescent="0.25">
      <c r="A78" t="str">
        <f t="shared" si="1"/>
        <v/>
      </c>
      <c r="B78" t="s">
        <v>111</v>
      </c>
      <c r="D78" t="s">
        <v>111</v>
      </c>
      <c r="E78">
        <v>0.1913</v>
      </c>
      <c r="F78">
        <v>284</v>
      </c>
      <c r="K78" t="s">
        <v>113</v>
      </c>
      <c r="L78">
        <v>0.3276</v>
      </c>
      <c r="N78" s="432" t="s">
        <v>368</v>
      </c>
      <c r="O78" s="93">
        <v>0.86129999999999995</v>
      </c>
    </row>
    <row r="79" spans="1:15" ht="15.75" thickBot="1" x14ac:dyDescent="0.3">
      <c r="A79" t="str">
        <f t="shared" si="1"/>
        <v/>
      </c>
      <c r="B79" t="s">
        <v>112</v>
      </c>
      <c r="D79" t="s">
        <v>112</v>
      </c>
      <c r="E79">
        <v>0.66100000000000003</v>
      </c>
      <c r="F79">
        <v>104</v>
      </c>
      <c r="K79" t="s">
        <v>114</v>
      </c>
      <c r="L79">
        <v>0.39069999999999999</v>
      </c>
      <c r="N79" s="433"/>
      <c r="O79" s="94">
        <v>39</v>
      </c>
    </row>
    <row r="80" spans="1:15" x14ac:dyDescent="0.25">
      <c r="A80" t="str">
        <f t="shared" si="1"/>
        <v/>
      </c>
      <c r="B80" t="s">
        <v>113</v>
      </c>
      <c r="D80" t="s">
        <v>113</v>
      </c>
      <c r="E80">
        <v>0.3276</v>
      </c>
      <c r="F80">
        <v>224</v>
      </c>
      <c r="K80" t="s">
        <v>115</v>
      </c>
      <c r="L80">
        <v>0.45119999999999999</v>
      </c>
      <c r="N80" s="13" t="s">
        <v>107</v>
      </c>
      <c r="O80" s="95">
        <v>0.85089999999999999</v>
      </c>
    </row>
    <row r="81" spans="1:15" ht="15.75" thickBot="1" x14ac:dyDescent="0.3">
      <c r="A81" t="str">
        <f t="shared" si="1"/>
        <v/>
      </c>
      <c r="B81" t="s">
        <v>114</v>
      </c>
      <c r="D81" t="s">
        <v>114</v>
      </c>
      <c r="E81">
        <v>0.39069999999999999</v>
      </c>
      <c r="F81">
        <v>198</v>
      </c>
      <c r="K81" t="s">
        <v>116</v>
      </c>
      <c r="L81">
        <v>0.79430000000000001</v>
      </c>
      <c r="N81" s="14" t="s">
        <v>395</v>
      </c>
      <c r="O81" s="96">
        <v>40</v>
      </c>
    </row>
    <row r="82" spans="1:15" x14ac:dyDescent="0.25">
      <c r="A82" t="str">
        <f t="shared" si="1"/>
        <v/>
      </c>
      <c r="B82" t="s">
        <v>115</v>
      </c>
      <c r="D82" t="s">
        <v>115</v>
      </c>
      <c r="E82">
        <v>0.45119999999999999</v>
      </c>
      <c r="F82">
        <v>174</v>
      </c>
      <c r="K82" t="s">
        <v>117</v>
      </c>
      <c r="L82">
        <v>0.44340000000000002</v>
      </c>
      <c r="N82" s="432" t="s">
        <v>69</v>
      </c>
      <c r="O82" s="97">
        <v>0.8508</v>
      </c>
    </row>
    <row r="83" spans="1:15" ht="15.75" thickBot="1" x14ac:dyDescent="0.3">
      <c r="A83" t="str">
        <f t="shared" si="1"/>
        <v/>
      </c>
      <c r="B83" t="s">
        <v>116</v>
      </c>
      <c r="D83" t="s">
        <v>116</v>
      </c>
      <c r="E83">
        <v>0.79430000000000001</v>
      </c>
      <c r="F83">
        <v>53</v>
      </c>
      <c r="K83" t="s">
        <v>118</v>
      </c>
      <c r="L83">
        <v>0.34599999999999997</v>
      </c>
      <c r="N83" s="433"/>
      <c r="O83" s="98">
        <v>41</v>
      </c>
    </row>
    <row r="84" spans="1:15" x14ac:dyDescent="0.25">
      <c r="A84" t="str">
        <f t="shared" si="1"/>
        <v/>
      </c>
      <c r="B84" t="s">
        <v>117</v>
      </c>
      <c r="D84" t="s">
        <v>117</v>
      </c>
      <c r="E84">
        <v>0.44340000000000002</v>
      </c>
      <c r="F84">
        <v>179</v>
      </c>
      <c r="K84" t="s">
        <v>119</v>
      </c>
      <c r="L84">
        <v>0.27739999999999998</v>
      </c>
      <c r="N84" s="13" t="s">
        <v>353</v>
      </c>
      <c r="O84" s="99">
        <v>0.84850000000000003</v>
      </c>
    </row>
    <row r="85" spans="1:15" ht="15.75" thickBot="1" x14ac:dyDescent="0.3">
      <c r="A85" t="str">
        <f t="shared" si="1"/>
        <v/>
      </c>
      <c r="B85" t="s">
        <v>118</v>
      </c>
      <c r="D85" t="s">
        <v>118</v>
      </c>
      <c r="E85">
        <v>0.34599999999999997</v>
      </c>
      <c r="F85">
        <v>216</v>
      </c>
      <c r="K85" t="s">
        <v>120</v>
      </c>
      <c r="L85">
        <v>0.78290000000000004</v>
      </c>
      <c r="N85" s="14" t="s">
        <v>407</v>
      </c>
      <c r="O85" s="100">
        <v>42</v>
      </c>
    </row>
    <row r="86" spans="1:15" x14ac:dyDescent="0.25">
      <c r="A86" t="str">
        <f t="shared" si="1"/>
        <v/>
      </c>
      <c r="B86" t="s">
        <v>119</v>
      </c>
      <c r="D86" t="s">
        <v>119</v>
      </c>
      <c r="E86">
        <v>0.27739999999999998</v>
      </c>
      <c r="F86">
        <v>246</v>
      </c>
      <c r="K86" t="s">
        <v>121</v>
      </c>
      <c r="L86">
        <v>6.0499999999999998E-2</v>
      </c>
      <c r="N86" s="13" t="s">
        <v>45</v>
      </c>
      <c r="O86" s="101">
        <v>0.84740000000000004</v>
      </c>
    </row>
    <row r="87" spans="1:15" ht="15.75" thickBot="1" x14ac:dyDescent="0.3">
      <c r="A87" t="str">
        <f t="shared" si="1"/>
        <v/>
      </c>
      <c r="B87" t="s">
        <v>120</v>
      </c>
      <c r="D87" t="s">
        <v>120</v>
      </c>
      <c r="E87">
        <v>0.78290000000000004</v>
      </c>
      <c r="F87">
        <v>59</v>
      </c>
      <c r="K87" t="s">
        <v>122</v>
      </c>
      <c r="L87">
        <v>0.17469999999999999</v>
      </c>
      <c r="N87" s="14" t="s">
        <v>402</v>
      </c>
      <c r="O87" s="102">
        <v>43</v>
      </c>
    </row>
    <row r="88" spans="1:15" x14ac:dyDescent="0.25">
      <c r="A88" t="str">
        <f t="shared" si="1"/>
        <v/>
      </c>
      <c r="B88" t="s">
        <v>121</v>
      </c>
      <c r="D88" t="s">
        <v>121</v>
      </c>
      <c r="E88">
        <v>6.0499999999999998E-2</v>
      </c>
      <c r="F88">
        <v>342</v>
      </c>
      <c r="K88" t="s">
        <v>123</v>
      </c>
      <c r="L88">
        <v>0.43</v>
      </c>
      <c r="N88" s="13" t="s">
        <v>316</v>
      </c>
      <c r="O88" s="103">
        <v>0.83140000000000003</v>
      </c>
    </row>
    <row r="89" spans="1:15" ht="15.75" thickBot="1" x14ac:dyDescent="0.3">
      <c r="A89" t="str">
        <f t="shared" si="1"/>
        <v/>
      </c>
      <c r="B89" t="s">
        <v>122</v>
      </c>
      <c r="D89" t="s">
        <v>122</v>
      </c>
      <c r="E89">
        <v>0.17469999999999999</v>
      </c>
      <c r="F89">
        <v>290</v>
      </c>
      <c r="K89" t="s">
        <v>124</v>
      </c>
      <c r="L89">
        <v>0.73299999999999998</v>
      </c>
      <c r="N89" s="14" t="s">
        <v>413</v>
      </c>
      <c r="O89" s="104">
        <v>44</v>
      </c>
    </row>
    <row r="90" spans="1:15" x14ac:dyDescent="0.25">
      <c r="A90" t="str">
        <f t="shared" si="1"/>
        <v/>
      </c>
      <c r="B90" t="s">
        <v>123</v>
      </c>
      <c r="D90" t="s">
        <v>123</v>
      </c>
      <c r="E90">
        <v>0.43</v>
      </c>
      <c r="F90">
        <v>182</v>
      </c>
      <c r="K90" t="s">
        <v>125</v>
      </c>
      <c r="L90">
        <v>0.47439999999999999</v>
      </c>
      <c r="N90" s="13" t="s">
        <v>143</v>
      </c>
      <c r="O90" s="105">
        <v>0.82620000000000005</v>
      </c>
    </row>
    <row r="91" spans="1:15" ht="15.75" thickBot="1" x14ac:dyDescent="0.3">
      <c r="A91" t="str">
        <f t="shared" si="1"/>
        <v/>
      </c>
      <c r="B91" t="s">
        <v>124</v>
      </c>
      <c r="D91" t="s">
        <v>124</v>
      </c>
      <c r="E91">
        <v>0.73299999999999998</v>
      </c>
      <c r="F91">
        <v>80</v>
      </c>
      <c r="K91" t="s">
        <v>126</v>
      </c>
      <c r="L91">
        <v>0.72330000000000005</v>
      </c>
      <c r="N91" s="14" t="s">
        <v>424</v>
      </c>
      <c r="O91" s="106">
        <v>45</v>
      </c>
    </row>
    <row r="92" spans="1:15" x14ac:dyDescent="0.25">
      <c r="A92" t="str">
        <f t="shared" si="1"/>
        <v/>
      </c>
      <c r="B92" t="s">
        <v>125</v>
      </c>
      <c r="D92" t="s">
        <v>125</v>
      </c>
      <c r="E92">
        <v>0.47439999999999999</v>
      </c>
      <c r="F92">
        <v>165</v>
      </c>
      <c r="K92" t="s">
        <v>127</v>
      </c>
      <c r="L92">
        <v>0.35830000000000001</v>
      </c>
      <c r="N92" s="13" t="s">
        <v>360</v>
      </c>
      <c r="O92" s="107">
        <v>0.82389999999999997</v>
      </c>
    </row>
    <row r="93" spans="1:15" ht="15.75" thickBot="1" x14ac:dyDescent="0.3">
      <c r="A93" t="str">
        <f t="shared" si="1"/>
        <v/>
      </c>
      <c r="B93" t="s">
        <v>126</v>
      </c>
      <c r="D93" t="s">
        <v>126</v>
      </c>
      <c r="E93">
        <v>0.72330000000000005</v>
      </c>
      <c r="F93">
        <v>85</v>
      </c>
      <c r="K93" t="s">
        <v>128</v>
      </c>
      <c r="L93">
        <v>0.37959999999999999</v>
      </c>
      <c r="N93" s="14" t="s">
        <v>404</v>
      </c>
      <c r="O93" s="108">
        <v>46</v>
      </c>
    </row>
    <row r="94" spans="1:15" x14ac:dyDescent="0.25">
      <c r="A94" t="str">
        <f t="shared" si="1"/>
        <v/>
      </c>
      <c r="B94" t="s">
        <v>127</v>
      </c>
      <c r="D94" t="s">
        <v>127</v>
      </c>
      <c r="E94">
        <v>0.35830000000000001</v>
      </c>
      <c r="F94">
        <v>210</v>
      </c>
      <c r="K94" t="s">
        <v>129</v>
      </c>
      <c r="L94">
        <v>0.32240000000000002</v>
      </c>
      <c r="N94" s="13" t="s">
        <v>328</v>
      </c>
      <c r="O94" s="109">
        <v>0.81979999999999997</v>
      </c>
    </row>
    <row r="95" spans="1:15" ht="15.75" thickBot="1" x14ac:dyDescent="0.3">
      <c r="A95" t="str">
        <f t="shared" si="1"/>
        <v/>
      </c>
      <c r="B95" t="s">
        <v>128</v>
      </c>
      <c r="D95" t="s">
        <v>128</v>
      </c>
      <c r="E95">
        <v>0.37959999999999999</v>
      </c>
      <c r="F95">
        <v>200</v>
      </c>
      <c r="K95" t="s">
        <v>130</v>
      </c>
      <c r="L95">
        <v>0.76770000000000005</v>
      </c>
      <c r="N95" s="14" t="s">
        <v>411</v>
      </c>
      <c r="O95" s="110">
        <v>47</v>
      </c>
    </row>
    <row r="96" spans="1:15" x14ac:dyDescent="0.25">
      <c r="A96" t="str">
        <f t="shared" si="1"/>
        <v/>
      </c>
      <c r="B96" t="s">
        <v>129</v>
      </c>
      <c r="D96" t="s">
        <v>129</v>
      </c>
      <c r="E96">
        <v>0.32240000000000002</v>
      </c>
      <c r="F96">
        <v>227</v>
      </c>
      <c r="K96" t="s">
        <v>131</v>
      </c>
      <c r="L96">
        <v>0.75980000000000003</v>
      </c>
      <c r="N96" s="432" t="s">
        <v>184</v>
      </c>
      <c r="O96" s="111">
        <v>0.81310000000000004</v>
      </c>
    </row>
    <row r="97" spans="1:15" ht="15.75" thickBot="1" x14ac:dyDescent="0.3">
      <c r="A97" t="str">
        <f t="shared" si="1"/>
        <v/>
      </c>
      <c r="B97" t="s">
        <v>130</v>
      </c>
      <c r="D97" t="s">
        <v>130</v>
      </c>
      <c r="E97">
        <v>0.76770000000000005</v>
      </c>
      <c r="F97">
        <v>68</v>
      </c>
      <c r="K97" t="s">
        <v>132</v>
      </c>
      <c r="L97">
        <v>0.75790000000000002</v>
      </c>
      <c r="N97" s="433"/>
      <c r="O97" s="112">
        <v>48</v>
      </c>
    </row>
    <row r="98" spans="1:15" x14ac:dyDescent="0.25">
      <c r="A98" t="str">
        <f t="shared" si="1"/>
        <v/>
      </c>
      <c r="B98" t="s">
        <v>131</v>
      </c>
      <c r="D98" t="s">
        <v>131</v>
      </c>
      <c r="E98">
        <v>0.75980000000000003</v>
      </c>
      <c r="F98">
        <v>70</v>
      </c>
      <c r="K98" t="s">
        <v>133</v>
      </c>
      <c r="L98">
        <v>0.26350000000000001</v>
      </c>
      <c r="N98" s="432" t="s">
        <v>135</v>
      </c>
      <c r="O98" s="113">
        <v>0.81159999999999999</v>
      </c>
    </row>
    <row r="99" spans="1:15" ht="15.75" thickBot="1" x14ac:dyDescent="0.3">
      <c r="A99" t="str">
        <f t="shared" si="1"/>
        <v/>
      </c>
      <c r="B99" t="s">
        <v>132</v>
      </c>
      <c r="D99" t="s">
        <v>132</v>
      </c>
      <c r="E99">
        <v>0.75790000000000002</v>
      </c>
      <c r="F99">
        <v>71</v>
      </c>
      <c r="K99" t="s">
        <v>134</v>
      </c>
      <c r="L99">
        <v>0.41870000000000002</v>
      </c>
      <c r="N99" s="433"/>
      <c r="O99" s="114">
        <v>49</v>
      </c>
    </row>
    <row r="100" spans="1:15" x14ac:dyDescent="0.25">
      <c r="A100" t="str">
        <f t="shared" si="1"/>
        <v/>
      </c>
      <c r="B100" t="s">
        <v>133</v>
      </c>
      <c r="D100" t="s">
        <v>133</v>
      </c>
      <c r="E100">
        <v>0.26350000000000001</v>
      </c>
      <c r="F100">
        <v>254</v>
      </c>
      <c r="K100" t="s">
        <v>135</v>
      </c>
      <c r="L100">
        <v>0.81159999999999999</v>
      </c>
      <c r="N100" s="13" t="s">
        <v>194</v>
      </c>
      <c r="O100" s="115">
        <v>0.81069999999999998</v>
      </c>
    </row>
    <row r="101" spans="1:15" ht="15.75" thickBot="1" x14ac:dyDescent="0.3">
      <c r="A101" t="str">
        <f t="shared" si="1"/>
        <v/>
      </c>
      <c r="B101" t="s">
        <v>134</v>
      </c>
      <c r="D101" t="s">
        <v>134</v>
      </c>
      <c r="E101">
        <v>0.41870000000000002</v>
      </c>
      <c r="F101">
        <v>186</v>
      </c>
      <c r="K101" t="s">
        <v>136</v>
      </c>
      <c r="L101">
        <v>0.93359999999999999</v>
      </c>
      <c r="N101" s="14" t="s">
        <v>393</v>
      </c>
      <c r="O101" s="116">
        <v>50</v>
      </c>
    </row>
    <row r="102" spans="1:15" ht="15.75" thickBot="1" x14ac:dyDescent="0.3">
      <c r="A102" t="str">
        <f t="shared" si="1"/>
        <v/>
      </c>
      <c r="B102" t="s">
        <v>135</v>
      </c>
      <c r="D102" t="s">
        <v>135</v>
      </c>
      <c r="E102">
        <v>0.81159999999999999</v>
      </c>
      <c r="F102">
        <v>49</v>
      </c>
      <c r="K102" t="s">
        <v>137</v>
      </c>
      <c r="L102">
        <v>5.6500000000000002E-2</v>
      </c>
      <c r="N102" s="65" t="s">
        <v>23</v>
      </c>
      <c r="O102" s="66" t="s">
        <v>408</v>
      </c>
    </row>
    <row r="103" spans="1:15" x14ac:dyDescent="0.25">
      <c r="A103" t="str">
        <f t="shared" si="1"/>
        <v/>
      </c>
      <c r="B103" t="s">
        <v>136</v>
      </c>
      <c r="D103" t="s">
        <v>136</v>
      </c>
      <c r="E103">
        <v>0.93359999999999999</v>
      </c>
      <c r="F103">
        <v>11</v>
      </c>
      <c r="K103" t="s">
        <v>138</v>
      </c>
      <c r="L103">
        <v>0.37830000000000003</v>
      </c>
      <c r="N103" s="13" t="s">
        <v>159</v>
      </c>
      <c r="O103" s="117">
        <v>0.80640000000000001</v>
      </c>
    </row>
    <row r="104" spans="1:15" ht="15.75" thickBot="1" x14ac:dyDescent="0.3">
      <c r="A104" t="str">
        <f t="shared" si="1"/>
        <v/>
      </c>
      <c r="B104" t="s">
        <v>137</v>
      </c>
      <c r="D104" t="s">
        <v>137</v>
      </c>
      <c r="E104">
        <v>5.6500000000000002E-2</v>
      </c>
      <c r="F104">
        <v>346</v>
      </c>
      <c r="K104" t="s">
        <v>139</v>
      </c>
      <c r="L104">
        <v>0.64639999999999997</v>
      </c>
      <c r="N104" s="14" t="s">
        <v>405</v>
      </c>
      <c r="O104" s="118">
        <v>51</v>
      </c>
    </row>
    <row r="105" spans="1:15" x14ac:dyDescent="0.25">
      <c r="A105" t="str">
        <f t="shared" si="1"/>
        <v/>
      </c>
      <c r="B105" t="s">
        <v>138</v>
      </c>
      <c r="D105" t="s">
        <v>138</v>
      </c>
      <c r="E105">
        <v>0.37830000000000003</v>
      </c>
      <c r="F105">
        <v>201</v>
      </c>
      <c r="K105" t="s">
        <v>140</v>
      </c>
      <c r="L105">
        <v>0.31109999999999999</v>
      </c>
      <c r="N105" s="432" t="s">
        <v>364</v>
      </c>
      <c r="O105" s="119">
        <v>0.80279999999999996</v>
      </c>
    </row>
    <row r="106" spans="1:15" ht="15.75" thickBot="1" x14ac:dyDescent="0.3">
      <c r="A106" t="str">
        <f t="shared" si="1"/>
        <v/>
      </c>
      <c r="B106" t="s">
        <v>139</v>
      </c>
      <c r="D106" t="s">
        <v>139</v>
      </c>
      <c r="E106">
        <v>0.64639999999999997</v>
      </c>
      <c r="F106">
        <v>111</v>
      </c>
      <c r="K106" t="s">
        <v>141</v>
      </c>
      <c r="L106">
        <v>0.40620000000000001</v>
      </c>
      <c r="N106" s="433"/>
      <c r="O106" s="120">
        <v>52</v>
      </c>
    </row>
    <row r="107" spans="1:15" x14ac:dyDescent="0.25">
      <c r="A107" t="str">
        <f t="shared" si="1"/>
        <v/>
      </c>
      <c r="B107" t="s">
        <v>140</v>
      </c>
      <c r="D107" t="s">
        <v>140</v>
      </c>
      <c r="E107">
        <v>0.31109999999999999</v>
      </c>
      <c r="F107">
        <v>230</v>
      </c>
      <c r="K107" t="s">
        <v>142</v>
      </c>
      <c r="L107">
        <v>0.28249999999999997</v>
      </c>
      <c r="N107" s="432" t="s">
        <v>116</v>
      </c>
      <c r="O107" s="121">
        <v>0.79430000000000001</v>
      </c>
    </row>
    <row r="108" spans="1:15" ht="15.75" thickBot="1" x14ac:dyDescent="0.3">
      <c r="A108" t="str">
        <f t="shared" si="1"/>
        <v/>
      </c>
      <c r="B108" t="s">
        <v>141</v>
      </c>
      <c r="D108" t="s">
        <v>141</v>
      </c>
      <c r="E108">
        <v>0.40620000000000001</v>
      </c>
      <c r="F108">
        <v>192</v>
      </c>
      <c r="K108" t="s">
        <v>143</v>
      </c>
      <c r="L108">
        <v>0.82620000000000005</v>
      </c>
      <c r="N108" s="433"/>
      <c r="O108" s="122">
        <v>53</v>
      </c>
    </row>
    <row r="109" spans="1:15" x14ac:dyDescent="0.25">
      <c r="A109" t="str">
        <f t="shared" si="1"/>
        <v/>
      </c>
      <c r="B109" t="s">
        <v>142</v>
      </c>
      <c r="D109" t="s">
        <v>142</v>
      </c>
      <c r="E109">
        <v>0.28249999999999997</v>
      </c>
      <c r="F109">
        <v>242</v>
      </c>
      <c r="K109" t="s">
        <v>144</v>
      </c>
      <c r="L109">
        <v>0.53510000000000002</v>
      </c>
      <c r="N109" s="432" t="s">
        <v>168</v>
      </c>
      <c r="O109" s="123">
        <v>0.79379999999999995</v>
      </c>
    </row>
    <row r="110" spans="1:15" ht="15.75" thickBot="1" x14ac:dyDescent="0.3">
      <c r="A110" t="str">
        <f t="shared" si="1"/>
        <v/>
      </c>
      <c r="B110" t="s">
        <v>143</v>
      </c>
      <c r="D110" t="s">
        <v>143</v>
      </c>
      <c r="E110">
        <v>0.82620000000000005</v>
      </c>
      <c r="F110">
        <v>45</v>
      </c>
      <c r="K110" t="s">
        <v>145</v>
      </c>
      <c r="L110">
        <v>0.73699999999999999</v>
      </c>
      <c r="N110" s="433"/>
      <c r="O110" s="124">
        <v>54</v>
      </c>
    </row>
    <row r="111" spans="1:15" x14ac:dyDescent="0.25">
      <c r="A111" t="str">
        <f t="shared" si="1"/>
        <v/>
      </c>
      <c r="B111" t="s">
        <v>144</v>
      </c>
      <c r="D111" t="s">
        <v>144</v>
      </c>
      <c r="E111">
        <v>0.53510000000000002</v>
      </c>
      <c r="F111">
        <v>148</v>
      </c>
      <c r="K111" t="s">
        <v>146</v>
      </c>
      <c r="L111">
        <v>0.34179999999999999</v>
      </c>
      <c r="N111" s="432" t="s">
        <v>308</v>
      </c>
      <c r="O111" s="125">
        <v>0.79320000000000002</v>
      </c>
    </row>
    <row r="112" spans="1:15" ht="15.75" thickBot="1" x14ac:dyDescent="0.3">
      <c r="A112" t="str">
        <f t="shared" si="1"/>
        <v/>
      </c>
      <c r="B112" t="s">
        <v>145</v>
      </c>
      <c r="D112" t="s">
        <v>145</v>
      </c>
      <c r="E112">
        <v>0.73699999999999999</v>
      </c>
      <c r="F112">
        <v>79</v>
      </c>
      <c r="K112" t="s">
        <v>147</v>
      </c>
      <c r="L112">
        <v>0.75409999999999999</v>
      </c>
      <c r="N112" s="433"/>
      <c r="O112" s="126">
        <v>55</v>
      </c>
    </row>
    <row r="113" spans="1:15" x14ac:dyDescent="0.25">
      <c r="A113" t="str">
        <f t="shared" si="1"/>
        <v/>
      </c>
      <c r="B113" t="s">
        <v>146</v>
      </c>
      <c r="D113" t="s">
        <v>146</v>
      </c>
      <c r="E113">
        <v>0.34179999999999999</v>
      </c>
      <c r="F113">
        <v>218</v>
      </c>
      <c r="K113" t="s">
        <v>430</v>
      </c>
      <c r="L113">
        <v>0.12429999999999999</v>
      </c>
      <c r="N113" s="13" t="s">
        <v>256</v>
      </c>
      <c r="O113" s="127">
        <v>0.79290000000000005</v>
      </c>
    </row>
    <row r="114" spans="1:15" ht="15.75" thickBot="1" x14ac:dyDescent="0.3">
      <c r="A114" t="str">
        <f t="shared" si="1"/>
        <v/>
      </c>
      <c r="B114" t="s">
        <v>147</v>
      </c>
      <c r="D114" t="s">
        <v>147</v>
      </c>
      <c r="E114">
        <v>0.75409999999999999</v>
      </c>
      <c r="F114">
        <v>74</v>
      </c>
      <c r="K114" t="s">
        <v>149</v>
      </c>
      <c r="L114">
        <v>5.0200000000000002E-2</v>
      </c>
      <c r="N114" s="14" t="s">
        <v>420</v>
      </c>
      <c r="O114" s="128">
        <v>56</v>
      </c>
    </row>
    <row r="115" spans="1:15" x14ac:dyDescent="0.25">
      <c r="A115" t="str">
        <f t="shared" si="1"/>
        <v>BAD</v>
      </c>
      <c r="B115" t="s">
        <v>148</v>
      </c>
      <c r="D115" t="s">
        <v>430</v>
      </c>
      <c r="E115">
        <v>0.12429999999999999</v>
      </c>
      <c r="F115">
        <v>313</v>
      </c>
      <c r="K115" t="s">
        <v>150</v>
      </c>
      <c r="L115">
        <v>0.4456</v>
      </c>
      <c r="N115" s="13" t="s">
        <v>267</v>
      </c>
      <c r="O115" s="129">
        <v>0.79049999999999998</v>
      </c>
    </row>
    <row r="116" spans="1:15" ht="15.75" thickBot="1" x14ac:dyDescent="0.3">
      <c r="A116" t="str">
        <f t="shared" si="1"/>
        <v/>
      </c>
      <c r="B116" t="s">
        <v>149</v>
      </c>
      <c r="D116" t="s">
        <v>149</v>
      </c>
      <c r="E116">
        <v>5.0200000000000002E-2</v>
      </c>
      <c r="F116">
        <v>350</v>
      </c>
      <c r="K116" t="s">
        <v>151</v>
      </c>
      <c r="L116">
        <v>0.2316</v>
      </c>
      <c r="N116" s="14" t="s">
        <v>412</v>
      </c>
      <c r="O116" s="130">
        <v>57</v>
      </c>
    </row>
    <row r="117" spans="1:15" x14ac:dyDescent="0.25">
      <c r="A117" t="str">
        <f t="shared" si="1"/>
        <v/>
      </c>
      <c r="B117" t="s">
        <v>150</v>
      </c>
      <c r="D117" t="s">
        <v>150</v>
      </c>
      <c r="E117">
        <v>0.4456</v>
      </c>
      <c r="F117">
        <v>176</v>
      </c>
      <c r="K117" t="s">
        <v>152</v>
      </c>
      <c r="L117">
        <v>0.66490000000000005</v>
      </c>
      <c r="N117" s="432" t="s">
        <v>96</v>
      </c>
      <c r="O117" s="131">
        <v>0.78900000000000003</v>
      </c>
    </row>
    <row r="118" spans="1:15" ht="15.75" thickBot="1" x14ac:dyDescent="0.3">
      <c r="A118" t="str">
        <f t="shared" si="1"/>
        <v/>
      </c>
      <c r="B118" t="s">
        <v>151</v>
      </c>
      <c r="D118" t="s">
        <v>151</v>
      </c>
      <c r="E118">
        <v>0.2316</v>
      </c>
      <c r="F118">
        <v>263</v>
      </c>
      <c r="K118" t="s">
        <v>153</v>
      </c>
      <c r="L118">
        <v>0.1666</v>
      </c>
      <c r="N118" s="433"/>
      <c r="O118" s="132">
        <v>58</v>
      </c>
    </row>
    <row r="119" spans="1:15" x14ac:dyDescent="0.25">
      <c r="A119" t="str">
        <f t="shared" si="1"/>
        <v/>
      </c>
      <c r="B119" t="s">
        <v>152</v>
      </c>
      <c r="D119" t="s">
        <v>152</v>
      </c>
      <c r="E119">
        <v>0.66490000000000005</v>
      </c>
      <c r="F119">
        <v>103</v>
      </c>
      <c r="K119" t="s">
        <v>154</v>
      </c>
      <c r="L119">
        <v>0.57189999999999996</v>
      </c>
      <c r="N119" s="432" t="s">
        <v>120</v>
      </c>
      <c r="O119" s="133">
        <v>0.78290000000000004</v>
      </c>
    </row>
    <row r="120" spans="1:15" ht="15.75" thickBot="1" x14ac:dyDescent="0.3">
      <c r="A120" t="str">
        <f t="shared" si="1"/>
        <v/>
      </c>
      <c r="B120" t="s">
        <v>153</v>
      </c>
      <c r="D120" t="s">
        <v>153</v>
      </c>
      <c r="E120">
        <v>0.1666</v>
      </c>
      <c r="F120">
        <v>294</v>
      </c>
      <c r="K120" t="s">
        <v>155</v>
      </c>
      <c r="L120">
        <v>0.10829999999999999</v>
      </c>
      <c r="N120" s="433"/>
      <c r="O120" s="134">
        <v>59</v>
      </c>
    </row>
    <row r="121" spans="1:15" x14ac:dyDescent="0.25">
      <c r="A121" t="str">
        <f t="shared" si="1"/>
        <v/>
      </c>
      <c r="B121" t="s">
        <v>154</v>
      </c>
      <c r="D121" t="s">
        <v>154</v>
      </c>
      <c r="E121">
        <v>0.57189999999999996</v>
      </c>
      <c r="F121">
        <v>136</v>
      </c>
      <c r="K121" t="s">
        <v>156</v>
      </c>
      <c r="L121">
        <v>0.89970000000000006</v>
      </c>
      <c r="N121" s="432" t="s">
        <v>361</v>
      </c>
      <c r="O121" s="135">
        <v>0.77829999999999999</v>
      </c>
    </row>
    <row r="122" spans="1:15" ht="15.75" thickBot="1" x14ac:dyDescent="0.3">
      <c r="A122" t="str">
        <f t="shared" si="1"/>
        <v/>
      </c>
      <c r="B122" t="s">
        <v>155</v>
      </c>
      <c r="D122" t="s">
        <v>155</v>
      </c>
      <c r="E122">
        <v>0.10829999999999999</v>
      </c>
      <c r="F122">
        <v>326</v>
      </c>
      <c r="K122" t="s">
        <v>157</v>
      </c>
      <c r="L122">
        <v>0.14130000000000001</v>
      </c>
      <c r="N122" s="433"/>
      <c r="O122" s="136">
        <v>60</v>
      </c>
    </row>
    <row r="123" spans="1:15" x14ac:dyDescent="0.25">
      <c r="A123" t="str">
        <f t="shared" si="1"/>
        <v/>
      </c>
      <c r="B123" t="s">
        <v>156</v>
      </c>
      <c r="D123" t="s">
        <v>156</v>
      </c>
      <c r="E123">
        <v>0.89970000000000006</v>
      </c>
      <c r="F123">
        <v>19</v>
      </c>
      <c r="K123" t="s">
        <v>158</v>
      </c>
      <c r="L123">
        <v>0.88270000000000004</v>
      </c>
      <c r="N123" s="432" t="s">
        <v>38</v>
      </c>
      <c r="O123" s="137">
        <v>0.77800000000000002</v>
      </c>
    </row>
    <row r="124" spans="1:15" ht="15.75" thickBot="1" x14ac:dyDescent="0.3">
      <c r="A124" t="str">
        <f t="shared" si="1"/>
        <v/>
      </c>
      <c r="B124" t="s">
        <v>157</v>
      </c>
      <c r="D124" t="s">
        <v>157</v>
      </c>
      <c r="E124">
        <v>0.14130000000000001</v>
      </c>
      <c r="F124">
        <v>307</v>
      </c>
      <c r="K124" t="s">
        <v>159</v>
      </c>
      <c r="L124">
        <v>0.80640000000000001</v>
      </c>
      <c r="N124" s="433"/>
      <c r="O124" s="138">
        <v>61</v>
      </c>
    </row>
    <row r="125" spans="1:15" x14ac:dyDescent="0.25">
      <c r="A125" t="str">
        <f t="shared" si="1"/>
        <v/>
      </c>
      <c r="B125" t="s">
        <v>158</v>
      </c>
      <c r="D125" t="s">
        <v>158</v>
      </c>
      <c r="E125">
        <v>0.88270000000000004</v>
      </c>
      <c r="F125">
        <v>26</v>
      </c>
      <c r="K125" t="s">
        <v>160</v>
      </c>
      <c r="L125">
        <v>0.88429999999999997</v>
      </c>
      <c r="N125" s="432" t="s">
        <v>192</v>
      </c>
      <c r="O125" s="139">
        <v>0.77510000000000001</v>
      </c>
    </row>
    <row r="126" spans="1:15" ht="15.75" thickBot="1" x14ac:dyDescent="0.3">
      <c r="A126" t="str">
        <f t="shared" si="1"/>
        <v/>
      </c>
      <c r="B126" t="s">
        <v>159</v>
      </c>
      <c r="D126" t="s">
        <v>159</v>
      </c>
      <c r="E126">
        <v>0.80640000000000001</v>
      </c>
      <c r="F126">
        <v>51</v>
      </c>
      <c r="K126" t="s">
        <v>161</v>
      </c>
      <c r="L126">
        <v>0.57640000000000002</v>
      </c>
      <c r="N126" s="433"/>
      <c r="O126" s="140">
        <v>62</v>
      </c>
    </row>
    <row r="127" spans="1:15" x14ac:dyDescent="0.25">
      <c r="A127" t="str">
        <f t="shared" si="1"/>
        <v/>
      </c>
      <c r="B127" t="s">
        <v>160</v>
      </c>
      <c r="D127" t="s">
        <v>160</v>
      </c>
      <c r="E127">
        <v>0.88429999999999997</v>
      </c>
      <c r="F127">
        <v>25</v>
      </c>
      <c r="K127" t="s">
        <v>162</v>
      </c>
      <c r="L127">
        <v>0.184</v>
      </c>
      <c r="N127" s="432" t="s">
        <v>207</v>
      </c>
      <c r="O127" s="141">
        <v>0.7732</v>
      </c>
    </row>
    <row r="128" spans="1:15" ht="15.75" thickBot="1" x14ac:dyDescent="0.3">
      <c r="A128" t="str">
        <f t="shared" si="1"/>
        <v/>
      </c>
      <c r="B128" t="s">
        <v>161</v>
      </c>
      <c r="D128" t="s">
        <v>161</v>
      </c>
      <c r="E128">
        <v>0.57640000000000002</v>
      </c>
      <c r="F128">
        <v>135</v>
      </c>
      <c r="K128" t="s">
        <v>163</v>
      </c>
      <c r="L128">
        <v>0.2742</v>
      </c>
      <c r="N128" s="433"/>
      <c r="O128" s="142">
        <v>63</v>
      </c>
    </row>
    <row r="129" spans="1:15" x14ac:dyDescent="0.25">
      <c r="A129" t="str">
        <f t="shared" si="1"/>
        <v/>
      </c>
      <c r="B129" t="s">
        <v>162</v>
      </c>
      <c r="D129" t="s">
        <v>162</v>
      </c>
      <c r="E129">
        <v>0.184</v>
      </c>
      <c r="F129">
        <v>285</v>
      </c>
      <c r="K129" t="s">
        <v>164</v>
      </c>
      <c r="L129">
        <v>0.2402</v>
      </c>
      <c r="N129" s="13" t="s">
        <v>422</v>
      </c>
      <c r="O129" s="143">
        <v>0.77290000000000003</v>
      </c>
    </row>
    <row r="130" spans="1:15" ht="15.75" thickBot="1" x14ac:dyDescent="0.3">
      <c r="A130" t="str">
        <f t="shared" si="1"/>
        <v/>
      </c>
      <c r="B130" t="s">
        <v>163</v>
      </c>
      <c r="D130" t="s">
        <v>163</v>
      </c>
      <c r="E130">
        <v>0.2742</v>
      </c>
      <c r="F130">
        <v>247</v>
      </c>
      <c r="K130" t="s">
        <v>165</v>
      </c>
      <c r="L130">
        <v>0.20630000000000001</v>
      </c>
      <c r="N130" s="14" t="s">
        <v>414</v>
      </c>
      <c r="O130" s="144">
        <v>64</v>
      </c>
    </row>
    <row r="131" spans="1:15" x14ac:dyDescent="0.25">
      <c r="A131" t="str">
        <f t="shared" ref="A131:A194" si="2">IF(B131=D131,"","BAD")</f>
        <v/>
      </c>
      <c r="B131" t="s">
        <v>164</v>
      </c>
      <c r="D131" t="s">
        <v>164</v>
      </c>
      <c r="E131">
        <v>0.2402</v>
      </c>
      <c r="F131">
        <v>261</v>
      </c>
      <c r="K131" t="s">
        <v>166</v>
      </c>
      <c r="L131">
        <v>0.60129999999999995</v>
      </c>
      <c r="N131" s="432" t="s">
        <v>358</v>
      </c>
      <c r="O131" s="145">
        <v>0.77170000000000005</v>
      </c>
    </row>
    <row r="132" spans="1:15" ht="15.75" thickBot="1" x14ac:dyDescent="0.3">
      <c r="A132" t="str">
        <f t="shared" si="2"/>
        <v/>
      </c>
      <c r="B132" t="s">
        <v>165</v>
      </c>
      <c r="D132" t="s">
        <v>165</v>
      </c>
      <c r="E132">
        <v>0.20630000000000001</v>
      </c>
      <c r="F132">
        <v>274</v>
      </c>
      <c r="K132" t="s">
        <v>167</v>
      </c>
      <c r="L132">
        <v>0.98450000000000004</v>
      </c>
      <c r="N132" s="433"/>
      <c r="O132" s="146">
        <v>65</v>
      </c>
    </row>
    <row r="133" spans="1:15" x14ac:dyDescent="0.25">
      <c r="A133" t="str">
        <f t="shared" si="2"/>
        <v/>
      </c>
      <c r="B133" t="s">
        <v>166</v>
      </c>
      <c r="D133" t="s">
        <v>166</v>
      </c>
      <c r="E133">
        <v>0.60129999999999995</v>
      </c>
      <c r="F133">
        <v>125</v>
      </c>
      <c r="K133" t="s">
        <v>168</v>
      </c>
      <c r="L133">
        <v>0.79379999999999995</v>
      </c>
      <c r="N133" s="13" t="s">
        <v>202</v>
      </c>
      <c r="O133" s="147">
        <v>0.77129999999999999</v>
      </c>
    </row>
    <row r="134" spans="1:15" ht="15.75" thickBot="1" x14ac:dyDescent="0.3">
      <c r="A134" t="str">
        <f t="shared" si="2"/>
        <v/>
      </c>
      <c r="B134" t="s">
        <v>167</v>
      </c>
      <c r="D134" t="s">
        <v>167</v>
      </c>
      <c r="E134">
        <v>0.98450000000000004</v>
      </c>
      <c r="F134">
        <v>1</v>
      </c>
      <c r="K134" t="s">
        <v>169</v>
      </c>
      <c r="L134">
        <v>0.39190000000000003</v>
      </c>
      <c r="N134" s="14" t="s">
        <v>418</v>
      </c>
      <c r="O134" s="148">
        <v>66</v>
      </c>
    </row>
    <row r="135" spans="1:15" x14ac:dyDescent="0.25">
      <c r="A135" t="str">
        <f t="shared" si="2"/>
        <v/>
      </c>
      <c r="B135" t="s">
        <v>168</v>
      </c>
      <c r="D135" t="s">
        <v>168</v>
      </c>
      <c r="E135">
        <v>0.79379999999999995</v>
      </c>
      <c r="F135">
        <v>54</v>
      </c>
      <c r="K135" t="s">
        <v>170</v>
      </c>
      <c r="L135">
        <v>0.19270000000000001</v>
      </c>
      <c r="N135" s="13" t="s">
        <v>67</v>
      </c>
      <c r="O135" s="149">
        <v>0.7681</v>
      </c>
    </row>
    <row r="136" spans="1:15" ht="15.75" thickBot="1" x14ac:dyDescent="0.3">
      <c r="A136" t="str">
        <f t="shared" si="2"/>
        <v/>
      </c>
      <c r="B136" t="s">
        <v>169</v>
      </c>
      <c r="D136" t="s">
        <v>169</v>
      </c>
      <c r="E136">
        <v>0.39190000000000003</v>
      </c>
      <c r="F136">
        <v>196</v>
      </c>
      <c r="K136" t="s">
        <v>171</v>
      </c>
      <c r="L136">
        <v>0.94289999999999996</v>
      </c>
      <c r="N136" s="14" t="s">
        <v>427</v>
      </c>
      <c r="O136" s="150">
        <v>67</v>
      </c>
    </row>
    <row r="137" spans="1:15" x14ac:dyDescent="0.25">
      <c r="A137" t="str">
        <f t="shared" si="2"/>
        <v/>
      </c>
      <c r="B137" t="s">
        <v>170</v>
      </c>
      <c r="D137" t="s">
        <v>170</v>
      </c>
      <c r="E137">
        <v>0.19270000000000001</v>
      </c>
      <c r="F137">
        <v>282</v>
      </c>
      <c r="K137" t="s">
        <v>172</v>
      </c>
      <c r="L137">
        <v>0.23039999999999999</v>
      </c>
      <c r="N137" s="432" t="s">
        <v>130</v>
      </c>
      <c r="O137" s="151">
        <v>0.76770000000000005</v>
      </c>
    </row>
    <row r="138" spans="1:15" ht="15.75" thickBot="1" x14ac:dyDescent="0.3">
      <c r="A138" t="str">
        <f t="shared" si="2"/>
        <v/>
      </c>
      <c r="B138" s="424" t="s">
        <v>171</v>
      </c>
      <c r="D138" t="s">
        <v>171</v>
      </c>
      <c r="E138">
        <v>0.94289999999999996</v>
      </c>
      <c r="F138">
        <v>7</v>
      </c>
      <c r="K138" t="s">
        <v>173</v>
      </c>
      <c r="L138">
        <v>0.12189999999999999</v>
      </c>
      <c r="N138" s="433"/>
      <c r="O138" s="152">
        <v>68</v>
      </c>
    </row>
    <row r="139" spans="1:15" x14ac:dyDescent="0.25">
      <c r="A139" t="str">
        <f t="shared" si="2"/>
        <v/>
      </c>
      <c r="B139" t="s">
        <v>172</v>
      </c>
      <c r="D139" t="s">
        <v>172</v>
      </c>
      <c r="E139">
        <v>0.23039999999999999</v>
      </c>
      <c r="F139">
        <v>266</v>
      </c>
      <c r="K139" t="s">
        <v>174</v>
      </c>
      <c r="L139">
        <v>0.14829999999999999</v>
      </c>
      <c r="N139" s="432" t="s">
        <v>212</v>
      </c>
      <c r="O139" s="153">
        <v>0.76529999999999998</v>
      </c>
    </row>
    <row r="140" spans="1:15" ht="15.75" thickBot="1" x14ac:dyDescent="0.3">
      <c r="A140" t="str">
        <f t="shared" si="2"/>
        <v/>
      </c>
      <c r="B140" t="s">
        <v>173</v>
      </c>
      <c r="D140" t="s">
        <v>173</v>
      </c>
      <c r="E140">
        <v>0.12189999999999999</v>
      </c>
      <c r="F140">
        <v>315</v>
      </c>
      <c r="K140" t="s">
        <v>175</v>
      </c>
      <c r="L140">
        <v>0.72509999999999997</v>
      </c>
      <c r="N140" s="433"/>
      <c r="O140" s="154">
        <v>69</v>
      </c>
    </row>
    <row r="141" spans="1:15" x14ac:dyDescent="0.25">
      <c r="A141" t="str">
        <f t="shared" si="2"/>
        <v/>
      </c>
      <c r="B141" t="s">
        <v>174</v>
      </c>
      <c r="D141" t="s">
        <v>174</v>
      </c>
      <c r="E141">
        <v>0.14829999999999999</v>
      </c>
      <c r="F141">
        <v>302</v>
      </c>
      <c r="K141" t="s">
        <v>176</v>
      </c>
      <c r="L141">
        <v>0.12540000000000001</v>
      </c>
      <c r="N141" s="432" t="s">
        <v>131</v>
      </c>
      <c r="O141" s="155">
        <v>0.75980000000000003</v>
      </c>
    </row>
    <row r="142" spans="1:15" ht="15.75" thickBot="1" x14ac:dyDescent="0.3">
      <c r="A142" t="str">
        <f t="shared" si="2"/>
        <v/>
      </c>
      <c r="B142" t="s">
        <v>175</v>
      </c>
      <c r="D142" t="s">
        <v>175</v>
      </c>
      <c r="E142">
        <v>0.72509999999999997</v>
      </c>
      <c r="F142">
        <v>84</v>
      </c>
      <c r="K142" t="s">
        <v>177</v>
      </c>
      <c r="L142">
        <v>0.49890000000000001</v>
      </c>
      <c r="N142" s="433"/>
      <c r="O142" s="156">
        <v>70</v>
      </c>
    </row>
    <row r="143" spans="1:15" x14ac:dyDescent="0.25">
      <c r="A143" t="str">
        <f t="shared" si="2"/>
        <v/>
      </c>
      <c r="B143" t="s">
        <v>176</v>
      </c>
      <c r="D143" t="s">
        <v>176</v>
      </c>
      <c r="E143">
        <v>0.12540000000000001</v>
      </c>
      <c r="F143">
        <v>311</v>
      </c>
      <c r="K143" t="s">
        <v>422</v>
      </c>
      <c r="L143">
        <v>0.77290000000000003</v>
      </c>
      <c r="N143" s="432" t="s">
        <v>132</v>
      </c>
      <c r="O143" s="157">
        <v>0.75790000000000002</v>
      </c>
    </row>
    <row r="144" spans="1:15" ht="15.75" thickBot="1" x14ac:dyDescent="0.3">
      <c r="A144" t="str">
        <f t="shared" si="2"/>
        <v/>
      </c>
      <c r="B144" t="s">
        <v>177</v>
      </c>
      <c r="D144" t="s">
        <v>177</v>
      </c>
      <c r="E144">
        <v>0.49890000000000001</v>
      </c>
      <c r="F144">
        <v>159</v>
      </c>
      <c r="K144" t="s">
        <v>178</v>
      </c>
      <c r="L144">
        <v>0.33179999999999998</v>
      </c>
      <c r="N144" s="433"/>
      <c r="O144" s="158">
        <v>71</v>
      </c>
    </row>
    <row r="145" spans="1:15" x14ac:dyDescent="0.25">
      <c r="A145" t="str">
        <f t="shared" si="2"/>
        <v/>
      </c>
      <c r="B145" t="s">
        <v>178</v>
      </c>
      <c r="D145" t="s">
        <v>178</v>
      </c>
      <c r="E145">
        <v>0.33179999999999998</v>
      </c>
      <c r="F145">
        <v>222</v>
      </c>
      <c r="K145" t="s">
        <v>179</v>
      </c>
      <c r="L145">
        <v>0.71360000000000001</v>
      </c>
      <c r="N145" s="13" t="s">
        <v>84</v>
      </c>
      <c r="O145" s="159">
        <v>0.75719999999999998</v>
      </c>
    </row>
    <row r="146" spans="1:15" ht="15.75" thickBot="1" x14ac:dyDescent="0.3">
      <c r="A146" t="str">
        <f t="shared" si="2"/>
        <v/>
      </c>
      <c r="B146" t="s">
        <v>179</v>
      </c>
      <c r="D146" t="s">
        <v>179</v>
      </c>
      <c r="E146">
        <v>0.71360000000000001</v>
      </c>
      <c r="F146">
        <v>90</v>
      </c>
      <c r="K146" t="s">
        <v>180</v>
      </c>
      <c r="L146">
        <v>0.21229999999999999</v>
      </c>
      <c r="N146" s="14" t="s">
        <v>409</v>
      </c>
      <c r="O146" s="160">
        <v>72</v>
      </c>
    </row>
    <row r="147" spans="1:15" x14ac:dyDescent="0.25">
      <c r="A147" t="str">
        <f t="shared" si="2"/>
        <v/>
      </c>
      <c r="B147" t="s">
        <v>180</v>
      </c>
      <c r="D147" t="s">
        <v>180</v>
      </c>
      <c r="E147">
        <v>0.21229999999999999</v>
      </c>
      <c r="F147">
        <v>269</v>
      </c>
      <c r="K147" t="s">
        <v>181</v>
      </c>
      <c r="L147">
        <v>0.53120000000000001</v>
      </c>
      <c r="N147" s="432" t="s">
        <v>297</v>
      </c>
      <c r="O147" s="161">
        <v>0.75660000000000005</v>
      </c>
    </row>
    <row r="148" spans="1:15" ht="15.75" thickBot="1" x14ac:dyDescent="0.3">
      <c r="A148" t="str">
        <f t="shared" si="2"/>
        <v/>
      </c>
      <c r="B148" t="s">
        <v>181</v>
      </c>
      <c r="D148" t="s">
        <v>181</v>
      </c>
      <c r="E148">
        <v>0.53120000000000001</v>
      </c>
      <c r="F148">
        <v>150</v>
      </c>
      <c r="K148" t="s">
        <v>182</v>
      </c>
      <c r="L148">
        <v>0.75290000000000001</v>
      </c>
      <c r="N148" s="433"/>
      <c r="O148" s="162">
        <v>73</v>
      </c>
    </row>
    <row r="149" spans="1:15" x14ac:dyDescent="0.25">
      <c r="A149" t="str">
        <f t="shared" si="2"/>
        <v/>
      </c>
      <c r="B149" t="s">
        <v>182</v>
      </c>
      <c r="D149" t="s">
        <v>182</v>
      </c>
      <c r="E149">
        <v>0.75290000000000001</v>
      </c>
      <c r="F149">
        <v>75</v>
      </c>
      <c r="K149" t="s">
        <v>183</v>
      </c>
      <c r="L149">
        <v>0.35709999999999997</v>
      </c>
      <c r="N149" s="432" t="s">
        <v>147</v>
      </c>
      <c r="O149" s="163">
        <v>0.75409999999999999</v>
      </c>
    </row>
    <row r="150" spans="1:15" ht="15.75" thickBot="1" x14ac:dyDescent="0.3">
      <c r="A150" t="str">
        <f t="shared" si="2"/>
        <v/>
      </c>
      <c r="B150" t="s">
        <v>183</v>
      </c>
      <c r="D150" t="s">
        <v>183</v>
      </c>
      <c r="E150">
        <v>0.35709999999999997</v>
      </c>
      <c r="F150">
        <v>211</v>
      </c>
      <c r="K150" t="s">
        <v>184</v>
      </c>
      <c r="L150">
        <v>0.81310000000000004</v>
      </c>
      <c r="N150" s="433"/>
      <c r="O150" s="164">
        <v>74</v>
      </c>
    </row>
    <row r="151" spans="1:15" x14ac:dyDescent="0.25">
      <c r="A151" t="str">
        <f t="shared" si="2"/>
        <v/>
      </c>
      <c r="B151" t="s">
        <v>184</v>
      </c>
      <c r="D151" t="s">
        <v>184</v>
      </c>
      <c r="E151">
        <v>0.81310000000000004</v>
      </c>
      <c r="F151">
        <v>48</v>
      </c>
      <c r="K151" t="s">
        <v>185</v>
      </c>
      <c r="L151">
        <v>0.68030000000000002</v>
      </c>
      <c r="N151" s="432" t="s">
        <v>182</v>
      </c>
      <c r="O151" s="165">
        <v>0.75290000000000001</v>
      </c>
    </row>
    <row r="152" spans="1:15" ht="15.75" thickBot="1" x14ac:dyDescent="0.3">
      <c r="A152" t="str">
        <f t="shared" si="2"/>
        <v/>
      </c>
      <c r="B152" t="s">
        <v>185</v>
      </c>
      <c r="D152" t="s">
        <v>185</v>
      </c>
      <c r="E152">
        <v>0.68030000000000002</v>
      </c>
      <c r="F152">
        <v>99</v>
      </c>
      <c r="K152" t="s">
        <v>186</v>
      </c>
      <c r="L152">
        <v>0.55630000000000002</v>
      </c>
      <c r="N152" s="433"/>
      <c r="O152" s="166">
        <v>75</v>
      </c>
    </row>
    <row r="153" spans="1:15" ht="15.75" thickBot="1" x14ac:dyDescent="0.3">
      <c r="A153" t="str">
        <f t="shared" si="2"/>
        <v/>
      </c>
      <c r="B153" t="s">
        <v>186</v>
      </c>
      <c r="D153" t="s">
        <v>186</v>
      </c>
      <c r="E153">
        <v>0.55630000000000002</v>
      </c>
      <c r="F153">
        <v>140</v>
      </c>
      <c r="K153" t="s">
        <v>187</v>
      </c>
      <c r="L153">
        <v>0.2016</v>
      </c>
      <c r="N153" s="65" t="s">
        <v>23</v>
      </c>
      <c r="O153" s="66" t="s">
        <v>408</v>
      </c>
    </row>
    <row r="154" spans="1:15" x14ac:dyDescent="0.25">
      <c r="A154" t="str">
        <f t="shared" si="2"/>
        <v/>
      </c>
      <c r="B154" t="s">
        <v>187</v>
      </c>
      <c r="D154" t="s">
        <v>187</v>
      </c>
      <c r="E154">
        <v>0.2016</v>
      </c>
      <c r="F154">
        <v>280</v>
      </c>
      <c r="K154" t="s">
        <v>188</v>
      </c>
      <c r="L154">
        <v>0.59189999999999998</v>
      </c>
      <c r="N154" s="13" t="s">
        <v>247</v>
      </c>
      <c r="O154" s="167">
        <v>0.75160000000000005</v>
      </c>
    </row>
    <row r="155" spans="1:15" ht="15.75" thickBot="1" x14ac:dyDescent="0.3">
      <c r="A155" t="str">
        <f t="shared" si="2"/>
        <v/>
      </c>
      <c r="B155" t="s">
        <v>188</v>
      </c>
      <c r="D155" t="s">
        <v>188</v>
      </c>
      <c r="E155">
        <v>0.59189999999999998</v>
      </c>
      <c r="F155">
        <v>129</v>
      </c>
      <c r="K155" t="s">
        <v>189</v>
      </c>
      <c r="L155">
        <v>0.08</v>
      </c>
      <c r="N155" s="14" t="s">
        <v>415</v>
      </c>
      <c r="O155" s="168">
        <v>76</v>
      </c>
    </row>
    <row r="156" spans="1:15" x14ac:dyDescent="0.25">
      <c r="A156" t="str">
        <f t="shared" si="2"/>
        <v/>
      </c>
      <c r="B156" t="s">
        <v>189</v>
      </c>
      <c r="D156" t="s">
        <v>189</v>
      </c>
      <c r="E156">
        <v>0.08</v>
      </c>
      <c r="F156">
        <v>337</v>
      </c>
      <c r="K156" t="s">
        <v>190</v>
      </c>
      <c r="L156">
        <v>0.41599999999999998</v>
      </c>
      <c r="N156" s="432" t="s">
        <v>245</v>
      </c>
      <c r="O156" s="169">
        <v>0.75029999999999997</v>
      </c>
    </row>
    <row r="157" spans="1:15" ht="15.75" thickBot="1" x14ac:dyDescent="0.3">
      <c r="A157" t="str">
        <f t="shared" si="2"/>
        <v/>
      </c>
      <c r="B157" t="s">
        <v>190</v>
      </c>
      <c r="D157" t="s">
        <v>190</v>
      </c>
      <c r="E157">
        <v>0.41599999999999998</v>
      </c>
      <c r="F157">
        <v>187</v>
      </c>
      <c r="K157" t="s">
        <v>191</v>
      </c>
      <c r="L157">
        <v>5.1499999999999997E-2</v>
      </c>
      <c r="N157" s="433"/>
      <c r="O157" s="170">
        <v>77</v>
      </c>
    </row>
    <row r="158" spans="1:15" x14ac:dyDescent="0.25">
      <c r="A158" t="str">
        <f t="shared" si="2"/>
        <v/>
      </c>
      <c r="B158" t="s">
        <v>191</v>
      </c>
      <c r="D158" t="s">
        <v>191</v>
      </c>
      <c r="E158">
        <v>5.1499999999999997E-2</v>
      </c>
      <c r="F158">
        <v>349</v>
      </c>
      <c r="K158" t="s">
        <v>192</v>
      </c>
      <c r="L158">
        <v>0.77510000000000001</v>
      </c>
      <c r="N158" s="432" t="s">
        <v>234</v>
      </c>
      <c r="O158" s="171">
        <v>0.74339999999999995</v>
      </c>
    </row>
    <row r="159" spans="1:15" ht="15.75" thickBot="1" x14ac:dyDescent="0.3">
      <c r="A159" t="str">
        <f t="shared" si="2"/>
        <v/>
      </c>
      <c r="B159" t="s">
        <v>192</v>
      </c>
      <c r="D159" t="s">
        <v>192</v>
      </c>
      <c r="E159">
        <v>0.77510000000000001</v>
      </c>
      <c r="F159">
        <v>62</v>
      </c>
      <c r="K159" t="s">
        <v>193</v>
      </c>
      <c r="L159">
        <v>0.49690000000000001</v>
      </c>
      <c r="N159" s="433"/>
      <c r="O159" s="172">
        <v>78</v>
      </c>
    </row>
    <row r="160" spans="1:15" x14ac:dyDescent="0.25">
      <c r="A160" t="str">
        <f t="shared" si="2"/>
        <v/>
      </c>
      <c r="B160" t="s">
        <v>193</v>
      </c>
      <c r="D160" t="s">
        <v>193</v>
      </c>
      <c r="E160">
        <v>0.49690000000000001</v>
      </c>
      <c r="F160">
        <v>161</v>
      </c>
      <c r="K160" t="s">
        <v>194</v>
      </c>
      <c r="L160">
        <v>0.81069999999999998</v>
      </c>
      <c r="N160" s="432" t="s">
        <v>145</v>
      </c>
      <c r="O160" s="173">
        <v>0.73699999999999999</v>
      </c>
    </row>
    <row r="161" spans="1:15" ht="15.75" thickBot="1" x14ac:dyDescent="0.3">
      <c r="A161" t="str">
        <f t="shared" si="2"/>
        <v/>
      </c>
      <c r="B161" t="s">
        <v>194</v>
      </c>
      <c r="D161" t="s">
        <v>194</v>
      </c>
      <c r="E161">
        <v>0.81069999999999998</v>
      </c>
      <c r="F161">
        <v>50</v>
      </c>
      <c r="K161" t="s">
        <v>195</v>
      </c>
      <c r="L161">
        <v>0.17219999999999999</v>
      </c>
      <c r="N161" s="433"/>
      <c r="O161" s="174">
        <v>79</v>
      </c>
    </row>
    <row r="162" spans="1:15" x14ac:dyDescent="0.25">
      <c r="A162" t="str">
        <f t="shared" si="2"/>
        <v/>
      </c>
      <c r="B162" t="s">
        <v>195</v>
      </c>
      <c r="D162" t="s">
        <v>195</v>
      </c>
      <c r="E162">
        <v>0.17219999999999999</v>
      </c>
      <c r="F162">
        <v>293</v>
      </c>
      <c r="K162" t="s">
        <v>196</v>
      </c>
      <c r="L162">
        <v>0.51829999999999998</v>
      </c>
      <c r="N162" s="432" t="s">
        <v>124</v>
      </c>
      <c r="O162" s="175">
        <v>0.73299999999999998</v>
      </c>
    </row>
    <row r="163" spans="1:15" ht="15.75" thickBot="1" x14ac:dyDescent="0.3">
      <c r="A163" t="str">
        <f t="shared" si="2"/>
        <v/>
      </c>
      <c r="B163" t="s">
        <v>196</v>
      </c>
      <c r="D163" t="s">
        <v>196</v>
      </c>
      <c r="E163">
        <v>0.51829999999999998</v>
      </c>
      <c r="F163">
        <v>154</v>
      </c>
      <c r="K163" t="s">
        <v>197</v>
      </c>
      <c r="L163">
        <v>0.1183</v>
      </c>
      <c r="N163" s="433"/>
      <c r="O163" s="176">
        <v>80</v>
      </c>
    </row>
    <row r="164" spans="1:15" x14ac:dyDescent="0.25">
      <c r="A164" t="str">
        <f t="shared" si="2"/>
        <v/>
      </c>
      <c r="B164" t="s">
        <v>197</v>
      </c>
      <c r="D164" t="s">
        <v>197</v>
      </c>
      <c r="E164">
        <v>0.1183</v>
      </c>
      <c r="F164">
        <v>319</v>
      </c>
      <c r="K164" t="s">
        <v>198</v>
      </c>
      <c r="L164">
        <v>0.73170000000000002</v>
      </c>
      <c r="N164" s="13" t="s">
        <v>318</v>
      </c>
      <c r="O164" s="177">
        <v>0.73260000000000003</v>
      </c>
    </row>
    <row r="165" spans="1:15" ht="15.75" thickBot="1" x14ac:dyDescent="0.3">
      <c r="A165" t="str">
        <f t="shared" si="2"/>
        <v/>
      </c>
      <c r="B165" t="s">
        <v>198</v>
      </c>
      <c r="D165" t="s">
        <v>198</v>
      </c>
      <c r="E165">
        <v>0.73170000000000002</v>
      </c>
      <c r="F165">
        <v>82</v>
      </c>
      <c r="K165" t="s">
        <v>199</v>
      </c>
      <c r="L165">
        <v>0.26419999999999999</v>
      </c>
      <c r="N165" s="14" t="s">
        <v>416</v>
      </c>
      <c r="O165" s="178">
        <v>81</v>
      </c>
    </row>
    <row r="166" spans="1:15" x14ac:dyDescent="0.25">
      <c r="A166" t="str">
        <f t="shared" si="2"/>
        <v/>
      </c>
      <c r="B166" t="s">
        <v>199</v>
      </c>
      <c r="D166" t="s">
        <v>199</v>
      </c>
      <c r="E166">
        <v>0.26419999999999999</v>
      </c>
      <c r="F166">
        <v>252</v>
      </c>
      <c r="K166" t="s">
        <v>200</v>
      </c>
      <c r="L166">
        <v>0.87919999999999998</v>
      </c>
      <c r="N166" s="432" t="s">
        <v>198</v>
      </c>
      <c r="O166" s="179">
        <v>0.73170000000000002</v>
      </c>
    </row>
    <row r="167" spans="1:15" ht="15.75" thickBot="1" x14ac:dyDescent="0.3">
      <c r="A167" t="str">
        <f t="shared" si="2"/>
        <v/>
      </c>
      <c r="B167" t="s">
        <v>200</v>
      </c>
      <c r="D167" t="s">
        <v>200</v>
      </c>
      <c r="E167">
        <v>0.87919999999999998</v>
      </c>
      <c r="F167">
        <v>30</v>
      </c>
      <c r="K167" t="s">
        <v>201</v>
      </c>
      <c r="L167">
        <v>0.20619999999999999</v>
      </c>
      <c r="N167" s="433"/>
      <c r="O167" s="180">
        <v>82</v>
      </c>
    </row>
    <row r="168" spans="1:15" x14ac:dyDescent="0.25">
      <c r="A168" t="str">
        <f t="shared" si="2"/>
        <v/>
      </c>
      <c r="B168" t="s">
        <v>201</v>
      </c>
      <c r="D168" t="s">
        <v>201</v>
      </c>
      <c r="E168">
        <v>0.20619999999999999</v>
      </c>
      <c r="F168">
        <v>275</v>
      </c>
      <c r="K168" t="s">
        <v>202</v>
      </c>
      <c r="L168">
        <v>0.77129999999999999</v>
      </c>
      <c r="N168" s="13" t="s">
        <v>347</v>
      </c>
      <c r="O168" s="181">
        <v>0.7258</v>
      </c>
    </row>
    <row r="169" spans="1:15" ht="15.75" thickBot="1" x14ac:dyDescent="0.3">
      <c r="A169" t="str">
        <f t="shared" si="2"/>
        <v/>
      </c>
      <c r="B169" t="s">
        <v>202</v>
      </c>
      <c r="D169" t="s">
        <v>202</v>
      </c>
      <c r="E169">
        <v>0.77129999999999999</v>
      </c>
      <c r="F169">
        <v>66</v>
      </c>
      <c r="K169" t="s">
        <v>203</v>
      </c>
      <c r="L169">
        <v>0.96779999999999999</v>
      </c>
      <c r="N169" s="14" t="s">
        <v>426</v>
      </c>
      <c r="O169" s="182">
        <v>83</v>
      </c>
    </row>
    <row r="170" spans="1:15" x14ac:dyDescent="0.25">
      <c r="A170" t="str">
        <f t="shared" si="2"/>
        <v/>
      </c>
      <c r="B170" s="417" t="s">
        <v>203</v>
      </c>
      <c r="D170" t="s">
        <v>203</v>
      </c>
      <c r="E170">
        <v>0.96779999999999999</v>
      </c>
      <c r="F170">
        <v>2</v>
      </c>
      <c r="K170" t="s">
        <v>204</v>
      </c>
      <c r="L170">
        <v>0.6905</v>
      </c>
      <c r="N170" s="432" t="s">
        <v>175</v>
      </c>
      <c r="O170" s="183">
        <v>0.72509999999999997</v>
      </c>
    </row>
    <row r="171" spans="1:15" ht="15.75" thickBot="1" x14ac:dyDescent="0.3">
      <c r="A171" t="str">
        <f t="shared" si="2"/>
        <v/>
      </c>
      <c r="B171" t="s">
        <v>204</v>
      </c>
      <c r="D171" t="s">
        <v>204</v>
      </c>
      <c r="E171">
        <v>0.6905</v>
      </c>
      <c r="F171">
        <v>95</v>
      </c>
      <c r="K171" t="s">
        <v>205</v>
      </c>
      <c r="L171">
        <v>0.51270000000000004</v>
      </c>
      <c r="N171" s="433"/>
      <c r="O171" s="184">
        <v>84</v>
      </c>
    </row>
    <row r="172" spans="1:15" x14ac:dyDescent="0.25">
      <c r="A172" t="str">
        <f t="shared" si="2"/>
        <v/>
      </c>
      <c r="B172" t="s">
        <v>205</v>
      </c>
      <c r="D172" t="s">
        <v>205</v>
      </c>
      <c r="E172">
        <v>0.51270000000000004</v>
      </c>
      <c r="F172">
        <v>157</v>
      </c>
      <c r="K172" t="s">
        <v>206</v>
      </c>
      <c r="L172">
        <v>0.1246</v>
      </c>
      <c r="N172" s="13" t="s">
        <v>126</v>
      </c>
      <c r="O172" s="185">
        <v>0.72330000000000005</v>
      </c>
    </row>
    <row r="173" spans="1:15" ht="15.75" thickBot="1" x14ac:dyDescent="0.3">
      <c r="A173" t="str">
        <f t="shared" si="2"/>
        <v/>
      </c>
      <c r="B173" t="s">
        <v>206</v>
      </c>
      <c r="D173" t="s">
        <v>206</v>
      </c>
      <c r="E173">
        <v>0.1246</v>
      </c>
      <c r="F173">
        <v>312</v>
      </c>
      <c r="K173" t="s">
        <v>207</v>
      </c>
      <c r="L173">
        <v>0.7732</v>
      </c>
      <c r="N173" s="14" t="s">
        <v>427</v>
      </c>
      <c r="O173" s="186">
        <v>85</v>
      </c>
    </row>
    <row r="174" spans="1:15" x14ac:dyDescent="0.25">
      <c r="A174" t="str">
        <f t="shared" si="2"/>
        <v/>
      </c>
      <c r="B174" t="s">
        <v>207</v>
      </c>
      <c r="D174" t="s">
        <v>207</v>
      </c>
      <c r="E174">
        <v>0.7732</v>
      </c>
      <c r="F174">
        <v>63</v>
      </c>
      <c r="K174" t="s">
        <v>208</v>
      </c>
      <c r="L174">
        <v>0.70709999999999995</v>
      </c>
      <c r="N174" s="13" t="s">
        <v>71</v>
      </c>
      <c r="O174" s="187">
        <v>0.72309999999999997</v>
      </c>
    </row>
    <row r="175" spans="1:15" ht="15.75" thickBot="1" x14ac:dyDescent="0.3">
      <c r="A175" t="str">
        <f t="shared" si="2"/>
        <v/>
      </c>
      <c r="B175" t="s">
        <v>208</v>
      </c>
      <c r="D175" t="s">
        <v>208</v>
      </c>
      <c r="E175">
        <v>0.70709999999999995</v>
      </c>
      <c r="F175">
        <v>92</v>
      </c>
      <c r="K175" t="s">
        <v>209</v>
      </c>
      <c r="L175">
        <v>0.1174</v>
      </c>
      <c r="N175" s="14" t="s">
        <v>425</v>
      </c>
      <c r="O175" s="188">
        <v>86</v>
      </c>
    </row>
    <row r="176" spans="1:15" x14ac:dyDescent="0.25">
      <c r="A176" t="str">
        <f t="shared" si="2"/>
        <v/>
      </c>
      <c r="B176" t="s">
        <v>209</v>
      </c>
      <c r="D176" t="s">
        <v>209</v>
      </c>
      <c r="E176">
        <v>0.1174</v>
      </c>
      <c r="F176">
        <v>320</v>
      </c>
      <c r="K176" t="s">
        <v>210</v>
      </c>
      <c r="L176">
        <v>0.40479999999999999</v>
      </c>
      <c r="N176" s="432" t="s">
        <v>92</v>
      </c>
      <c r="O176" s="189">
        <v>0.72209999999999996</v>
      </c>
    </row>
    <row r="177" spans="1:15" ht="15.75" thickBot="1" x14ac:dyDescent="0.3">
      <c r="A177" t="str">
        <f t="shared" si="2"/>
        <v/>
      </c>
      <c r="B177" t="s">
        <v>210</v>
      </c>
      <c r="D177" t="s">
        <v>210</v>
      </c>
      <c r="E177">
        <v>0.40479999999999999</v>
      </c>
      <c r="F177">
        <v>193</v>
      </c>
      <c r="K177" t="s">
        <v>211</v>
      </c>
      <c r="L177">
        <v>0.33829999999999999</v>
      </c>
      <c r="N177" s="433"/>
      <c r="O177" s="190">
        <v>87</v>
      </c>
    </row>
    <row r="178" spans="1:15" x14ac:dyDescent="0.25">
      <c r="A178" t="str">
        <f t="shared" si="2"/>
        <v/>
      </c>
      <c r="B178" t="s">
        <v>211</v>
      </c>
      <c r="D178" t="s">
        <v>211</v>
      </c>
      <c r="E178">
        <v>0.33829999999999999</v>
      </c>
      <c r="F178">
        <v>221</v>
      </c>
      <c r="K178" t="s">
        <v>212</v>
      </c>
      <c r="L178">
        <v>0.76529999999999998</v>
      </c>
      <c r="N178" s="13" t="s">
        <v>315</v>
      </c>
      <c r="O178" s="191">
        <v>0.71919999999999995</v>
      </c>
    </row>
    <row r="179" spans="1:15" ht="15.75" thickBot="1" x14ac:dyDescent="0.3">
      <c r="A179" t="str">
        <f t="shared" si="2"/>
        <v/>
      </c>
      <c r="B179" t="s">
        <v>212</v>
      </c>
      <c r="D179" t="s">
        <v>212</v>
      </c>
      <c r="E179">
        <v>0.76529999999999998</v>
      </c>
      <c r="F179">
        <v>69</v>
      </c>
      <c r="K179" t="s">
        <v>213</v>
      </c>
      <c r="L179">
        <v>0.55189999999999995</v>
      </c>
      <c r="N179" s="14" t="s">
        <v>426</v>
      </c>
      <c r="O179" s="192">
        <v>88</v>
      </c>
    </row>
    <row r="180" spans="1:15" x14ac:dyDescent="0.25">
      <c r="A180" t="str">
        <f t="shared" si="2"/>
        <v/>
      </c>
      <c r="B180" t="s">
        <v>213</v>
      </c>
      <c r="D180" t="s">
        <v>213</v>
      </c>
      <c r="E180">
        <v>0.55189999999999995</v>
      </c>
      <c r="F180">
        <v>142</v>
      </c>
      <c r="K180" t="s">
        <v>214</v>
      </c>
      <c r="L180">
        <v>0.26579999999999998</v>
      </c>
      <c r="N180" s="432" t="s">
        <v>248</v>
      </c>
      <c r="O180" s="193">
        <v>0.71409999999999996</v>
      </c>
    </row>
    <row r="181" spans="1:15" ht="15.75" thickBot="1" x14ac:dyDescent="0.3">
      <c r="A181" t="str">
        <f t="shared" si="2"/>
        <v/>
      </c>
      <c r="B181" t="s">
        <v>214</v>
      </c>
      <c r="D181" t="s">
        <v>214</v>
      </c>
      <c r="E181">
        <v>0.26579999999999998</v>
      </c>
      <c r="F181">
        <v>250</v>
      </c>
      <c r="K181" t="s">
        <v>215</v>
      </c>
      <c r="L181">
        <v>0.50490000000000002</v>
      </c>
      <c r="N181" s="433"/>
      <c r="O181" s="194">
        <v>89</v>
      </c>
    </row>
    <row r="182" spans="1:15" x14ac:dyDescent="0.25">
      <c r="A182" t="str">
        <f t="shared" si="2"/>
        <v/>
      </c>
      <c r="B182" t="s">
        <v>215</v>
      </c>
      <c r="D182" t="s">
        <v>215</v>
      </c>
      <c r="E182">
        <v>0.50490000000000002</v>
      </c>
      <c r="F182">
        <v>158</v>
      </c>
      <c r="K182" t="s">
        <v>216</v>
      </c>
      <c r="L182">
        <v>0.15390000000000001</v>
      </c>
      <c r="N182" s="432" t="s">
        <v>179</v>
      </c>
      <c r="O182" s="195">
        <v>0.71360000000000001</v>
      </c>
    </row>
    <row r="183" spans="1:15" ht="15.75" thickBot="1" x14ac:dyDescent="0.3">
      <c r="A183" t="str">
        <f t="shared" si="2"/>
        <v/>
      </c>
      <c r="B183" t="s">
        <v>216</v>
      </c>
      <c r="D183" t="s">
        <v>216</v>
      </c>
      <c r="E183">
        <v>0.15390000000000001</v>
      </c>
      <c r="F183">
        <v>299</v>
      </c>
      <c r="K183" t="s">
        <v>217</v>
      </c>
      <c r="L183">
        <v>0.20549999999999999</v>
      </c>
      <c r="N183" s="433"/>
      <c r="O183" s="196">
        <v>90</v>
      </c>
    </row>
    <row r="184" spans="1:15" x14ac:dyDescent="0.25">
      <c r="A184" t="str">
        <f t="shared" si="2"/>
        <v/>
      </c>
      <c r="B184" t="s">
        <v>217</v>
      </c>
      <c r="D184" t="s">
        <v>217</v>
      </c>
      <c r="E184">
        <v>0.20549999999999999</v>
      </c>
      <c r="F184">
        <v>276</v>
      </c>
      <c r="K184" t="s">
        <v>218</v>
      </c>
      <c r="L184">
        <v>0.52149999999999996</v>
      </c>
      <c r="N184" s="432" t="s">
        <v>367</v>
      </c>
      <c r="O184" s="197">
        <v>0.7077</v>
      </c>
    </row>
    <row r="185" spans="1:15" ht="15.75" thickBot="1" x14ac:dyDescent="0.3">
      <c r="A185" t="str">
        <f t="shared" si="2"/>
        <v/>
      </c>
      <c r="B185" t="s">
        <v>218</v>
      </c>
      <c r="D185" t="s">
        <v>218</v>
      </c>
      <c r="E185">
        <v>0.52149999999999996</v>
      </c>
      <c r="F185">
        <v>153</v>
      </c>
      <c r="K185" t="s">
        <v>219</v>
      </c>
      <c r="L185">
        <v>0.5645</v>
      </c>
      <c r="N185" s="433"/>
      <c r="O185" s="198">
        <v>91</v>
      </c>
    </row>
    <row r="186" spans="1:15" x14ac:dyDescent="0.25">
      <c r="A186" t="str">
        <f t="shared" si="2"/>
        <v/>
      </c>
      <c r="B186" t="s">
        <v>219</v>
      </c>
      <c r="D186" t="s">
        <v>219</v>
      </c>
      <c r="E186">
        <v>0.5645</v>
      </c>
      <c r="F186">
        <v>138</v>
      </c>
      <c r="K186" t="s">
        <v>220</v>
      </c>
      <c r="L186">
        <v>0.59809999999999997</v>
      </c>
      <c r="N186" s="432" t="s">
        <v>208</v>
      </c>
      <c r="O186" s="199">
        <v>0.70709999999999995</v>
      </c>
    </row>
    <row r="187" spans="1:15" ht="15.75" thickBot="1" x14ac:dyDescent="0.3">
      <c r="A187" t="str">
        <f t="shared" si="2"/>
        <v/>
      </c>
      <c r="B187" t="s">
        <v>220</v>
      </c>
      <c r="D187" t="s">
        <v>220</v>
      </c>
      <c r="E187">
        <v>0.59809999999999997</v>
      </c>
      <c r="F187">
        <v>126</v>
      </c>
      <c r="K187" t="s">
        <v>221</v>
      </c>
      <c r="L187">
        <v>0.2316</v>
      </c>
      <c r="N187" s="433"/>
      <c r="O187" s="200">
        <v>92</v>
      </c>
    </row>
    <row r="188" spans="1:15" x14ac:dyDescent="0.25">
      <c r="A188" t="str">
        <f t="shared" si="2"/>
        <v/>
      </c>
      <c r="B188" t="s">
        <v>221</v>
      </c>
      <c r="D188" t="s">
        <v>221</v>
      </c>
      <c r="E188">
        <v>0.2316</v>
      </c>
      <c r="F188">
        <v>264</v>
      </c>
      <c r="K188" t="s">
        <v>222</v>
      </c>
      <c r="L188">
        <v>0.44529999999999997</v>
      </c>
      <c r="N188" s="13" t="s">
        <v>334</v>
      </c>
      <c r="O188" s="201">
        <v>0.70379999999999998</v>
      </c>
    </row>
    <row r="189" spans="1:15" ht="15.75" thickBot="1" x14ac:dyDescent="0.3">
      <c r="A189" t="str">
        <f t="shared" si="2"/>
        <v/>
      </c>
      <c r="B189" t="s">
        <v>222</v>
      </c>
      <c r="D189" t="s">
        <v>222</v>
      </c>
      <c r="E189">
        <v>0.44529999999999997</v>
      </c>
      <c r="F189">
        <v>177</v>
      </c>
      <c r="K189" t="s">
        <v>223</v>
      </c>
      <c r="L189">
        <v>0.34339999999999998</v>
      </c>
      <c r="N189" s="14" t="s">
        <v>400</v>
      </c>
      <c r="O189" s="202">
        <v>93</v>
      </c>
    </row>
    <row r="190" spans="1:15" x14ac:dyDescent="0.25">
      <c r="A190" t="str">
        <f t="shared" si="2"/>
        <v/>
      </c>
      <c r="B190" t="s">
        <v>223</v>
      </c>
      <c r="D190" t="s">
        <v>223</v>
      </c>
      <c r="E190">
        <v>0.34339999999999998</v>
      </c>
      <c r="F190">
        <v>217</v>
      </c>
      <c r="K190" t="s">
        <v>224</v>
      </c>
      <c r="L190">
        <v>0.55640000000000001</v>
      </c>
      <c r="N190" s="432" t="s">
        <v>377</v>
      </c>
      <c r="O190" s="203">
        <v>0.6946</v>
      </c>
    </row>
    <row r="191" spans="1:15" ht="15.75" thickBot="1" x14ac:dyDescent="0.3">
      <c r="A191" t="str">
        <f t="shared" si="2"/>
        <v/>
      </c>
      <c r="B191" t="s">
        <v>224</v>
      </c>
      <c r="D191" t="s">
        <v>224</v>
      </c>
      <c r="E191">
        <v>0.55640000000000001</v>
      </c>
      <c r="F191">
        <v>139</v>
      </c>
      <c r="K191" t="s">
        <v>225</v>
      </c>
      <c r="L191">
        <v>0.63529999999999998</v>
      </c>
      <c r="N191" s="433"/>
      <c r="O191" s="204">
        <v>94</v>
      </c>
    </row>
    <row r="192" spans="1:15" x14ac:dyDescent="0.25">
      <c r="A192" t="str">
        <f t="shared" si="2"/>
        <v/>
      </c>
      <c r="B192" t="s">
        <v>225</v>
      </c>
      <c r="D192" t="s">
        <v>225</v>
      </c>
      <c r="E192">
        <v>0.63529999999999998</v>
      </c>
      <c r="F192">
        <v>116</v>
      </c>
      <c r="K192" t="s">
        <v>226</v>
      </c>
      <c r="L192">
        <v>6.0400000000000002E-2</v>
      </c>
      <c r="N192" s="13" t="s">
        <v>204</v>
      </c>
      <c r="O192" s="205">
        <v>0.6905</v>
      </c>
    </row>
    <row r="193" spans="1:15" ht="15.75" thickBot="1" x14ac:dyDescent="0.3">
      <c r="A193" t="str">
        <f t="shared" si="2"/>
        <v/>
      </c>
      <c r="B193" t="s">
        <v>226</v>
      </c>
      <c r="D193" t="s">
        <v>226</v>
      </c>
      <c r="E193">
        <v>6.0400000000000002E-2</v>
      </c>
      <c r="F193">
        <v>343</v>
      </c>
      <c r="K193" t="s">
        <v>227</v>
      </c>
      <c r="L193">
        <v>0.1217</v>
      </c>
      <c r="N193" s="14" t="s">
        <v>429</v>
      </c>
      <c r="O193" s="206">
        <v>95</v>
      </c>
    </row>
    <row r="194" spans="1:15" x14ac:dyDescent="0.25">
      <c r="A194" t="str">
        <f t="shared" si="2"/>
        <v/>
      </c>
      <c r="B194" t="s">
        <v>227</v>
      </c>
      <c r="D194" t="s">
        <v>227</v>
      </c>
      <c r="E194">
        <v>0.1217</v>
      </c>
      <c r="F194">
        <v>316</v>
      </c>
      <c r="K194" t="s">
        <v>228</v>
      </c>
      <c r="L194">
        <v>0.11169999999999999</v>
      </c>
      <c r="N194" s="432" t="s">
        <v>108</v>
      </c>
      <c r="O194" s="207">
        <v>0.68569999999999998</v>
      </c>
    </row>
    <row r="195" spans="1:15" ht="15.75" thickBot="1" x14ac:dyDescent="0.3">
      <c r="A195" t="str">
        <f t="shared" ref="A195:A258" si="3">IF(B195=D195,"","BAD")</f>
        <v/>
      </c>
      <c r="B195" t="s">
        <v>228</v>
      </c>
      <c r="D195" t="s">
        <v>228</v>
      </c>
      <c r="E195">
        <v>0.11169999999999999</v>
      </c>
      <c r="F195">
        <v>325</v>
      </c>
      <c r="K195" t="s">
        <v>229</v>
      </c>
      <c r="L195">
        <v>0.34799999999999998</v>
      </c>
      <c r="N195" s="433"/>
      <c r="O195" s="208">
        <v>96</v>
      </c>
    </row>
    <row r="196" spans="1:15" x14ac:dyDescent="0.25">
      <c r="A196" t="str">
        <f t="shared" si="3"/>
        <v/>
      </c>
      <c r="B196" t="s">
        <v>229</v>
      </c>
      <c r="D196" t="s">
        <v>229</v>
      </c>
      <c r="E196">
        <v>0.34799999999999998</v>
      </c>
      <c r="F196">
        <v>215</v>
      </c>
      <c r="K196" t="s">
        <v>230</v>
      </c>
      <c r="L196">
        <v>0.19520000000000001</v>
      </c>
      <c r="N196" s="432" t="s">
        <v>374</v>
      </c>
      <c r="O196" s="209">
        <v>0.68230000000000002</v>
      </c>
    </row>
    <row r="197" spans="1:15" ht="15.75" thickBot="1" x14ac:dyDescent="0.3">
      <c r="A197" t="str">
        <f t="shared" si="3"/>
        <v/>
      </c>
      <c r="B197" t="s">
        <v>230</v>
      </c>
      <c r="D197" t="s">
        <v>230</v>
      </c>
      <c r="E197">
        <v>0.19520000000000001</v>
      </c>
      <c r="F197">
        <v>281</v>
      </c>
      <c r="K197" t="s">
        <v>231</v>
      </c>
      <c r="L197">
        <v>0.93869999999999998</v>
      </c>
      <c r="N197" s="433"/>
      <c r="O197" s="210">
        <v>97</v>
      </c>
    </row>
    <row r="198" spans="1:15" x14ac:dyDescent="0.25">
      <c r="A198" t="str">
        <f t="shared" si="3"/>
        <v/>
      </c>
      <c r="B198" s="418" t="s">
        <v>231</v>
      </c>
      <c r="D198" t="s">
        <v>231</v>
      </c>
      <c r="E198">
        <v>0.93869999999999998</v>
      </c>
      <c r="F198">
        <v>9</v>
      </c>
      <c r="K198" t="s">
        <v>232</v>
      </c>
      <c r="L198">
        <v>7.6100000000000001E-2</v>
      </c>
      <c r="N198" s="13" t="s">
        <v>90</v>
      </c>
      <c r="O198" s="211">
        <v>0.68189999999999995</v>
      </c>
    </row>
    <row r="199" spans="1:15" ht="15.75" thickBot="1" x14ac:dyDescent="0.3">
      <c r="A199" t="str">
        <f t="shared" si="3"/>
        <v/>
      </c>
      <c r="B199" t="s">
        <v>232</v>
      </c>
      <c r="D199" t="s">
        <v>232</v>
      </c>
      <c r="E199">
        <v>7.6100000000000001E-2</v>
      </c>
      <c r="F199">
        <v>339</v>
      </c>
      <c r="K199" t="s">
        <v>233</v>
      </c>
      <c r="L199">
        <v>0.14399999999999999</v>
      </c>
      <c r="N199" s="14" t="s">
        <v>411</v>
      </c>
      <c r="O199" s="212">
        <v>98</v>
      </c>
    </row>
    <row r="200" spans="1:15" x14ac:dyDescent="0.25">
      <c r="A200" t="str">
        <f t="shared" si="3"/>
        <v/>
      </c>
      <c r="B200" t="s">
        <v>233</v>
      </c>
      <c r="D200" t="s">
        <v>233</v>
      </c>
      <c r="E200">
        <v>0.14399999999999999</v>
      </c>
      <c r="F200">
        <v>306</v>
      </c>
      <c r="K200" t="s">
        <v>234</v>
      </c>
      <c r="L200">
        <v>0.74339999999999995</v>
      </c>
      <c r="N200" s="432" t="s">
        <v>185</v>
      </c>
      <c r="O200" s="213">
        <v>0.68030000000000002</v>
      </c>
    </row>
    <row r="201" spans="1:15" ht="15.75" thickBot="1" x14ac:dyDescent="0.3">
      <c r="A201" t="str">
        <f t="shared" si="3"/>
        <v/>
      </c>
      <c r="B201" t="s">
        <v>234</v>
      </c>
      <c r="D201" t="s">
        <v>234</v>
      </c>
      <c r="E201">
        <v>0.74339999999999995</v>
      </c>
      <c r="F201">
        <v>78</v>
      </c>
      <c r="K201" t="s">
        <v>235</v>
      </c>
      <c r="L201">
        <v>0.36420000000000002</v>
      </c>
      <c r="N201" s="433"/>
      <c r="O201" s="214">
        <v>99</v>
      </c>
    </row>
    <row r="202" spans="1:15" x14ac:dyDescent="0.25">
      <c r="A202" t="str">
        <f t="shared" si="3"/>
        <v/>
      </c>
      <c r="B202" t="s">
        <v>235</v>
      </c>
      <c r="D202" t="s">
        <v>235</v>
      </c>
      <c r="E202">
        <v>0.36420000000000002</v>
      </c>
      <c r="F202">
        <v>207</v>
      </c>
      <c r="K202" t="s">
        <v>236</v>
      </c>
      <c r="L202">
        <v>0.37219999999999998</v>
      </c>
      <c r="N202" s="13" t="s">
        <v>345</v>
      </c>
      <c r="O202" s="215">
        <v>0.67190000000000005</v>
      </c>
    </row>
    <row r="203" spans="1:15" ht="15.75" thickBot="1" x14ac:dyDescent="0.3">
      <c r="A203" t="str">
        <f t="shared" si="3"/>
        <v/>
      </c>
      <c r="B203" t="s">
        <v>236</v>
      </c>
      <c r="D203" t="s">
        <v>236</v>
      </c>
      <c r="E203">
        <v>0.37219999999999998</v>
      </c>
      <c r="F203">
        <v>205</v>
      </c>
      <c r="K203" t="s">
        <v>237</v>
      </c>
      <c r="L203">
        <v>0.30530000000000002</v>
      </c>
      <c r="N203" s="14" t="s">
        <v>425</v>
      </c>
      <c r="O203" s="216">
        <v>100</v>
      </c>
    </row>
    <row r="204" spans="1:15" ht="15.75" thickBot="1" x14ac:dyDescent="0.3">
      <c r="A204" t="str">
        <f t="shared" si="3"/>
        <v/>
      </c>
      <c r="B204" t="s">
        <v>237</v>
      </c>
      <c r="D204" t="s">
        <v>237</v>
      </c>
      <c r="E204">
        <v>0.30530000000000002</v>
      </c>
      <c r="F204">
        <v>234</v>
      </c>
      <c r="K204" t="s">
        <v>238</v>
      </c>
      <c r="L204">
        <v>0.1148</v>
      </c>
      <c r="N204" s="65" t="s">
        <v>23</v>
      </c>
      <c r="O204" s="66" t="s">
        <v>408</v>
      </c>
    </row>
    <row r="205" spans="1:15" x14ac:dyDescent="0.25">
      <c r="A205" t="str">
        <f t="shared" si="3"/>
        <v/>
      </c>
      <c r="B205" t="s">
        <v>238</v>
      </c>
      <c r="D205" t="s">
        <v>238</v>
      </c>
      <c r="E205">
        <v>0.1148</v>
      </c>
      <c r="F205">
        <v>324</v>
      </c>
      <c r="K205" t="s">
        <v>239</v>
      </c>
      <c r="L205">
        <v>0.65469999999999995</v>
      </c>
      <c r="N205" s="432" t="s">
        <v>252</v>
      </c>
      <c r="O205" s="217">
        <v>0.66790000000000005</v>
      </c>
    </row>
    <row r="206" spans="1:15" ht="15.75" thickBot="1" x14ac:dyDescent="0.3">
      <c r="A206" t="str">
        <f t="shared" si="3"/>
        <v/>
      </c>
      <c r="B206" t="s">
        <v>239</v>
      </c>
      <c r="D206" t="s">
        <v>239</v>
      </c>
      <c r="E206">
        <v>0.65469999999999995</v>
      </c>
      <c r="F206">
        <v>108</v>
      </c>
      <c r="K206" t="s">
        <v>240</v>
      </c>
      <c r="L206">
        <v>3.7699999999999997E-2</v>
      </c>
      <c r="N206" s="433"/>
      <c r="O206" s="218">
        <v>101</v>
      </c>
    </row>
    <row r="207" spans="1:15" x14ac:dyDescent="0.25">
      <c r="A207" t="str">
        <f t="shared" si="3"/>
        <v/>
      </c>
      <c r="B207" t="s">
        <v>240</v>
      </c>
      <c r="D207" t="s">
        <v>240</v>
      </c>
      <c r="E207">
        <v>3.7699999999999997E-2</v>
      </c>
      <c r="F207">
        <v>351</v>
      </c>
      <c r="K207" t="s">
        <v>241</v>
      </c>
      <c r="L207">
        <v>0.20669999999999999</v>
      </c>
      <c r="N207" s="432" t="s">
        <v>354</v>
      </c>
      <c r="O207" s="219">
        <v>0.6663</v>
      </c>
    </row>
    <row r="208" spans="1:15" ht="15.75" thickBot="1" x14ac:dyDescent="0.3">
      <c r="A208" t="str">
        <f t="shared" si="3"/>
        <v/>
      </c>
      <c r="B208" t="s">
        <v>241</v>
      </c>
      <c r="D208" t="s">
        <v>241</v>
      </c>
      <c r="E208">
        <v>0.20669999999999999</v>
      </c>
      <c r="F208">
        <v>273</v>
      </c>
      <c r="K208" t="s">
        <v>242</v>
      </c>
      <c r="L208">
        <v>0.29499999999999998</v>
      </c>
      <c r="N208" s="433"/>
      <c r="O208" s="220">
        <v>102</v>
      </c>
    </row>
    <row r="209" spans="1:15" x14ac:dyDescent="0.25">
      <c r="A209" t="str">
        <f t="shared" si="3"/>
        <v/>
      </c>
      <c r="B209" t="s">
        <v>242</v>
      </c>
      <c r="D209" t="s">
        <v>242</v>
      </c>
      <c r="E209">
        <v>0.29499999999999998</v>
      </c>
      <c r="F209">
        <v>236</v>
      </c>
      <c r="K209" t="s">
        <v>243</v>
      </c>
      <c r="L209">
        <v>0.88970000000000005</v>
      </c>
      <c r="N209" s="432" t="s">
        <v>152</v>
      </c>
      <c r="O209" s="219">
        <v>0.66490000000000005</v>
      </c>
    </row>
    <row r="210" spans="1:15" ht="15.75" thickBot="1" x14ac:dyDescent="0.3">
      <c r="A210" t="str">
        <f t="shared" si="3"/>
        <v/>
      </c>
      <c r="B210" t="s">
        <v>243</v>
      </c>
      <c r="D210" t="s">
        <v>243</v>
      </c>
      <c r="E210">
        <v>0.88970000000000005</v>
      </c>
      <c r="F210">
        <v>23</v>
      </c>
      <c r="K210" t="s">
        <v>244</v>
      </c>
      <c r="L210">
        <v>0.14660000000000001</v>
      </c>
      <c r="N210" s="433"/>
      <c r="O210" s="220">
        <v>103</v>
      </c>
    </row>
    <row r="211" spans="1:15" x14ac:dyDescent="0.25">
      <c r="A211" t="str">
        <f t="shared" si="3"/>
        <v/>
      </c>
      <c r="B211" t="s">
        <v>244</v>
      </c>
      <c r="D211" t="s">
        <v>244</v>
      </c>
      <c r="E211">
        <v>0.14660000000000001</v>
      </c>
      <c r="F211">
        <v>304</v>
      </c>
      <c r="K211" t="s">
        <v>245</v>
      </c>
      <c r="L211">
        <v>0.75029999999999997</v>
      </c>
      <c r="N211" s="432" t="s">
        <v>112</v>
      </c>
      <c r="O211" s="219">
        <v>0.66100000000000003</v>
      </c>
    </row>
    <row r="212" spans="1:15" ht="15.75" thickBot="1" x14ac:dyDescent="0.3">
      <c r="A212" t="str">
        <f t="shared" si="3"/>
        <v/>
      </c>
      <c r="B212" t="s">
        <v>245</v>
      </c>
      <c r="D212" t="s">
        <v>245</v>
      </c>
      <c r="E212">
        <v>0.75029999999999997</v>
      </c>
      <c r="F212">
        <v>77</v>
      </c>
      <c r="K212" t="s">
        <v>246</v>
      </c>
      <c r="L212">
        <v>0.1004</v>
      </c>
      <c r="N212" s="433"/>
      <c r="O212" s="220">
        <v>104</v>
      </c>
    </row>
    <row r="213" spans="1:15" x14ac:dyDescent="0.25">
      <c r="A213" t="str">
        <f t="shared" si="3"/>
        <v/>
      </c>
      <c r="B213" t="s">
        <v>246</v>
      </c>
      <c r="D213" t="s">
        <v>246</v>
      </c>
      <c r="E213">
        <v>0.1004</v>
      </c>
      <c r="F213">
        <v>330</v>
      </c>
      <c r="K213" t="s">
        <v>247</v>
      </c>
      <c r="L213">
        <v>0.75160000000000005</v>
      </c>
      <c r="N213" s="13" t="s">
        <v>349</v>
      </c>
      <c r="O213" s="219">
        <v>0.66010000000000002</v>
      </c>
    </row>
    <row r="214" spans="1:15" ht="15.75" thickBot="1" x14ac:dyDescent="0.3">
      <c r="A214" t="str">
        <f t="shared" si="3"/>
        <v/>
      </c>
      <c r="B214" t="s">
        <v>247</v>
      </c>
      <c r="D214" t="s">
        <v>247</v>
      </c>
      <c r="E214">
        <v>0.75160000000000005</v>
      </c>
      <c r="F214">
        <v>76</v>
      </c>
      <c r="K214" t="s">
        <v>248</v>
      </c>
      <c r="L214">
        <v>0.71409999999999996</v>
      </c>
      <c r="N214" s="14" t="s">
        <v>411</v>
      </c>
      <c r="O214" s="220">
        <v>105</v>
      </c>
    </row>
    <row r="215" spans="1:15" x14ac:dyDescent="0.25">
      <c r="A215" t="str">
        <f t="shared" si="3"/>
        <v/>
      </c>
      <c r="B215" t="s">
        <v>248</v>
      </c>
      <c r="D215" t="s">
        <v>248</v>
      </c>
      <c r="E215">
        <v>0.71409999999999996</v>
      </c>
      <c r="F215">
        <v>89</v>
      </c>
      <c r="K215" t="s">
        <v>249</v>
      </c>
      <c r="L215">
        <v>0.65749999999999997</v>
      </c>
      <c r="N215" s="432" t="s">
        <v>253</v>
      </c>
      <c r="O215" s="219">
        <v>0.65990000000000004</v>
      </c>
    </row>
    <row r="216" spans="1:15" ht="15.75" thickBot="1" x14ac:dyDescent="0.3">
      <c r="A216" t="str">
        <f t="shared" si="3"/>
        <v/>
      </c>
      <c r="B216" t="s">
        <v>249</v>
      </c>
      <c r="D216" t="s">
        <v>249</v>
      </c>
      <c r="E216">
        <v>0.65749999999999997</v>
      </c>
      <c r="F216">
        <v>107</v>
      </c>
      <c r="K216" t="s">
        <v>250</v>
      </c>
      <c r="L216">
        <v>0.65010000000000001</v>
      </c>
      <c r="N216" s="433"/>
      <c r="O216" s="220">
        <v>106</v>
      </c>
    </row>
    <row r="217" spans="1:15" x14ac:dyDescent="0.25">
      <c r="A217" t="str">
        <f t="shared" si="3"/>
        <v/>
      </c>
      <c r="B217" t="s">
        <v>250</v>
      </c>
      <c r="D217" t="s">
        <v>250</v>
      </c>
      <c r="E217">
        <v>0.65010000000000001</v>
      </c>
      <c r="F217">
        <v>110</v>
      </c>
      <c r="K217" t="s">
        <v>251</v>
      </c>
      <c r="L217">
        <v>0.89400000000000002</v>
      </c>
      <c r="N217" s="432" t="s">
        <v>249</v>
      </c>
      <c r="O217" s="219">
        <v>0.65749999999999997</v>
      </c>
    </row>
    <row r="218" spans="1:15" ht="15.75" thickBot="1" x14ac:dyDescent="0.3">
      <c r="A218" t="str">
        <f t="shared" si="3"/>
        <v/>
      </c>
      <c r="B218" s="421" t="s">
        <v>251</v>
      </c>
      <c r="D218" t="s">
        <v>251</v>
      </c>
      <c r="E218">
        <v>0.89400000000000002</v>
      </c>
      <c r="F218">
        <v>22</v>
      </c>
      <c r="K218" t="s">
        <v>252</v>
      </c>
      <c r="L218">
        <v>0.66790000000000005</v>
      </c>
      <c r="N218" s="433"/>
      <c r="O218" s="220">
        <v>107</v>
      </c>
    </row>
    <row r="219" spans="1:15" x14ac:dyDescent="0.25">
      <c r="A219" t="str">
        <f t="shared" si="3"/>
        <v/>
      </c>
      <c r="B219" t="s">
        <v>252</v>
      </c>
      <c r="D219" t="s">
        <v>252</v>
      </c>
      <c r="E219">
        <v>0.66790000000000005</v>
      </c>
      <c r="F219">
        <v>101</v>
      </c>
      <c r="K219" t="s">
        <v>253</v>
      </c>
      <c r="L219">
        <v>0.65990000000000004</v>
      </c>
      <c r="N219" s="432" t="s">
        <v>239</v>
      </c>
      <c r="O219" s="219">
        <v>0.65469999999999995</v>
      </c>
    </row>
    <row r="220" spans="1:15" ht="15.75" thickBot="1" x14ac:dyDescent="0.3">
      <c r="A220" t="str">
        <f t="shared" si="3"/>
        <v/>
      </c>
      <c r="B220" t="s">
        <v>253</v>
      </c>
      <c r="D220" t="s">
        <v>253</v>
      </c>
      <c r="E220">
        <v>0.65990000000000004</v>
      </c>
      <c r="F220">
        <v>106</v>
      </c>
      <c r="K220" t="s">
        <v>254</v>
      </c>
      <c r="L220">
        <v>0.44800000000000001</v>
      </c>
      <c r="N220" s="433"/>
      <c r="O220" s="220">
        <v>108</v>
      </c>
    </row>
    <row r="221" spans="1:15" x14ac:dyDescent="0.25">
      <c r="A221" t="str">
        <f t="shared" si="3"/>
        <v/>
      </c>
      <c r="B221" t="s">
        <v>254</v>
      </c>
      <c r="D221" t="s">
        <v>254</v>
      </c>
      <c r="E221">
        <v>0.44800000000000001</v>
      </c>
      <c r="F221">
        <v>175</v>
      </c>
      <c r="K221" t="s">
        <v>255</v>
      </c>
      <c r="L221">
        <v>0.90400000000000003</v>
      </c>
      <c r="N221" s="432" t="s">
        <v>273</v>
      </c>
      <c r="O221" s="219">
        <v>0.65190000000000003</v>
      </c>
    </row>
    <row r="222" spans="1:15" ht="15.75" thickBot="1" x14ac:dyDescent="0.3">
      <c r="A222" t="str">
        <f t="shared" si="3"/>
        <v/>
      </c>
      <c r="B222" t="s">
        <v>255</v>
      </c>
      <c r="D222" t="s">
        <v>255</v>
      </c>
      <c r="E222">
        <v>0.90400000000000003</v>
      </c>
      <c r="F222">
        <v>18</v>
      </c>
      <c r="K222" t="s">
        <v>256</v>
      </c>
      <c r="L222">
        <v>0.79290000000000005</v>
      </c>
      <c r="N222" s="433"/>
      <c r="O222" s="220">
        <v>109</v>
      </c>
    </row>
    <row r="223" spans="1:15" x14ac:dyDescent="0.25">
      <c r="A223" t="str">
        <f t="shared" si="3"/>
        <v/>
      </c>
      <c r="B223" t="s">
        <v>256</v>
      </c>
      <c r="D223" t="s">
        <v>256</v>
      </c>
      <c r="E223">
        <v>0.79290000000000005</v>
      </c>
      <c r="F223">
        <v>56</v>
      </c>
      <c r="K223" t="s">
        <v>257</v>
      </c>
      <c r="L223">
        <v>0.37659999999999999</v>
      </c>
      <c r="N223" s="432" t="s">
        <v>250</v>
      </c>
      <c r="O223" s="219">
        <v>0.65010000000000001</v>
      </c>
    </row>
    <row r="224" spans="1:15" ht="15.75" thickBot="1" x14ac:dyDescent="0.3">
      <c r="A224" t="str">
        <f t="shared" si="3"/>
        <v/>
      </c>
      <c r="B224" t="s">
        <v>257</v>
      </c>
      <c r="D224" t="s">
        <v>257</v>
      </c>
      <c r="E224">
        <v>0.37659999999999999</v>
      </c>
      <c r="F224">
        <v>202</v>
      </c>
      <c r="K224" t="s">
        <v>258</v>
      </c>
      <c r="L224">
        <v>0.2581</v>
      </c>
      <c r="N224" s="433"/>
      <c r="O224" s="220">
        <v>110</v>
      </c>
    </row>
    <row r="225" spans="1:15" x14ac:dyDescent="0.25">
      <c r="A225" t="str">
        <f t="shared" si="3"/>
        <v/>
      </c>
      <c r="B225" t="s">
        <v>258</v>
      </c>
      <c r="D225" t="s">
        <v>258</v>
      </c>
      <c r="E225">
        <v>0.2581</v>
      </c>
      <c r="F225">
        <v>255</v>
      </c>
      <c r="K225" t="s">
        <v>259</v>
      </c>
      <c r="L225">
        <v>0.39329999999999998</v>
      </c>
      <c r="N225" s="13" t="s">
        <v>139</v>
      </c>
      <c r="O225" s="219">
        <v>0.64639999999999997</v>
      </c>
    </row>
    <row r="226" spans="1:15" ht="15.75" thickBot="1" x14ac:dyDescent="0.3">
      <c r="A226" t="str">
        <f t="shared" si="3"/>
        <v/>
      </c>
      <c r="B226" t="s">
        <v>259</v>
      </c>
      <c r="D226" t="s">
        <v>259</v>
      </c>
      <c r="E226">
        <v>0.39329999999999998</v>
      </c>
      <c r="F226">
        <v>195</v>
      </c>
      <c r="K226" t="s">
        <v>260</v>
      </c>
      <c r="L226">
        <v>0.55110000000000003</v>
      </c>
      <c r="N226" s="14" t="s">
        <v>427</v>
      </c>
      <c r="O226" s="220">
        <v>111</v>
      </c>
    </row>
    <row r="227" spans="1:15" x14ac:dyDescent="0.25">
      <c r="A227" t="str">
        <f t="shared" si="3"/>
        <v/>
      </c>
      <c r="B227" t="s">
        <v>260</v>
      </c>
      <c r="D227" t="s">
        <v>260</v>
      </c>
      <c r="E227">
        <v>0.55110000000000003</v>
      </c>
      <c r="F227">
        <v>143</v>
      </c>
      <c r="K227" t="s">
        <v>261</v>
      </c>
      <c r="L227">
        <v>0.87129999999999996</v>
      </c>
      <c r="N227" s="432" t="s">
        <v>381</v>
      </c>
      <c r="O227" s="219">
        <v>0.64159999999999995</v>
      </c>
    </row>
    <row r="228" spans="1:15" ht="15.75" thickBot="1" x14ac:dyDescent="0.3">
      <c r="A228" t="str">
        <f t="shared" si="3"/>
        <v/>
      </c>
      <c r="B228" t="s">
        <v>261</v>
      </c>
      <c r="D228" t="s">
        <v>261</v>
      </c>
      <c r="E228">
        <v>0.87129999999999996</v>
      </c>
      <c r="F228">
        <v>33</v>
      </c>
      <c r="K228" t="s">
        <v>262</v>
      </c>
      <c r="L228">
        <v>0.46870000000000001</v>
      </c>
      <c r="N228" s="433"/>
      <c r="O228" s="220">
        <v>112</v>
      </c>
    </row>
    <row r="229" spans="1:15" x14ac:dyDescent="0.25">
      <c r="A229" t="str">
        <f t="shared" si="3"/>
        <v/>
      </c>
      <c r="B229" t="s">
        <v>262</v>
      </c>
      <c r="D229" t="s">
        <v>262</v>
      </c>
      <c r="E229">
        <v>0.46870000000000001</v>
      </c>
      <c r="F229">
        <v>168</v>
      </c>
      <c r="K229" t="s">
        <v>263</v>
      </c>
      <c r="L229">
        <v>0.2797</v>
      </c>
      <c r="N229" s="13" t="s">
        <v>300</v>
      </c>
      <c r="O229" s="219">
        <v>0.64090000000000003</v>
      </c>
    </row>
    <row r="230" spans="1:15" ht="15.75" thickBot="1" x14ac:dyDescent="0.3">
      <c r="A230" t="str">
        <f t="shared" si="3"/>
        <v/>
      </c>
      <c r="B230" t="s">
        <v>263</v>
      </c>
      <c r="D230" t="s">
        <v>263</v>
      </c>
      <c r="E230">
        <v>0.2797</v>
      </c>
      <c r="F230">
        <v>245</v>
      </c>
      <c r="K230" t="s">
        <v>264</v>
      </c>
      <c r="L230">
        <v>0.1197</v>
      </c>
      <c r="N230" s="14" t="s">
        <v>419</v>
      </c>
      <c r="O230" s="220">
        <v>113</v>
      </c>
    </row>
    <row r="231" spans="1:15" x14ac:dyDescent="0.25">
      <c r="A231" t="str">
        <f t="shared" si="3"/>
        <v/>
      </c>
      <c r="B231" t="s">
        <v>264</v>
      </c>
      <c r="D231" t="s">
        <v>264</v>
      </c>
      <c r="E231">
        <v>0.1197</v>
      </c>
      <c r="F231">
        <v>318</v>
      </c>
      <c r="K231" t="s">
        <v>265</v>
      </c>
      <c r="L231">
        <v>0.16239999999999999</v>
      </c>
      <c r="N231" s="432" t="s">
        <v>109</v>
      </c>
      <c r="O231" s="219">
        <v>0.63770000000000004</v>
      </c>
    </row>
    <row r="232" spans="1:15" ht="15.75" thickBot="1" x14ac:dyDescent="0.3">
      <c r="A232" t="str">
        <f t="shared" si="3"/>
        <v/>
      </c>
      <c r="B232" t="s">
        <v>265</v>
      </c>
      <c r="D232" t="s">
        <v>265</v>
      </c>
      <c r="E232">
        <v>0.16239999999999999</v>
      </c>
      <c r="F232">
        <v>297</v>
      </c>
      <c r="K232" t="s">
        <v>266</v>
      </c>
      <c r="L232">
        <v>0.88029999999999997</v>
      </c>
      <c r="N232" s="433"/>
      <c r="O232" s="220">
        <v>114</v>
      </c>
    </row>
    <row r="233" spans="1:15" x14ac:dyDescent="0.25">
      <c r="A233" t="str">
        <f t="shared" si="3"/>
        <v/>
      </c>
      <c r="B233" t="s">
        <v>266</v>
      </c>
      <c r="D233" t="s">
        <v>266</v>
      </c>
      <c r="E233">
        <v>0.88029999999999997</v>
      </c>
      <c r="F233">
        <v>28</v>
      </c>
      <c r="K233" t="s">
        <v>267</v>
      </c>
      <c r="L233">
        <v>0.79049999999999998</v>
      </c>
      <c r="N233" s="432" t="s">
        <v>319</v>
      </c>
      <c r="O233" s="219">
        <v>0.63539999999999996</v>
      </c>
    </row>
    <row r="234" spans="1:15" ht="15.75" thickBot="1" x14ac:dyDescent="0.3">
      <c r="A234" t="str">
        <f t="shared" si="3"/>
        <v/>
      </c>
      <c r="B234" t="s">
        <v>267</v>
      </c>
      <c r="D234" t="s">
        <v>267</v>
      </c>
      <c r="E234">
        <v>0.79049999999999998</v>
      </c>
      <c r="F234">
        <v>57</v>
      </c>
      <c r="K234" t="s">
        <v>268</v>
      </c>
      <c r="L234">
        <v>0.94199999999999995</v>
      </c>
      <c r="N234" s="433"/>
      <c r="O234" s="220">
        <v>115</v>
      </c>
    </row>
    <row r="235" spans="1:15" x14ac:dyDescent="0.25">
      <c r="A235" t="str">
        <f t="shared" si="3"/>
        <v/>
      </c>
      <c r="B235" s="417" t="s">
        <v>268</v>
      </c>
      <c r="D235" t="s">
        <v>268</v>
      </c>
      <c r="E235">
        <v>0.94199999999999995</v>
      </c>
      <c r="F235">
        <v>8</v>
      </c>
      <c r="K235" t="s">
        <v>269</v>
      </c>
      <c r="L235">
        <v>0.17780000000000001</v>
      </c>
      <c r="N235" s="432" t="s">
        <v>225</v>
      </c>
      <c r="O235" s="219">
        <v>0.63529999999999998</v>
      </c>
    </row>
    <row r="236" spans="1:15" ht="15.75" thickBot="1" x14ac:dyDescent="0.3">
      <c r="A236" t="str">
        <f t="shared" si="3"/>
        <v/>
      </c>
      <c r="B236" t="s">
        <v>269</v>
      </c>
      <c r="D236" t="s">
        <v>269</v>
      </c>
      <c r="E236">
        <v>0.17780000000000001</v>
      </c>
      <c r="F236">
        <v>288</v>
      </c>
      <c r="K236" t="s">
        <v>270</v>
      </c>
      <c r="L236">
        <v>0.3085</v>
      </c>
      <c r="N236" s="433"/>
      <c r="O236" s="220">
        <v>116</v>
      </c>
    </row>
    <row r="237" spans="1:15" x14ac:dyDescent="0.25">
      <c r="A237" t="str">
        <f t="shared" si="3"/>
        <v/>
      </c>
      <c r="B237" t="s">
        <v>270</v>
      </c>
      <c r="D237" t="s">
        <v>270</v>
      </c>
      <c r="E237">
        <v>0.3085</v>
      </c>
      <c r="F237">
        <v>231</v>
      </c>
      <c r="K237" t="s">
        <v>271</v>
      </c>
      <c r="L237">
        <v>0.59030000000000005</v>
      </c>
      <c r="N237" s="432" t="s">
        <v>351</v>
      </c>
      <c r="O237" s="219">
        <v>0.63300000000000001</v>
      </c>
    </row>
    <row r="238" spans="1:15" ht="15.75" thickBot="1" x14ac:dyDescent="0.3">
      <c r="A238" t="str">
        <f t="shared" si="3"/>
        <v/>
      </c>
      <c r="B238" t="s">
        <v>271</v>
      </c>
      <c r="D238" t="s">
        <v>271</v>
      </c>
      <c r="E238">
        <v>0.59030000000000005</v>
      </c>
      <c r="F238">
        <v>130</v>
      </c>
      <c r="K238" t="s">
        <v>272</v>
      </c>
      <c r="L238">
        <v>0.2462</v>
      </c>
      <c r="N238" s="433"/>
      <c r="O238" s="220">
        <v>117</v>
      </c>
    </row>
    <row r="239" spans="1:15" x14ac:dyDescent="0.25">
      <c r="A239" t="str">
        <f t="shared" si="3"/>
        <v/>
      </c>
      <c r="B239" t="s">
        <v>272</v>
      </c>
      <c r="D239" t="s">
        <v>272</v>
      </c>
      <c r="E239">
        <v>0.2462</v>
      </c>
      <c r="F239">
        <v>259</v>
      </c>
      <c r="K239" t="s">
        <v>273</v>
      </c>
      <c r="L239">
        <v>0.65190000000000003</v>
      </c>
      <c r="N239" s="432" t="s">
        <v>102</v>
      </c>
      <c r="O239" s="219">
        <v>0.63280000000000003</v>
      </c>
    </row>
    <row r="240" spans="1:15" ht="15.75" thickBot="1" x14ac:dyDescent="0.3">
      <c r="A240" t="str">
        <f t="shared" si="3"/>
        <v/>
      </c>
      <c r="B240" t="s">
        <v>273</v>
      </c>
      <c r="D240" t="s">
        <v>273</v>
      </c>
      <c r="E240">
        <v>0.65190000000000003</v>
      </c>
      <c r="F240">
        <v>109</v>
      </c>
      <c r="K240" t="s">
        <v>274</v>
      </c>
      <c r="L240">
        <v>0.1517</v>
      </c>
      <c r="N240" s="433"/>
      <c r="O240" s="220">
        <v>118</v>
      </c>
    </row>
    <row r="241" spans="1:15" x14ac:dyDescent="0.25">
      <c r="A241" t="str">
        <f t="shared" si="3"/>
        <v/>
      </c>
      <c r="B241" t="s">
        <v>274</v>
      </c>
      <c r="D241" t="s">
        <v>274</v>
      </c>
      <c r="E241">
        <v>0.1517</v>
      </c>
      <c r="F241">
        <v>300</v>
      </c>
      <c r="K241" t="s">
        <v>275</v>
      </c>
      <c r="L241">
        <v>0.29099999999999998</v>
      </c>
      <c r="N241" s="432" t="s">
        <v>314</v>
      </c>
      <c r="O241" s="219">
        <v>0.62860000000000005</v>
      </c>
    </row>
    <row r="242" spans="1:15" ht="15.75" thickBot="1" x14ac:dyDescent="0.3">
      <c r="A242" t="str">
        <f t="shared" si="3"/>
        <v/>
      </c>
      <c r="B242" t="s">
        <v>275</v>
      </c>
      <c r="D242" t="s">
        <v>275</v>
      </c>
      <c r="E242">
        <v>0.29099999999999998</v>
      </c>
      <c r="F242">
        <v>239</v>
      </c>
      <c r="K242" t="s">
        <v>276</v>
      </c>
      <c r="L242">
        <v>0.11609999999999999</v>
      </c>
      <c r="N242" s="433"/>
      <c r="O242" s="220">
        <v>119</v>
      </c>
    </row>
    <row r="243" spans="1:15" x14ac:dyDescent="0.25">
      <c r="A243" t="str">
        <f t="shared" si="3"/>
        <v/>
      </c>
      <c r="B243" t="s">
        <v>276</v>
      </c>
      <c r="D243" t="s">
        <v>276</v>
      </c>
      <c r="E243">
        <v>0.11609999999999999</v>
      </c>
      <c r="F243">
        <v>323</v>
      </c>
      <c r="K243" t="s">
        <v>277</v>
      </c>
      <c r="L243">
        <v>0.13139999999999999</v>
      </c>
      <c r="N243" s="432" t="s">
        <v>73</v>
      </c>
      <c r="O243" s="219">
        <v>0.62729999999999997</v>
      </c>
    </row>
    <row r="244" spans="1:15" ht="15.75" thickBot="1" x14ac:dyDescent="0.3">
      <c r="A244" t="str">
        <f t="shared" si="3"/>
        <v/>
      </c>
      <c r="B244" t="s">
        <v>277</v>
      </c>
      <c r="D244" t="s">
        <v>277</v>
      </c>
      <c r="E244">
        <v>0.13139999999999999</v>
      </c>
      <c r="F244">
        <v>310</v>
      </c>
      <c r="K244" t="s">
        <v>278</v>
      </c>
      <c r="L244">
        <v>0.36330000000000001</v>
      </c>
      <c r="N244" s="433"/>
      <c r="O244" s="220">
        <v>120</v>
      </c>
    </row>
    <row r="245" spans="1:15" x14ac:dyDescent="0.25">
      <c r="A245" t="str">
        <f t="shared" si="3"/>
        <v/>
      </c>
      <c r="B245" t="s">
        <v>278</v>
      </c>
      <c r="D245" t="s">
        <v>278</v>
      </c>
      <c r="E245">
        <v>0.36330000000000001</v>
      </c>
      <c r="F245">
        <v>208</v>
      </c>
      <c r="K245" t="s">
        <v>279</v>
      </c>
      <c r="L245">
        <v>0.91520000000000001</v>
      </c>
      <c r="N245" s="432" t="s">
        <v>47</v>
      </c>
      <c r="O245" s="219">
        <v>0.627</v>
      </c>
    </row>
    <row r="246" spans="1:15" ht="15.75" thickBot="1" x14ac:dyDescent="0.3">
      <c r="A246" t="str">
        <f t="shared" si="3"/>
        <v/>
      </c>
      <c r="B246" t="s">
        <v>279</v>
      </c>
      <c r="D246" t="s">
        <v>279</v>
      </c>
      <c r="E246">
        <v>0.91520000000000001</v>
      </c>
      <c r="F246">
        <v>15</v>
      </c>
      <c r="K246" t="s">
        <v>280</v>
      </c>
      <c r="L246">
        <v>0.51359999999999995</v>
      </c>
      <c r="N246" s="433"/>
      <c r="O246" s="220">
        <v>121</v>
      </c>
    </row>
    <row r="247" spans="1:15" x14ac:dyDescent="0.25">
      <c r="A247" t="str">
        <f t="shared" si="3"/>
        <v/>
      </c>
      <c r="B247" t="s">
        <v>280</v>
      </c>
      <c r="D247" t="s">
        <v>280</v>
      </c>
      <c r="E247">
        <v>0.51359999999999995</v>
      </c>
      <c r="F247">
        <v>156</v>
      </c>
      <c r="K247" t="s">
        <v>281</v>
      </c>
      <c r="L247">
        <v>0.87980000000000003</v>
      </c>
      <c r="N247" s="432" t="s">
        <v>337</v>
      </c>
      <c r="O247" s="219">
        <v>0.62670000000000003</v>
      </c>
    </row>
    <row r="248" spans="1:15" ht="15.75" thickBot="1" x14ac:dyDescent="0.3">
      <c r="A248" t="str">
        <f t="shared" si="3"/>
        <v/>
      </c>
      <c r="B248" t="s">
        <v>281</v>
      </c>
      <c r="D248" t="s">
        <v>281</v>
      </c>
      <c r="E248">
        <v>0.87980000000000003</v>
      </c>
      <c r="F248">
        <v>29</v>
      </c>
      <c r="K248" t="s">
        <v>282</v>
      </c>
      <c r="L248">
        <v>0.29149999999999998</v>
      </c>
      <c r="N248" s="433"/>
      <c r="O248" s="220">
        <v>122</v>
      </c>
    </row>
    <row r="249" spans="1:15" x14ac:dyDescent="0.25">
      <c r="A249" t="str">
        <f t="shared" si="3"/>
        <v/>
      </c>
      <c r="B249" t="s">
        <v>282</v>
      </c>
      <c r="D249" t="s">
        <v>282</v>
      </c>
      <c r="E249">
        <v>0.29149999999999998</v>
      </c>
      <c r="F249">
        <v>238</v>
      </c>
      <c r="K249" t="s">
        <v>283</v>
      </c>
      <c r="L249">
        <v>0.41449999999999998</v>
      </c>
      <c r="N249" s="432" t="s">
        <v>91</v>
      </c>
      <c r="O249" s="219">
        <v>0.61080000000000001</v>
      </c>
    </row>
    <row r="250" spans="1:15" ht="15.75" thickBot="1" x14ac:dyDescent="0.3">
      <c r="A250" t="str">
        <f t="shared" si="3"/>
        <v/>
      </c>
      <c r="B250" t="s">
        <v>283</v>
      </c>
      <c r="D250" t="s">
        <v>283</v>
      </c>
      <c r="E250">
        <v>0.41449999999999998</v>
      </c>
      <c r="F250">
        <v>188</v>
      </c>
      <c r="K250" t="s">
        <v>284</v>
      </c>
      <c r="L250">
        <v>0.37080000000000002</v>
      </c>
      <c r="N250" s="433"/>
      <c r="O250" s="220">
        <v>123</v>
      </c>
    </row>
    <row r="251" spans="1:15" x14ac:dyDescent="0.25">
      <c r="A251" t="str">
        <f t="shared" si="3"/>
        <v/>
      </c>
      <c r="B251" t="s">
        <v>284</v>
      </c>
      <c r="D251" t="s">
        <v>284</v>
      </c>
      <c r="E251">
        <v>0.37080000000000002</v>
      </c>
      <c r="F251">
        <v>206</v>
      </c>
      <c r="K251" t="s">
        <v>285</v>
      </c>
      <c r="L251">
        <v>6.1600000000000002E-2</v>
      </c>
      <c r="N251" s="432" t="s">
        <v>341</v>
      </c>
      <c r="O251" s="219">
        <v>0.60929999999999995</v>
      </c>
    </row>
    <row r="252" spans="1:15" ht="15.75" thickBot="1" x14ac:dyDescent="0.3">
      <c r="A252" t="str">
        <f t="shared" si="3"/>
        <v/>
      </c>
      <c r="B252" t="s">
        <v>285</v>
      </c>
      <c r="D252" t="s">
        <v>285</v>
      </c>
      <c r="E252">
        <v>6.1600000000000002E-2</v>
      </c>
      <c r="F252">
        <v>341</v>
      </c>
      <c r="K252" t="s">
        <v>286</v>
      </c>
      <c r="L252">
        <v>0.86709999999999998</v>
      </c>
      <c r="N252" s="433"/>
      <c r="O252" s="220">
        <v>124</v>
      </c>
    </row>
    <row r="253" spans="1:15" x14ac:dyDescent="0.25">
      <c r="A253" t="str">
        <f t="shared" si="3"/>
        <v/>
      </c>
      <c r="B253" t="s">
        <v>286</v>
      </c>
      <c r="D253" t="s">
        <v>286</v>
      </c>
      <c r="E253">
        <v>0.86709999999999998</v>
      </c>
      <c r="F253">
        <v>36</v>
      </c>
      <c r="K253" t="s">
        <v>287</v>
      </c>
      <c r="L253">
        <v>0.42320000000000002</v>
      </c>
      <c r="N253" s="432" t="s">
        <v>166</v>
      </c>
      <c r="O253" s="219">
        <v>0.60129999999999995</v>
      </c>
    </row>
    <row r="254" spans="1:15" ht="15.75" thickBot="1" x14ac:dyDescent="0.3">
      <c r="A254" t="str">
        <f t="shared" si="3"/>
        <v/>
      </c>
      <c r="B254" t="s">
        <v>287</v>
      </c>
      <c r="D254" t="s">
        <v>287</v>
      </c>
      <c r="E254">
        <v>0.42320000000000002</v>
      </c>
      <c r="F254">
        <v>183</v>
      </c>
      <c r="K254" t="s">
        <v>288</v>
      </c>
      <c r="L254">
        <v>0.29289999999999999</v>
      </c>
      <c r="N254" s="433"/>
      <c r="O254" s="220">
        <v>125</v>
      </c>
    </row>
    <row r="255" spans="1:15" ht="15.75" thickBot="1" x14ac:dyDescent="0.3">
      <c r="A255" t="str">
        <f t="shared" si="3"/>
        <v/>
      </c>
      <c r="B255" t="s">
        <v>288</v>
      </c>
      <c r="D255" t="s">
        <v>288</v>
      </c>
      <c r="E255">
        <v>0.29289999999999999</v>
      </c>
      <c r="F255">
        <v>237</v>
      </c>
      <c r="K255" t="s">
        <v>289</v>
      </c>
      <c r="L255">
        <v>0.33900000000000002</v>
      </c>
      <c r="N255" s="65" t="s">
        <v>23</v>
      </c>
      <c r="O255" s="66" t="s">
        <v>408</v>
      </c>
    </row>
    <row r="256" spans="1:15" x14ac:dyDescent="0.25">
      <c r="A256" t="str">
        <f t="shared" si="3"/>
        <v/>
      </c>
      <c r="B256" t="s">
        <v>289</v>
      </c>
      <c r="D256" t="s">
        <v>289</v>
      </c>
      <c r="E256">
        <v>0.33900000000000002</v>
      </c>
      <c r="F256">
        <v>220</v>
      </c>
      <c r="K256" t="s">
        <v>290</v>
      </c>
      <c r="L256">
        <v>0.1225</v>
      </c>
      <c r="N256" s="432" t="s">
        <v>220</v>
      </c>
      <c r="O256" s="219">
        <v>0.59809999999999997</v>
      </c>
    </row>
    <row r="257" spans="1:15" ht="15.75" thickBot="1" x14ac:dyDescent="0.3">
      <c r="A257" t="str">
        <f t="shared" si="3"/>
        <v/>
      </c>
      <c r="B257" t="s">
        <v>290</v>
      </c>
      <c r="D257" t="s">
        <v>290</v>
      </c>
      <c r="E257">
        <v>0.1225</v>
      </c>
      <c r="F257">
        <v>314</v>
      </c>
      <c r="K257" t="s">
        <v>291</v>
      </c>
      <c r="L257">
        <v>0.18379999999999999</v>
      </c>
      <c r="N257" s="433"/>
      <c r="O257" s="220">
        <v>126</v>
      </c>
    </row>
    <row r="258" spans="1:15" x14ac:dyDescent="0.25">
      <c r="A258" t="str">
        <f t="shared" si="3"/>
        <v/>
      </c>
      <c r="B258" t="s">
        <v>291</v>
      </c>
      <c r="D258" t="s">
        <v>291</v>
      </c>
      <c r="E258">
        <v>0.18379999999999999</v>
      </c>
      <c r="F258">
        <v>286</v>
      </c>
      <c r="K258" t="s">
        <v>292</v>
      </c>
      <c r="L258">
        <v>0.9355</v>
      </c>
      <c r="N258" s="432" t="s">
        <v>110</v>
      </c>
      <c r="O258" s="219">
        <v>0.59489999999999998</v>
      </c>
    </row>
    <row r="259" spans="1:15" ht="15.75" thickBot="1" x14ac:dyDescent="0.3">
      <c r="A259" t="str">
        <f t="shared" ref="A259:A322" si="4">IF(B259=D259,"","BAD")</f>
        <v/>
      </c>
      <c r="B259" t="s">
        <v>292</v>
      </c>
      <c r="D259" t="s">
        <v>292</v>
      </c>
      <c r="E259">
        <v>0.9355</v>
      </c>
      <c r="F259">
        <v>10</v>
      </c>
      <c r="K259" t="s">
        <v>293</v>
      </c>
      <c r="L259">
        <v>0.53549999999999998</v>
      </c>
      <c r="N259" s="433"/>
      <c r="O259" s="220">
        <v>127</v>
      </c>
    </row>
    <row r="260" spans="1:15" x14ac:dyDescent="0.25">
      <c r="A260" t="str">
        <f t="shared" si="4"/>
        <v/>
      </c>
      <c r="B260" t="s">
        <v>293</v>
      </c>
      <c r="D260" t="s">
        <v>293</v>
      </c>
      <c r="E260">
        <v>0.53549999999999998</v>
      </c>
      <c r="F260">
        <v>147</v>
      </c>
      <c r="K260" t="s">
        <v>294</v>
      </c>
      <c r="L260">
        <v>0.26629999999999998</v>
      </c>
      <c r="N260" s="432" t="s">
        <v>366</v>
      </c>
      <c r="O260" s="219">
        <v>0.59370000000000001</v>
      </c>
    </row>
    <row r="261" spans="1:15" ht="15.75" thickBot="1" x14ac:dyDescent="0.3">
      <c r="A261" t="str">
        <f t="shared" si="4"/>
        <v/>
      </c>
      <c r="B261" t="s">
        <v>294</v>
      </c>
      <c r="D261" t="s">
        <v>294</v>
      </c>
      <c r="E261">
        <v>0.26629999999999998</v>
      </c>
      <c r="F261">
        <v>249</v>
      </c>
      <c r="K261" t="s">
        <v>295</v>
      </c>
      <c r="L261">
        <v>0.89439999999999997</v>
      </c>
      <c r="N261" s="433"/>
      <c r="O261" s="220">
        <v>128</v>
      </c>
    </row>
    <row r="262" spans="1:15" x14ac:dyDescent="0.25">
      <c r="A262" t="str">
        <f t="shared" si="4"/>
        <v/>
      </c>
      <c r="B262" t="s">
        <v>295</v>
      </c>
      <c r="D262" t="s">
        <v>295</v>
      </c>
      <c r="E262">
        <v>0.89439999999999997</v>
      </c>
      <c r="F262">
        <v>21</v>
      </c>
      <c r="K262" t="s">
        <v>296</v>
      </c>
      <c r="L262">
        <v>0.23710000000000001</v>
      </c>
      <c r="N262" s="432" t="s">
        <v>188</v>
      </c>
      <c r="O262" s="219">
        <v>0.59189999999999998</v>
      </c>
    </row>
    <row r="263" spans="1:15" ht="15.75" thickBot="1" x14ac:dyDescent="0.3">
      <c r="A263" t="str">
        <f t="shared" si="4"/>
        <v/>
      </c>
      <c r="B263" t="s">
        <v>296</v>
      </c>
      <c r="D263" t="s">
        <v>296</v>
      </c>
      <c r="E263">
        <v>0.23710000000000001</v>
      </c>
      <c r="F263">
        <v>262</v>
      </c>
      <c r="K263" t="s">
        <v>297</v>
      </c>
      <c r="L263">
        <v>0.75660000000000005</v>
      </c>
      <c r="N263" s="433"/>
      <c r="O263" s="220">
        <v>129</v>
      </c>
    </row>
    <row r="264" spans="1:15" x14ac:dyDescent="0.25">
      <c r="A264" t="str">
        <f t="shared" si="4"/>
        <v/>
      </c>
      <c r="B264" t="s">
        <v>297</v>
      </c>
      <c r="D264" t="s">
        <v>297</v>
      </c>
      <c r="E264">
        <v>0.75660000000000005</v>
      </c>
      <c r="F264">
        <v>73</v>
      </c>
      <c r="K264" t="s">
        <v>298</v>
      </c>
      <c r="L264">
        <v>0.31730000000000003</v>
      </c>
      <c r="N264" s="432" t="s">
        <v>271</v>
      </c>
      <c r="O264" s="219">
        <v>0.59030000000000005</v>
      </c>
    </row>
    <row r="265" spans="1:15" ht="15.75" thickBot="1" x14ac:dyDescent="0.3">
      <c r="A265" t="str">
        <f t="shared" si="4"/>
        <v/>
      </c>
      <c r="B265" t="s">
        <v>298</v>
      </c>
      <c r="D265" t="s">
        <v>298</v>
      </c>
      <c r="E265">
        <v>0.31730000000000003</v>
      </c>
      <c r="F265">
        <v>229</v>
      </c>
      <c r="K265" t="s">
        <v>299</v>
      </c>
      <c r="L265">
        <v>0.214</v>
      </c>
      <c r="N265" s="433"/>
      <c r="O265" s="220">
        <v>130</v>
      </c>
    </row>
    <row r="266" spans="1:15" x14ac:dyDescent="0.25">
      <c r="A266" t="str">
        <f t="shared" si="4"/>
        <v/>
      </c>
      <c r="B266" t="s">
        <v>299</v>
      </c>
      <c r="D266" t="s">
        <v>299</v>
      </c>
      <c r="E266">
        <v>0.214</v>
      </c>
      <c r="F266">
        <v>268</v>
      </c>
      <c r="K266" t="s">
        <v>300</v>
      </c>
      <c r="L266">
        <v>0.64090000000000003</v>
      </c>
      <c r="N266" s="432" t="s">
        <v>41</v>
      </c>
      <c r="O266" s="219">
        <v>0.58420000000000005</v>
      </c>
    </row>
    <row r="267" spans="1:15" ht="15.75" thickBot="1" x14ac:dyDescent="0.3">
      <c r="A267" t="str">
        <f t="shared" si="4"/>
        <v/>
      </c>
      <c r="B267" t="s">
        <v>300</v>
      </c>
      <c r="D267" t="s">
        <v>300</v>
      </c>
      <c r="E267">
        <v>0.64090000000000003</v>
      </c>
      <c r="F267">
        <v>113</v>
      </c>
      <c r="K267" t="s">
        <v>301</v>
      </c>
      <c r="L267">
        <v>0.4763</v>
      </c>
      <c r="N267" s="433"/>
      <c r="O267" s="220">
        <v>131</v>
      </c>
    </row>
    <row r="268" spans="1:15" x14ac:dyDescent="0.25">
      <c r="A268" t="str">
        <f t="shared" si="4"/>
        <v/>
      </c>
      <c r="B268" t="s">
        <v>301</v>
      </c>
      <c r="D268" t="s">
        <v>301</v>
      </c>
      <c r="E268">
        <v>0.4763</v>
      </c>
      <c r="F268">
        <v>164</v>
      </c>
      <c r="K268" t="s">
        <v>302</v>
      </c>
      <c r="L268">
        <v>0.10589999999999999</v>
      </c>
      <c r="N268" s="432" t="s">
        <v>335</v>
      </c>
      <c r="O268" s="219">
        <v>0.5837</v>
      </c>
    </row>
    <row r="269" spans="1:15" ht="15.75" thickBot="1" x14ac:dyDescent="0.3">
      <c r="A269" t="str">
        <f t="shared" si="4"/>
        <v/>
      </c>
      <c r="B269" t="s">
        <v>302</v>
      </c>
      <c r="D269" t="s">
        <v>302</v>
      </c>
      <c r="E269">
        <v>0.10589999999999999</v>
      </c>
      <c r="F269">
        <v>329</v>
      </c>
      <c r="K269" t="s">
        <v>303</v>
      </c>
      <c r="L269">
        <v>9.1200000000000003E-2</v>
      </c>
      <c r="N269" s="433"/>
      <c r="O269" s="220">
        <v>132</v>
      </c>
    </row>
    <row r="270" spans="1:15" x14ac:dyDescent="0.25">
      <c r="A270" t="str">
        <f t="shared" si="4"/>
        <v/>
      </c>
      <c r="B270" t="s">
        <v>303</v>
      </c>
      <c r="D270" t="s">
        <v>303</v>
      </c>
      <c r="E270">
        <v>9.1200000000000003E-2</v>
      </c>
      <c r="F270">
        <v>331</v>
      </c>
      <c r="K270" t="s">
        <v>304</v>
      </c>
      <c r="L270">
        <v>0.31859999999999999</v>
      </c>
      <c r="N270" s="432" t="s">
        <v>98</v>
      </c>
      <c r="O270" s="219">
        <v>0.58209999999999995</v>
      </c>
    </row>
    <row r="271" spans="1:15" ht="15.75" thickBot="1" x14ac:dyDescent="0.3">
      <c r="A271" t="str">
        <f t="shared" si="4"/>
        <v/>
      </c>
      <c r="B271" t="s">
        <v>304</v>
      </c>
      <c r="D271" t="s">
        <v>304</v>
      </c>
      <c r="E271">
        <v>0.31859999999999999</v>
      </c>
      <c r="F271">
        <v>228</v>
      </c>
      <c r="K271" t="s">
        <v>305</v>
      </c>
      <c r="L271">
        <v>0.41089999999999999</v>
      </c>
      <c r="N271" s="433"/>
      <c r="O271" s="220">
        <v>133</v>
      </c>
    </row>
    <row r="272" spans="1:15" x14ac:dyDescent="0.25">
      <c r="A272" t="str">
        <f t="shared" si="4"/>
        <v/>
      </c>
      <c r="B272" t="s">
        <v>305</v>
      </c>
      <c r="D272" t="s">
        <v>305</v>
      </c>
      <c r="E272">
        <v>0.41089999999999999</v>
      </c>
      <c r="F272">
        <v>191</v>
      </c>
      <c r="K272" t="s">
        <v>306</v>
      </c>
      <c r="L272">
        <v>0.1167</v>
      </c>
      <c r="N272" s="13" t="s">
        <v>53</v>
      </c>
      <c r="O272" s="219">
        <v>0.57689999999999997</v>
      </c>
    </row>
    <row r="273" spans="1:15" ht="15.75" thickBot="1" x14ac:dyDescent="0.3">
      <c r="A273" t="str">
        <f t="shared" si="4"/>
        <v/>
      </c>
      <c r="B273" t="s">
        <v>306</v>
      </c>
      <c r="D273" t="s">
        <v>306</v>
      </c>
      <c r="E273">
        <v>0.1167</v>
      </c>
      <c r="F273">
        <v>322</v>
      </c>
      <c r="K273" t="s">
        <v>307</v>
      </c>
      <c r="L273">
        <v>0.14949999999999999</v>
      </c>
      <c r="N273" s="14" t="s">
        <v>428</v>
      </c>
      <c r="O273" s="220">
        <v>134</v>
      </c>
    </row>
    <row r="274" spans="1:15" x14ac:dyDescent="0.25">
      <c r="A274" t="str">
        <f t="shared" si="4"/>
        <v/>
      </c>
      <c r="B274" t="s">
        <v>307</v>
      </c>
      <c r="D274" t="s">
        <v>307</v>
      </c>
      <c r="E274">
        <v>0.14949999999999999</v>
      </c>
      <c r="F274">
        <v>301</v>
      </c>
      <c r="K274" t="s">
        <v>308</v>
      </c>
      <c r="L274">
        <v>0.79320000000000002</v>
      </c>
      <c r="N274" s="432" t="s">
        <v>161</v>
      </c>
      <c r="O274" s="219">
        <v>0.57640000000000002</v>
      </c>
    </row>
    <row r="275" spans="1:15" ht="15.75" thickBot="1" x14ac:dyDescent="0.3">
      <c r="A275" t="str">
        <f t="shared" si="4"/>
        <v/>
      </c>
      <c r="B275" t="s">
        <v>308</v>
      </c>
      <c r="D275" t="s">
        <v>308</v>
      </c>
      <c r="E275">
        <v>0.79320000000000002</v>
      </c>
      <c r="F275">
        <v>55</v>
      </c>
      <c r="K275" t="s">
        <v>309</v>
      </c>
      <c r="L275">
        <v>0.34179999999999999</v>
      </c>
      <c r="N275" s="433"/>
      <c r="O275" s="220">
        <v>135</v>
      </c>
    </row>
    <row r="276" spans="1:15" x14ac:dyDescent="0.25">
      <c r="A276" t="str">
        <f t="shared" si="4"/>
        <v/>
      </c>
      <c r="B276" t="s">
        <v>309</v>
      </c>
      <c r="D276" t="s">
        <v>309</v>
      </c>
      <c r="E276">
        <v>0.34179999999999999</v>
      </c>
      <c r="F276">
        <v>219</v>
      </c>
      <c r="K276" t="s">
        <v>310</v>
      </c>
      <c r="L276">
        <v>0.17649999999999999</v>
      </c>
      <c r="N276" s="432" t="s">
        <v>154</v>
      </c>
      <c r="O276" s="219">
        <v>0.57189999999999996</v>
      </c>
    </row>
    <row r="277" spans="1:15" ht="15.75" thickBot="1" x14ac:dyDescent="0.3">
      <c r="A277" t="str">
        <f t="shared" si="4"/>
        <v/>
      </c>
      <c r="B277" t="s">
        <v>310</v>
      </c>
      <c r="D277" t="s">
        <v>310</v>
      </c>
      <c r="E277">
        <v>0.17649999999999999</v>
      </c>
      <c r="F277">
        <v>289</v>
      </c>
      <c r="K277" t="s">
        <v>311</v>
      </c>
      <c r="L277">
        <v>0.42020000000000002</v>
      </c>
      <c r="N277" s="433"/>
      <c r="O277" s="220">
        <v>136</v>
      </c>
    </row>
    <row r="278" spans="1:15" x14ac:dyDescent="0.25">
      <c r="A278" t="str">
        <f t="shared" si="4"/>
        <v/>
      </c>
      <c r="B278" t="s">
        <v>311</v>
      </c>
      <c r="D278" t="s">
        <v>311</v>
      </c>
      <c r="E278">
        <v>0.42020000000000002</v>
      </c>
      <c r="F278">
        <v>184</v>
      </c>
      <c r="K278" t="s">
        <v>312</v>
      </c>
      <c r="L278">
        <v>0.35949999999999999</v>
      </c>
      <c r="N278" s="432" t="s">
        <v>56</v>
      </c>
      <c r="O278" s="219">
        <v>0.56579999999999997</v>
      </c>
    </row>
    <row r="279" spans="1:15" ht="15.75" thickBot="1" x14ac:dyDescent="0.3">
      <c r="A279" t="str">
        <f t="shared" si="4"/>
        <v/>
      </c>
      <c r="B279" t="s">
        <v>312</v>
      </c>
      <c r="D279" t="s">
        <v>312</v>
      </c>
      <c r="E279">
        <v>0.35949999999999999</v>
      </c>
      <c r="F279">
        <v>209</v>
      </c>
      <c r="K279" t="s">
        <v>313</v>
      </c>
      <c r="L279">
        <v>0.92120000000000002</v>
      </c>
      <c r="N279" s="433"/>
      <c r="O279" s="220">
        <v>137</v>
      </c>
    </row>
    <row r="280" spans="1:15" x14ac:dyDescent="0.25">
      <c r="A280" t="str">
        <f t="shared" si="4"/>
        <v/>
      </c>
      <c r="B280" t="s">
        <v>313</v>
      </c>
      <c r="D280" t="s">
        <v>313</v>
      </c>
      <c r="E280">
        <v>0.92120000000000002</v>
      </c>
      <c r="F280">
        <v>13</v>
      </c>
      <c r="K280" t="s">
        <v>314</v>
      </c>
      <c r="L280">
        <v>0.62860000000000005</v>
      </c>
      <c r="N280" s="432" t="s">
        <v>219</v>
      </c>
      <c r="O280" s="219">
        <v>0.5645</v>
      </c>
    </row>
    <row r="281" spans="1:15" ht="15.75" thickBot="1" x14ac:dyDescent="0.3">
      <c r="A281" t="str">
        <f t="shared" si="4"/>
        <v/>
      </c>
      <c r="B281" t="s">
        <v>314</v>
      </c>
      <c r="D281" t="s">
        <v>314</v>
      </c>
      <c r="E281">
        <v>0.62860000000000005</v>
      </c>
      <c r="F281">
        <v>119</v>
      </c>
      <c r="K281" t="s">
        <v>315</v>
      </c>
      <c r="L281">
        <v>0.71919999999999995</v>
      </c>
      <c r="N281" s="433"/>
      <c r="O281" s="220">
        <v>138</v>
      </c>
    </row>
    <row r="282" spans="1:15" x14ac:dyDescent="0.25">
      <c r="A282" t="str">
        <f t="shared" si="4"/>
        <v/>
      </c>
      <c r="B282" t="s">
        <v>315</v>
      </c>
      <c r="D282" t="s">
        <v>315</v>
      </c>
      <c r="E282">
        <v>0.71919999999999995</v>
      </c>
      <c r="F282">
        <v>88</v>
      </c>
      <c r="K282" t="s">
        <v>316</v>
      </c>
      <c r="L282">
        <v>0.83140000000000003</v>
      </c>
      <c r="N282" s="432" t="s">
        <v>224</v>
      </c>
      <c r="O282" s="219">
        <v>0.55640000000000001</v>
      </c>
    </row>
    <row r="283" spans="1:15" ht="15.75" thickBot="1" x14ac:dyDescent="0.3">
      <c r="A283" t="str">
        <f t="shared" si="4"/>
        <v/>
      </c>
      <c r="B283" s="421" t="s">
        <v>316</v>
      </c>
      <c r="D283" t="s">
        <v>316</v>
      </c>
      <c r="E283">
        <v>0.83140000000000003</v>
      </c>
      <c r="F283">
        <v>44</v>
      </c>
      <c r="K283" t="s">
        <v>317</v>
      </c>
      <c r="L283">
        <v>0.52759999999999996</v>
      </c>
      <c r="N283" s="433"/>
      <c r="O283" s="220">
        <v>139</v>
      </c>
    </row>
    <row r="284" spans="1:15" x14ac:dyDescent="0.25">
      <c r="A284" t="str">
        <f t="shared" si="4"/>
        <v/>
      </c>
      <c r="B284" t="s">
        <v>317</v>
      </c>
      <c r="D284" t="s">
        <v>317</v>
      </c>
      <c r="E284">
        <v>0.52759999999999996</v>
      </c>
      <c r="F284">
        <v>151</v>
      </c>
      <c r="K284" t="s">
        <v>23</v>
      </c>
      <c r="L284" t="s">
        <v>408</v>
      </c>
      <c r="N284" s="432" t="s">
        <v>186</v>
      </c>
      <c r="O284" s="219">
        <v>0.55630000000000002</v>
      </c>
    </row>
    <row r="285" spans="1:15" ht="15.75" thickBot="1" x14ac:dyDescent="0.3">
      <c r="A285" t="str">
        <f t="shared" si="4"/>
        <v/>
      </c>
      <c r="B285" t="s">
        <v>318</v>
      </c>
      <c r="D285" t="s">
        <v>318</v>
      </c>
      <c r="E285">
        <v>0.73260000000000003</v>
      </c>
      <c r="F285">
        <v>81</v>
      </c>
      <c r="K285" t="s">
        <v>23</v>
      </c>
      <c r="L285" t="s">
        <v>408</v>
      </c>
      <c r="N285" s="433"/>
      <c r="O285" s="220">
        <v>140</v>
      </c>
    </row>
    <row r="286" spans="1:15" x14ac:dyDescent="0.25">
      <c r="A286" t="str">
        <f t="shared" si="4"/>
        <v/>
      </c>
      <c r="B286" t="s">
        <v>319</v>
      </c>
      <c r="D286" t="s">
        <v>319</v>
      </c>
      <c r="E286">
        <v>0.63539999999999996</v>
      </c>
      <c r="F286">
        <v>115</v>
      </c>
      <c r="K286" t="s">
        <v>23</v>
      </c>
      <c r="L286" t="s">
        <v>408</v>
      </c>
      <c r="N286" s="432" t="s">
        <v>75</v>
      </c>
      <c r="O286" s="219">
        <v>0.55610000000000004</v>
      </c>
    </row>
    <row r="287" spans="1:15" ht="15.75" thickBot="1" x14ac:dyDescent="0.3">
      <c r="A287" t="str">
        <f t="shared" si="4"/>
        <v/>
      </c>
      <c r="B287" t="s">
        <v>320</v>
      </c>
      <c r="D287" t="s">
        <v>320</v>
      </c>
      <c r="E287">
        <v>0.35449999999999998</v>
      </c>
      <c r="F287">
        <v>212</v>
      </c>
      <c r="K287" t="s">
        <v>23</v>
      </c>
      <c r="L287" t="s">
        <v>408</v>
      </c>
      <c r="N287" s="433"/>
      <c r="O287" s="220">
        <v>141</v>
      </c>
    </row>
    <row r="288" spans="1:15" x14ac:dyDescent="0.25">
      <c r="A288" t="str">
        <f t="shared" si="4"/>
        <v/>
      </c>
      <c r="B288" t="s">
        <v>321</v>
      </c>
      <c r="D288" t="s">
        <v>321</v>
      </c>
      <c r="E288">
        <v>0.3306</v>
      </c>
      <c r="F288">
        <v>223</v>
      </c>
      <c r="K288" t="s">
        <v>23</v>
      </c>
      <c r="L288" t="s">
        <v>408</v>
      </c>
      <c r="N288" s="432" t="s">
        <v>213</v>
      </c>
      <c r="O288" s="219">
        <v>0.55189999999999995</v>
      </c>
    </row>
    <row r="289" spans="1:15" ht="15.75" thickBot="1" x14ac:dyDescent="0.3">
      <c r="A289" t="str">
        <f t="shared" si="4"/>
        <v/>
      </c>
      <c r="B289" t="s">
        <v>322</v>
      </c>
      <c r="D289" t="s">
        <v>322</v>
      </c>
      <c r="E289">
        <v>0.17230000000000001</v>
      </c>
      <c r="F289">
        <v>292</v>
      </c>
      <c r="K289" t="s">
        <v>23</v>
      </c>
      <c r="L289" t="s">
        <v>408</v>
      </c>
      <c r="N289" s="433"/>
      <c r="O289" s="220">
        <v>142</v>
      </c>
    </row>
    <row r="290" spans="1:15" x14ac:dyDescent="0.25">
      <c r="A290" t="str">
        <f t="shared" si="4"/>
        <v/>
      </c>
      <c r="B290" t="s">
        <v>323</v>
      </c>
      <c r="D290" t="s">
        <v>323</v>
      </c>
      <c r="E290">
        <v>0.88959999999999995</v>
      </c>
      <c r="F290">
        <v>24</v>
      </c>
      <c r="K290" t="s">
        <v>23</v>
      </c>
      <c r="L290" t="s">
        <v>408</v>
      </c>
      <c r="N290" s="432" t="s">
        <v>260</v>
      </c>
      <c r="O290" s="219">
        <v>0.55110000000000003</v>
      </c>
    </row>
    <row r="291" spans="1:15" ht="15.75" thickBot="1" x14ac:dyDescent="0.3">
      <c r="A291" t="str">
        <f t="shared" si="4"/>
        <v/>
      </c>
      <c r="B291" t="s">
        <v>324</v>
      </c>
      <c r="D291" t="s">
        <v>324</v>
      </c>
      <c r="E291">
        <v>0.89690000000000003</v>
      </c>
      <c r="F291">
        <v>20</v>
      </c>
      <c r="K291" t="s">
        <v>23</v>
      </c>
      <c r="L291" t="s">
        <v>408</v>
      </c>
      <c r="N291" s="433"/>
      <c r="O291" s="220">
        <v>143</v>
      </c>
    </row>
    <row r="292" spans="1:15" x14ac:dyDescent="0.25">
      <c r="A292" t="str">
        <f t="shared" si="4"/>
        <v/>
      </c>
      <c r="B292" t="s">
        <v>325</v>
      </c>
      <c r="D292" t="s">
        <v>325</v>
      </c>
      <c r="E292">
        <v>0.35439999999999999</v>
      </c>
      <c r="F292">
        <v>213</v>
      </c>
      <c r="K292" t="s">
        <v>23</v>
      </c>
      <c r="L292" t="s">
        <v>408</v>
      </c>
      <c r="N292" s="432" t="s">
        <v>37</v>
      </c>
      <c r="O292" s="219">
        <v>0.54730000000000001</v>
      </c>
    </row>
    <row r="293" spans="1:15" ht="15.75" thickBot="1" x14ac:dyDescent="0.3">
      <c r="A293" t="str">
        <f t="shared" si="4"/>
        <v/>
      </c>
      <c r="B293" t="s">
        <v>326</v>
      </c>
      <c r="D293" t="s">
        <v>326</v>
      </c>
      <c r="E293">
        <v>0.26419999999999999</v>
      </c>
      <c r="F293">
        <v>253</v>
      </c>
      <c r="K293" t="s">
        <v>23</v>
      </c>
      <c r="L293" t="s">
        <v>408</v>
      </c>
      <c r="N293" s="433"/>
      <c r="O293" s="220">
        <v>144</v>
      </c>
    </row>
    <row r="294" spans="1:15" x14ac:dyDescent="0.25">
      <c r="A294" t="str">
        <f t="shared" si="4"/>
        <v/>
      </c>
      <c r="B294" t="s">
        <v>327</v>
      </c>
      <c r="D294" t="s">
        <v>327</v>
      </c>
      <c r="E294">
        <v>0.47039999999999998</v>
      </c>
      <c r="F294">
        <v>167</v>
      </c>
      <c r="K294" t="s">
        <v>23</v>
      </c>
      <c r="L294" t="s">
        <v>408</v>
      </c>
      <c r="N294" s="432" t="s">
        <v>54</v>
      </c>
      <c r="O294" s="219">
        <v>0.54330000000000001</v>
      </c>
    </row>
    <row r="295" spans="1:15" ht="15.75" thickBot="1" x14ac:dyDescent="0.3">
      <c r="A295" t="str">
        <f t="shared" si="4"/>
        <v/>
      </c>
      <c r="B295" t="s">
        <v>328</v>
      </c>
      <c r="D295" t="s">
        <v>328</v>
      </c>
      <c r="E295">
        <v>0.81979999999999997</v>
      </c>
      <c r="F295">
        <v>47</v>
      </c>
      <c r="K295" t="s">
        <v>23</v>
      </c>
      <c r="L295" t="s">
        <v>408</v>
      </c>
      <c r="N295" s="433"/>
      <c r="O295" s="220">
        <v>145</v>
      </c>
    </row>
    <row r="296" spans="1:15" x14ac:dyDescent="0.25">
      <c r="A296" t="str">
        <f t="shared" si="4"/>
        <v/>
      </c>
      <c r="B296" t="s">
        <v>329</v>
      </c>
      <c r="D296" t="s">
        <v>329</v>
      </c>
      <c r="E296">
        <v>8.5199999999999998E-2</v>
      </c>
      <c r="F296">
        <v>336</v>
      </c>
      <c r="K296" t="s">
        <v>23</v>
      </c>
      <c r="L296" t="s">
        <v>408</v>
      </c>
      <c r="N296" s="432" t="s">
        <v>61</v>
      </c>
      <c r="O296" s="219">
        <v>0.54139999999999999</v>
      </c>
    </row>
    <row r="297" spans="1:15" ht="15.75" thickBot="1" x14ac:dyDescent="0.3">
      <c r="A297" t="str">
        <f t="shared" si="4"/>
        <v/>
      </c>
      <c r="B297" t="s">
        <v>330</v>
      </c>
      <c r="D297" t="s">
        <v>330</v>
      </c>
      <c r="E297">
        <v>0.46639999999999998</v>
      </c>
      <c r="F297">
        <v>171</v>
      </c>
      <c r="K297" t="s">
        <v>23</v>
      </c>
      <c r="L297" t="s">
        <v>408</v>
      </c>
      <c r="N297" s="433"/>
      <c r="O297" s="220">
        <v>146</v>
      </c>
    </row>
    <row r="298" spans="1:15" x14ac:dyDescent="0.25">
      <c r="A298" t="str">
        <f t="shared" si="4"/>
        <v/>
      </c>
      <c r="B298" t="s">
        <v>331</v>
      </c>
      <c r="D298" t="s">
        <v>331</v>
      </c>
      <c r="E298">
        <v>0.46579999999999999</v>
      </c>
      <c r="F298">
        <v>172</v>
      </c>
      <c r="K298" t="s">
        <v>318</v>
      </c>
      <c r="L298">
        <v>0.73260000000000003</v>
      </c>
      <c r="N298" s="432" t="s">
        <v>293</v>
      </c>
      <c r="O298" s="219">
        <v>0.53549999999999998</v>
      </c>
    </row>
    <row r="299" spans="1:15" ht="15.75" thickBot="1" x14ac:dyDescent="0.3">
      <c r="A299" t="str">
        <f t="shared" si="4"/>
        <v/>
      </c>
      <c r="B299" t="s">
        <v>332</v>
      </c>
      <c r="D299" t="s">
        <v>332</v>
      </c>
      <c r="E299">
        <v>0.20480000000000001</v>
      </c>
      <c r="F299">
        <v>277</v>
      </c>
      <c r="K299" t="s">
        <v>319</v>
      </c>
      <c r="L299">
        <v>0.63539999999999996</v>
      </c>
      <c r="N299" s="433"/>
      <c r="O299" s="220">
        <v>147</v>
      </c>
    </row>
    <row r="300" spans="1:15" x14ac:dyDescent="0.25">
      <c r="A300" t="str">
        <f t="shared" si="4"/>
        <v/>
      </c>
      <c r="B300" t="s">
        <v>333</v>
      </c>
      <c r="D300" t="s">
        <v>333</v>
      </c>
      <c r="E300">
        <v>0.47060000000000002</v>
      </c>
      <c r="F300">
        <v>166</v>
      </c>
      <c r="K300" t="s">
        <v>320</v>
      </c>
      <c r="L300">
        <v>0.35449999999999998</v>
      </c>
      <c r="N300" s="432" t="s">
        <v>144</v>
      </c>
      <c r="O300" s="219">
        <v>0.53510000000000002</v>
      </c>
    </row>
    <row r="301" spans="1:15" ht="15.75" thickBot="1" x14ac:dyDescent="0.3">
      <c r="A301" t="str">
        <f t="shared" si="4"/>
        <v/>
      </c>
      <c r="B301" t="s">
        <v>334</v>
      </c>
      <c r="D301" t="s">
        <v>334</v>
      </c>
      <c r="E301">
        <v>0.70379999999999998</v>
      </c>
      <c r="F301">
        <v>93</v>
      </c>
      <c r="K301" t="s">
        <v>321</v>
      </c>
      <c r="L301">
        <v>0.3306</v>
      </c>
      <c r="N301" s="433"/>
      <c r="O301" s="220">
        <v>148</v>
      </c>
    </row>
    <row r="302" spans="1:15" x14ac:dyDescent="0.25">
      <c r="A302" t="str">
        <f t="shared" si="4"/>
        <v/>
      </c>
      <c r="B302" t="s">
        <v>335</v>
      </c>
      <c r="D302" t="s">
        <v>335</v>
      </c>
      <c r="E302">
        <v>0.5837</v>
      </c>
      <c r="F302">
        <v>132</v>
      </c>
      <c r="K302" t="s">
        <v>322</v>
      </c>
      <c r="L302">
        <v>0.17230000000000001</v>
      </c>
      <c r="N302" s="432" t="s">
        <v>181</v>
      </c>
      <c r="O302" s="219">
        <v>0.53120000000000001</v>
      </c>
    </row>
    <row r="303" spans="1:15" ht="15.75" thickBot="1" x14ac:dyDescent="0.3">
      <c r="A303" t="str">
        <f t="shared" si="4"/>
        <v/>
      </c>
      <c r="B303" t="s">
        <v>336</v>
      </c>
      <c r="D303" t="s">
        <v>336</v>
      </c>
      <c r="E303">
        <v>0.2555</v>
      </c>
      <c r="F303">
        <v>257</v>
      </c>
      <c r="K303" t="s">
        <v>323</v>
      </c>
      <c r="L303">
        <v>0.88959999999999995</v>
      </c>
      <c r="N303" s="433"/>
      <c r="O303" s="220">
        <v>149</v>
      </c>
    </row>
    <row r="304" spans="1:15" x14ac:dyDescent="0.25">
      <c r="A304" t="str">
        <f t="shared" si="4"/>
        <v/>
      </c>
      <c r="B304" t="s">
        <v>337</v>
      </c>
      <c r="D304" t="s">
        <v>337</v>
      </c>
      <c r="E304">
        <v>0.62670000000000003</v>
      </c>
      <c r="F304">
        <v>122</v>
      </c>
      <c r="K304" t="s">
        <v>324</v>
      </c>
      <c r="L304">
        <v>0.89690000000000003</v>
      </c>
      <c r="N304" s="13" t="s">
        <v>82</v>
      </c>
      <c r="O304" s="219">
        <v>0.53120000000000001</v>
      </c>
    </row>
    <row r="305" spans="1:15" ht="15.75" thickBot="1" x14ac:dyDescent="0.3">
      <c r="A305" t="str">
        <f t="shared" si="4"/>
        <v/>
      </c>
      <c r="B305" t="s">
        <v>338</v>
      </c>
      <c r="D305" t="s">
        <v>338</v>
      </c>
      <c r="E305">
        <v>0.4874</v>
      </c>
      <c r="F305">
        <v>162</v>
      </c>
      <c r="K305" t="s">
        <v>325</v>
      </c>
      <c r="L305">
        <v>0.35439999999999999</v>
      </c>
      <c r="N305" s="14" t="s">
        <v>419</v>
      </c>
      <c r="O305" s="220">
        <v>150</v>
      </c>
    </row>
    <row r="306" spans="1:15" ht="15.75" thickBot="1" x14ac:dyDescent="0.3">
      <c r="A306" t="str">
        <f t="shared" si="4"/>
        <v/>
      </c>
      <c r="B306" t="s">
        <v>339</v>
      </c>
      <c r="D306" t="s">
        <v>339</v>
      </c>
      <c r="E306">
        <v>0.86539999999999995</v>
      </c>
      <c r="F306">
        <v>38</v>
      </c>
      <c r="K306" t="s">
        <v>326</v>
      </c>
      <c r="L306">
        <v>0.26419999999999999</v>
      </c>
      <c r="N306" s="65" t="s">
        <v>23</v>
      </c>
      <c r="O306" s="66" t="s">
        <v>408</v>
      </c>
    </row>
    <row r="307" spans="1:15" x14ac:dyDescent="0.25">
      <c r="A307" t="str">
        <f t="shared" si="4"/>
        <v/>
      </c>
      <c r="B307" t="s">
        <v>340</v>
      </c>
      <c r="D307" t="s">
        <v>340</v>
      </c>
      <c r="E307">
        <v>0.39129999999999998</v>
      </c>
      <c r="F307">
        <v>197</v>
      </c>
      <c r="K307" t="s">
        <v>327</v>
      </c>
      <c r="L307">
        <v>0.47039999999999998</v>
      </c>
      <c r="N307" s="432" t="s">
        <v>317</v>
      </c>
      <c r="O307" s="219">
        <v>0.52759999999999996</v>
      </c>
    </row>
    <row r="308" spans="1:15" ht="15.75" thickBot="1" x14ac:dyDescent="0.3">
      <c r="A308" t="str">
        <f t="shared" si="4"/>
        <v/>
      </c>
      <c r="B308" t="s">
        <v>341</v>
      </c>
      <c r="D308" t="s">
        <v>341</v>
      </c>
      <c r="E308">
        <v>0.60929999999999995</v>
      </c>
      <c r="F308">
        <v>124</v>
      </c>
      <c r="K308" t="s">
        <v>328</v>
      </c>
      <c r="L308">
        <v>0.81979999999999997</v>
      </c>
      <c r="N308" s="433"/>
      <c r="O308" s="220">
        <v>151</v>
      </c>
    </row>
    <row r="309" spans="1:15" x14ac:dyDescent="0.25">
      <c r="A309" t="str">
        <f t="shared" si="4"/>
        <v/>
      </c>
      <c r="B309" t="s">
        <v>342</v>
      </c>
      <c r="D309" t="s">
        <v>342</v>
      </c>
      <c r="E309">
        <v>0.16539999999999999</v>
      </c>
      <c r="F309">
        <v>296</v>
      </c>
      <c r="K309" t="s">
        <v>329</v>
      </c>
      <c r="L309">
        <v>8.5199999999999998E-2</v>
      </c>
      <c r="N309" s="432" t="s">
        <v>59</v>
      </c>
      <c r="O309" s="219">
        <v>0.52290000000000003</v>
      </c>
    </row>
    <row r="310" spans="1:15" ht="15.75" thickBot="1" x14ac:dyDescent="0.3">
      <c r="A310" t="str">
        <f t="shared" si="4"/>
        <v/>
      </c>
      <c r="B310" t="s">
        <v>343</v>
      </c>
      <c r="D310" t="s">
        <v>343</v>
      </c>
      <c r="E310">
        <v>0.16569999999999999</v>
      </c>
      <c r="F310">
        <v>295</v>
      </c>
      <c r="K310" t="s">
        <v>330</v>
      </c>
      <c r="L310">
        <v>0.46639999999999998</v>
      </c>
      <c r="N310" s="433"/>
      <c r="O310" s="220">
        <v>152</v>
      </c>
    </row>
    <row r="311" spans="1:15" x14ac:dyDescent="0.25">
      <c r="A311" t="str">
        <f t="shared" si="4"/>
        <v/>
      </c>
      <c r="B311" t="s">
        <v>344</v>
      </c>
      <c r="D311" t="s">
        <v>344</v>
      </c>
      <c r="E311">
        <v>0.27400000000000002</v>
      </c>
      <c r="F311">
        <v>248</v>
      </c>
      <c r="K311" t="s">
        <v>331</v>
      </c>
      <c r="L311">
        <v>0.46579999999999999</v>
      </c>
      <c r="N311" s="432" t="s">
        <v>218</v>
      </c>
      <c r="O311" s="219">
        <v>0.52149999999999996</v>
      </c>
    </row>
    <row r="312" spans="1:15" ht="15.75" thickBot="1" x14ac:dyDescent="0.3">
      <c r="A312" t="str">
        <f t="shared" si="4"/>
        <v/>
      </c>
      <c r="B312" t="s">
        <v>345</v>
      </c>
      <c r="D312" t="s">
        <v>345</v>
      </c>
      <c r="E312">
        <v>0.67190000000000005</v>
      </c>
      <c r="F312">
        <v>100</v>
      </c>
      <c r="K312" t="s">
        <v>332</v>
      </c>
      <c r="L312">
        <v>0.20480000000000001</v>
      </c>
      <c r="N312" s="433"/>
      <c r="O312" s="220">
        <v>153</v>
      </c>
    </row>
    <row r="313" spans="1:15" x14ac:dyDescent="0.25">
      <c r="A313" t="str">
        <f t="shared" si="4"/>
        <v/>
      </c>
      <c r="B313" t="s">
        <v>346</v>
      </c>
      <c r="D313" t="s">
        <v>346</v>
      </c>
      <c r="E313">
        <v>0.30220000000000002</v>
      </c>
      <c r="F313">
        <v>235</v>
      </c>
      <c r="K313" t="s">
        <v>333</v>
      </c>
      <c r="L313">
        <v>0.47060000000000002</v>
      </c>
      <c r="N313" s="432" t="s">
        <v>196</v>
      </c>
      <c r="O313" s="219">
        <v>0.51829999999999998</v>
      </c>
    </row>
    <row r="314" spans="1:15" ht="15.75" thickBot="1" x14ac:dyDescent="0.3">
      <c r="A314" t="str">
        <f t="shared" si="4"/>
        <v/>
      </c>
      <c r="B314" t="s">
        <v>347</v>
      </c>
      <c r="D314" t="s">
        <v>347</v>
      </c>
      <c r="E314">
        <v>0.7258</v>
      </c>
      <c r="F314">
        <v>83</v>
      </c>
      <c r="K314" t="s">
        <v>334</v>
      </c>
      <c r="L314">
        <v>0.70379999999999998</v>
      </c>
      <c r="N314" s="433"/>
      <c r="O314" s="220">
        <v>154</v>
      </c>
    </row>
    <row r="315" spans="1:15" x14ac:dyDescent="0.25">
      <c r="A315" t="str">
        <f t="shared" si="4"/>
        <v/>
      </c>
      <c r="B315" t="s">
        <v>348</v>
      </c>
      <c r="D315" t="s">
        <v>348</v>
      </c>
      <c r="E315">
        <v>0.39610000000000001</v>
      </c>
      <c r="F315">
        <v>194</v>
      </c>
      <c r="K315" t="s">
        <v>335</v>
      </c>
      <c r="L315">
        <v>0.5837</v>
      </c>
      <c r="N315" s="432" t="s">
        <v>87</v>
      </c>
      <c r="O315" s="219">
        <v>0.51739999999999997</v>
      </c>
    </row>
    <row r="316" spans="1:15" ht="15.75" thickBot="1" x14ac:dyDescent="0.3">
      <c r="A316" t="str">
        <f t="shared" si="4"/>
        <v/>
      </c>
      <c r="B316" t="s">
        <v>349</v>
      </c>
      <c r="D316" t="s">
        <v>349</v>
      </c>
      <c r="E316">
        <v>0.66010000000000002</v>
      </c>
      <c r="F316">
        <v>105</v>
      </c>
      <c r="K316" t="s">
        <v>336</v>
      </c>
      <c r="L316">
        <v>0.2555</v>
      </c>
      <c r="N316" s="433"/>
      <c r="O316" s="220">
        <v>155</v>
      </c>
    </row>
    <row r="317" spans="1:15" x14ac:dyDescent="0.25">
      <c r="A317" t="str">
        <f t="shared" si="4"/>
        <v/>
      </c>
      <c r="B317" t="s">
        <v>350</v>
      </c>
      <c r="D317" t="s">
        <v>350</v>
      </c>
      <c r="E317">
        <v>0.19270000000000001</v>
      </c>
      <c r="F317">
        <v>283</v>
      </c>
      <c r="K317" t="s">
        <v>337</v>
      </c>
      <c r="L317">
        <v>0.62670000000000003</v>
      </c>
      <c r="N317" s="432" t="s">
        <v>280</v>
      </c>
      <c r="O317" s="219">
        <v>0.51359999999999995</v>
      </c>
    </row>
    <row r="318" spans="1:15" ht="15.75" thickBot="1" x14ac:dyDescent="0.3">
      <c r="A318" t="str">
        <f t="shared" si="4"/>
        <v/>
      </c>
      <c r="B318" t="s">
        <v>351</v>
      </c>
      <c r="D318" t="s">
        <v>351</v>
      </c>
      <c r="E318">
        <v>0.63300000000000001</v>
      </c>
      <c r="F318">
        <v>117</v>
      </c>
      <c r="K318" t="s">
        <v>338</v>
      </c>
      <c r="L318">
        <v>0.4874</v>
      </c>
      <c r="N318" s="433"/>
      <c r="O318" s="220">
        <v>156</v>
      </c>
    </row>
    <row r="319" spans="1:15" x14ac:dyDescent="0.25">
      <c r="A319" t="str">
        <f t="shared" si="4"/>
        <v/>
      </c>
      <c r="B319" t="s">
        <v>352</v>
      </c>
      <c r="D319" t="s">
        <v>352</v>
      </c>
      <c r="E319">
        <v>7.8700000000000006E-2</v>
      </c>
      <c r="F319">
        <v>338</v>
      </c>
      <c r="K319" t="s">
        <v>339</v>
      </c>
      <c r="L319">
        <v>0.86539999999999995</v>
      </c>
      <c r="N319" s="432" t="s">
        <v>205</v>
      </c>
      <c r="O319" s="219">
        <v>0.51270000000000004</v>
      </c>
    </row>
    <row r="320" spans="1:15" ht="15.75" thickBot="1" x14ac:dyDescent="0.3">
      <c r="A320" t="str">
        <f t="shared" si="4"/>
        <v/>
      </c>
      <c r="B320" t="s">
        <v>353</v>
      </c>
      <c r="D320" t="s">
        <v>353</v>
      </c>
      <c r="E320">
        <v>0.84850000000000003</v>
      </c>
      <c r="F320">
        <v>42</v>
      </c>
      <c r="K320" t="s">
        <v>340</v>
      </c>
      <c r="L320">
        <v>0.39129999999999998</v>
      </c>
      <c r="N320" s="433"/>
      <c r="O320" s="220">
        <v>157</v>
      </c>
    </row>
    <row r="321" spans="1:15" x14ac:dyDescent="0.25">
      <c r="A321" t="str">
        <f t="shared" si="4"/>
        <v/>
      </c>
      <c r="B321" t="s">
        <v>354</v>
      </c>
      <c r="D321" t="s">
        <v>354</v>
      </c>
      <c r="E321">
        <v>0.6663</v>
      </c>
      <c r="F321">
        <v>102</v>
      </c>
      <c r="K321" t="s">
        <v>341</v>
      </c>
      <c r="L321">
        <v>0.60929999999999995</v>
      </c>
      <c r="N321" s="432" t="s">
        <v>215</v>
      </c>
      <c r="O321" s="219">
        <v>0.50490000000000002</v>
      </c>
    </row>
    <row r="322" spans="1:15" ht="15.75" thickBot="1" x14ac:dyDescent="0.3">
      <c r="A322" t="str">
        <f t="shared" si="4"/>
        <v/>
      </c>
      <c r="B322" t="s">
        <v>355</v>
      </c>
      <c r="D322" t="s">
        <v>355</v>
      </c>
      <c r="E322">
        <v>0.2072</v>
      </c>
      <c r="F322">
        <v>271</v>
      </c>
      <c r="K322" t="s">
        <v>342</v>
      </c>
      <c r="L322">
        <v>0.16539999999999999</v>
      </c>
      <c r="N322" s="433"/>
      <c r="O322" s="220">
        <v>158</v>
      </c>
    </row>
    <row r="323" spans="1:15" x14ac:dyDescent="0.25">
      <c r="A323" t="str">
        <f t="shared" ref="A323:A352" si="5">IF(B323=D323,"","BAD")</f>
        <v/>
      </c>
      <c r="B323" t="s">
        <v>356</v>
      </c>
      <c r="D323" t="s">
        <v>356</v>
      </c>
      <c r="E323">
        <v>0.47849999999999998</v>
      </c>
      <c r="F323">
        <v>163</v>
      </c>
      <c r="K323" t="s">
        <v>343</v>
      </c>
      <c r="L323">
        <v>0.16569999999999999</v>
      </c>
      <c r="N323" s="432" t="s">
        <v>177</v>
      </c>
      <c r="O323" s="219">
        <v>0.49890000000000001</v>
      </c>
    </row>
    <row r="324" spans="1:15" ht="15.75" thickBot="1" x14ac:dyDescent="0.3">
      <c r="A324" t="str">
        <f t="shared" si="5"/>
        <v/>
      </c>
      <c r="B324" t="s">
        <v>357</v>
      </c>
      <c r="D324" t="s">
        <v>357</v>
      </c>
      <c r="E324">
        <v>0.1062</v>
      </c>
      <c r="F324">
        <v>328</v>
      </c>
      <c r="K324" t="s">
        <v>344</v>
      </c>
      <c r="L324">
        <v>0.27400000000000002</v>
      </c>
      <c r="N324" s="433"/>
      <c r="O324" s="220">
        <v>159</v>
      </c>
    </row>
    <row r="325" spans="1:15" x14ac:dyDescent="0.25">
      <c r="A325" t="str">
        <f t="shared" si="5"/>
        <v/>
      </c>
      <c r="B325" t="s">
        <v>358</v>
      </c>
      <c r="D325" t="s">
        <v>358</v>
      </c>
      <c r="E325">
        <v>0.77170000000000005</v>
      </c>
      <c r="F325">
        <v>65</v>
      </c>
      <c r="K325" t="s">
        <v>345</v>
      </c>
      <c r="L325">
        <v>0.67190000000000005</v>
      </c>
      <c r="N325" s="432" t="s">
        <v>79</v>
      </c>
      <c r="O325" s="219">
        <v>0.49780000000000002</v>
      </c>
    </row>
    <row r="326" spans="1:15" ht="15.75" thickBot="1" x14ac:dyDescent="0.3">
      <c r="A326" t="str">
        <f t="shared" si="5"/>
        <v/>
      </c>
      <c r="B326" t="s">
        <v>359</v>
      </c>
      <c r="D326" t="s">
        <v>359</v>
      </c>
      <c r="E326">
        <v>0.86599999999999999</v>
      </c>
      <c r="F326">
        <v>37</v>
      </c>
      <c r="K326" t="s">
        <v>346</v>
      </c>
      <c r="L326">
        <v>0.30220000000000002</v>
      </c>
      <c r="N326" s="433"/>
      <c r="O326" s="220">
        <v>160</v>
      </c>
    </row>
    <row r="327" spans="1:15" x14ac:dyDescent="0.25">
      <c r="A327" t="str">
        <f t="shared" si="5"/>
        <v/>
      </c>
      <c r="B327" t="s">
        <v>360</v>
      </c>
      <c r="D327" t="s">
        <v>360</v>
      </c>
      <c r="E327">
        <v>0.82389999999999997</v>
      </c>
      <c r="F327">
        <v>46</v>
      </c>
      <c r="K327" t="s">
        <v>347</v>
      </c>
      <c r="L327">
        <v>0.7258</v>
      </c>
      <c r="N327" s="432" t="s">
        <v>193</v>
      </c>
      <c r="O327" s="219">
        <v>0.49690000000000001</v>
      </c>
    </row>
    <row r="328" spans="1:15" ht="15.75" thickBot="1" x14ac:dyDescent="0.3">
      <c r="A328" t="str">
        <f t="shared" si="5"/>
        <v/>
      </c>
      <c r="B328" t="s">
        <v>361</v>
      </c>
      <c r="D328" t="s">
        <v>361</v>
      </c>
      <c r="E328">
        <v>0.77829999999999999</v>
      </c>
      <c r="F328">
        <v>60</v>
      </c>
      <c r="K328" t="s">
        <v>348</v>
      </c>
      <c r="L328">
        <v>0.39610000000000001</v>
      </c>
      <c r="N328" s="433"/>
      <c r="O328" s="220">
        <v>161</v>
      </c>
    </row>
    <row r="329" spans="1:15" x14ac:dyDescent="0.25">
      <c r="A329" t="str">
        <f t="shared" si="5"/>
        <v/>
      </c>
      <c r="B329" s="418" t="s">
        <v>362</v>
      </c>
      <c r="D329" t="s">
        <v>362</v>
      </c>
      <c r="E329">
        <v>0.94850000000000001</v>
      </c>
      <c r="F329">
        <v>4</v>
      </c>
      <c r="K329" t="s">
        <v>349</v>
      </c>
      <c r="L329">
        <v>0.66010000000000002</v>
      </c>
      <c r="N329" s="432" t="s">
        <v>338</v>
      </c>
      <c r="O329" s="219">
        <v>0.4874</v>
      </c>
    </row>
    <row r="330" spans="1:15" ht="15.75" thickBot="1" x14ac:dyDescent="0.3">
      <c r="A330" t="str">
        <f t="shared" si="5"/>
        <v/>
      </c>
      <c r="B330" t="s">
        <v>363</v>
      </c>
      <c r="D330" t="s">
        <v>363</v>
      </c>
      <c r="E330">
        <v>0.96440000000000003</v>
      </c>
      <c r="F330">
        <v>3</v>
      </c>
      <c r="K330" t="s">
        <v>350</v>
      </c>
      <c r="L330">
        <v>0.19270000000000001</v>
      </c>
      <c r="N330" s="433"/>
      <c r="O330" s="220">
        <v>162</v>
      </c>
    </row>
    <row r="331" spans="1:15" x14ac:dyDescent="0.25">
      <c r="A331" t="str">
        <f t="shared" si="5"/>
        <v/>
      </c>
      <c r="B331" t="s">
        <v>364</v>
      </c>
      <c r="D331" t="s">
        <v>364</v>
      </c>
      <c r="E331">
        <v>0.80279999999999996</v>
      </c>
      <c r="F331">
        <v>52</v>
      </c>
      <c r="K331" t="s">
        <v>351</v>
      </c>
      <c r="L331">
        <v>0.63300000000000001</v>
      </c>
      <c r="N331" s="432" t="s">
        <v>356</v>
      </c>
      <c r="O331" s="219">
        <v>0.47849999999999998</v>
      </c>
    </row>
    <row r="332" spans="1:15" ht="15.75" thickBot="1" x14ac:dyDescent="0.3">
      <c r="A332" t="str">
        <f t="shared" si="5"/>
        <v/>
      </c>
      <c r="B332" t="s">
        <v>365</v>
      </c>
      <c r="D332" t="s">
        <v>365</v>
      </c>
      <c r="E332">
        <v>5.8799999999999998E-2</v>
      </c>
      <c r="F332">
        <v>344</v>
      </c>
      <c r="K332" t="s">
        <v>352</v>
      </c>
      <c r="L332">
        <v>7.8700000000000006E-2</v>
      </c>
      <c r="N332" s="433"/>
      <c r="O332" s="220">
        <v>163</v>
      </c>
    </row>
    <row r="333" spans="1:15" x14ac:dyDescent="0.25">
      <c r="A333" t="str">
        <f t="shared" si="5"/>
        <v/>
      </c>
      <c r="B333" t="s">
        <v>366</v>
      </c>
      <c r="D333" t="s">
        <v>366</v>
      </c>
      <c r="E333">
        <v>0.59370000000000001</v>
      </c>
      <c r="F333">
        <v>128</v>
      </c>
      <c r="K333" t="s">
        <v>353</v>
      </c>
      <c r="L333">
        <v>0.84850000000000003</v>
      </c>
      <c r="N333" s="432" t="s">
        <v>301</v>
      </c>
      <c r="O333" s="219">
        <v>0.4763</v>
      </c>
    </row>
    <row r="334" spans="1:15" ht="15.75" thickBot="1" x14ac:dyDescent="0.3">
      <c r="A334" t="str">
        <f t="shared" si="5"/>
        <v/>
      </c>
      <c r="B334" t="s">
        <v>367</v>
      </c>
      <c r="D334" t="s">
        <v>367</v>
      </c>
      <c r="E334">
        <v>0.7077</v>
      </c>
      <c r="F334">
        <v>91</v>
      </c>
      <c r="K334" t="s">
        <v>354</v>
      </c>
      <c r="L334">
        <v>0.6663</v>
      </c>
      <c r="N334" s="433"/>
      <c r="O334" s="220">
        <v>164</v>
      </c>
    </row>
    <row r="335" spans="1:15" x14ac:dyDescent="0.25">
      <c r="A335" t="str">
        <f t="shared" si="5"/>
        <v/>
      </c>
      <c r="B335" t="s">
        <v>368</v>
      </c>
      <c r="D335" t="s">
        <v>368</v>
      </c>
      <c r="E335">
        <v>0.86129999999999995</v>
      </c>
      <c r="F335">
        <v>39</v>
      </c>
      <c r="K335" t="s">
        <v>355</v>
      </c>
      <c r="L335">
        <v>0.2072</v>
      </c>
      <c r="N335" s="432" t="s">
        <v>125</v>
      </c>
      <c r="O335" s="219">
        <v>0.47439999999999999</v>
      </c>
    </row>
    <row r="336" spans="1:15" ht="15.75" thickBot="1" x14ac:dyDescent="0.3">
      <c r="A336" t="str">
        <f t="shared" si="5"/>
        <v/>
      </c>
      <c r="B336" t="s">
        <v>369</v>
      </c>
      <c r="D336" t="s">
        <v>369</v>
      </c>
      <c r="E336">
        <v>0.25729999999999997</v>
      </c>
      <c r="F336">
        <v>256</v>
      </c>
      <c r="K336" t="s">
        <v>356</v>
      </c>
      <c r="L336">
        <v>0.47849999999999998</v>
      </c>
      <c r="N336" s="433"/>
      <c r="O336" s="220">
        <v>165</v>
      </c>
    </row>
    <row r="337" spans="1:15" x14ac:dyDescent="0.25">
      <c r="A337" t="str">
        <f t="shared" si="5"/>
        <v/>
      </c>
      <c r="B337" t="s">
        <v>370</v>
      </c>
      <c r="D337" t="s">
        <v>370</v>
      </c>
      <c r="E337">
        <v>0.43030000000000002</v>
      </c>
      <c r="F337">
        <v>181</v>
      </c>
      <c r="K337" t="s">
        <v>357</v>
      </c>
      <c r="L337">
        <v>0.1062</v>
      </c>
      <c r="N337" s="432" t="s">
        <v>333</v>
      </c>
      <c r="O337" s="219">
        <v>0.47060000000000002</v>
      </c>
    </row>
    <row r="338" spans="1:15" ht="15.75" thickBot="1" x14ac:dyDescent="0.3">
      <c r="A338" t="str">
        <f t="shared" si="5"/>
        <v/>
      </c>
      <c r="B338" s="417" t="s">
        <v>371</v>
      </c>
      <c r="D338" t="s">
        <v>371</v>
      </c>
      <c r="E338">
        <v>0.92910000000000004</v>
      </c>
      <c r="F338">
        <v>12</v>
      </c>
      <c r="K338" t="s">
        <v>358</v>
      </c>
      <c r="L338">
        <v>0.77170000000000005</v>
      </c>
      <c r="N338" s="433"/>
      <c r="O338" s="220">
        <v>166</v>
      </c>
    </row>
    <row r="339" spans="1:15" x14ac:dyDescent="0.25">
      <c r="A339" t="str">
        <f t="shared" si="5"/>
        <v/>
      </c>
      <c r="B339" t="s">
        <v>372</v>
      </c>
      <c r="D339" t="s">
        <v>372</v>
      </c>
      <c r="E339">
        <v>0.37409999999999999</v>
      </c>
      <c r="F339">
        <v>204</v>
      </c>
      <c r="K339" t="s">
        <v>359</v>
      </c>
      <c r="L339">
        <v>0.86599999999999999</v>
      </c>
      <c r="N339" s="432" t="s">
        <v>327</v>
      </c>
      <c r="O339" s="219">
        <v>0.47039999999999998</v>
      </c>
    </row>
    <row r="340" spans="1:15" ht="15.75" thickBot="1" x14ac:dyDescent="0.3">
      <c r="A340" t="str">
        <f t="shared" si="5"/>
        <v/>
      </c>
      <c r="B340" t="s">
        <v>373</v>
      </c>
      <c r="D340" t="s">
        <v>373</v>
      </c>
      <c r="E340">
        <v>0.26490000000000002</v>
      </c>
      <c r="F340">
        <v>251</v>
      </c>
      <c r="K340" t="s">
        <v>360</v>
      </c>
      <c r="L340">
        <v>0.82389999999999997</v>
      </c>
      <c r="N340" s="433"/>
      <c r="O340" s="220">
        <v>167</v>
      </c>
    </row>
    <row r="341" spans="1:15" x14ac:dyDescent="0.25">
      <c r="A341" t="str">
        <f t="shared" si="5"/>
        <v/>
      </c>
      <c r="B341" t="s">
        <v>374</v>
      </c>
      <c r="D341" t="s">
        <v>374</v>
      </c>
      <c r="E341">
        <v>0.68230000000000002</v>
      </c>
      <c r="F341">
        <v>97</v>
      </c>
      <c r="K341" t="s">
        <v>361</v>
      </c>
      <c r="L341">
        <v>0.77829999999999999</v>
      </c>
      <c r="N341" s="432" t="s">
        <v>262</v>
      </c>
      <c r="O341" s="219">
        <v>0.46870000000000001</v>
      </c>
    </row>
    <row r="342" spans="1:15" ht="15.75" thickBot="1" x14ac:dyDescent="0.3">
      <c r="A342" t="str">
        <f t="shared" si="5"/>
        <v/>
      </c>
      <c r="B342" t="s">
        <v>375</v>
      </c>
      <c r="D342" t="s">
        <v>375</v>
      </c>
      <c r="E342">
        <v>0.3231</v>
      </c>
      <c r="F342">
        <v>226</v>
      </c>
      <c r="K342" t="s">
        <v>362</v>
      </c>
      <c r="L342">
        <v>0.94850000000000001</v>
      </c>
      <c r="N342" s="433"/>
      <c r="O342" s="220">
        <v>168</v>
      </c>
    </row>
    <row r="343" spans="1:15" x14ac:dyDescent="0.25">
      <c r="A343" t="str">
        <f t="shared" si="5"/>
        <v/>
      </c>
      <c r="B343" t="s">
        <v>376</v>
      </c>
      <c r="D343" t="s">
        <v>376</v>
      </c>
      <c r="E343">
        <v>0.94310000000000005</v>
      </c>
      <c r="F343">
        <v>6</v>
      </c>
      <c r="K343" t="s">
        <v>363</v>
      </c>
      <c r="L343">
        <v>0.96440000000000003</v>
      </c>
      <c r="N343" s="432" t="s">
        <v>89</v>
      </c>
      <c r="O343" s="219">
        <v>0.46710000000000002</v>
      </c>
    </row>
    <row r="344" spans="1:15" ht="15.75" thickBot="1" x14ac:dyDescent="0.3">
      <c r="A344" t="str">
        <f t="shared" si="5"/>
        <v/>
      </c>
      <c r="B344" t="s">
        <v>377</v>
      </c>
      <c r="D344" t="s">
        <v>377</v>
      </c>
      <c r="E344">
        <v>0.6946</v>
      </c>
      <c r="F344">
        <v>94</v>
      </c>
      <c r="K344" t="s">
        <v>364</v>
      </c>
      <c r="L344">
        <v>0.80279999999999996</v>
      </c>
      <c r="N344" s="433"/>
      <c r="O344" s="220">
        <v>169</v>
      </c>
    </row>
    <row r="345" spans="1:15" x14ac:dyDescent="0.25">
      <c r="A345" t="str">
        <f t="shared" si="5"/>
        <v/>
      </c>
      <c r="B345" t="s">
        <v>378</v>
      </c>
      <c r="D345" t="s">
        <v>378</v>
      </c>
      <c r="E345">
        <v>0.41120000000000001</v>
      </c>
      <c r="F345">
        <v>190</v>
      </c>
      <c r="K345" t="s">
        <v>365</v>
      </c>
      <c r="L345">
        <v>5.8799999999999998E-2</v>
      </c>
      <c r="N345" s="432" t="s">
        <v>81</v>
      </c>
      <c r="O345" s="219">
        <v>0.46710000000000002</v>
      </c>
    </row>
    <row r="346" spans="1:15" ht="15.75" thickBot="1" x14ac:dyDescent="0.3">
      <c r="A346" t="str">
        <f t="shared" si="5"/>
        <v/>
      </c>
      <c r="B346" t="s">
        <v>379</v>
      </c>
      <c r="D346" t="s">
        <v>379</v>
      </c>
      <c r="E346">
        <v>0.88090000000000002</v>
      </c>
      <c r="F346">
        <v>27</v>
      </c>
      <c r="K346" t="s">
        <v>366</v>
      </c>
      <c r="L346">
        <v>0.59370000000000001</v>
      </c>
      <c r="N346" s="433"/>
      <c r="O346" s="220">
        <v>170</v>
      </c>
    </row>
    <row r="347" spans="1:15" x14ac:dyDescent="0.25">
      <c r="A347" t="str">
        <f t="shared" si="5"/>
        <v/>
      </c>
      <c r="B347" t="s">
        <v>380</v>
      </c>
      <c r="D347" t="s">
        <v>380</v>
      </c>
      <c r="E347">
        <v>0.3513</v>
      </c>
      <c r="F347">
        <v>214</v>
      </c>
      <c r="K347" t="s">
        <v>367</v>
      </c>
      <c r="L347">
        <v>0.7077</v>
      </c>
      <c r="N347" s="432" t="s">
        <v>330</v>
      </c>
      <c r="O347" s="219">
        <v>0.46639999999999998</v>
      </c>
    </row>
    <row r="348" spans="1:15" ht="15.75" thickBot="1" x14ac:dyDescent="0.3">
      <c r="A348" t="str">
        <f t="shared" si="5"/>
        <v/>
      </c>
      <c r="B348" t="s">
        <v>381</v>
      </c>
      <c r="D348" t="s">
        <v>381</v>
      </c>
      <c r="E348">
        <v>0.64159999999999995</v>
      </c>
      <c r="F348">
        <v>112</v>
      </c>
      <c r="K348" t="s">
        <v>368</v>
      </c>
      <c r="L348">
        <v>0.86129999999999995</v>
      </c>
      <c r="N348" s="433"/>
      <c r="O348" s="220">
        <v>171</v>
      </c>
    </row>
    <row r="349" spans="1:15" x14ac:dyDescent="0.25">
      <c r="A349" t="str">
        <f t="shared" si="5"/>
        <v/>
      </c>
      <c r="B349" t="s">
        <v>382</v>
      </c>
      <c r="D349" t="s">
        <v>382</v>
      </c>
      <c r="E349">
        <v>0.45710000000000001</v>
      </c>
      <c r="F349">
        <v>173</v>
      </c>
      <c r="K349" t="s">
        <v>369</v>
      </c>
      <c r="L349">
        <v>0.25729999999999997</v>
      </c>
      <c r="N349" s="432" t="s">
        <v>331</v>
      </c>
      <c r="O349" s="219">
        <v>0.46579999999999999</v>
      </c>
    </row>
    <row r="350" spans="1:15" ht="15.75" thickBot="1" x14ac:dyDescent="0.3">
      <c r="A350" t="str">
        <f t="shared" si="5"/>
        <v/>
      </c>
      <c r="B350" t="s">
        <v>383</v>
      </c>
      <c r="D350" t="s">
        <v>383</v>
      </c>
      <c r="E350">
        <v>0.90980000000000005</v>
      </c>
      <c r="F350">
        <v>16</v>
      </c>
      <c r="K350" t="s">
        <v>370</v>
      </c>
      <c r="L350">
        <v>0.43030000000000002</v>
      </c>
      <c r="N350" s="433"/>
      <c r="O350" s="220">
        <v>172</v>
      </c>
    </row>
    <row r="351" spans="1:15" x14ac:dyDescent="0.25">
      <c r="A351" t="str">
        <f t="shared" si="5"/>
        <v/>
      </c>
      <c r="B351" t="s">
        <v>384</v>
      </c>
      <c r="D351" t="s">
        <v>384</v>
      </c>
      <c r="E351">
        <v>0.87090000000000001</v>
      </c>
      <c r="F351">
        <v>34</v>
      </c>
      <c r="K351" t="s">
        <v>371</v>
      </c>
      <c r="L351">
        <v>0.92910000000000004</v>
      </c>
      <c r="N351" s="432" t="s">
        <v>382</v>
      </c>
      <c r="O351" s="219">
        <v>0.45710000000000001</v>
      </c>
    </row>
    <row r="352" spans="1:15" ht="15.75" thickBot="1" x14ac:dyDescent="0.3">
      <c r="A352" t="str">
        <f t="shared" si="5"/>
        <v/>
      </c>
      <c r="B352" t="s">
        <v>385</v>
      </c>
      <c r="D352" t="s">
        <v>385</v>
      </c>
      <c r="E352">
        <v>0.18210000000000001</v>
      </c>
      <c r="F352">
        <v>287</v>
      </c>
      <c r="K352" t="s">
        <v>372</v>
      </c>
      <c r="L352">
        <v>0.37409999999999999</v>
      </c>
      <c r="N352" s="433"/>
      <c r="O352" s="220">
        <v>173</v>
      </c>
    </row>
    <row r="353" spans="11:15" x14ac:dyDescent="0.25">
      <c r="K353" t="s">
        <v>373</v>
      </c>
      <c r="L353">
        <v>0.26490000000000002</v>
      </c>
      <c r="N353" s="432" t="s">
        <v>115</v>
      </c>
      <c r="O353" s="219">
        <v>0.45119999999999999</v>
      </c>
    </row>
    <row r="354" spans="11:15" ht="15.75" thickBot="1" x14ac:dyDescent="0.3">
      <c r="K354" t="s">
        <v>374</v>
      </c>
      <c r="L354">
        <v>0.68230000000000002</v>
      </c>
      <c r="N354" s="433"/>
      <c r="O354" s="220">
        <v>174</v>
      </c>
    </row>
    <row r="355" spans="11:15" x14ac:dyDescent="0.25">
      <c r="K355" t="s">
        <v>375</v>
      </c>
      <c r="L355">
        <v>0.3231</v>
      </c>
      <c r="N355" s="432" t="s">
        <v>254</v>
      </c>
      <c r="O355" s="219">
        <v>0.44800000000000001</v>
      </c>
    </row>
    <row r="356" spans="11:15" ht="15.75" thickBot="1" x14ac:dyDescent="0.3">
      <c r="K356" t="s">
        <v>376</v>
      </c>
      <c r="L356">
        <v>0.94310000000000005</v>
      </c>
      <c r="N356" s="433"/>
      <c r="O356" s="220">
        <v>175</v>
      </c>
    </row>
    <row r="357" spans="11:15" ht="15.75" thickBot="1" x14ac:dyDescent="0.3">
      <c r="K357" t="s">
        <v>377</v>
      </c>
      <c r="L357">
        <v>0.6946</v>
      </c>
      <c r="N357" s="65" t="s">
        <v>23</v>
      </c>
      <c r="O357" s="66" t="s">
        <v>408</v>
      </c>
    </row>
    <row r="358" spans="11:15" x14ac:dyDescent="0.25">
      <c r="K358" t="s">
        <v>378</v>
      </c>
      <c r="L358">
        <v>0.41120000000000001</v>
      </c>
      <c r="N358" s="432" t="s">
        <v>150</v>
      </c>
      <c r="O358" s="219">
        <v>0.4456</v>
      </c>
    </row>
    <row r="359" spans="11:15" ht="15.75" thickBot="1" x14ac:dyDescent="0.3">
      <c r="K359" t="s">
        <v>379</v>
      </c>
      <c r="L359">
        <v>0.88090000000000002</v>
      </c>
      <c r="N359" s="433"/>
      <c r="O359" s="220">
        <v>176</v>
      </c>
    </row>
    <row r="360" spans="11:15" x14ac:dyDescent="0.25">
      <c r="K360" t="s">
        <v>380</v>
      </c>
      <c r="L360">
        <v>0.3513</v>
      </c>
      <c r="N360" s="432" t="s">
        <v>222</v>
      </c>
      <c r="O360" s="219">
        <v>0.44529999999999997</v>
      </c>
    </row>
    <row r="361" spans="11:15" ht="15.75" thickBot="1" x14ac:dyDescent="0.3">
      <c r="K361" t="s">
        <v>381</v>
      </c>
      <c r="L361">
        <v>0.64159999999999995</v>
      </c>
      <c r="N361" s="433"/>
      <c r="O361" s="220">
        <v>177</v>
      </c>
    </row>
    <row r="362" spans="11:15" x14ac:dyDescent="0.25">
      <c r="K362" t="s">
        <v>382</v>
      </c>
      <c r="L362">
        <v>0.45710000000000001</v>
      </c>
      <c r="N362" s="432" t="s">
        <v>97</v>
      </c>
      <c r="O362" s="219">
        <v>0.44440000000000002</v>
      </c>
    </row>
    <row r="363" spans="11:15" ht="15.75" thickBot="1" x14ac:dyDescent="0.3">
      <c r="K363" t="s">
        <v>383</v>
      </c>
      <c r="L363">
        <v>0.90980000000000005</v>
      </c>
      <c r="N363" s="433"/>
      <c r="O363" s="220">
        <v>178</v>
      </c>
    </row>
    <row r="364" spans="11:15" x14ac:dyDescent="0.25">
      <c r="K364" t="s">
        <v>384</v>
      </c>
      <c r="L364">
        <v>0.87090000000000001</v>
      </c>
      <c r="N364" s="432" t="s">
        <v>117</v>
      </c>
      <c r="O364" s="219">
        <v>0.44340000000000002</v>
      </c>
    </row>
    <row r="365" spans="11:15" ht="15.75" thickBot="1" x14ac:dyDescent="0.3">
      <c r="K365" t="s">
        <v>385</v>
      </c>
      <c r="L365">
        <v>0.18210000000000001</v>
      </c>
      <c r="N365" s="433"/>
      <c r="O365" s="220">
        <v>179</v>
      </c>
    </row>
    <row r="366" spans="11:15" x14ac:dyDescent="0.25">
      <c r="L366">
        <v>21</v>
      </c>
      <c r="N366" s="432" t="s">
        <v>104</v>
      </c>
      <c r="O366" s="219">
        <v>0.4345</v>
      </c>
    </row>
    <row r="367" spans="11:15" ht="15.75" thickBot="1" x14ac:dyDescent="0.3">
      <c r="L367">
        <v>28</v>
      </c>
      <c r="N367" s="433"/>
      <c r="O367" s="220">
        <v>180</v>
      </c>
    </row>
    <row r="368" spans="11:15" x14ac:dyDescent="0.25">
      <c r="L368">
        <v>29</v>
      </c>
      <c r="N368" s="13" t="s">
        <v>370</v>
      </c>
      <c r="O368" s="219">
        <v>0.43030000000000002</v>
      </c>
    </row>
    <row r="369" spans="12:15" ht="15.75" thickBot="1" x14ac:dyDescent="0.3">
      <c r="L369">
        <v>31</v>
      </c>
      <c r="N369" s="14" t="s">
        <v>425</v>
      </c>
      <c r="O369" s="220">
        <v>181</v>
      </c>
    </row>
    <row r="370" spans="12:15" x14ac:dyDescent="0.25">
      <c r="L370">
        <v>36</v>
      </c>
      <c r="N370" s="13" t="s">
        <v>123</v>
      </c>
      <c r="O370" s="219">
        <v>0.43</v>
      </c>
    </row>
    <row r="371" spans="12:15" ht="15.75" thickBot="1" x14ac:dyDescent="0.3">
      <c r="L371">
        <v>38</v>
      </c>
      <c r="N371" s="14" t="s">
        <v>428</v>
      </c>
      <c r="O371" s="220">
        <v>182</v>
      </c>
    </row>
    <row r="372" spans="12:15" x14ac:dyDescent="0.25">
      <c r="L372">
        <v>39</v>
      </c>
      <c r="N372" s="432" t="s">
        <v>287</v>
      </c>
      <c r="O372" s="219">
        <v>0.42320000000000002</v>
      </c>
    </row>
    <row r="373" spans="12:15" ht="15.75" thickBot="1" x14ac:dyDescent="0.3">
      <c r="L373">
        <v>41</v>
      </c>
      <c r="N373" s="433"/>
      <c r="O373" s="220">
        <v>183</v>
      </c>
    </row>
    <row r="374" spans="12:15" x14ac:dyDescent="0.25">
      <c r="L374">
        <v>48</v>
      </c>
      <c r="N374" s="432" t="s">
        <v>311</v>
      </c>
      <c r="O374" s="219">
        <v>0.42020000000000002</v>
      </c>
    </row>
    <row r="375" spans="12:15" ht="15.75" thickBot="1" x14ac:dyDescent="0.3">
      <c r="L375">
        <v>49</v>
      </c>
      <c r="N375" s="433"/>
      <c r="O375" s="220">
        <v>184</v>
      </c>
    </row>
    <row r="376" spans="12:15" x14ac:dyDescent="0.25">
      <c r="L376">
        <v>52</v>
      </c>
      <c r="N376" s="432" t="s">
        <v>36</v>
      </c>
      <c r="O376" s="219">
        <v>0.41970000000000002</v>
      </c>
    </row>
    <row r="377" spans="12:15" ht="15.75" thickBot="1" x14ac:dyDescent="0.3">
      <c r="L377">
        <v>53</v>
      </c>
      <c r="N377" s="433"/>
      <c r="O377" s="220">
        <v>185</v>
      </c>
    </row>
    <row r="378" spans="12:15" x14ac:dyDescent="0.25">
      <c r="L378">
        <v>54</v>
      </c>
      <c r="N378" s="432" t="s">
        <v>134</v>
      </c>
      <c r="O378" s="219">
        <v>0.41870000000000002</v>
      </c>
    </row>
    <row r="379" spans="12:15" ht="15.75" thickBot="1" x14ac:dyDescent="0.3">
      <c r="L379">
        <v>55</v>
      </c>
      <c r="N379" s="433"/>
      <c r="O379" s="220">
        <v>186</v>
      </c>
    </row>
    <row r="380" spans="12:15" x14ac:dyDescent="0.25">
      <c r="L380">
        <v>58</v>
      </c>
      <c r="N380" s="432" t="s">
        <v>190</v>
      </c>
      <c r="O380" s="219">
        <v>0.41599999999999998</v>
      </c>
    </row>
    <row r="381" spans="12:15" ht="15.75" thickBot="1" x14ac:dyDescent="0.3">
      <c r="L381">
        <v>59</v>
      </c>
      <c r="N381" s="433"/>
      <c r="O381" s="220">
        <v>187</v>
      </c>
    </row>
    <row r="382" spans="12:15" x14ac:dyDescent="0.25">
      <c r="L382">
        <v>60</v>
      </c>
      <c r="N382" s="432" t="s">
        <v>283</v>
      </c>
      <c r="O382" s="219">
        <v>0.41449999999999998</v>
      </c>
    </row>
    <row r="383" spans="12:15" ht="15.75" thickBot="1" x14ac:dyDescent="0.3">
      <c r="L383">
        <v>61</v>
      </c>
      <c r="N383" s="433"/>
      <c r="O383" s="220">
        <v>188</v>
      </c>
    </row>
    <row r="384" spans="12:15" x14ac:dyDescent="0.25">
      <c r="L384">
        <v>62</v>
      </c>
      <c r="N384" s="432" t="s">
        <v>70</v>
      </c>
      <c r="O384" s="219">
        <v>0.4128</v>
      </c>
    </row>
    <row r="385" spans="12:15" ht="15.75" thickBot="1" x14ac:dyDescent="0.3">
      <c r="L385">
        <v>63</v>
      </c>
      <c r="N385" s="433"/>
      <c r="O385" s="220">
        <v>189</v>
      </c>
    </row>
    <row r="386" spans="12:15" x14ac:dyDescent="0.25">
      <c r="L386">
        <v>65</v>
      </c>
      <c r="N386" s="432" t="s">
        <v>378</v>
      </c>
      <c r="O386" s="219">
        <v>0.41120000000000001</v>
      </c>
    </row>
    <row r="387" spans="12:15" ht="15.75" thickBot="1" x14ac:dyDescent="0.3">
      <c r="L387">
        <v>68</v>
      </c>
      <c r="N387" s="433"/>
      <c r="O387" s="220">
        <v>190</v>
      </c>
    </row>
    <row r="388" spans="12:15" x14ac:dyDescent="0.25">
      <c r="L388">
        <v>69</v>
      </c>
      <c r="N388" s="432" t="s">
        <v>305</v>
      </c>
      <c r="O388" s="219">
        <v>0.41089999999999999</v>
      </c>
    </row>
    <row r="389" spans="12:15" ht="15.75" thickBot="1" x14ac:dyDescent="0.3">
      <c r="L389">
        <v>70</v>
      </c>
      <c r="N389" s="433"/>
      <c r="O389" s="220">
        <v>191</v>
      </c>
    </row>
    <row r="390" spans="12:15" x14ac:dyDescent="0.25">
      <c r="L390">
        <v>71</v>
      </c>
      <c r="N390" s="432" t="s">
        <v>141</v>
      </c>
      <c r="O390" s="219">
        <v>0.40620000000000001</v>
      </c>
    </row>
    <row r="391" spans="12:15" ht="15.75" thickBot="1" x14ac:dyDescent="0.3">
      <c r="L391">
        <v>73</v>
      </c>
      <c r="N391" s="433"/>
      <c r="O391" s="220">
        <v>192</v>
      </c>
    </row>
    <row r="392" spans="12:15" x14ac:dyDescent="0.25">
      <c r="L392">
        <v>74</v>
      </c>
      <c r="N392" s="432" t="s">
        <v>210</v>
      </c>
      <c r="O392" s="219">
        <v>0.40479999999999999</v>
      </c>
    </row>
    <row r="393" spans="12:15" ht="15.75" thickBot="1" x14ac:dyDescent="0.3">
      <c r="L393">
        <v>75</v>
      </c>
      <c r="N393" s="433"/>
      <c r="O393" s="220">
        <v>193</v>
      </c>
    </row>
    <row r="394" spans="12:15" x14ac:dyDescent="0.25">
      <c r="L394">
        <v>77</v>
      </c>
      <c r="N394" s="432" t="s">
        <v>348</v>
      </c>
      <c r="O394" s="219">
        <v>0.39610000000000001</v>
      </c>
    </row>
    <row r="395" spans="12:15" ht="15.75" thickBot="1" x14ac:dyDescent="0.3">
      <c r="L395">
        <v>78</v>
      </c>
      <c r="N395" s="433"/>
      <c r="O395" s="220">
        <v>194</v>
      </c>
    </row>
    <row r="396" spans="12:15" x14ac:dyDescent="0.25">
      <c r="L396">
        <v>79</v>
      </c>
      <c r="N396" s="432" t="s">
        <v>259</v>
      </c>
      <c r="O396" s="219">
        <v>0.39329999999999998</v>
      </c>
    </row>
    <row r="397" spans="12:15" ht="15.75" thickBot="1" x14ac:dyDescent="0.3">
      <c r="L397">
        <v>80</v>
      </c>
      <c r="N397" s="433"/>
      <c r="O397" s="220">
        <v>195</v>
      </c>
    </row>
    <row r="398" spans="12:15" x14ac:dyDescent="0.25">
      <c r="L398">
        <v>82</v>
      </c>
      <c r="N398" s="432" t="s">
        <v>169</v>
      </c>
      <c r="O398" s="219">
        <v>0.39190000000000003</v>
      </c>
    </row>
    <row r="399" spans="12:15" ht="15.75" thickBot="1" x14ac:dyDescent="0.3">
      <c r="L399">
        <v>84</v>
      </c>
      <c r="N399" s="433"/>
      <c r="O399" s="220">
        <v>196</v>
      </c>
    </row>
    <row r="400" spans="12:15" x14ac:dyDescent="0.25">
      <c r="L400">
        <v>87</v>
      </c>
      <c r="N400" s="432" t="s">
        <v>340</v>
      </c>
      <c r="O400" s="219">
        <v>0.39129999999999998</v>
      </c>
    </row>
    <row r="401" spans="12:15" ht="15.75" thickBot="1" x14ac:dyDescent="0.3">
      <c r="L401">
        <v>89</v>
      </c>
      <c r="N401" s="433"/>
      <c r="O401" s="220">
        <v>197</v>
      </c>
    </row>
    <row r="402" spans="12:15" x14ac:dyDescent="0.25">
      <c r="L402">
        <v>90</v>
      </c>
      <c r="N402" s="432" t="s">
        <v>114</v>
      </c>
      <c r="O402" s="219">
        <v>0.39069999999999999</v>
      </c>
    </row>
    <row r="403" spans="12:15" ht="15.75" thickBot="1" x14ac:dyDescent="0.3">
      <c r="L403">
        <v>91</v>
      </c>
      <c r="N403" s="433"/>
      <c r="O403" s="220">
        <v>198</v>
      </c>
    </row>
    <row r="404" spans="12:15" x14ac:dyDescent="0.25">
      <c r="L404">
        <v>92</v>
      </c>
      <c r="N404" s="432" t="s">
        <v>46</v>
      </c>
      <c r="O404" s="219">
        <v>0.3846</v>
      </c>
    </row>
    <row r="405" spans="12:15" ht="15.75" thickBot="1" x14ac:dyDescent="0.3">
      <c r="L405">
        <v>94</v>
      </c>
      <c r="N405" s="433"/>
      <c r="O405" s="220">
        <v>199</v>
      </c>
    </row>
    <row r="406" spans="12:15" x14ac:dyDescent="0.25">
      <c r="L406">
        <v>96</v>
      </c>
      <c r="N406" s="432" t="s">
        <v>128</v>
      </c>
      <c r="O406" s="219">
        <v>0.37959999999999999</v>
      </c>
    </row>
    <row r="407" spans="12:15" ht="15.75" thickBot="1" x14ac:dyDescent="0.3">
      <c r="L407">
        <v>97</v>
      </c>
      <c r="N407" s="433"/>
      <c r="O407" s="220">
        <v>200</v>
      </c>
    </row>
    <row r="408" spans="12:15" ht="15.75" thickBot="1" x14ac:dyDescent="0.3">
      <c r="L408">
        <v>99</v>
      </c>
      <c r="N408" s="65" t="s">
        <v>23</v>
      </c>
      <c r="O408" s="66" t="s">
        <v>408</v>
      </c>
    </row>
    <row r="409" spans="12:15" x14ac:dyDescent="0.25">
      <c r="L409">
        <v>101</v>
      </c>
      <c r="N409" s="432" t="s">
        <v>138</v>
      </c>
      <c r="O409" s="219">
        <v>0.37830000000000003</v>
      </c>
    </row>
    <row r="410" spans="12:15" ht="15.75" thickBot="1" x14ac:dyDescent="0.3">
      <c r="L410">
        <v>102</v>
      </c>
      <c r="N410" s="433"/>
      <c r="O410" s="220">
        <v>201</v>
      </c>
    </row>
    <row r="411" spans="12:15" x14ac:dyDescent="0.25">
      <c r="L411">
        <v>103</v>
      </c>
      <c r="N411" s="432" t="s">
        <v>257</v>
      </c>
      <c r="O411" s="219">
        <v>0.37659999999999999</v>
      </c>
    </row>
    <row r="412" spans="12:15" ht="15.75" thickBot="1" x14ac:dyDescent="0.3">
      <c r="L412">
        <v>104</v>
      </c>
      <c r="N412" s="433"/>
      <c r="O412" s="220">
        <v>202</v>
      </c>
    </row>
    <row r="413" spans="12:15" x14ac:dyDescent="0.25">
      <c r="L413">
        <v>106</v>
      </c>
      <c r="N413" s="432" t="s">
        <v>66</v>
      </c>
      <c r="O413" s="219">
        <v>0.37580000000000002</v>
      </c>
    </row>
    <row r="414" spans="12:15" ht="15.75" thickBot="1" x14ac:dyDescent="0.3">
      <c r="L414">
        <v>107</v>
      </c>
      <c r="N414" s="433"/>
      <c r="O414" s="220">
        <v>203</v>
      </c>
    </row>
    <row r="415" spans="12:15" x14ac:dyDescent="0.25">
      <c r="L415">
        <v>108</v>
      </c>
      <c r="N415" s="432" t="s">
        <v>372</v>
      </c>
      <c r="O415" s="219">
        <v>0.37409999999999999</v>
      </c>
    </row>
    <row r="416" spans="12:15" ht="15.75" thickBot="1" x14ac:dyDescent="0.3">
      <c r="L416">
        <v>109</v>
      </c>
      <c r="N416" s="433"/>
      <c r="O416" s="220">
        <v>204</v>
      </c>
    </row>
    <row r="417" spans="12:15" x14ac:dyDescent="0.25">
      <c r="L417">
        <v>110</v>
      </c>
      <c r="N417" s="432" t="s">
        <v>236</v>
      </c>
      <c r="O417" s="219">
        <v>0.37219999999999998</v>
      </c>
    </row>
    <row r="418" spans="12:15" ht="15.75" thickBot="1" x14ac:dyDescent="0.3">
      <c r="L418">
        <v>112</v>
      </c>
      <c r="N418" s="433"/>
      <c r="O418" s="220">
        <v>205</v>
      </c>
    </row>
    <row r="419" spans="12:15" x14ac:dyDescent="0.25">
      <c r="L419">
        <v>114</v>
      </c>
      <c r="N419" s="432" t="s">
        <v>284</v>
      </c>
      <c r="O419" s="219">
        <v>0.37080000000000002</v>
      </c>
    </row>
    <row r="420" spans="12:15" ht="15.75" thickBot="1" x14ac:dyDescent="0.3">
      <c r="L420">
        <v>115</v>
      </c>
      <c r="N420" s="433"/>
      <c r="O420" s="220">
        <v>206</v>
      </c>
    </row>
    <row r="421" spans="12:15" x14ac:dyDescent="0.25">
      <c r="L421">
        <v>116</v>
      </c>
      <c r="N421" s="432" t="s">
        <v>235</v>
      </c>
      <c r="O421" s="219">
        <v>0.36420000000000002</v>
      </c>
    </row>
    <row r="422" spans="12:15" ht="15.75" thickBot="1" x14ac:dyDescent="0.3">
      <c r="L422">
        <v>117</v>
      </c>
      <c r="N422" s="433"/>
      <c r="O422" s="220">
        <v>207</v>
      </c>
    </row>
    <row r="423" spans="12:15" x14ac:dyDescent="0.25">
      <c r="L423">
        <v>118</v>
      </c>
      <c r="N423" s="432" t="s">
        <v>278</v>
      </c>
      <c r="O423" s="219">
        <v>0.36330000000000001</v>
      </c>
    </row>
    <row r="424" spans="12:15" ht="15.75" thickBot="1" x14ac:dyDescent="0.3">
      <c r="L424">
        <v>119</v>
      </c>
      <c r="N424" s="433"/>
      <c r="O424" s="220">
        <v>208</v>
      </c>
    </row>
    <row r="425" spans="12:15" x14ac:dyDescent="0.25">
      <c r="L425">
        <v>120</v>
      </c>
      <c r="N425" s="432" t="s">
        <v>312</v>
      </c>
      <c r="O425" s="219">
        <v>0.35949999999999999</v>
      </c>
    </row>
    <row r="426" spans="12:15" ht="15.75" thickBot="1" x14ac:dyDescent="0.3">
      <c r="L426">
        <v>121</v>
      </c>
      <c r="N426" s="433"/>
      <c r="O426" s="220">
        <v>209</v>
      </c>
    </row>
    <row r="427" spans="12:15" x14ac:dyDescent="0.25">
      <c r="L427">
        <v>122</v>
      </c>
      <c r="N427" s="432" t="s">
        <v>127</v>
      </c>
      <c r="O427" s="219">
        <v>0.35830000000000001</v>
      </c>
    </row>
    <row r="428" spans="12:15" ht="15.75" thickBot="1" x14ac:dyDescent="0.3">
      <c r="L428">
        <v>123</v>
      </c>
      <c r="N428" s="433"/>
      <c r="O428" s="220">
        <v>210</v>
      </c>
    </row>
    <row r="429" spans="12:15" x14ac:dyDescent="0.25">
      <c r="L429">
        <v>124</v>
      </c>
      <c r="N429" s="432" t="s">
        <v>183</v>
      </c>
      <c r="O429" s="219">
        <v>0.35709999999999997</v>
      </c>
    </row>
    <row r="430" spans="12:15" ht="15.75" thickBot="1" x14ac:dyDescent="0.3">
      <c r="L430">
        <v>125</v>
      </c>
      <c r="N430" s="433"/>
      <c r="O430" s="220">
        <v>211</v>
      </c>
    </row>
    <row r="431" spans="12:15" x14ac:dyDescent="0.25">
      <c r="L431">
        <v>126</v>
      </c>
      <c r="N431" s="432" t="s">
        <v>320</v>
      </c>
      <c r="O431" s="219">
        <v>0.35449999999999998</v>
      </c>
    </row>
    <row r="432" spans="12:15" ht="15.75" thickBot="1" x14ac:dyDescent="0.3">
      <c r="L432">
        <v>127</v>
      </c>
      <c r="N432" s="433"/>
      <c r="O432" s="220">
        <v>212</v>
      </c>
    </row>
    <row r="433" spans="12:15" x14ac:dyDescent="0.25">
      <c r="L433">
        <v>128</v>
      </c>
      <c r="N433" s="432" t="s">
        <v>325</v>
      </c>
      <c r="O433" s="219">
        <v>0.35439999999999999</v>
      </c>
    </row>
    <row r="434" spans="12:15" ht="15.75" thickBot="1" x14ac:dyDescent="0.3">
      <c r="L434">
        <v>129</v>
      </c>
      <c r="N434" s="433"/>
      <c r="O434" s="220">
        <v>213</v>
      </c>
    </row>
    <row r="435" spans="12:15" x14ac:dyDescent="0.25">
      <c r="L435">
        <v>130</v>
      </c>
      <c r="N435" s="432" t="s">
        <v>380</v>
      </c>
      <c r="O435" s="219">
        <v>0.3513</v>
      </c>
    </row>
    <row r="436" spans="12:15" ht="15.75" thickBot="1" x14ac:dyDescent="0.3">
      <c r="L436">
        <v>131</v>
      </c>
      <c r="N436" s="433"/>
      <c r="O436" s="220">
        <v>214</v>
      </c>
    </row>
    <row r="437" spans="12:15" x14ac:dyDescent="0.25">
      <c r="L437">
        <v>132</v>
      </c>
      <c r="N437" s="432" t="s">
        <v>229</v>
      </c>
      <c r="O437" s="219">
        <v>0.34799999999999998</v>
      </c>
    </row>
    <row r="438" spans="12:15" ht="15.75" thickBot="1" x14ac:dyDescent="0.3">
      <c r="L438">
        <v>133</v>
      </c>
      <c r="N438" s="433"/>
      <c r="O438" s="220">
        <v>215</v>
      </c>
    </row>
    <row r="439" spans="12:15" x14ac:dyDescent="0.25">
      <c r="L439">
        <v>135</v>
      </c>
      <c r="N439" s="13" t="s">
        <v>118</v>
      </c>
      <c r="O439" s="219">
        <v>0.34599999999999997</v>
      </c>
    </row>
    <row r="440" spans="12:15" ht="15.75" thickBot="1" x14ac:dyDescent="0.3">
      <c r="L440">
        <v>136</v>
      </c>
      <c r="N440" s="14" t="s">
        <v>431</v>
      </c>
      <c r="O440" s="220">
        <v>216</v>
      </c>
    </row>
    <row r="441" spans="12:15" x14ac:dyDescent="0.25">
      <c r="L441">
        <v>137</v>
      </c>
      <c r="N441" s="432" t="s">
        <v>223</v>
      </c>
      <c r="O441" s="219">
        <v>0.34339999999999998</v>
      </c>
    </row>
    <row r="442" spans="12:15" ht="15.75" thickBot="1" x14ac:dyDescent="0.3">
      <c r="L442">
        <v>138</v>
      </c>
      <c r="N442" s="433"/>
      <c r="O442" s="220">
        <v>217</v>
      </c>
    </row>
    <row r="443" spans="12:15" x14ac:dyDescent="0.25">
      <c r="L443">
        <v>139</v>
      </c>
      <c r="N443" s="432" t="s">
        <v>309</v>
      </c>
      <c r="O443" s="219">
        <v>0.34179999999999999</v>
      </c>
    </row>
    <row r="444" spans="12:15" ht="15.75" thickBot="1" x14ac:dyDescent="0.3">
      <c r="L444">
        <v>140</v>
      </c>
      <c r="N444" s="433"/>
      <c r="O444" s="220">
        <v>218</v>
      </c>
    </row>
    <row r="445" spans="12:15" x14ac:dyDescent="0.25">
      <c r="L445">
        <v>141</v>
      </c>
      <c r="N445" s="13" t="s">
        <v>146</v>
      </c>
      <c r="O445" s="219">
        <v>0.34179999999999999</v>
      </c>
    </row>
    <row r="446" spans="12:15" ht="15.75" thickBot="1" x14ac:dyDescent="0.3">
      <c r="L446">
        <v>142</v>
      </c>
      <c r="N446" s="14" t="s">
        <v>428</v>
      </c>
      <c r="O446" s="220">
        <v>219</v>
      </c>
    </row>
    <row r="447" spans="12:15" x14ac:dyDescent="0.25">
      <c r="L447">
        <v>143</v>
      </c>
      <c r="N447" s="432" t="s">
        <v>289</v>
      </c>
      <c r="O447" s="219">
        <v>0.33900000000000002</v>
      </c>
    </row>
    <row r="448" spans="12:15" ht="15.75" thickBot="1" x14ac:dyDescent="0.3">
      <c r="L448">
        <v>144</v>
      </c>
      <c r="N448" s="433"/>
      <c r="O448" s="220">
        <v>220</v>
      </c>
    </row>
    <row r="449" spans="12:15" x14ac:dyDescent="0.25">
      <c r="L449">
        <v>145</v>
      </c>
      <c r="N449" s="432" t="s">
        <v>211</v>
      </c>
      <c r="O449" s="219">
        <v>0.33829999999999999</v>
      </c>
    </row>
    <row r="450" spans="12:15" ht="15.75" thickBot="1" x14ac:dyDescent="0.3">
      <c r="L450">
        <v>146</v>
      </c>
      <c r="N450" s="433"/>
      <c r="O450" s="220">
        <v>221</v>
      </c>
    </row>
    <row r="451" spans="12:15" x14ac:dyDescent="0.25">
      <c r="L451">
        <v>147</v>
      </c>
      <c r="N451" s="432" t="s">
        <v>178</v>
      </c>
      <c r="O451" s="219">
        <v>0.33179999999999998</v>
      </c>
    </row>
    <row r="452" spans="12:15" ht="15.75" thickBot="1" x14ac:dyDescent="0.3">
      <c r="L452">
        <v>148</v>
      </c>
      <c r="N452" s="433"/>
      <c r="O452" s="220">
        <v>222</v>
      </c>
    </row>
    <row r="453" spans="12:15" x14ac:dyDescent="0.25">
      <c r="L453">
        <v>149</v>
      </c>
      <c r="N453" s="432" t="s">
        <v>321</v>
      </c>
      <c r="O453" s="219">
        <v>0.3306</v>
      </c>
    </row>
    <row r="454" spans="12:15" ht="15.75" thickBot="1" x14ac:dyDescent="0.3">
      <c r="L454">
        <v>151</v>
      </c>
      <c r="N454" s="433"/>
      <c r="O454" s="220">
        <v>223</v>
      </c>
    </row>
    <row r="455" spans="12:15" x14ac:dyDescent="0.25">
      <c r="L455">
        <v>152</v>
      </c>
      <c r="N455" s="432" t="s">
        <v>113</v>
      </c>
      <c r="O455" s="219">
        <v>0.3276</v>
      </c>
    </row>
    <row r="456" spans="12:15" ht="15.75" thickBot="1" x14ac:dyDescent="0.3">
      <c r="L456">
        <v>153</v>
      </c>
      <c r="N456" s="433"/>
      <c r="O456" s="220">
        <v>224</v>
      </c>
    </row>
    <row r="457" spans="12:15" x14ac:dyDescent="0.25">
      <c r="L457">
        <v>154</v>
      </c>
      <c r="N457" s="432" t="s">
        <v>72</v>
      </c>
      <c r="O457" s="219">
        <v>0.3236</v>
      </c>
    </row>
    <row r="458" spans="12:15" ht="15.75" thickBot="1" x14ac:dyDescent="0.3">
      <c r="L458">
        <v>155</v>
      </c>
      <c r="N458" s="433"/>
      <c r="O458" s="220">
        <v>225</v>
      </c>
    </row>
    <row r="459" spans="12:15" ht="15.75" thickBot="1" x14ac:dyDescent="0.3">
      <c r="L459">
        <v>156</v>
      </c>
      <c r="N459" s="65" t="s">
        <v>23</v>
      </c>
      <c r="O459" s="66" t="s">
        <v>408</v>
      </c>
    </row>
    <row r="460" spans="12:15" x14ac:dyDescent="0.25">
      <c r="L460">
        <v>157</v>
      </c>
      <c r="N460" s="432" t="s">
        <v>375</v>
      </c>
      <c r="O460" s="219">
        <v>0.3231</v>
      </c>
    </row>
    <row r="461" spans="12:15" ht="15.75" thickBot="1" x14ac:dyDescent="0.3">
      <c r="L461">
        <v>158</v>
      </c>
      <c r="N461" s="433"/>
      <c r="O461" s="220">
        <v>226</v>
      </c>
    </row>
    <row r="462" spans="12:15" x14ac:dyDescent="0.25">
      <c r="L462">
        <v>159</v>
      </c>
      <c r="N462" s="432" t="s">
        <v>129</v>
      </c>
      <c r="O462" s="219">
        <v>0.32240000000000002</v>
      </c>
    </row>
    <row r="463" spans="12:15" ht="15.75" thickBot="1" x14ac:dyDescent="0.3">
      <c r="L463">
        <v>160</v>
      </c>
      <c r="N463" s="433"/>
      <c r="O463" s="220">
        <v>227</v>
      </c>
    </row>
    <row r="464" spans="12:15" x14ac:dyDescent="0.25">
      <c r="L464">
        <v>161</v>
      </c>
      <c r="N464" s="13" t="s">
        <v>304</v>
      </c>
      <c r="O464" s="219">
        <v>0.31859999999999999</v>
      </c>
    </row>
    <row r="465" spans="12:15" ht="15.75" thickBot="1" x14ac:dyDescent="0.3">
      <c r="L465">
        <v>162</v>
      </c>
      <c r="N465" s="14" t="s">
        <v>431</v>
      </c>
      <c r="O465" s="220">
        <v>228</v>
      </c>
    </row>
    <row r="466" spans="12:15" x14ac:dyDescent="0.25">
      <c r="L466">
        <v>163</v>
      </c>
      <c r="N466" s="432" t="s">
        <v>298</v>
      </c>
      <c r="O466" s="219">
        <v>0.31730000000000003</v>
      </c>
    </row>
    <row r="467" spans="12:15" ht="15.75" thickBot="1" x14ac:dyDescent="0.3">
      <c r="L467">
        <v>164</v>
      </c>
      <c r="N467" s="433"/>
      <c r="O467" s="220">
        <v>229</v>
      </c>
    </row>
    <row r="468" spans="12:15" x14ac:dyDescent="0.25">
      <c r="L468">
        <v>165</v>
      </c>
      <c r="N468" s="13" t="s">
        <v>140</v>
      </c>
      <c r="O468" s="219">
        <v>0.31109999999999999</v>
      </c>
    </row>
    <row r="469" spans="12:15" ht="15.75" thickBot="1" x14ac:dyDescent="0.3">
      <c r="L469">
        <v>166</v>
      </c>
      <c r="N469" s="14" t="s">
        <v>428</v>
      </c>
      <c r="O469" s="220">
        <v>230</v>
      </c>
    </row>
    <row r="470" spans="12:15" x14ac:dyDescent="0.25">
      <c r="L470">
        <v>167</v>
      </c>
      <c r="N470" s="432" t="s">
        <v>270</v>
      </c>
      <c r="O470" s="219">
        <v>0.3085</v>
      </c>
    </row>
    <row r="471" spans="12:15" ht="15.75" thickBot="1" x14ac:dyDescent="0.3">
      <c r="L471">
        <v>168</v>
      </c>
      <c r="N471" s="433"/>
      <c r="O471" s="220">
        <v>231</v>
      </c>
    </row>
    <row r="472" spans="12:15" x14ac:dyDescent="0.25">
      <c r="L472">
        <v>169</v>
      </c>
      <c r="N472" s="432" t="s">
        <v>60</v>
      </c>
      <c r="O472" s="219">
        <v>0.30759999999999998</v>
      </c>
    </row>
    <row r="473" spans="12:15" ht="15.75" thickBot="1" x14ac:dyDescent="0.3">
      <c r="L473">
        <v>170</v>
      </c>
      <c r="N473" s="433"/>
      <c r="O473" s="220">
        <v>232</v>
      </c>
    </row>
    <row r="474" spans="12:15" x14ac:dyDescent="0.25">
      <c r="L474">
        <v>171</v>
      </c>
      <c r="N474" s="432" t="s">
        <v>88</v>
      </c>
      <c r="O474" s="219">
        <v>0.307</v>
      </c>
    </row>
    <row r="475" spans="12:15" ht="15.75" thickBot="1" x14ac:dyDescent="0.3">
      <c r="L475">
        <v>172</v>
      </c>
      <c r="N475" s="433"/>
      <c r="O475" s="220">
        <v>233</v>
      </c>
    </row>
    <row r="476" spans="12:15" x14ac:dyDescent="0.25">
      <c r="L476">
        <v>173</v>
      </c>
      <c r="N476" s="432" t="s">
        <v>237</v>
      </c>
      <c r="O476" s="219">
        <v>0.30530000000000002</v>
      </c>
    </row>
    <row r="477" spans="12:15" ht="15.75" thickBot="1" x14ac:dyDescent="0.3">
      <c r="L477">
        <v>174</v>
      </c>
      <c r="N477" s="433"/>
      <c r="O477" s="220">
        <v>234</v>
      </c>
    </row>
    <row r="478" spans="12:15" x14ac:dyDescent="0.25">
      <c r="L478">
        <v>175</v>
      </c>
      <c r="N478" s="432" t="s">
        <v>346</v>
      </c>
      <c r="O478" s="219">
        <v>0.30220000000000002</v>
      </c>
    </row>
    <row r="479" spans="12:15" ht="15.75" thickBot="1" x14ac:dyDescent="0.3">
      <c r="L479">
        <v>176</v>
      </c>
      <c r="N479" s="433"/>
      <c r="O479" s="220">
        <v>235</v>
      </c>
    </row>
    <row r="480" spans="12:15" x14ac:dyDescent="0.25">
      <c r="L480">
        <v>177</v>
      </c>
      <c r="N480" s="432" t="s">
        <v>242</v>
      </c>
      <c r="O480" s="219">
        <v>0.29499999999999998</v>
      </c>
    </row>
    <row r="481" spans="12:15" ht="15.75" thickBot="1" x14ac:dyDescent="0.3">
      <c r="L481">
        <v>178</v>
      </c>
      <c r="N481" s="433"/>
      <c r="O481" s="220">
        <v>236</v>
      </c>
    </row>
    <row r="482" spans="12:15" x14ac:dyDescent="0.25">
      <c r="L482">
        <v>179</v>
      </c>
      <c r="N482" s="432" t="s">
        <v>288</v>
      </c>
      <c r="O482" s="219">
        <v>0.29289999999999999</v>
      </c>
    </row>
    <row r="483" spans="12:15" ht="15.75" thickBot="1" x14ac:dyDescent="0.3">
      <c r="L483">
        <v>180</v>
      </c>
      <c r="N483" s="433"/>
      <c r="O483" s="220">
        <v>237</v>
      </c>
    </row>
    <row r="484" spans="12:15" x14ac:dyDescent="0.25">
      <c r="L484">
        <v>183</v>
      </c>
      <c r="N484" s="432" t="s">
        <v>282</v>
      </c>
      <c r="O484" s="219">
        <v>0.29149999999999998</v>
      </c>
    </row>
    <row r="485" spans="12:15" ht="15.75" thickBot="1" x14ac:dyDescent="0.3">
      <c r="L485">
        <v>184</v>
      </c>
      <c r="N485" s="433"/>
      <c r="O485" s="220">
        <v>238</v>
      </c>
    </row>
    <row r="486" spans="12:15" x14ac:dyDescent="0.25">
      <c r="L486">
        <v>185</v>
      </c>
      <c r="N486" s="432" t="s">
        <v>275</v>
      </c>
      <c r="O486" s="219">
        <v>0.29099999999999998</v>
      </c>
    </row>
    <row r="487" spans="12:15" ht="15.75" thickBot="1" x14ac:dyDescent="0.3">
      <c r="L487">
        <v>186</v>
      </c>
      <c r="N487" s="433"/>
      <c r="O487" s="220">
        <v>239</v>
      </c>
    </row>
    <row r="488" spans="12:15" x14ac:dyDescent="0.25">
      <c r="L488">
        <v>187</v>
      </c>
      <c r="N488" s="432" t="s">
        <v>50</v>
      </c>
      <c r="O488" s="219">
        <v>0.28849999999999998</v>
      </c>
    </row>
    <row r="489" spans="12:15" ht="15.75" thickBot="1" x14ac:dyDescent="0.3">
      <c r="L489">
        <v>188</v>
      </c>
      <c r="N489" s="433"/>
      <c r="O489" s="220">
        <v>240</v>
      </c>
    </row>
    <row r="490" spans="12:15" x14ac:dyDescent="0.25">
      <c r="L490">
        <v>189</v>
      </c>
      <c r="N490" s="432" t="s">
        <v>103</v>
      </c>
      <c r="O490" s="219">
        <v>0.28289999999999998</v>
      </c>
    </row>
    <row r="491" spans="12:15" ht="15.75" thickBot="1" x14ac:dyDescent="0.3">
      <c r="L491">
        <v>190</v>
      </c>
      <c r="N491" s="433"/>
      <c r="O491" s="220">
        <v>241</v>
      </c>
    </row>
    <row r="492" spans="12:15" x14ac:dyDescent="0.25">
      <c r="L492">
        <v>191</v>
      </c>
      <c r="N492" s="432" t="s">
        <v>142</v>
      </c>
      <c r="O492" s="219">
        <v>0.28249999999999997</v>
      </c>
    </row>
    <row r="493" spans="12:15" ht="15.75" thickBot="1" x14ac:dyDescent="0.3">
      <c r="L493">
        <v>192</v>
      </c>
      <c r="N493" s="433"/>
      <c r="O493" s="220">
        <v>242</v>
      </c>
    </row>
    <row r="494" spans="12:15" x14ac:dyDescent="0.25">
      <c r="L494">
        <v>193</v>
      </c>
      <c r="N494" s="432" t="s">
        <v>106</v>
      </c>
      <c r="O494" s="219">
        <v>0.28129999999999999</v>
      </c>
    </row>
    <row r="495" spans="12:15" ht="15.75" thickBot="1" x14ac:dyDescent="0.3">
      <c r="L495">
        <v>194</v>
      </c>
      <c r="N495" s="433"/>
      <c r="O495" s="220">
        <v>243</v>
      </c>
    </row>
    <row r="496" spans="12:15" x14ac:dyDescent="0.25">
      <c r="L496">
        <v>195</v>
      </c>
      <c r="N496" s="432" t="s">
        <v>58</v>
      </c>
      <c r="O496" s="219">
        <v>0.28089999999999998</v>
      </c>
    </row>
    <row r="497" spans="12:15" ht="15.75" thickBot="1" x14ac:dyDescent="0.3">
      <c r="L497">
        <v>196</v>
      </c>
      <c r="N497" s="433"/>
      <c r="O497" s="220">
        <v>244</v>
      </c>
    </row>
    <row r="498" spans="12:15" x14ac:dyDescent="0.25">
      <c r="L498">
        <v>197</v>
      </c>
      <c r="N498" s="432" t="s">
        <v>263</v>
      </c>
      <c r="O498" s="219">
        <v>0.2797</v>
      </c>
    </row>
    <row r="499" spans="12:15" ht="15.75" thickBot="1" x14ac:dyDescent="0.3">
      <c r="L499">
        <v>198</v>
      </c>
      <c r="N499" s="433"/>
      <c r="O499" s="220">
        <v>245</v>
      </c>
    </row>
    <row r="500" spans="12:15" x14ac:dyDescent="0.25">
      <c r="L500">
        <v>199</v>
      </c>
      <c r="N500" s="432" t="s">
        <v>119</v>
      </c>
      <c r="O500" s="219">
        <v>0.27739999999999998</v>
      </c>
    </row>
    <row r="501" spans="12:15" ht="15.75" thickBot="1" x14ac:dyDescent="0.3">
      <c r="L501">
        <v>200</v>
      </c>
      <c r="N501" s="433"/>
      <c r="O501" s="220">
        <v>246</v>
      </c>
    </row>
    <row r="502" spans="12:15" x14ac:dyDescent="0.25">
      <c r="L502">
        <v>201</v>
      </c>
      <c r="N502" s="432" t="s">
        <v>163</v>
      </c>
      <c r="O502" s="219">
        <v>0.2742</v>
      </c>
    </row>
    <row r="503" spans="12:15" ht="15.75" thickBot="1" x14ac:dyDescent="0.3">
      <c r="L503">
        <v>202</v>
      </c>
      <c r="N503" s="433"/>
      <c r="O503" s="220">
        <v>247</v>
      </c>
    </row>
    <row r="504" spans="12:15" x14ac:dyDescent="0.25">
      <c r="L504">
        <v>203</v>
      </c>
      <c r="N504" s="432" t="s">
        <v>344</v>
      </c>
      <c r="O504" s="219">
        <v>0.27400000000000002</v>
      </c>
    </row>
    <row r="505" spans="12:15" ht="15.75" thickBot="1" x14ac:dyDescent="0.3">
      <c r="L505">
        <v>204</v>
      </c>
      <c r="N505" s="433"/>
      <c r="O505" s="220">
        <v>248</v>
      </c>
    </row>
    <row r="506" spans="12:15" x14ac:dyDescent="0.25">
      <c r="L506">
        <v>205</v>
      </c>
      <c r="N506" s="432" t="s">
        <v>294</v>
      </c>
      <c r="O506" s="219">
        <v>0.26629999999999998</v>
      </c>
    </row>
    <row r="507" spans="12:15" ht="15.75" thickBot="1" x14ac:dyDescent="0.3">
      <c r="L507">
        <v>206</v>
      </c>
      <c r="N507" s="433"/>
      <c r="O507" s="220">
        <v>249</v>
      </c>
    </row>
    <row r="508" spans="12:15" x14ac:dyDescent="0.25">
      <c r="L508">
        <v>207</v>
      </c>
      <c r="N508" s="432" t="s">
        <v>214</v>
      </c>
      <c r="O508" s="219">
        <v>0.26579999999999998</v>
      </c>
    </row>
    <row r="509" spans="12:15" ht="15.75" thickBot="1" x14ac:dyDescent="0.3">
      <c r="L509">
        <v>208</v>
      </c>
      <c r="N509" s="433"/>
      <c r="O509" s="220">
        <v>250</v>
      </c>
    </row>
    <row r="510" spans="12:15" ht="15.75" thickBot="1" x14ac:dyDescent="0.3">
      <c r="L510">
        <v>209</v>
      </c>
      <c r="N510" s="65" t="s">
        <v>23</v>
      </c>
      <c r="O510" s="66" t="s">
        <v>408</v>
      </c>
    </row>
    <row r="511" spans="12:15" x14ac:dyDescent="0.25">
      <c r="L511">
        <v>210</v>
      </c>
      <c r="N511" s="432" t="s">
        <v>373</v>
      </c>
      <c r="O511" s="219">
        <v>0.26490000000000002</v>
      </c>
    </row>
    <row r="512" spans="12:15" ht="15.75" thickBot="1" x14ac:dyDescent="0.3">
      <c r="L512">
        <v>211</v>
      </c>
      <c r="N512" s="433"/>
      <c r="O512" s="220">
        <v>251</v>
      </c>
    </row>
    <row r="513" spans="12:15" x14ac:dyDescent="0.25">
      <c r="L513">
        <v>212</v>
      </c>
      <c r="N513" s="432" t="s">
        <v>326</v>
      </c>
      <c r="O513" s="217">
        <v>0.26419999999999999</v>
      </c>
    </row>
    <row r="514" spans="12:15" ht="15.75" thickBot="1" x14ac:dyDescent="0.3">
      <c r="L514">
        <v>213</v>
      </c>
      <c r="N514" s="433"/>
      <c r="O514" s="218">
        <v>252</v>
      </c>
    </row>
    <row r="515" spans="12:15" x14ac:dyDescent="0.25">
      <c r="L515">
        <v>214</v>
      </c>
      <c r="N515" s="432" t="s">
        <v>199</v>
      </c>
      <c r="O515" s="221">
        <v>0.26419999999999999</v>
      </c>
    </row>
    <row r="516" spans="12:15" ht="15.75" thickBot="1" x14ac:dyDescent="0.3">
      <c r="L516">
        <v>215</v>
      </c>
      <c r="N516" s="433"/>
      <c r="O516" s="222">
        <v>253</v>
      </c>
    </row>
    <row r="517" spans="12:15" x14ac:dyDescent="0.25">
      <c r="L517">
        <v>217</v>
      </c>
      <c r="N517" s="432" t="s">
        <v>133</v>
      </c>
      <c r="O517" s="223">
        <v>0.26350000000000001</v>
      </c>
    </row>
    <row r="518" spans="12:15" ht="15.75" thickBot="1" x14ac:dyDescent="0.3">
      <c r="L518">
        <v>218</v>
      </c>
      <c r="N518" s="433"/>
      <c r="O518" s="224">
        <v>254</v>
      </c>
    </row>
    <row r="519" spans="12:15" x14ac:dyDescent="0.25">
      <c r="L519">
        <v>220</v>
      </c>
      <c r="N519" s="432" t="s">
        <v>258</v>
      </c>
      <c r="O519" s="225">
        <v>0.2581</v>
      </c>
    </row>
    <row r="520" spans="12:15" ht="15.75" thickBot="1" x14ac:dyDescent="0.3">
      <c r="L520">
        <v>221</v>
      </c>
      <c r="N520" s="433"/>
      <c r="O520" s="226">
        <v>255</v>
      </c>
    </row>
    <row r="521" spans="12:15" x14ac:dyDescent="0.25">
      <c r="L521">
        <v>222</v>
      </c>
      <c r="N521" s="432" t="s">
        <v>369</v>
      </c>
      <c r="O521" s="227">
        <v>0.25729999999999997</v>
      </c>
    </row>
    <row r="522" spans="12:15" ht="15.75" thickBot="1" x14ac:dyDescent="0.3">
      <c r="L522">
        <v>223</v>
      </c>
      <c r="N522" s="433"/>
      <c r="O522" s="228">
        <v>256</v>
      </c>
    </row>
    <row r="523" spans="12:15" x14ac:dyDescent="0.25">
      <c r="L523">
        <v>224</v>
      </c>
      <c r="N523" s="432" t="s">
        <v>336</v>
      </c>
      <c r="O523" s="229">
        <v>0.2555</v>
      </c>
    </row>
    <row r="524" spans="12:15" ht="15.75" thickBot="1" x14ac:dyDescent="0.3">
      <c r="L524">
        <v>225</v>
      </c>
      <c r="N524" s="433"/>
      <c r="O524" s="230">
        <v>257</v>
      </c>
    </row>
    <row r="525" spans="12:15" x14ac:dyDescent="0.25">
      <c r="L525">
        <v>226</v>
      </c>
      <c r="N525" s="432" t="s">
        <v>52</v>
      </c>
      <c r="O525" s="231">
        <v>0.25059999999999999</v>
      </c>
    </row>
    <row r="526" spans="12:15" ht="15.75" thickBot="1" x14ac:dyDescent="0.3">
      <c r="L526">
        <v>227</v>
      </c>
      <c r="N526" s="433"/>
      <c r="O526" s="232">
        <v>258</v>
      </c>
    </row>
    <row r="527" spans="12:15" x14ac:dyDescent="0.25">
      <c r="L527">
        <v>229</v>
      </c>
      <c r="N527" s="432" t="s">
        <v>272</v>
      </c>
      <c r="O527" s="231">
        <v>0.2462</v>
      </c>
    </row>
    <row r="528" spans="12:15" ht="15.75" thickBot="1" x14ac:dyDescent="0.3">
      <c r="L528">
        <v>231</v>
      </c>
      <c r="N528" s="433"/>
      <c r="O528" s="232">
        <v>259</v>
      </c>
    </row>
    <row r="529" spans="12:15" x14ac:dyDescent="0.25">
      <c r="L529">
        <v>232</v>
      </c>
      <c r="N529" s="432" t="s">
        <v>51</v>
      </c>
      <c r="O529" s="233">
        <v>0.2407</v>
      </c>
    </row>
    <row r="530" spans="12:15" ht="15.75" thickBot="1" x14ac:dyDescent="0.3">
      <c r="L530">
        <v>233</v>
      </c>
      <c r="N530" s="433"/>
      <c r="O530" s="234">
        <v>260</v>
      </c>
    </row>
    <row r="531" spans="12:15" x14ac:dyDescent="0.25">
      <c r="L531">
        <v>234</v>
      </c>
      <c r="N531" s="432" t="s">
        <v>164</v>
      </c>
      <c r="O531" s="235">
        <v>0.2402</v>
      </c>
    </row>
    <row r="532" spans="12:15" ht="15.75" thickBot="1" x14ac:dyDescent="0.3">
      <c r="L532">
        <v>235</v>
      </c>
      <c r="N532" s="433"/>
      <c r="O532" s="236">
        <v>261</v>
      </c>
    </row>
    <row r="533" spans="12:15" x14ac:dyDescent="0.25">
      <c r="L533">
        <v>236</v>
      </c>
      <c r="N533" s="432" t="s">
        <v>296</v>
      </c>
      <c r="O533" s="237">
        <v>0.23710000000000001</v>
      </c>
    </row>
    <row r="534" spans="12:15" ht="15.75" thickBot="1" x14ac:dyDescent="0.3">
      <c r="L534">
        <v>237</v>
      </c>
      <c r="N534" s="433"/>
      <c r="O534" s="238">
        <v>262</v>
      </c>
    </row>
    <row r="535" spans="12:15" x14ac:dyDescent="0.25">
      <c r="L535">
        <v>238</v>
      </c>
      <c r="N535" s="432" t="s">
        <v>151</v>
      </c>
      <c r="O535" s="239">
        <v>0.2316</v>
      </c>
    </row>
    <row r="536" spans="12:15" ht="15.75" thickBot="1" x14ac:dyDescent="0.3">
      <c r="L536">
        <v>239</v>
      </c>
      <c r="N536" s="433"/>
      <c r="O536" s="240">
        <v>263</v>
      </c>
    </row>
    <row r="537" spans="12:15" x14ac:dyDescent="0.25">
      <c r="L537">
        <v>240</v>
      </c>
      <c r="N537" s="432" t="s">
        <v>221</v>
      </c>
      <c r="O537" s="241">
        <v>0.2316</v>
      </c>
    </row>
    <row r="538" spans="12:15" ht="15.75" thickBot="1" x14ac:dyDescent="0.3">
      <c r="L538">
        <v>241</v>
      </c>
      <c r="N538" s="433"/>
      <c r="O538" s="242">
        <v>264</v>
      </c>
    </row>
    <row r="539" spans="12:15" x14ac:dyDescent="0.25">
      <c r="L539">
        <v>242</v>
      </c>
      <c r="N539" s="432" t="s">
        <v>64</v>
      </c>
      <c r="O539" s="241">
        <v>0.23139999999999999</v>
      </c>
    </row>
    <row r="540" spans="12:15" ht="15.75" thickBot="1" x14ac:dyDescent="0.3">
      <c r="L540">
        <v>243</v>
      </c>
      <c r="N540" s="433"/>
      <c r="O540" s="242">
        <v>265</v>
      </c>
    </row>
    <row r="541" spans="12:15" x14ac:dyDescent="0.25">
      <c r="L541">
        <v>244</v>
      </c>
      <c r="N541" s="432" t="s">
        <v>172</v>
      </c>
      <c r="O541" s="243">
        <v>0.23039999999999999</v>
      </c>
    </row>
    <row r="542" spans="12:15" ht="15.75" thickBot="1" x14ac:dyDescent="0.3">
      <c r="L542">
        <v>245</v>
      </c>
      <c r="N542" s="433"/>
      <c r="O542" s="244">
        <v>266</v>
      </c>
    </row>
    <row r="543" spans="12:15" x14ac:dyDescent="0.25">
      <c r="L543">
        <v>246</v>
      </c>
      <c r="N543" s="432" t="s">
        <v>62</v>
      </c>
      <c r="O543" s="245">
        <v>0.21920000000000001</v>
      </c>
    </row>
    <row r="544" spans="12:15" ht="15.75" thickBot="1" x14ac:dyDescent="0.3">
      <c r="L544">
        <v>247</v>
      </c>
      <c r="N544" s="433"/>
      <c r="O544" s="246">
        <v>267</v>
      </c>
    </row>
    <row r="545" spans="12:15" x14ac:dyDescent="0.25">
      <c r="L545">
        <v>248</v>
      </c>
      <c r="N545" s="432" t="s">
        <v>299</v>
      </c>
      <c r="O545" s="247">
        <v>0.214</v>
      </c>
    </row>
    <row r="546" spans="12:15" ht="15.75" thickBot="1" x14ac:dyDescent="0.3">
      <c r="L546">
        <v>249</v>
      </c>
      <c r="N546" s="433"/>
      <c r="O546" s="248">
        <v>268</v>
      </c>
    </row>
    <row r="547" spans="12:15" x14ac:dyDescent="0.25">
      <c r="L547">
        <v>250</v>
      </c>
      <c r="N547" s="432" t="s">
        <v>180</v>
      </c>
      <c r="O547" s="249">
        <v>0.21229999999999999</v>
      </c>
    </row>
    <row r="548" spans="12:15" ht="15.75" thickBot="1" x14ac:dyDescent="0.3">
      <c r="L548">
        <v>251</v>
      </c>
      <c r="N548" s="433"/>
      <c r="O548" s="250">
        <v>269</v>
      </c>
    </row>
    <row r="549" spans="12:15" x14ac:dyDescent="0.25">
      <c r="L549">
        <v>252</v>
      </c>
      <c r="N549" s="432" t="s">
        <v>80</v>
      </c>
      <c r="O549" s="251">
        <v>0.2114</v>
      </c>
    </row>
    <row r="550" spans="12:15" ht="15.75" thickBot="1" x14ac:dyDescent="0.3">
      <c r="L550">
        <v>253</v>
      </c>
      <c r="N550" s="433"/>
      <c r="O550" s="252">
        <v>270</v>
      </c>
    </row>
    <row r="551" spans="12:15" x14ac:dyDescent="0.25">
      <c r="L551">
        <v>254</v>
      </c>
      <c r="N551" s="432" t="s">
        <v>355</v>
      </c>
      <c r="O551" s="253">
        <v>0.2072</v>
      </c>
    </row>
    <row r="552" spans="12:15" ht="15.75" thickBot="1" x14ac:dyDescent="0.3">
      <c r="L552">
        <v>255</v>
      </c>
      <c r="N552" s="433"/>
      <c r="O552" s="254">
        <v>271</v>
      </c>
    </row>
    <row r="553" spans="12:15" x14ac:dyDescent="0.25">
      <c r="L553">
        <v>256</v>
      </c>
      <c r="N553" s="432" t="s">
        <v>105</v>
      </c>
      <c r="O553" s="255">
        <v>0.20710000000000001</v>
      </c>
    </row>
    <row r="554" spans="12:15" ht="15.75" thickBot="1" x14ac:dyDescent="0.3">
      <c r="L554">
        <v>257</v>
      </c>
      <c r="N554" s="433"/>
      <c r="O554" s="256">
        <v>272</v>
      </c>
    </row>
    <row r="555" spans="12:15" x14ac:dyDescent="0.25">
      <c r="L555">
        <v>258</v>
      </c>
      <c r="N555" s="432" t="s">
        <v>241</v>
      </c>
      <c r="O555" s="257">
        <v>0.20669999999999999</v>
      </c>
    </row>
    <row r="556" spans="12:15" ht="15.75" thickBot="1" x14ac:dyDescent="0.3">
      <c r="L556">
        <v>259</v>
      </c>
      <c r="N556" s="433"/>
      <c r="O556" s="258">
        <v>273</v>
      </c>
    </row>
    <row r="557" spans="12:15" x14ac:dyDescent="0.25">
      <c r="L557">
        <v>260</v>
      </c>
      <c r="N557" s="432" t="s">
        <v>165</v>
      </c>
      <c r="O557" s="259">
        <v>0.20630000000000001</v>
      </c>
    </row>
    <row r="558" spans="12:15" ht="15.75" thickBot="1" x14ac:dyDescent="0.3">
      <c r="L558">
        <v>261</v>
      </c>
      <c r="N558" s="433"/>
      <c r="O558" s="260">
        <v>274</v>
      </c>
    </row>
    <row r="559" spans="12:15" x14ac:dyDescent="0.25">
      <c r="L559">
        <v>262</v>
      </c>
      <c r="N559" s="432" t="s">
        <v>201</v>
      </c>
      <c r="O559" s="261">
        <v>0.20619999999999999</v>
      </c>
    </row>
    <row r="560" spans="12:15" ht="15.75" thickBot="1" x14ac:dyDescent="0.3">
      <c r="L560">
        <v>263</v>
      </c>
      <c r="N560" s="433"/>
      <c r="O560" s="262">
        <v>275</v>
      </c>
    </row>
    <row r="561" spans="12:15" ht="15.75" thickBot="1" x14ac:dyDescent="0.3">
      <c r="L561">
        <v>264</v>
      </c>
      <c r="N561" s="65" t="s">
        <v>23</v>
      </c>
      <c r="O561" s="66" t="s">
        <v>408</v>
      </c>
    </row>
    <row r="562" spans="12:15" x14ac:dyDescent="0.25">
      <c r="L562">
        <v>265</v>
      </c>
      <c r="N562" s="432" t="s">
        <v>217</v>
      </c>
      <c r="O562" s="263">
        <v>0.20549999999999999</v>
      </c>
    </row>
    <row r="563" spans="12:15" ht="15.75" thickBot="1" x14ac:dyDescent="0.3">
      <c r="L563">
        <v>266</v>
      </c>
      <c r="N563" s="433"/>
      <c r="O563" s="264">
        <v>276</v>
      </c>
    </row>
    <row r="564" spans="12:15" x14ac:dyDescent="0.25">
      <c r="L564">
        <v>267</v>
      </c>
      <c r="N564" s="432" t="s">
        <v>332</v>
      </c>
      <c r="O564" s="265">
        <v>0.20480000000000001</v>
      </c>
    </row>
    <row r="565" spans="12:15" ht="15.75" thickBot="1" x14ac:dyDescent="0.3">
      <c r="L565">
        <v>268</v>
      </c>
      <c r="N565" s="433"/>
      <c r="O565" s="266">
        <v>277</v>
      </c>
    </row>
    <row r="566" spans="12:15" x14ac:dyDescent="0.25">
      <c r="L566">
        <v>269</v>
      </c>
      <c r="N566" s="432" t="s">
        <v>42</v>
      </c>
      <c r="O566" s="267">
        <v>0.20430000000000001</v>
      </c>
    </row>
    <row r="567" spans="12:15" ht="15.75" thickBot="1" x14ac:dyDescent="0.3">
      <c r="L567">
        <v>270</v>
      </c>
      <c r="N567" s="433"/>
      <c r="O567" s="268">
        <v>278</v>
      </c>
    </row>
    <row r="568" spans="12:15" x14ac:dyDescent="0.25">
      <c r="L568">
        <v>271</v>
      </c>
      <c r="N568" s="432" t="s">
        <v>76</v>
      </c>
      <c r="O568" s="269">
        <v>0.20230000000000001</v>
      </c>
    </row>
    <row r="569" spans="12:15" ht="15.75" thickBot="1" x14ac:dyDescent="0.3">
      <c r="L569">
        <v>272</v>
      </c>
      <c r="N569" s="433"/>
      <c r="O569" s="270">
        <v>279</v>
      </c>
    </row>
    <row r="570" spans="12:15" x14ac:dyDescent="0.25">
      <c r="L570">
        <v>273</v>
      </c>
      <c r="N570" s="432" t="s">
        <v>187</v>
      </c>
      <c r="O570" s="271">
        <v>0.2016</v>
      </c>
    </row>
    <row r="571" spans="12:15" ht="15.75" thickBot="1" x14ac:dyDescent="0.3">
      <c r="L571">
        <v>274</v>
      </c>
      <c r="N571" s="433"/>
      <c r="O571" s="272">
        <v>280</v>
      </c>
    </row>
    <row r="572" spans="12:15" x14ac:dyDescent="0.25">
      <c r="L572">
        <v>275</v>
      </c>
      <c r="N572" s="432" t="s">
        <v>230</v>
      </c>
      <c r="O572" s="273">
        <v>0.19520000000000001</v>
      </c>
    </row>
    <row r="573" spans="12:15" ht="15.75" thickBot="1" x14ac:dyDescent="0.3">
      <c r="L573">
        <v>276</v>
      </c>
      <c r="N573" s="433"/>
      <c r="O573" s="274">
        <v>281</v>
      </c>
    </row>
    <row r="574" spans="12:15" x14ac:dyDescent="0.25">
      <c r="L574">
        <v>277</v>
      </c>
      <c r="N574" s="432" t="s">
        <v>350</v>
      </c>
      <c r="O574" s="275">
        <v>0.19270000000000001</v>
      </c>
    </row>
    <row r="575" spans="12:15" ht="15.75" thickBot="1" x14ac:dyDescent="0.3">
      <c r="L575">
        <v>278</v>
      </c>
      <c r="N575" s="433"/>
      <c r="O575" s="276">
        <v>282</v>
      </c>
    </row>
    <row r="576" spans="12:15" x14ac:dyDescent="0.25">
      <c r="L576">
        <v>279</v>
      </c>
      <c r="N576" s="432" t="s">
        <v>170</v>
      </c>
      <c r="O576" s="277">
        <v>0.19270000000000001</v>
      </c>
    </row>
    <row r="577" spans="12:15" ht="15.75" thickBot="1" x14ac:dyDescent="0.3">
      <c r="L577">
        <v>280</v>
      </c>
      <c r="N577" s="433"/>
      <c r="O577" s="278">
        <v>283</v>
      </c>
    </row>
    <row r="578" spans="12:15" x14ac:dyDescent="0.25">
      <c r="L578">
        <v>281</v>
      </c>
      <c r="N578" s="432" t="s">
        <v>111</v>
      </c>
      <c r="O578" s="279">
        <v>0.1913</v>
      </c>
    </row>
    <row r="579" spans="12:15" ht="15.75" thickBot="1" x14ac:dyDescent="0.3">
      <c r="L579">
        <v>282</v>
      </c>
      <c r="N579" s="433"/>
      <c r="O579" s="280">
        <v>284</v>
      </c>
    </row>
    <row r="580" spans="12:15" x14ac:dyDescent="0.25">
      <c r="L580">
        <v>283</v>
      </c>
      <c r="N580" s="432" t="s">
        <v>162</v>
      </c>
      <c r="O580" s="281">
        <v>0.184</v>
      </c>
    </row>
    <row r="581" spans="12:15" ht="15.75" thickBot="1" x14ac:dyDescent="0.3">
      <c r="L581">
        <v>284</v>
      </c>
      <c r="N581" s="433"/>
      <c r="O581" s="282">
        <v>285</v>
      </c>
    </row>
    <row r="582" spans="12:15" x14ac:dyDescent="0.25">
      <c r="L582">
        <v>285</v>
      </c>
      <c r="N582" s="432" t="s">
        <v>291</v>
      </c>
      <c r="O582" s="283">
        <v>0.18379999999999999</v>
      </c>
    </row>
    <row r="583" spans="12:15" ht="15.75" thickBot="1" x14ac:dyDescent="0.3">
      <c r="L583">
        <v>286</v>
      </c>
      <c r="N583" s="433"/>
      <c r="O583" s="284">
        <v>286</v>
      </c>
    </row>
    <row r="584" spans="12:15" x14ac:dyDescent="0.25">
      <c r="L584">
        <v>287</v>
      </c>
      <c r="N584" s="432" t="s">
        <v>385</v>
      </c>
      <c r="O584" s="285">
        <v>0.18210000000000001</v>
      </c>
    </row>
    <row r="585" spans="12:15" ht="15.75" thickBot="1" x14ac:dyDescent="0.3">
      <c r="L585">
        <v>288</v>
      </c>
      <c r="N585" s="433"/>
      <c r="O585" s="286">
        <v>287</v>
      </c>
    </row>
    <row r="586" spans="12:15" x14ac:dyDescent="0.25">
      <c r="L586">
        <v>289</v>
      </c>
      <c r="N586" s="432" t="s">
        <v>269</v>
      </c>
      <c r="O586" s="287">
        <v>0.17780000000000001</v>
      </c>
    </row>
    <row r="587" spans="12:15" ht="15.75" thickBot="1" x14ac:dyDescent="0.3">
      <c r="L587">
        <v>290</v>
      </c>
      <c r="N587" s="433"/>
      <c r="O587" s="288">
        <v>288</v>
      </c>
    </row>
    <row r="588" spans="12:15" x14ac:dyDescent="0.25">
      <c r="L588">
        <v>291</v>
      </c>
      <c r="N588" s="432" t="s">
        <v>310</v>
      </c>
      <c r="O588" s="289">
        <v>0.17649999999999999</v>
      </c>
    </row>
    <row r="589" spans="12:15" ht="15.75" thickBot="1" x14ac:dyDescent="0.3">
      <c r="L589">
        <v>292</v>
      </c>
      <c r="N589" s="433"/>
      <c r="O589" s="290">
        <v>289</v>
      </c>
    </row>
    <row r="590" spans="12:15" x14ac:dyDescent="0.25">
      <c r="L590">
        <v>293</v>
      </c>
      <c r="N590" s="432" t="s">
        <v>122</v>
      </c>
      <c r="O590" s="291">
        <v>0.17469999999999999</v>
      </c>
    </row>
    <row r="591" spans="12:15" ht="15.75" thickBot="1" x14ac:dyDescent="0.3">
      <c r="L591">
        <v>294</v>
      </c>
      <c r="N591" s="433"/>
      <c r="O591" s="292">
        <v>290</v>
      </c>
    </row>
    <row r="592" spans="12:15" x14ac:dyDescent="0.25">
      <c r="L592">
        <v>295</v>
      </c>
      <c r="N592" s="432" t="s">
        <v>65</v>
      </c>
      <c r="O592" s="293">
        <v>0.1724</v>
      </c>
    </row>
    <row r="593" spans="12:15" ht="15.75" thickBot="1" x14ac:dyDescent="0.3">
      <c r="L593">
        <v>296</v>
      </c>
      <c r="N593" s="433"/>
      <c r="O593" s="294">
        <v>291</v>
      </c>
    </row>
    <row r="594" spans="12:15" x14ac:dyDescent="0.25">
      <c r="L594">
        <v>297</v>
      </c>
      <c r="N594" s="432" t="s">
        <v>322</v>
      </c>
      <c r="O594" s="295">
        <v>0.17230000000000001</v>
      </c>
    </row>
    <row r="595" spans="12:15" ht="15.75" thickBot="1" x14ac:dyDescent="0.3">
      <c r="L595">
        <v>298</v>
      </c>
      <c r="N595" s="433"/>
      <c r="O595" s="296">
        <v>292</v>
      </c>
    </row>
    <row r="596" spans="12:15" x14ac:dyDescent="0.25">
      <c r="L596">
        <v>299</v>
      </c>
      <c r="N596" s="432" t="s">
        <v>195</v>
      </c>
      <c r="O596" s="297">
        <v>0.17219999999999999</v>
      </c>
    </row>
    <row r="597" spans="12:15" ht="15.75" thickBot="1" x14ac:dyDescent="0.3">
      <c r="L597">
        <v>300</v>
      </c>
      <c r="N597" s="433"/>
      <c r="O597" s="298">
        <v>293</v>
      </c>
    </row>
    <row r="598" spans="12:15" x14ac:dyDescent="0.25">
      <c r="L598">
        <v>301</v>
      </c>
      <c r="N598" s="432" t="s">
        <v>153</v>
      </c>
      <c r="O598" s="299">
        <v>0.1666</v>
      </c>
    </row>
    <row r="599" spans="12:15" ht="15.75" thickBot="1" x14ac:dyDescent="0.3">
      <c r="L599">
        <v>302</v>
      </c>
      <c r="N599" s="433"/>
      <c r="O599" s="300">
        <v>294</v>
      </c>
    </row>
    <row r="600" spans="12:15" x14ac:dyDescent="0.25">
      <c r="L600">
        <v>303</v>
      </c>
      <c r="N600" s="432" t="s">
        <v>343</v>
      </c>
      <c r="O600" s="301">
        <v>0.16569999999999999</v>
      </c>
    </row>
    <row r="601" spans="12:15" ht="15.75" thickBot="1" x14ac:dyDescent="0.3">
      <c r="L601">
        <v>304</v>
      </c>
      <c r="N601" s="433"/>
      <c r="O601" s="302">
        <v>295</v>
      </c>
    </row>
    <row r="602" spans="12:15" x14ac:dyDescent="0.25">
      <c r="L602">
        <v>305</v>
      </c>
      <c r="N602" s="432" t="s">
        <v>342</v>
      </c>
      <c r="O602" s="303">
        <v>0.16539999999999999</v>
      </c>
    </row>
    <row r="603" spans="12:15" ht="15.75" thickBot="1" x14ac:dyDescent="0.3">
      <c r="L603">
        <v>306</v>
      </c>
      <c r="N603" s="433"/>
      <c r="O603" s="304">
        <v>296</v>
      </c>
    </row>
    <row r="604" spans="12:15" x14ac:dyDescent="0.25">
      <c r="L604">
        <v>307</v>
      </c>
      <c r="N604" s="432" t="s">
        <v>265</v>
      </c>
      <c r="O604" s="305">
        <v>0.16239999999999999</v>
      </c>
    </row>
    <row r="605" spans="12:15" ht="15.75" thickBot="1" x14ac:dyDescent="0.3">
      <c r="L605">
        <v>308</v>
      </c>
      <c r="N605" s="433"/>
      <c r="O605" s="306">
        <v>297</v>
      </c>
    </row>
    <row r="606" spans="12:15" x14ac:dyDescent="0.25">
      <c r="L606">
        <v>309</v>
      </c>
      <c r="N606" s="432" t="s">
        <v>63</v>
      </c>
      <c r="O606" s="307">
        <v>0.15690000000000001</v>
      </c>
    </row>
    <row r="607" spans="12:15" ht="15.75" thickBot="1" x14ac:dyDescent="0.3">
      <c r="L607">
        <v>310</v>
      </c>
      <c r="N607" s="433"/>
      <c r="O607" s="308">
        <v>298</v>
      </c>
    </row>
    <row r="608" spans="12:15" x14ac:dyDescent="0.25">
      <c r="L608">
        <v>311</v>
      </c>
      <c r="N608" s="432" t="s">
        <v>216</v>
      </c>
      <c r="O608" s="309">
        <v>0.15390000000000001</v>
      </c>
    </row>
    <row r="609" spans="12:15" ht="15.75" thickBot="1" x14ac:dyDescent="0.3">
      <c r="L609">
        <v>312</v>
      </c>
      <c r="N609" s="433"/>
      <c r="O609" s="310">
        <v>299</v>
      </c>
    </row>
    <row r="610" spans="12:15" x14ac:dyDescent="0.25">
      <c r="L610">
        <v>313</v>
      </c>
      <c r="N610" s="432" t="s">
        <v>274</v>
      </c>
      <c r="O610" s="311">
        <v>0.1517</v>
      </c>
    </row>
    <row r="611" spans="12:15" ht="15.75" thickBot="1" x14ac:dyDescent="0.3">
      <c r="L611">
        <v>314</v>
      </c>
      <c r="N611" s="433"/>
      <c r="O611" s="312">
        <v>300</v>
      </c>
    </row>
    <row r="612" spans="12:15" ht="15.75" thickBot="1" x14ac:dyDescent="0.3">
      <c r="L612">
        <v>315</v>
      </c>
      <c r="N612" s="65" t="s">
        <v>23</v>
      </c>
      <c r="O612" s="66" t="s">
        <v>408</v>
      </c>
    </row>
    <row r="613" spans="12:15" x14ac:dyDescent="0.25">
      <c r="L613">
        <v>316</v>
      </c>
      <c r="N613" s="432" t="s">
        <v>307</v>
      </c>
      <c r="O613" s="313">
        <v>0.14949999999999999</v>
      </c>
    </row>
    <row r="614" spans="12:15" ht="15.75" thickBot="1" x14ac:dyDescent="0.3">
      <c r="L614">
        <v>317</v>
      </c>
      <c r="N614" s="433"/>
      <c r="O614" s="314">
        <v>301</v>
      </c>
    </row>
    <row r="615" spans="12:15" x14ac:dyDescent="0.25">
      <c r="L615">
        <v>318</v>
      </c>
      <c r="N615" s="432" t="s">
        <v>174</v>
      </c>
      <c r="O615" s="315">
        <v>0.14829999999999999</v>
      </c>
    </row>
    <row r="616" spans="12:15" ht="15.75" thickBot="1" x14ac:dyDescent="0.3">
      <c r="L616">
        <v>319</v>
      </c>
      <c r="N616" s="433"/>
      <c r="O616" s="316">
        <v>302</v>
      </c>
    </row>
    <row r="617" spans="12:15" x14ac:dyDescent="0.25">
      <c r="L617">
        <v>320</v>
      </c>
      <c r="N617" s="432" t="s">
        <v>40</v>
      </c>
      <c r="O617" s="317">
        <v>0.1479</v>
      </c>
    </row>
    <row r="618" spans="12:15" ht="15.75" thickBot="1" x14ac:dyDescent="0.3">
      <c r="L618">
        <v>321</v>
      </c>
      <c r="N618" s="433"/>
      <c r="O618" s="318">
        <v>303</v>
      </c>
    </row>
    <row r="619" spans="12:15" x14ac:dyDescent="0.25">
      <c r="L619">
        <v>322</v>
      </c>
      <c r="N619" s="432" t="s">
        <v>244</v>
      </c>
      <c r="O619" s="319">
        <v>0.14660000000000001</v>
      </c>
    </row>
    <row r="620" spans="12:15" ht="15.75" thickBot="1" x14ac:dyDescent="0.3">
      <c r="L620">
        <v>323</v>
      </c>
      <c r="N620" s="433"/>
      <c r="O620" s="320">
        <v>304</v>
      </c>
    </row>
    <row r="621" spans="12:15" x14ac:dyDescent="0.25">
      <c r="L621">
        <v>324</v>
      </c>
      <c r="N621" s="432" t="s">
        <v>35</v>
      </c>
      <c r="O621" s="321">
        <v>0.1459</v>
      </c>
    </row>
    <row r="622" spans="12:15" ht="15.75" thickBot="1" x14ac:dyDescent="0.3">
      <c r="L622">
        <v>325</v>
      </c>
      <c r="N622" s="433"/>
      <c r="O622" s="322">
        <v>305</v>
      </c>
    </row>
    <row r="623" spans="12:15" x14ac:dyDescent="0.25">
      <c r="L623">
        <v>326</v>
      </c>
      <c r="N623" s="432" t="s">
        <v>233</v>
      </c>
      <c r="O623" s="323">
        <v>0.14399999999999999</v>
      </c>
    </row>
    <row r="624" spans="12:15" ht="15.75" thickBot="1" x14ac:dyDescent="0.3">
      <c r="L624">
        <v>327</v>
      </c>
      <c r="N624" s="433"/>
      <c r="O624" s="324">
        <v>306</v>
      </c>
    </row>
    <row r="625" spans="12:15" x14ac:dyDescent="0.25">
      <c r="L625">
        <v>328</v>
      </c>
      <c r="N625" s="432" t="s">
        <v>157</v>
      </c>
      <c r="O625" s="325">
        <v>0.14130000000000001</v>
      </c>
    </row>
    <row r="626" spans="12:15" ht="15.75" thickBot="1" x14ac:dyDescent="0.3">
      <c r="L626">
        <v>329</v>
      </c>
      <c r="N626" s="433"/>
      <c r="O626" s="326">
        <v>307</v>
      </c>
    </row>
    <row r="627" spans="12:15" x14ac:dyDescent="0.25">
      <c r="L627">
        <v>330</v>
      </c>
      <c r="N627" s="432" t="s">
        <v>86</v>
      </c>
      <c r="O627" s="327">
        <v>0.14099999999999999</v>
      </c>
    </row>
    <row r="628" spans="12:15" ht="15.75" thickBot="1" x14ac:dyDescent="0.3">
      <c r="L628">
        <v>331</v>
      </c>
      <c r="N628" s="433"/>
      <c r="O628" s="328">
        <v>308</v>
      </c>
    </row>
    <row r="629" spans="12:15" x14ac:dyDescent="0.25">
      <c r="L629">
        <v>332</v>
      </c>
      <c r="N629" s="432" t="s">
        <v>83</v>
      </c>
      <c r="O629" s="329">
        <v>0.13519999999999999</v>
      </c>
    </row>
    <row r="630" spans="12:15" ht="15.75" thickBot="1" x14ac:dyDescent="0.3">
      <c r="L630">
        <v>333</v>
      </c>
      <c r="N630" s="433"/>
      <c r="O630" s="330">
        <v>309</v>
      </c>
    </row>
    <row r="631" spans="12:15" x14ac:dyDescent="0.25">
      <c r="L631">
        <v>334</v>
      </c>
      <c r="N631" s="432" t="s">
        <v>277</v>
      </c>
      <c r="O631" s="331">
        <v>0.13139999999999999</v>
      </c>
    </row>
    <row r="632" spans="12:15" ht="15.75" thickBot="1" x14ac:dyDescent="0.3">
      <c r="L632">
        <v>335</v>
      </c>
      <c r="N632" s="433"/>
      <c r="O632" s="332">
        <v>310</v>
      </c>
    </row>
    <row r="633" spans="12:15" x14ac:dyDescent="0.25">
      <c r="L633">
        <v>336</v>
      </c>
      <c r="N633" s="432" t="s">
        <v>176</v>
      </c>
      <c r="O633" s="333">
        <v>0.12540000000000001</v>
      </c>
    </row>
    <row r="634" spans="12:15" ht="15.75" thickBot="1" x14ac:dyDescent="0.3">
      <c r="L634">
        <v>337</v>
      </c>
      <c r="N634" s="433"/>
      <c r="O634" s="334">
        <v>311</v>
      </c>
    </row>
    <row r="635" spans="12:15" x14ac:dyDescent="0.25">
      <c r="L635">
        <v>338</v>
      </c>
      <c r="N635" s="432" t="s">
        <v>206</v>
      </c>
      <c r="O635" s="335">
        <v>0.1246</v>
      </c>
    </row>
    <row r="636" spans="12:15" ht="15.75" thickBot="1" x14ac:dyDescent="0.3">
      <c r="L636">
        <v>339</v>
      </c>
      <c r="N636" s="433"/>
      <c r="O636" s="336">
        <v>312</v>
      </c>
    </row>
    <row r="637" spans="12:15" x14ac:dyDescent="0.25">
      <c r="L637">
        <v>340</v>
      </c>
      <c r="N637" s="432" t="s">
        <v>430</v>
      </c>
      <c r="O637" s="337">
        <v>0.12429999999999999</v>
      </c>
    </row>
    <row r="638" spans="12:15" ht="15.75" thickBot="1" x14ac:dyDescent="0.3">
      <c r="L638">
        <v>341</v>
      </c>
      <c r="N638" s="433"/>
      <c r="O638" s="338">
        <v>313</v>
      </c>
    </row>
    <row r="639" spans="12:15" x14ac:dyDescent="0.25">
      <c r="L639">
        <v>342</v>
      </c>
      <c r="N639" s="432" t="s">
        <v>290</v>
      </c>
      <c r="O639" s="339">
        <v>0.1225</v>
      </c>
    </row>
    <row r="640" spans="12:15" ht="15.75" thickBot="1" x14ac:dyDescent="0.3">
      <c r="L640">
        <v>343</v>
      </c>
      <c r="N640" s="433"/>
      <c r="O640" s="340">
        <v>314</v>
      </c>
    </row>
    <row r="641" spans="12:15" x14ac:dyDescent="0.25">
      <c r="L641">
        <v>344</v>
      </c>
      <c r="N641" s="432" t="s">
        <v>173</v>
      </c>
      <c r="O641" s="341">
        <v>0.12189999999999999</v>
      </c>
    </row>
    <row r="642" spans="12:15" ht="15.75" thickBot="1" x14ac:dyDescent="0.3">
      <c r="L642">
        <v>345</v>
      </c>
      <c r="N642" s="433"/>
      <c r="O642" s="342">
        <v>315</v>
      </c>
    </row>
    <row r="643" spans="12:15" x14ac:dyDescent="0.25">
      <c r="L643">
        <v>346</v>
      </c>
      <c r="N643" s="432" t="s">
        <v>227</v>
      </c>
      <c r="O643" s="343">
        <v>0.1217</v>
      </c>
    </row>
    <row r="644" spans="12:15" ht="15.75" thickBot="1" x14ac:dyDescent="0.3">
      <c r="L644">
        <v>347</v>
      </c>
      <c r="N644" s="433"/>
      <c r="O644" s="344">
        <v>316</v>
      </c>
    </row>
    <row r="645" spans="12:15" x14ac:dyDescent="0.25">
      <c r="L645">
        <v>348</v>
      </c>
      <c r="N645" s="432" t="s">
        <v>95</v>
      </c>
      <c r="O645" s="345">
        <v>0.1215</v>
      </c>
    </row>
    <row r="646" spans="12:15" ht="15.75" thickBot="1" x14ac:dyDescent="0.3">
      <c r="L646">
        <v>349</v>
      </c>
      <c r="N646" s="433"/>
      <c r="O646" s="346">
        <v>317</v>
      </c>
    </row>
    <row r="647" spans="12:15" x14ac:dyDescent="0.25">
      <c r="L647">
        <v>350</v>
      </c>
      <c r="N647" s="432" t="s">
        <v>264</v>
      </c>
      <c r="O647" s="347">
        <v>0.1197</v>
      </c>
    </row>
    <row r="648" spans="12:15" ht="15.75" thickBot="1" x14ac:dyDescent="0.3">
      <c r="L648">
        <v>351</v>
      </c>
      <c r="N648" s="433"/>
      <c r="O648" s="348">
        <v>318</v>
      </c>
    </row>
    <row r="649" spans="12:15" x14ac:dyDescent="0.25">
      <c r="N649" s="432" t="s">
        <v>197</v>
      </c>
      <c r="O649" s="349">
        <v>0.1183</v>
      </c>
    </row>
    <row r="650" spans="12:15" ht="15.75" thickBot="1" x14ac:dyDescent="0.3">
      <c r="N650" s="433"/>
      <c r="O650" s="350">
        <v>319</v>
      </c>
    </row>
    <row r="651" spans="12:15" x14ac:dyDescent="0.25">
      <c r="N651" s="432" t="s">
        <v>209</v>
      </c>
      <c r="O651" s="351">
        <v>0.1174</v>
      </c>
    </row>
    <row r="652" spans="12:15" ht="15.75" thickBot="1" x14ac:dyDescent="0.3">
      <c r="N652" s="433"/>
      <c r="O652" s="352">
        <v>320</v>
      </c>
    </row>
    <row r="653" spans="12:15" x14ac:dyDescent="0.25">
      <c r="N653" s="432" t="s">
        <v>43</v>
      </c>
      <c r="O653" s="353">
        <v>0.1168</v>
      </c>
    </row>
    <row r="654" spans="12:15" ht="15.75" thickBot="1" x14ac:dyDescent="0.3">
      <c r="N654" s="433"/>
      <c r="O654" s="354">
        <v>321</v>
      </c>
    </row>
    <row r="655" spans="12:15" x14ac:dyDescent="0.25">
      <c r="N655" s="432" t="s">
        <v>306</v>
      </c>
      <c r="O655" s="355">
        <v>0.1167</v>
      </c>
    </row>
    <row r="656" spans="12:15" ht="15.75" thickBot="1" x14ac:dyDescent="0.3">
      <c r="N656" s="433"/>
      <c r="O656" s="356">
        <v>322</v>
      </c>
    </row>
    <row r="657" spans="14:15" x14ac:dyDescent="0.25">
      <c r="N657" s="432" t="s">
        <v>276</v>
      </c>
      <c r="O657" s="357">
        <v>0.11609999999999999</v>
      </c>
    </row>
    <row r="658" spans="14:15" ht="15.75" thickBot="1" x14ac:dyDescent="0.3">
      <c r="N658" s="433"/>
      <c r="O658" s="358">
        <v>323</v>
      </c>
    </row>
    <row r="659" spans="14:15" x14ac:dyDescent="0.25">
      <c r="N659" s="432" t="s">
        <v>238</v>
      </c>
      <c r="O659" s="359">
        <v>0.1148</v>
      </c>
    </row>
    <row r="660" spans="14:15" ht="15.75" thickBot="1" x14ac:dyDescent="0.3">
      <c r="N660" s="433"/>
      <c r="O660" s="360">
        <v>324</v>
      </c>
    </row>
    <row r="661" spans="14:15" x14ac:dyDescent="0.25">
      <c r="N661" s="432" t="s">
        <v>228</v>
      </c>
      <c r="O661" s="361">
        <v>0.11169999999999999</v>
      </c>
    </row>
    <row r="662" spans="14:15" ht="15.75" thickBot="1" x14ac:dyDescent="0.3">
      <c r="N662" s="433"/>
      <c r="O662" s="362">
        <v>325</v>
      </c>
    </row>
    <row r="663" spans="14:15" ht="15.75" thickBot="1" x14ac:dyDescent="0.3">
      <c r="N663" s="65" t="s">
        <v>23</v>
      </c>
      <c r="O663" s="66" t="s">
        <v>408</v>
      </c>
    </row>
    <row r="664" spans="14:15" x14ac:dyDescent="0.25">
      <c r="N664" s="432" t="s">
        <v>155</v>
      </c>
      <c r="O664" s="363">
        <v>0.10829999999999999</v>
      </c>
    </row>
    <row r="665" spans="14:15" ht="15.75" thickBot="1" x14ac:dyDescent="0.3">
      <c r="N665" s="433"/>
      <c r="O665" s="364">
        <v>326</v>
      </c>
    </row>
    <row r="666" spans="14:15" x14ac:dyDescent="0.25">
      <c r="N666" s="432" t="s">
        <v>100</v>
      </c>
      <c r="O666" s="365">
        <v>0.10730000000000001</v>
      </c>
    </row>
    <row r="667" spans="14:15" ht="15.75" thickBot="1" x14ac:dyDescent="0.3">
      <c r="N667" s="433"/>
      <c r="O667" s="366">
        <v>327</v>
      </c>
    </row>
    <row r="668" spans="14:15" x14ac:dyDescent="0.25">
      <c r="N668" s="432" t="s">
        <v>357</v>
      </c>
      <c r="O668" s="367">
        <v>0.1062</v>
      </c>
    </row>
    <row r="669" spans="14:15" ht="15.75" thickBot="1" x14ac:dyDescent="0.3">
      <c r="N669" s="433"/>
      <c r="O669" s="368">
        <v>328</v>
      </c>
    </row>
    <row r="670" spans="14:15" x14ac:dyDescent="0.25">
      <c r="N670" s="432" t="s">
        <v>302</v>
      </c>
      <c r="O670" s="369">
        <v>0.10589999999999999</v>
      </c>
    </row>
    <row r="671" spans="14:15" ht="15.75" thickBot="1" x14ac:dyDescent="0.3">
      <c r="N671" s="433"/>
      <c r="O671" s="370">
        <v>329</v>
      </c>
    </row>
    <row r="672" spans="14:15" x14ac:dyDescent="0.25">
      <c r="N672" s="432" t="s">
        <v>246</v>
      </c>
      <c r="O672" s="371">
        <v>0.1004</v>
      </c>
    </row>
    <row r="673" spans="14:15" ht="15.75" thickBot="1" x14ac:dyDescent="0.3">
      <c r="N673" s="433"/>
      <c r="O673" s="372">
        <v>330</v>
      </c>
    </row>
    <row r="674" spans="14:15" x14ac:dyDescent="0.25">
      <c r="N674" s="432" t="s">
        <v>303</v>
      </c>
      <c r="O674" s="373">
        <v>9.1200000000000003E-2</v>
      </c>
    </row>
    <row r="675" spans="14:15" ht="15.75" thickBot="1" x14ac:dyDescent="0.3">
      <c r="N675" s="433"/>
      <c r="O675" s="374">
        <v>331</v>
      </c>
    </row>
    <row r="676" spans="14:15" x14ac:dyDescent="0.25">
      <c r="N676" s="432" t="s">
        <v>57</v>
      </c>
      <c r="O676" s="375">
        <v>9.0999999999999998E-2</v>
      </c>
    </row>
    <row r="677" spans="14:15" ht="15.75" thickBot="1" x14ac:dyDescent="0.3">
      <c r="N677" s="433"/>
      <c r="O677" s="376">
        <v>332</v>
      </c>
    </row>
    <row r="678" spans="14:15" x14ac:dyDescent="0.25">
      <c r="N678" s="432" t="s">
        <v>78</v>
      </c>
      <c r="O678" s="377">
        <v>9.0399999999999994E-2</v>
      </c>
    </row>
    <row r="679" spans="14:15" ht="15.75" thickBot="1" x14ac:dyDescent="0.3">
      <c r="N679" s="433"/>
      <c r="O679" s="378">
        <v>333</v>
      </c>
    </row>
    <row r="680" spans="14:15" x14ac:dyDescent="0.25">
      <c r="N680" s="432" t="s">
        <v>39</v>
      </c>
      <c r="O680" s="379">
        <v>9.0300000000000005E-2</v>
      </c>
    </row>
    <row r="681" spans="14:15" ht="15.75" thickBot="1" x14ac:dyDescent="0.3">
      <c r="N681" s="433"/>
      <c r="O681" s="380">
        <v>334</v>
      </c>
    </row>
    <row r="682" spans="14:15" x14ac:dyDescent="0.25">
      <c r="N682" s="432" t="s">
        <v>94</v>
      </c>
      <c r="O682" s="381">
        <v>8.5800000000000001E-2</v>
      </c>
    </row>
    <row r="683" spans="14:15" ht="15.75" thickBot="1" x14ac:dyDescent="0.3">
      <c r="N683" s="433"/>
      <c r="O683" s="382">
        <v>335</v>
      </c>
    </row>
    <row r="684" spans="14:15" x14ac:dyDescent="0.25">
      <c r="N684" s="432" t="s">
        <v>329</v>
      </c>
      <c r="O684" s="383">
        <v>8.5199999999999998E-2</v>
      </c>
    </row>
    <row r="685" spans="14:15" ht="15.75" thickBot="1" x14ac:dyDescent="0.3">
      <c r="N685" s="433"/>
      <c r="O685" s="384">
        <v>336</v>
      </c>
    </row>
    <row r="686" spans="14:15" x14ac:dyDescent="0.25">
      <c r="N686" s="432" t="s">
        <v>189</v>
      </c>
      <c r="O686" s="385">
        <v>0.08</v>
      </c>
    </row>
    <row r="687" spans="14:15" ht="15.75" thickBot="1" x14ac:dyDescent="0.3">
      <c r="N687" s="433"/>
      <c r="O687" s="386">
        <v>337</v>
      </c>
    </row>
    <row r="688" spans="14:15" x14ac:dyDescent="0.25">
      <c r="N688" s="432" t="s">
        <v>352</v>
      </c>
      <c r="O688" s="387">
        <v>7.8700000000000006E-2</v>
      </c>
    </row>
    <row r="689" spans="14:15" ht="15.75" thickBot="1" x14ac:dyDescent="0.3">
      <c r="N689" s="433"/>
      <c r="O689" s="388">
        <v>338</v>
      </c>
    </row>
    <row r="690" spans="14:15" x14ac:dyDescent="0.25">
      <c r="N690" s="432" t="s">
        <v>232</v>
      </c>
      <c r="O690" s="389">
        <v>7.6100000000000001E-2</v>
      </c>
    </row>
    <row r="691" spans="14:15" ht="15.75" thickBot="1" x14ac:dyDescent="0.3">
      <c r="N691" s="433"/>
      <c r="O691" s="390">
        <v>339</v>
      </c>
    </row>
    <row r="692" spans="14:15" x14ac:dyDescent="0.25">
      <c r="N692" s="432" t="s">
        <v>101</v>
      </c>
      <c r="O692" s="391">
        <v>6.2700000000000006E-2</v>
      </c>
    </row>
    <row r="693" spans="14:15" ht="15.75" thickBot="1" x14ac:dyDescent="0.3">
      <c r="N693" s="433"/>
      <c r="O693" s="392">
        <v>340</v>
      </c>
    </row>
    <row r="694" spans="14:15" x14ac:dyDescent="0.25">
      <c r="N694" s="432" t="s">
        <v>285</v>
      </c>
      <c r="O694" s="393">
        <v>6.1600000000000002E-2</v>
      </c>
    </row>
    <row r="695" spans="14:15" ht="15.75" thickBot="1" x14ac:dyDescent="0.3">
      <c r="N695" s="433"/>
      <c r="O695" s="394">
        <v>341</v>
      </c>
    </row>
    <row r="696" spans="14:15" x14ac:dyDescent="0.25">
      <c r="N696" s="432" t="s">
        <v>121</v>
      </c>
      <c r="O696" s="395">
        <v>6.0499999999999998E-2</v>
      </c>
    </row>
    <row r="697" spans="14:15" ht="15.75" thickBot="1" x14ac:dyDescent="0.3">
      <c r="N697" s="433"/>
      <c r="O697" s="396">
        <v>342</v>
      </c>
    </row>
    <row r="698" spans="14:15" x14ac:dyDescent="0.25">
      <c r="N698" s="432" t="s">
        <v>226</v>
      </c>
      <c r="O698" s="397">
        <v>6.0400000000000002E-2</v>
      </c>
    </row>
    <row r="699" spans="14:15" ht="15.75" thickBot="1" x14ac:dyDescent="0.3">
      <c r="N699" s="433"/>
      <c r="O699" s="398">
        <v>343</v>
      </c>
    </row>
    <row r="700" spans="14:15" x14ac:dyDescent="0.25">
      <c r="N700" s="432" t="s">
        <v>365</v>
      </c>
      <c r="O700" s="399">
        <v>5.8799999999999998E-2</v>
      </c>
    </row>
    <row r="701" spans="14:15" ht="15.75" thickBot="1" x14ac:dyDescent="0.3">
      <c r="N701" s="433"/>
      <c r="O701" s="400">
        <v>344</v>
      </c>
    </row>
    <row r="702" spans="14:15" x14ac:dyDescent="0.25">
      <c r="N702" s="432" t="s">
        <v>77</v>
      </c>
      <c r="O702" s="401">
        <v>5.7599999999999998E-2</v>
      </c>
    </row>
    <row r="703" spans="14:15" ht="15.75" thickBot="1" x14ac:dyDescent="0.3">
      <c r="N703" s="433"/>
      <c r="O703" s="402">
        <v>345</v>
      </c>
    </row>
    <row r="704" spans="14:15" x14ac:dyDescent="0.25">
      <c r="N704" s="432" t="s">
        <v>137</v>
      </c>
      <c r="O704" s="403">
        <v>5.6500000000000002E-2</v>
      </c>
    </row>
    <row r="705" spans="14:15" ht="15.75" thickBot="1" x14ac:dyDescent="0.3">
      <c r="N705" s="433"/>
      <c r="O705" s="404">
        <v>346</v>
      </c>
    </row>
    <row r="706" spans="14:15" x14ac:dyDescent="0.25">
      <c r="N706" s="432" t="s">
        <v>44</v>
      </c>
      <c r="O706" s="405">
        <v>5.45E-2</v>
      </c>
    </row>
    <row r="707" spans="14:15" ht="15.75" thickBot="1" x14ac:dyDescent="0.3">
      <c r="N707" s="433"/>
      <c r="O707" s="406">
        <v>347</v>
      </c>
    </row>
    <row r="708" spans="14:15" x14ac:dyDescent="0.25">
      <c r="N708" s="432" t="s">
        <v>49</v>
      </c>
      <c r="O708" s="407">
        <v>5.4399999999999997E-2</v>
      </c>
    </row>
    <row r="709" spans="14:15" ht="15.75" thickBot="1" x14ac:dyDescent="0.3">
      <c r="N709" s="433"/>
      <c r="O709" s="408">
        <v>348</v>
      </c>
    </row>
    <row r="710" spans="14:15" x14ac:dyDescent="0.25">
      <c r="N710" s="432" t="s">
        <v>191</v>
      </c>
      <c r="O710" s="409">
        <v>5.1499999999999997E-2</v>
      </c>
    </row>
    <row r="711" spans="14:15" ht="15.75" thickBot="1" x14ac:dyDescent="0.3">
      <c r="N711" s="433"/>
      <c r="O711" s="410">
        <v>349</v>
      </c>
    </row>
    <row r="712" spans="14:15" x14ac:dyDescent="0.25">
      <c r="N712" s="432" t="s">
        <v>149</v>
      </c>
      <c r="O712" s="411">
        <v>5.0200000000000002E-2</v>
      </c>
    </row>
    <row r="713" spans="14:15" ht="15.75" thickBot="1" x14ac:dyDescent="0.3">
      <c r="N713" s="433"/>
      <c r="O713" s="412">
        <v>350</v>
      </c>
    </row>
    <row r="714" spans="14:15" x14ac:dyDescent="0.25">
      <c r="N714" s="432" t="s">
        <v>240</v>
      </c>
      <c r="O714" s="413">
        <v>3.7699999999999997E-2</v>
      </c>
    </row>
    <row r="715" spans="14:15" ht="15.75" thickBot="1" x14ac:dyDescent="0.3">
      <c r="N715" s="433"/>
      <c r="O715" s="414">
        <v>351</v>
      </c>
    </row>
    <row r="716" spans="14:15" ht="15.75" thickBot="1" x14ac:dyDescent="0.3">
      <c r="N716" s="65" t="s">
        <v>23</v>
      </c>
      <c r="O716" s="66" t="s">
        <v>408</v>
      </c>
    </row>
  </sheetData>
  <sortState xmlns:xlrd2="http://schemas.microsoft.com/office/spreadsheetml/2017/richdata2" ref="D2:F352">
    <sortCondition ref="D2:D352"/>
  </sortState>
  <mergeCells count="283">
    <mergeCell ref="N714:N715"/>
    <mergeCell ref="N710:N711"/>
    <mergeCell ref="N712:N713"/>
    <mergeCell ref="N706:N707"/>
    <mergeCell ref="N708:N709"/>
    <mergeCell ref="N702:N703"/>
    <mergeCell ref="N704:N705"/>
    <mergeCell ref="N698:N699"/>
    <mergeCell ref="N700:N701"/>
    <mergeCell ref="N694:N695"/>
    <mergeCell ref="N696:N697"/>
    <mergeCell ref="N690:N691"/>
    <mergeCell ref="N692:N693"/>
    <mergeCell ref="N686:N687"/>
    <mergeCell ref="N688:N689"/>
    <mergeCell ref="N682:N683"/>
    <mergeCell ref="N684:N685"/>
    <mergeCell ref="N678:N679"/>
    <mergeCell ref="N680:N681"/>
    <mergeCell ref="N674:N675"/>
    <mergeCell ref="N676:N677"/>
    <mergeCell ref="N670:N671"/>
    <mergeCell ref="N672:N673"/>
    <mergeCell ref="N666:N667"/>
    <mergeCell ref="N668:N669"/>
    <mergeCell ref="N661:N662"/>
    <mergeCell ref="N664:N665"/>
    <mergeCell ref="N657:N658"/>
    <mergeCell ref="N659:N660"/>
    <mergeCell ref="N653:N654"/>
    <mergeCell ref="N655:N656"/>
    <mergeCell ref="N649:N650"/>
    <mergeCell ref="N651:N652"/>
    <mergeCell ref="N645:N646"/>
    <mergeCell ref="N647:N648"/>
    <mergeCell ref="N641:N642"/>
    <mergeCell ref="N643:N644"/>
    <mergeCell ref="N637:N638"/>
    <mergeCell ref="N639:N640"/>
    <mergeCell ref="N633:N634"/>
    <mergeCell ref="N635:N636"/>
    <mergeCell ref="N629:N630"/>
    <mergeCell ref="N631:N632"/>
    <mergeCell ref="N625:N626"/>
    <mergeCell ref="N627:N628"/>
    <mergeCell ref="N621:N622"/>
    <mergeCell ref="N623:N624"/>
    <mergeCell ref="N617:N618"/>
    <mergeCell ref="N619:N620"/>
    <mergeCell ref="N613:N614"/>
    <mergeCell ref="N615:N616"/>
    <mergeCell ref="N608:N609"/>
    <mergeCell ref="N610:N611"/>
    <mergeCell ref="N604:N605"/>
    <mergeCell ref="N606:N607"/>
    <mergeCell ref="N600:N601"/>
    <mergeCell ref="N602:N603"/>
    <mergeCell ref="N596:N597"/>
    <mergeCell ref="N598:N599"/>
    <mergeCell ref="N592:N593"/>
    <mergeCell ref="N594:N595"/>
    <mergeCell ref="N588:N589"/>
    <mergeCell ref="N590:N591"/>
    <mergeCell ref="N584:N585"/>
    <mergeCell ref="N586:N587"/>
    <mergeCell ref="N580:N581"/>
    <mergeCell ref="N582:N583"/>
    <mergeCell ref="N576:N577"/>
    <mergeCell ref="N578:N579"/>
    <mergeCell ref="N572:N573"/>
    <mergeCell ref="N574:N575"/>
    <mergeCell ref="N568:N569"/>
    <mergeCell ref="N570:N571"/>
    <mergeCell ref="N564:N565"/>
    <mergeCell ref="N566:N567"/>
    <mergeCell ref="N559:N560"/>
    <mergeCell ref="N562:N563"/>
    <mergeCell ref="N555:N556"/>
    <mergeCell ref="N557:N558"/>
    <mergeCell ref="N551:N552"/>
    <mergeCell ref="N553:N554"/>
    <mergeCell ref="N547:N548"/>
    <mergeCell ref="N549:N550"/>
    <mergeCell ref="N543:N544"/>
    <mergeCell ref="N545:N546"/>
    <mergeCell ref="N539:N540"/>
    <mergeCell ref="N541:N542"/>
    <mergeCell ref="N535:N536"/>
    <mergeCell ref="N537:N538"/>
    <mergeCell ref="N531:N532"/>
    <mergeCell ref="N533:N534"/>
    <mergeCell ref="N527:N528"/>
    <mergeCell ref="N529:N530"/>
    <mergeCell ref="N523:N524"/>
    <mergeCell ref="N525:N526"/>
    <mergeCell ref="N519:N520"/>
    <mergeCell ref="N521:N522"/>
    <mergeCell ref="N515:N516"/>
    <mergeCell ref="N517:N518"/>
    <mergeCell ref="N511:N512"/>
    <mergeCell ref="N513:N514"/>
    <mergeCell ref="N506:N507"/>
    <mergeCell ref="N508:N509"/>
    <mergeCell ref="N502:N503"/>
    <mergeCell ref="N504:N505"/>
    <mergeCell ref="N498:N499"/>
    <mergeCell ref="N500:N501"/>
    <mergeCell ref="N494:N495"/>
    <mergeCell ref="N496:N497"/>
    <mergeCell ref="N490:N491"/>
    <mergeCell ref="N492:N493"/>
    <mergeCell ref="N486:N487"/>
    <mergeCell ref="N488:N489"/>
    <mergeCell ref="N482:N483"/>
    <mergeCell ref="N484:N485"/>
    <mergeCell ref="N478:N479"/>
    <mergeCell ref="N480:N481"/>
    <mergeCell ref="N474:N475"/>
    <mergeCell ref="N476:N477"/>
    <mergeCell ref="N470:N471"/>
    <mergeCell ref="N472:N473"/>
    <mergeCell ref="N466:N467"/>
    <mergeCell ref="N462:N463"/>
    <mergeCell ref="N457:N458"/>
    <mergeCell ref="N460:N461"/>
    <mergeCell ref="N453:N454"/>
    <mergeCell ref="N455:N456"/>
    <mergeCell ref="N449:N450"/>
    <mergeCell ref="N451:N452"/>
    <mergeCell ref="N447:N448"/>
    <mergeCell ref="N441:N442"/>
    <mergeCell ref="N443:N444"/>
    <mergeCell ref="N437:N438"/>
    <mergeCell ref="N433:N434"/>
    <mergeCell ref="N435:N436"/>
    <mergeCell ref="N429:N430"/>
    <mergeCell ref="N431:N432"/>
    <mergeCell ref="N425:N426"/>
    <mergeCell ref="N427:N428"/>
    <mergeCell ref="N421:N422"/>
    <mergeCell ref="N423:N424"/>
    <mergeCell ref="N417:N418"/>
    <mergeCell ref="N419:N420"/>
    <mergeCell ref="N413:N414"/>
    <mergeCell ref="N415:N416"/>
    <mergeCell ref="N409:N410"/>
    <mergeCell ref="N411:N412"/>
    <mergeCell ref="N404:N405"/>
    <mergeCell ref="N406:N407"/>
    <mergeCell ref="N400:N401"/>
    <mergeCell ref="N402:N403"/>
    <mergeCell ref="N396:N397"/>
    <mergeCell ref="N398:N399"/>
    <mergeCell ref="N392:N393"/>
    <mergeCell ref="N394:N395"/>
    <mergeCell ref="N388:N389"/>
    <mergeCell ref="N390:N391"/>
    <mergeCell ref="N384:N385"/>
    <mergeCell ref="N386:N387"/>
    <mergeCell ref="N380:N381"/>
    <mergeCell ref="N382:N383"/>
    <mergeCell ref="N376:N377"/>
    <mergeCell ref="N378:N379"/>
    <mergeCell ref="N372:N373"/>
    <mergeCell ref="N374:N375"/>
    <mergeCell ref="N364:N365"/>
    <mergeCell ref="N366:N367"/>
    <mergeCell ref="N360:N361"/>
    <mergeCell ref="N362:N363"/>
    <mergeCell ref="N355:N356"/>
    <mergeCell ref="N358:N359"/>
    <mergeCell ref="N351:N352"/>
    <mergeCell ref="N353:N354"/>
    <mergeCell ref="N347:N348"/>
    <mergeCell ref="N349:N350"/>
    <mergeCell ref="N343:N344"/>
    <mergeCell ref="N345:N346"/>
    <mergeCell ref="N339:N340"/>
    <mergeCell ref="N341:N342"/>
    <mergeCell ref="N335:N336"/>
    <mergeCell ref="N337:N338"/>
    <mergeCell ref="N331:N332"/>
    <mergeCell ref="N333:N334"/>
    <mergeCell ref="N327:N328"/>
    <mergeCell ref="N329:N330"/>
    <mergeCell ref="N323:N324"/>
    <mergeCell ref="N325:N326"/>
    <mergeCell ref="N319:N320"/>
    <mergeCell ref="N321:N322"/>
    <mergeCell ref="N315:N316"/>
    <mergeCell ref="N317:N318"/>
    <mergeCell ref="N311:N312"/>
    <mergeCell ref="N313:N314"/>
    <mergeCell ref="N307:N308"/>
    <mergeCell ref="N309:N310"/>
    <mergeCell ref="N302:N303"/>
    <mergeCell ref="N298:N299"/>
    <mergeCell ref="N300:N301"/>
    <mergeCell ref="N294:N295"/>
    <mergeCell ref="N296:N297"/>
    <mergeCell ref="N290:N291"/>
    <mergeCell ref="N292:N293"/>
    <mergeCell ref="N286:N287"/>
    <mergeCell ref="N288:N289"/>
    <mergeCell ref="N282:N283"/>
    <mergeCell ref="N284:N285"/>
    <mergeCell ref="N278:N279"/>
    <mergeCell ref="N280:N281"/>
    <mergeCell ref="N274:N275"/>
    <mergeCell ref="N276:N277"/>
    <mergeCell ref="N270:N271"/>
    <mergeCell ref="N266:N267"/>
    <mergeCell ref="N268:N269"/>
    <mergeCell ref="N262:N263"/>
    <mergeCell ref="N264:N265"/>
    <mergeCell ref="N258:N259"/>
    <mergeCell ref="N260:N261"/>
    <mergeCell ref="N253:N254"/>
    <mergeCell ref="N256:N257"/>
    <mergeCell ref="N249:N250"/>
    <mergeCell ref="N251:N252"/>
    <mergeCell ref="N245:N246"/>
    <mergeCell ref="N247:N248"/>
    <mergeCell ref="N241:N242"/>
    <mergeCell ref="N243:N244"/>
    <mergeCell ref="N237:N238"/>
    <mergeCell ref="N239:N240"/>
    <mergeCell ref="N233:N234"/>
    <mergeCell ref="N235:N236"/>
    <mergeCell ref="N231:N232"/>
    <mergeCell ref="N227:N228"/>
    <mergeCell ref="N221:N222"/>
    <mergeCell ref="N223:N224"/>
    <mergeCell ref="N217:N218"/>
    <mergeCell ref="N219:N220"/>
    <mergeCell ref="N215:N216"/>
    <mergeCell ref="N209:N210"/>
    <mergeCell ref="N211:N212"/>
    <mergeCell ref="N205:N206"/>
    <mergeCell ref="N207:N208"/>
    <mergeCell ref="N200:N201"/>
    <mergeCell ref="N196:N197"/>
    <mergeCell ref="N194:N195"/>
    <mergeCell ref="N190:N191"/>
    <mergeCell ref="N184:N185"/>
    <mergeCell ref="N186:N187"/>
    <mergeCell ref="N180:N181"/>
    <mergeCell ref="N182:N183"/>
    <mergeCell ref="N176:N177"/>
    <mergeCell ref="N170:N171"/>
    <mergeCell ref="N166:N167"/>
    <mergeCell ref="N160:N161"/>
    <mergeCell ref="N162:N163"/>
    <mergeCell ref="N156:N157"/>
    <mergeCell ref="N158:N159"/>
    <mergeCell ref="N151:N152"/>
    <mergeCell ref="N147:N148"/>
    <mergeCell ref="N149:N150"/>
    <mergeCell ref="N143:N144"/>
    <mergeCell ref="N139:N140"/>
    <mergeCell ref="N141:N142"/>
    <mergeCell ref="N137:N138"/>
    <mergeCell ref="N131:N132"/>
    <mergeCell ref="N127:N128"/>
    <mergeCell ref="N123:N124"/>
    <mergeCell ref="N125:N126"/>
    <mergeCell ref="N119:N120"/>
    <mergeCell ref="N121:N122"/>
    <mergeCell ref="N117:N118"/>
    <mergeCell ref="N111:N112"/>
    <mergeCell ref="N107:N108"/>
    <mergeCell ref="N109:N110"/>
    <mergeCell ref="N105:N106"/>
    <mergeCell ref="N41:N42"/>
    <mergeCell ref="N98:N99"/>
    <mergeCell ref="N96:N97"/>
    <mergeCell ref="N82:N83"/>
    <mergeCell ref="N78:N79"/>
    <mergeCell ref="N76:N77"/>
    <mergeCell ref="N72:N73"/>
    <mergeCell ref="N62:N63"/>
    <mergeCell ref="N58:N59"/>
    <mergeCell ref="N56:N57"/>
  </mergeCells>
  <hyperlinks>
    <hyperlink ref="N1" r:id="rId1" display="https://barttorvik.com/team.php?team=Kansas&amp;year=2016" xr:uid="{5704AB12-0A14-4014-9690-1098C75D7000}"/>
    <hyperlink ref="N2" r:id="rId2" display="https://barttorvik.com/team.php?team=Kansas&amp;year=2016" xr:uid="{578C67D1-4767-464B-AA54-5B3AA1C8F3FC}"/>
    <hyperlink ref="N3" r:id="rId3" display="https://barttorvik.com/team.php?team=Michigan+St.&amp;year=2016" xr:uid="{72352FFB-A974-439C-9B6A-EFDB11681338}"/>
    <hyperlink ref="N4" r:id="rId4" display="https://barttorvik.com/team.php?team=Michigan+St.&amp;year=2016" xr:uid="{96A70CC9-201B-44B3-BAE7-CA1CFA68A9F9}"/>
    <hyperlink ref="N5" r:id="rId5" display="https://barttorvik.com/team.php?team=Virginia&amp;year=2016" xr:uid="{12721F85-35B2-42F6-98B2-B5C52C793BBA}"/>
    <hyperlink ref="N6" r:id="rId6" display="https://barttorvik.com/team.php?team=Virginia&amp;year=2016" xr:uid="{92199573-21FE-440E-9EE9-DE885856CACC}"/>
    <hyperlink ref="N7" r:id="rId7" display="https://barttorvik.com/team.php?team=Villanova&amp;year=2016" xr:uid="{CE5CCC76-41B5-4587-8BA0-5A7DFF207450}"/>
    <hyperlink ref="N8" r:id="rId8" display="https://barttorvik.com/team.php?team=Villanova&amp;year=2016" xr:uid="{992F53A1-448E-4C63-BD9B-C62DDC28A6A3}"/>
    <hyperlink ref="N9" r:id="rId9" display="https://barttorvik.com/team.php?team=Baylor&amp;year=2016" xr:uid="{E85C4803-4640-43E0-A30D-574354099742}"/>
    <hyperlink ref="N10" r:id="rId10" display="https://barttorvik.com/team.php?team=Baylor&amp;year=2016" xr:uid="{B07FCD97-E80B-4B0C-9389-D2A0236A1440}"/>
    <hyperlink ref="N11" r:id="rId11" display="https://barttorvik.com/team.php?team=Wichita+St.&amp;year=2016" xr:uid="{DA4CD4C5-19F5-48E8-A04A-CAF219C4DEEF}"/>
    <hyperlink ref="N12" r:id="rId12" display="https://barttorvik.com/team.php?team=Wichita+St.&amp;year=2016" xr:uid="{DAE4F1CB-E5AC-40EA-902E-9F44FACD40B9}"/>
    <hyperlink ref="N13" r:id="rId13" display="https://barttorvik.com/team.php?team=Kentucky&amp;year=2016" xr:uid="{68B257ED-FCD8-469A-9453-08858BBFB7B2}"/>
    <hyperlink ref="N14" r:id="rId14" display="https://barttorvik.com/team.php?team=Kentucky&amp;year=2016" xr:uid="{31A777CC-37C5-422D-B007-CF33424E19C6}"/>
    <hyperlink ref="N15" r:id="rId15" display="https://barttorvik.com/team.php?team=Purdue&amp;year=2016" xr:uid="{C7A004F6-99A1-4729-9619-64F3443003EE}"/>
    <hyperlink ref="N16" r:id="rId16" display="https://barttorvik.com/team.php?team=Purdue&amp;year=2016" xr:uid="{A4C69B5D-F46D-4257-A12E-0B441A56E1EB}"/>
    <hyperlink ref="N17" r:id="rId17" display="https://barttorvik.com/team.php?team=North+Carolina&amp;year=2016" xr:uid="{E1B455C2-8BBE-4882-BDCE-967FCA5299B5}"/>
    <hyperlink ref="N18" r:id="rId18" display="https://barttorvik.com/team.php?team=North+Carolina&amp;year=2016" xr:uid="{1B8F98C7-29BB-435B-8456-E5260D34163F}"/>
    <hyperlink ref="N19" r:id="rId19" display="https://barttorvik.com/team.php?team=Seton+Hall&amp;year=2016" xr:uid="{13B45A36-DC96-4503-AE24-D6EB2DD14B82}"/>
    <hyperlink ref="N20" r:id="rId20" display="https://barttorvik.com/team.php?team=Seton+Hall&amp;year=2016" xr:uid="{F0A0813A-E4D3-4E9E-A5E3-490821F13750}"/>
    <hyperlink ref="N21" r:id="rId21" display="https://barttorvik.com/team.php?team=Gonzaga&amp;year=2016" xr:uid="{65D6D0B6-7398-4F38-B77D-010867916A84}"/>
    <hyperlink ref="N22" r:id="rId22" display="https://barttorvik.com/team.php?team=Gonzaga&amp;year=2016" xr:uid="{E15341AF-6085-41D6-8B97-7664A4B3BAA5}"/>
    <hyperlink ref="N23" r:id="rId23" display="https://barttorvik.com/team.php?team=West+Virginia&amp;year=2016" xr:uid="{2733D939-F533-4B78-83D8-0D510F26F42E}"/>
    <hyperlink ref="N24" r:id="rId24" display="https://barttorvik.com/team.php?team=West+Virginia&amp;year=2016" xr:uid="{D1639AE3-DBEC-4495-BE19-0EF3DEB07218}"/>
    <hyperlink ref="N25" r:id="rId25" display="https://barttorvik.com/team.php?team=Stephen+F.+Austin&amp;year=2016" xr:uid="{140B2EE6-07FF-4178-B81C-9895D9A23A6F}"/>
    <hyperlink ref="N26" r:id="rId26" display="https://barttorvik.com/team.php?team=Stephen+F.+Austin&amp;year=2016" xr:uid="{73554B32-93AE-44C1-831F-95658113F975}"/>
    <hyperlink ref="N27" r:id="rId27" display="https://barttorvik.com/team.php?team=Connecticut&amp;year=2016" xr:uid="{55755300-9232-428B-AF04-AA99EBFFA1DB}"/>
    <hyperlink ref="N28" r:id="rId28" display="https://barttorvik.com/team.php?team=Connecticut&amp;year=2016" xr:uid="{71874FD3-C81B-42EF-88D4-EADDC1E1D729}"/>
    <hyperlink ref="N29" r:id="rId29" display="https://barttorvik.com/team.php?team=Saint+Joseph%27s&amp;year=2016" xr:uid="{B580E110-7B87-49B4-9DBD-F480563B0B9A}"/>
    <hyperlink ref="N30" r:id="rId30" display="https://barttorvik.com/team.php?team=Saint+Joseph%27s&amp;year=2016" xr:uid="{38F8EA53-4157-4369-94DC-9507C8C67AAF}"/>
    <hyperlink ref="N31" r:id="rId31" display="https://barttorvik.com/team.php?team=Xavier&amp;year=2016" xr:uid="{23E2DB3A-DF67-4A74-9523-1DCE46ABF84B}"/>
    <hyperlink ref="N32" r:id="rId32" display="https://barttorvik.com/team.php?team=Xavier&amp;year=2016" xr:uid="{19FF587F-A29D-4645-9D5D-748E26B54AD2}"/>
    <hyperlink ref="N33" r:id="rId33" display="https://barttorvik.com/team.php?team=Butler&amp;year=2016" xr:uid="{17E1E882-7715-4D2A-BC62-C9A3E86A53C1}"/>
    <hyperlink ref="N34" r:id="rId34" display="https://barttorvik.com/team.php?team=Butler&amp;year=2016" xr:uid="{DD5C4F79-CDD3-4883-B092-485BE5672679}"/>
    <hyperlink ref="N35" r:id="rId35" display="https://barttorvik.com/team.php?team=Oregon&amp;year=2016" xr:uid="{8556E174-B9AE-47B7-8A81-439EF5A045B5}"/>
    <hyperlink ref="N36" r:id="rId36" display="https://barttorvik.com/team.php?team=Oregon&amp;year=2016" xr:uid="{17500359-8EE1-4DA0-A8AE-56C1315EC1FA}"/>
    <hyperlink ref="N37" r:id="rId37" display="https://barttorvik.com/team.php?team=Indiana&amp;year=2016" xr:uid="{C7D7DAC3-A96A-42B1-BC44-424567B4EA49}"/>
    <hyperlink ref="N38" r:id="rId38" display="https://barttorvik.com/team.php?team=Indiana&amp;year=2016" xr:uid="{E452D045-389A-40D7-BCE4-19987B2D6D55}"/>
    <hyperlink ref="N39" r:id="rId39" display="https://barttorvik.com/team.php?team=Texas+A%26M&amp;year=2016" xr:uid="{F55A092C-EB0F-4752-9667-301F279604FD}"/>
    <hyperlink ref="N40" r:id="rId40" display="https://barttorvik.com/team.php?team=Texas+A%26M&amp;year=2016" xr:uid="{F68A1738-BDE6-4ABE-8495-9A2CEB9BBE12}"/>
    <hyperlink ref="N41" r:id="rId41" display="https://barttorvik.com/team.php?team=SMU&amp;year=2016" xr:uid="{230162E6-655B-41F1-A5CC-3EE61AB4793D}"/>
    <hyperlink ref="N43" r:id="rId42" display="https://barttorvik.com/team.php?team=Oklahoma&amp;year=2016" xr:uid="{50FE68EA-050E-46FE-BFBA-9A89D49C4FD4}"/>
    <hyperlink ref="N44" r:id="rId43" display="https://barttorvik.com/team.php?team=Oklahoma&amp;year=2016" xr:uid="{5C03A855-230D-43EC-B36E-CD586CA92657}"/>
    <hyperlink ref="N45" r:id="rId44" display="https://barttorvik.com/team.php?team=Northern+Iowa&amp;year=2016" xr:uid="{3BBC38B5-7F3C-4594-B783-74A26B59087D}"/>
    <hyperlink ref="N46" r:id="rId45" display="https://barttorvik.com/team.php?team=Northern+Iowa&amp;year=2016" xr:uid="{BC800CBD-CD29-4218-A1DD-064692B6904E}"/>
    <hyperlink ref="N47" r:id="rId46" display="https://barttorvik.com/team.php?team=Texas&amp;year=2016" xr:uid="{48D2D4AA-0961-4290-9C8A-94FCC68C8463}"/>
    <hyperlink ref="N48" r:id="rId47" display="https://barttorvik.com/team.php?team=Texas&amp;year=2016" xr:uid="{BB2D4074-4191-4279-8B37-CC7E9EF05822}"/>
    <hyperlink ref="N49" r:id="rId48" display="https://barttorvik.com/team.php?team=Iowa+St.&amp;year=2016" xr:uid="{E7D4A47F-5FB3-4D83-BCDF-A150D65A8B13}"/>
    <hyperlink ref="N50" r:id="rId49" display="https://barttorvik.com/team.php?team=Iowa+St.&amp;year=2016" xr:uid="{91BC70FF-79BF-4E50-B0A4-4D3685B85BB8}"/>
    <hyperlink ref="O51" r:id="rId50" display="https://barttorvik.com/trank.php?&amp;begin=20160131&amp;end=20160314&amp;conlimit=All&amp;year=2016&amp;top=0&amp;venue=A-N&amp;type=All&amp;mingames=0&amp;quad=5&amp;rpi=" xr:uid="{38A9D149-F125-4CF6-89A7-7A399BDCB631}"/>
    <hyperlink ref="N52" r:id="rId51" display="https://barttorvik.com/team.php?team=Iona&amp;year=2016" xr:uid="{553ABA59-D609-45B3-AD43-C83BDB4E026D}"/>
    <hyperlink ref="N53" r:id="rId52" display="https://barttorvik.com/team.php?team=Iona&amp;year=2016" xr:uid="{78C27067-A3D9-4B03-A1D2-32296536EFFD}"/>
    <hyperlink ref="N54" r:id="rId53" display="https://barttorvik.com/team.php?team=Wisconsin&amp;year=2016" xr:uid="{AA8376ED-1699-42F6-9440-B22BBDF9975D}"/>
    <hyperlink ref="N55" r:id="rId54" display="https://barttorvik.com/team.php?team=Wisconsin&amp;year=2016" xr:uid="{CE4C5EA5-BE81-4B71-A285-32F04C1DA70C}"/>
    <hyperlink ref="N56" r:id="rId55" display="https://barttorvik.com/team.php?team=Princeton&amp;year=2016" xr:uid="{120C20A8-3B47-4C1D-A6B8-06DF88360350}"/>
    <hyperlink ref="N58" r:id="rId56" display="https://barttorvik.com/team.php?team=Saint+Mary%27s&amp;year=2016" xr:uid="{42304965-6493-4B8F-BF81-46FAF72E2C46}"/>
    <hyperlink ref="N60" r:id="rId57" display="https://barttorvik.com/team.php?team=Miami+FL&amp;year=2016" xr:uid="{EEAA0E48-7854-4620-9FF9-1DE9F95B1365}"/>
    <hyperlink ref="N61" r:id="rId58" display="https://barttorvik.com/team.php?team=Miami+FL&amp;year=2016" xr:uid="{D954BF92-4A6D-4B89-93F9-6064DDB6F443}"/>
    <hyperlink ref="N62" r:id="rId59" display="https://barttorvik.com/team.php?team=Clemson&amp;year=2016" xr:uid="{B31E0030-A361-4C01-8D69-44EC8D5767D6}"/>
    <hyperlink ref="N64" r:id="rId60" display="https://barttorvik.com/team.php?team=California&amp;year=2016" xr:uid="{4406B159-407F-4732-B9D0-ED1AB9D2CF0D}"/>
    <hyperlink ref="N65" r:id="rId61" display="https://barttorvik.com/team.php?team=California&amp;year=2016" xr:uid="{3D4C6D01-A3BD-441B-9EE2-5427E0EF500E}"/>
    <hyperlink ref="N66" r:id="rId62" display="https://barttorvik.com/team.php?team=Pittsburgh&amp;year=2016" xr:uid="{EFE34E23-2E81-4335-AC05-274D4829C489}"/>
    <hyperlink ref="N67" r:id="rId63" display="https://barttorvik.com/team.php?team=Pittsburgh&amp;year=2016" xr:uid="{4100BAAF-626D-4C19-B059-C752E5F8DA3F}"/>
    <hyperlink ref="N68" r:id="rId64" display="https://barttorvik.com/team.php?team=Yale&amp;year=2016" xr:uid="{CDFBE0AE-F8D1-4BB7-A5D2-DEC3B1BDAE9A}"/>
    <hyperlink ref="N69" r:id="rId65" display="https://barttorvik.com/team.php?team=Yale&amp;year=2016" xr:uid="{91101E5D-410C-4DC3-B3F4-D4EF561E9D83}"/>
    <hyperlink ref="N70" r:id="rId66" display="https://barttorvik.com/team.php?team=Dayton&amp;year=2016" xr:uid="{429CC3E0-6B1F-4FDA-959A-26C1F4034E09}"/>
    <hyperlink ref="N71" r:id="rId67" display="https://barttorvik.com/team.php?team=Dayton&amp;year=2016" xr:uid="{882D6C48-A9AC-4B13-B9F2-D664DD474A5C}"/>
    <hyperlink ref="N72" r:id="rId68" display="https://barttorvik.com/team.php?team=San+Diego+St.&amp;year=2016" xr:uid="{0C79FC28-D5FF-4DA2-AE0B-03D21EC54CD7}"/>
    <hyperlink ref="N74" r:id="rId69" display="https://barttorvik.com/team.php?team=Vanderbilt&amp;year=2016" xr:uid="{7917F295-D80A-46EA-9BC0-AF77B0DC72BE}"/>
    <hyperlink ref="N75" r:id="rId70" display="https://barttorvik.com/team.php?team=Vanderbilt&amp;year=2016" xr:uid="{250C3252-072B-48B4-B809-B504896FB079}"/>
    <hyperlink ref="N76" r:id="rId71" display="https://barttorvik.com/team.php?team=UC+Santa+Barbara&amp;year=2016" xr:uid="{2578ECEE-7CF1-40B2-AD77-AA9A7A2E94AA}"/>
    <hyperlink ref="N78" r:id="rId72" display="https://barttorvik.com/team.php?team=Washington&amp;year=2016" xr:uid="{1FEE1F68-6313-4586-9E08-DA9327A62ADE}"/>
    <hyperlink ref="N80" r:id="rId73" display="https://barttorvik.com/team.php?team=Duke&amp;year=2016" xr:uid="{5547E689-B7F3-47CE-B065-9C656ABFAD86}"/>
    <hyperlink ref="N81" r:id="rId74" display="https://barttorvik.com/team.php?team=Duke&amp;year=2016" xr:uid="{07922020-284A-4C2B-8AEF-D6A89E8FC024}"/>
    <hyperlink ref="N82" r:id="rId75" display="https://barttorvik.com/team.php?team=BYU&amp;year=2016" xr:uid="{38CA63E5-E3BC-4216-9DAB-0FE3DCA85788}"/>
    <hyperlink ref="N84" r:id="rId76" display="https://barttorvik.com/team.php?team=Utah&amp;year=2016" xr:uid="{3CBEF6E5-15D3-45D8-9450-5141982577F6}"/>
    <hyperlink ref="N85" r:id="rId77" display="https://barttorvik.com/team.php?team=Utah&amp;year=2016" xr:uid="{C82DC98D-F31B-4A53-8FC0-48455358AD65}"/>
    <hyperlink ref="N86" r:id="rId78" display="https://barttorvik.com/team.php?team=Arizona&amp;year=2016" xr:uid="{649B4B70-B141-4661-8628-1B14111C744B}"/>
    <hyperlink ref="N87" r:id="rId79" display="https://barttorvik.com/team.php?team=Arizona&amp;year=2016" xr:uid="{67439B60-8256-4DDA-8DCC-14243780FB63}"/>
    <hyperlink ref="N88" r:id="rId80" display="https://barttorvik.com/team.php?team=Syracuse&amp;year=2016" xr:uid="{F93DB460-5A89-4681-867C-9BD1AA5FDA54}"/>
    <hyperlink ref="N89" r:id="rId81" display="https://barttorvik.com/team.php?team=Syracuse&amp;year=2016" xr:uid="{8BE53500-5E80-440D-B50C-3D1A62235120}"/>
    <hyperlink ref="N90" r:id="rId82" display="https://barttorvik.com/team.php?team=Hawaii&amp;year=2016" xr:uid="{F7CCFBFF-D132-41BB-833C-FAFB885437FC}"/>
    <hyperlink ref="N91" r:id="rId83" display="https://barttorvik.com/team.php?team=Hawaii&amp;year=2016" xr:uid="{EA1745C6-217E-4D07-8A8B-13A9604120BD}"/>
    <hyperlink ref="N92" r:id="rId84" display="https://barttorvik.com/team.php?team=VCU&amp;year=2016" xr:uid="{0F516A29-6962-4161-8886-367A457FBE06}"/>
    <hyperlink ref="N93" r:id="rId85" display="https://barttorvik.com/team.php?team=VCU&amp;year=2016" xr:uid="{FEF98500-EC6B-49BA-AB69-D9165BBAFB95}"/>
    <hyperlink ref="N94" r:id="rId86" display="https://barttorvik.com/team.php?team=Texas+Tech&amp;year=2016" xr:uid="{4784E854-5397-497A-AEA0-DFC513846F67}"/>
    <hyperlink ref="N95" r:id="rId87" display="https://barttorvik.com/team.php?team=Texas+Tech&amp;year=2016" xr:uid="{0D067B6D-081B-4030-BE3B-295856522A65}"/>
    <hyperlink ref="N96" r:id="rId88" display="https://barttorvik.com/team.php?team=Louisville&amp;year=2016" xr:uid="{53FD5A0C-8091-4AC0-B82F-98C0BE93B737}"/>
    <hyperlink ref="N98" r:id="rId89" display="https://barttorvik.com/team.php?team=Georgia+Tech&amp;year=2016" xr:uid="{4EE679D6-F179-4527-A64B-221E2A144F52}"/>
    <hyperlink ref="N100" r:id="rId90" display="https://barttorvik.com/team.php?team=Maryland&amp;year=2016" xr:uid="{6B431F5F-2853-444D-9008-1EFD03459B48}"/>
    <hyperlink ref="N101" r:id="rId91" display="https://barttorvik.com/team.php?team=Maryland&amp;year=2016" xr:uid="{75DDCA72-03EE-4696-8ED5-912A04A1899A}"/>
    <hyperlink ref="O102" r:id="rId92" display="https://barttorvik.com/trank.php?&amp;begin=20160131&amp;end=20160314&amp;conlimit=All&amp;year=2016&amp;top=0&amp;venue=A-N&amp;type=All&amp;mingames=0&amp;quad=5&amp;rpi=" xr:uid="{9099B48D-C759-469A-A997-9CE3F2612A9A}"/>
    <hyperlink ref="N103" r:id="rId93" display="https://barttorvik.com/team.php?team=Iowa&amp;year=2016" xr:uid="{117631AD-B30B-4162-BA52-DC43FA247754}"/>
    <hyperlink ref="N104" r:id="rId94" display="https://barttorvik.com/team.php?team=Iowa&amp;year=2016" xr:uid="{95ACE68A-4B83-4328-B366-43D055FD367E}"/>
    <hyperlink ref="N105" r:id="rId95" display="https://barttorvik.com/team.php?team=Virginia+Tech&amp;year=2016" xr:uid="{5937D7F1-F7CF-402C-84FC-CD62E4C47C2A}"/>
    <hyperlink ref="N107" r:id="rId96" display="https://barttorvik.com/team.php?team=Evansville&amp;year=2016" xr:uid="{FEE3996B-865F-4D19-BA62-59DB810AA21A}"/>
    <hyperlink ref="N109" r:id="rId97" display="https://barttorvik.com/team.php?team=Kansas+St.&amp;year=2016" xr:uid="{38F6AE0B-ED47-4C3D-AFC5-6D5E07DC7DB8}"/>
    <hyperlink ref="N111" r:id="rId98" display="https://barttorvik.com/team.php?team=St.+Bonaventure&amp;year=2016" xr:uid="{B7F36F80-0A0C-4C18-AA0F-CB6C459324E9}"/>
    <hyperlink ref="N113" r:id="rId99" display="https://barttorvik.com/team.php?team=Oregon+St.&amp;year=2016" xr:uid="{D717A982-0BD1-481D-8411-6B7063F5F838}"/>
    <hyperlink ref="N114" r:id="rId100" display="https://barttorvik.com/team.php?team=Oregon+St.&amp;year=2016" xr:uid="{53223543-5937-4031-BF10-8BD04C0BD1E3}"/>
    <hyperlink ref="N115" r:id="rId101" display="https://barttorvik.com/team.php?team=Providence&amp;year=2016" xr:uid="{B07FC2F0-8ACD-4528-B034-A416025B8AAA}"/>
    <hyperlink ref="N116" r:id="rId102" display="https://barttorvik.com/team.php?team=Providence&amp;year=2016" xr:uid="{BE618AD9-600D-4C06-BDEA-2CB806611682}"/>
    <hyperlink ref="N117" r:id="rId103" display="https://barttorvik.com/team.php?team=Creighton&amp;year=2016" xr:uid="{514B1861-BB64-4C04-BA24-D698B7BBD7DC}"/>
    <hyperlink ref="N119" r:id="rId104" display="https://barttorvik.com/team.php?team=Florida&amp;year=2016" xr:uid="{5C415D78-2100-490D-949B-B371EDEE6BD0}"/>
    <hyperlink ref="N121" r:id="rId105" display="https://barttorvik.com/team.php?team=Vermont&amp;year=2016" xr:uid="{2EBA351D-8F13-4CC5-B1FC-9E548D7746D2}"/>
    <hyperlink ref="N123" r:id="rId106" display="https://barttorvik.com/team.php?team=Alabama&amp;year=2016" xr:uid="{C96744C6-B088-4D68-9042-39F179E16A9C}"/>
    <hyperlink ref="N125" r:id="rId107" display="https://barttorvik.com/team.php?team=Marquette&amp;year=2016" xr:uid="{70D28941-BD11-4BD3-975D-40A2E56CABEA}"/>
    <hyperlink ref="N127" r:id="rId108" display="https://barttorvik.com/team.php?team=Mississippi&amp;year=2016" xr:uid="{8B93AC69-9BA9-4A14-BD18-AA857853C929}"/>
    <hyperlink ref="N129" r:id="rId109" display="https://barttorvik.com/team.php?team=Little+Rock&amp;year=2016" xr:uid="{D0A3E84D-1467-4D0E-B769-8959CB692B5E}"/>
    <hyperlink ref="N130" r:id="rId110" display="https://barttorvik.com/team.php?team=Little+Rock&amp;year=2016" xr:uid="{1C87B67C-9A60-4851-94A4-0DFF19950ADA}"/>
    <hyperlink ref="N131" r:id="rId111" display="https://barttorvik.com/team.php?team=Valparaiso&amp;year=2016" xr:uid="{AC2B0249-BBB6-47CA-9EC0-D2B7F411A318}"/>
    <hyperlink ref="N133" r:id="rId112" display="https://barttorvik.com/team.php?team=Michigan&amp;year=2016" xr:uid="{FCAFB002-FD25-457F-AADC-170056B3AC68}"/>
    <hyperlink ref="N134" r:id="rId113" display="https://barttorvik.com/team.php?team=Michigan&amp;year=2016" xr:uid="{B114D89F-5EBF-4ED1-8858-A268EBD021BB}"/>
    <hyperlink ref="N135" r:id="rId114" display="https://barttorvik.com/team.php?team=Buffalo&amp;year=2016" xr:uid="{BBFC7545-7D9A-455C-8EC6-DAD8D99F71A3}"/>
    <hyperlink ref="N136" r:id="rId115" display="https://barttorvik.com/team.php?team=Buffalo&amp;year=2016" xr:uid="{3561BC65-AA5E-4D58-8D6F-1F77C4C4706D}"/>
    <hyperlink ref="N137" r:id="rId116" display="https://barttorvik.com/team.php?team=George+Washington&amp;year=2016" xr:uid="{BF561850-2762-4947-A45E-F3CC09BED63D}"/>
    <hyperlink ref="N139" r:id="rId117" display="https://barttorvik.com/team.php?team=Monmouth&amp;year=2016" xr:uid="{B2636596-98CD-4914-BA3F-425C99D7BBF2}"/>
    <hyperlink ref="N141" r:id="rId118" display="https://barttorvik.com/team.php?team=Georgetown&amp;year=2016" xr:uid="{5FE75F60-450B-4247-88D2-9872BE69F7E8}"/>
    <hyperlink ref="N143" r:id="rId119" display="https://barttorvik.com/team.php?team=Georgia&amp;year=2016" xr:uid="{66FD4178-7FF4-48F2-8347-FB06C4FF000D}"/>
    <hyperlink ref="N145" r:id="rId120" display="https://barttorvik.com/team.php?team=Cincinnati&amp;year=2016" xr:uid="{C6DC5BC9-38A0-4E9C-9160-791ED7B26F5D}"/>
    <hyperlink ref="N146" r:id="rId121" display="https://barttorvik.com/team.php?team=Cincinnati&amp;year=2016" xr:uid="{E6C3455B-05C2-4DD2-A2E7-F02E1738A4DF}"/>
    <hyperlink ref="N147" r:id="rId122" display="https://barttorvik.com/team.php?team=South+Carolina&amp;year=2016" xr:uid="{EE7CD718-9AA0-441B-8412-9D4CCEBD82F3}"/>
    <hyperlink ref="N149" r:id="rId123" display="https://barttorvik.com/team.php?team=Houston&amp;year=2016" xr:uid="{C2E15684-82E6-4C3E-B088-41AC15185BDD}"/>
    <hyperlink ref="N151" r:id="rId124" display="https://barttorvik.com/team.php?team=Louisiana+Monroe&amp;year=2016" xr:uid="{AE443A9B-3F00-4453-ADBA-493F1F29B3AD}"/>
    <hyperlink ref="O153" r:id="rId125" display="https://barttorvik.com/trank.php?&amp;begin=20160131&amp;end=20160314&amp;conlimit=All&amp;year=2016&amp;top=0&amp;venue=A-N&amp;type=All&amp;mingames=0&amp;quad=5&amp;rpi=" xr:uid="{090478B6-5217-47DF-8F05-04EF13045C3D}"/>
    <hyperlink ref="N154" r:id="rId126" display="https://barttorvik.com/team.php?team=Notre+Dame&amp;year=2016" xr:uid="{C3F4351E-2DC6-4B13-93EF-0003D3990058}"/>
    <hyperlink ref="N155" r:id="rId127" display="https://barttorvik.com/team.php?team=Notre+Dame&amp;year=2016" xr:uid="{1DB32877-F8A2-49C9-AE2A-3AB5E794D1D3}"/>
    <hyperlink ref="N156" r:id="rId128" display="https://barttorvik.com/team.php?team=Northwestern&amp;year=2016" xr:uid="{588F725D-1DF4-4B38-BEFF-52B9F8E79138}"/>
    <hyperlink ref="N158" r:id="rId129" display="https://barttorvik.com/team.php?team=North+Carolina+St.&amp;year=2016" xr:uid="{EB25E05B-7705-4BFE-BB65-1A2B2A479238}"/>
    <hyperlink ref="N160" r:id="rId130" display="https://barttorvik.com/team.php?team=Hofstra&amp;year=2016" xr:uid="{8108C124-CA5B-48F8-8610-2300210011AE}"/>
    <hyperlink ref="N162" r:id="rId131" display="https://barttorvik.com/team.php?team=Florida+St.&amp;year=2016" xr:uid="{B38FC5B0-DF62-489F-B7D5-DE7D90B5DFEC}"/>
    <hyperlink ref="N164" r:id="rId132" display="https://barttorvik.com/team.php?team=Temple&amp;year=2016" xr:uid="{30A122CD-D8B9-4BE8-BC98-2F70056BA37A}"/>
    <hyperlink ref="N165" r:id="rId133" display="https://barttorvik.com/team.php?team=Temple&amp;year=2016" xr:uid="{B3C15E81-B544-48FA-92F1-483F998CC79A}"/>
    <hyperlink ref="N166" r:id="rId134" display="https://barttorvik.com/team.php?team=Memphis&amp;year=2016" xr:uid="{B4CBF8AD-B5E9-4C1D-98A0-6D7164A82075}"/>
    <hyperlink ref="N168" r:id="rId135" display="https://barttorvik.com/team.php?team=UNC+Wilmington&amp;year=2016" xr:uid="{813B722F-D6A8-4099-B5EA-3D9E521D04DD}"/>
    <hyperlink ref="N169" r:id="rId136" display="https://barttorvik.com/team.php?team=UNC+Wilmington&amp;year=2016" xr:uid="{2079B9EB-9AFE-428C-9032-E8CD335F85BC}"/>
    <hyperlink ref="N170" r:id="rId137" display="https://barttorvik.com/team.php?team=Lehigh&amp;year=2016" xr:uid="{CF98B8F9-FFF6-4276-B855-13652C2ABA5A}"/>
    <hyperlink ref="N172" r:id="rId138" display="https://barttorvik.com/team.php?team=Fresno+St.&amp;year=2016" xr:uid="{3CBF617F-E64E-4F8E-86A5-29F4DAD86E06}"/>
    <hyperlink ref="N173" r:id="rId139" display="https://barttorvik.com/team.php?team=Fresno+St.&amp;year=2016" xr:uid="{69D7A7CC-318C-4DD8-8768-692C554B05F7}"/>
    <hyperlink ref="N174" r:id="rId140" display="https://barttorvik.com/team.php?team=Cal+St.+Bakersfield&amp;year=2016" xr:uid="{E68A87B4-A3E0-4FA1-B256-35EE76C9D5E5}"/>
    <hyperlink ref="N175" r:id="rId141" display="https://barttorvik.com/team.php?team=Cal+St.+Bakersfield&amp;year=2016" xr:uid="{4FA653DC-0DCA-4633-9D57-23B440F36154}"/>
    <hyperlink ref="N176" r:id="rId142" display="https://barttorvik.com/team.php?team=Columbia&amp;year=2016" xr:uid="{11223CBB-DECA-49E7-B90C-AD46A22A9F5D}"/>
    <hyperlink ref="N178" r:id="rId143" display="https://barttorvik.com/team.php?team=Stony+Brook&amp;year=2016" xr:uid="{48023DDC-775D-488E-AD32-921257144E7D}"/>
    <hyperlink ref="N179" r:id="rId144" display="https://barttorvik.com/team.php?team=Stony+Brook&amp;year=2016" xr:uid="{F90AF35C-BC7F-487E-BCB0-83F34032D43D}"/>
    <hyperlink ref="N180" r:id="rId145" display="https://barttorvik.com/team.php?team=Oakland&amp;year=2016" xr:uid="{46817FE8-358A-401D-A1DA-598D7A06447E}"/>
    <hyperlink ref="N182" r:id="rId146" display="https://barttorvik.com/team.php?team=Long+Beach+St.&amp;year=2016" xr:uid="{759AB4DF-4474-4462-A8D8-7F6A8210CD49}"/>
    <hyperlink ref="N184" r:id="rId147" display="https://barttorvik.com/team.php?team=Wake+Forest&amp;year=2016" xr:uid="{D4C05032-1C1D-4A06-8BBB-281D4EE4999F}"/>
    <hyperlink ref="N186" r:id="rId148" display="https://barttorvik.com/team.php?team=Mississippi+St.&amp;year=2016" xr:uid="{518BF9AE-E399-43B6-ACA9-27D3C56ED61C}"/>
    <hyperlink ref="N188" r:id="rId149" display="https://barttorvik.com/team.php?team=Tulsa&amp;year=2016" xr:uid="{11BE4F1C-2FCE-41F9-A6AA-D29476A7C8EE}"/>
    <hyperlink ref="N189" r:id="rId150" display="https://barttorvik.com/team.php?team=Tulsa&amp;year=2016" xr:uid="{3B22EA92-5EDD-4900-BBBD-F651D6CCC36B}"/>
    <hyperlink ref="N190" r:id="rId151" display="https://barttorvik.com/team.php?team=William+%26+Mary&amp;year=2016" xr:uid="{E2499A34-73FB-4EEA-8F91-8B25244F2DF3}"/>
    <hyperlink ref="N192" r:id="rId152" display="https://barttorvik.com/team.php?team=Middle+Tennessee&amp;year=2016" xr:uid="{DCCF2030-19F6-47E1-BE4E-01CD985BBC8C}"/>
    <hyperlink ref="N193" r:id="rId153" display="https://barttorvik.com/team.php?team=Middle+Tennessee&amp;year=2016" xr:uid="{393768BE-C6EF-4498-B13D-EE492D9E232C}"/>
    <hyperlink ref="N194" r:id="rId154" display="https://barttorvik.com/team.php?team=Duquesne&amp;year=2016" xr:uid="{9C354366-B5CA-44EE-9082-D5AD21DBFFE2}"/>
    <hyperlink ref="N196" r:id="rId155" display="https://barttorvik.com/team.php?team=Western+Kentucky&amp;year=2016" xr:uid="{6E90E9DB-B90F-42A6-BB64-A8223B940B21}"/>
    <hyperlink ref="N198" r:id="rId156" display="https://barttorvik.com/team.php?team=Colorado&amp;year=2016" xr:uid="{778240EE-F392-4F54-AD25-2D53B871CA64}"/>
    <hyperlink ref="N199" r:id="rId157" display="https://barttorvik.com/team.php?team=Colorado&amp;year=2016" xr:uid="{E90AD9F1-6F9B-4037-8E87-0853D44A3810}"/>
    <hyperlink ref="N200" r:id="rId158" display="https://barttorvik.com/team.php?team=Loyola+Chicago&amp;year=2016" xr:uid="{ABCAACC4-129C-4912-B5B6-458E6399BF34}"/>
    <hyperlink ref="N202" r:id="rId159" display="https://barttorvik.com/team.php?team=UNC+Asheville&amp;year=2016" xr:uid="{7A924D87-FBF4-49B8-8AAD-BC32F56E9F1A}"/>
    <hyperlink ref="N203" r:id="rId160" display="https://barttorvik.com/team.php?team=UNC+Asheville&amp;year=2016" xr:uid="{1C7AB5BF-F328-4D5B-9F80-FCC5D6BE06BD}"/>
    <hyperlink ref="O204" r:id="rId161" display="https://barttorvik.com/trank.php?&amp;begin=20160131&amp;end=20160314&amp;conlimit=All&amp;year=2016&amp;top=0&amp;venue=A-N&amp;type=All&amp;mingames=0&amp;quad=5&amp;rpi=" xr:uid="{5CBD7B43-C21E-4EA5-9971-BF7C96E3D296}"/>
    <hyperlink ref="N205" r:id="rId162" display="https://barttorvik.com/team.php?team=Oklahoma+St.&amp;year=2016" xr:uid="{0DDCF59D-33E7-4F0F-A801-ADED9C6B0507}"/>
    <hyperlink ref="N207" r:id="rId163" display="https://barttorvik.com/team.php?team=Utah+St.&amp;year=2016" xr:uid="{71523C19-752D-4D89-B33D-46BE0BC2E17A}"/>
    <hyperlink ref="N209" r:id="rId164" display="https://barttorvik.com/team.php?team=Illinois&amp;year=2016" xr:uid="{A2A8DBA7-1A3E-4D83-9239-9A7C0C1303BD}"/>
    <hyperlink ref="N211" r:id="rId165" display="https://barttorvik.com/team.php?team=Eastern+Kentucky&amp;year=2016" xr:uid="{D0BC5C6B-6D2D-4846-A775-D50F12173945}"/>
    <hyperlink ref="N213" r:id="rId166" display="https://barttorvik.com/team.php?team=USC&amp;year=2016" xr:uid="{5F15BC68-979D-46CB-A93E-2FAE6568CD0E}"/>
    <hyperlink ref="N214" r:id="rId167" display="https://barttorvik.com/team.php?team=USC&amp;year=2016" xr:uid="{4FE3931A-4A62-4DB0-A5C1-54940F60DB24}"/>
    <hyperlink ref="N215" r:id="rId168" display="https://barttorvik.com/team.php?team=Old+Dominion&amp;year=2016" xr:uid="{4D900433-E65E-4F65-B8D9-B33179BEDA50}"/>
    <hyperlink ref="N217" r:id="rId169" display="https://barttorvik.com/team.php?team=Ohio&amp;year=2016" xr:uid="{8E80FED0-90B6-471C-B8E3-83830199CF8D}"/>
    <hyperlink ref="N219" r:id="rId170" display="https://barttorvik.com/team.php?team=Northeastern&amp;year=2016" xr:uid="{2D24ECBE-5032-4548-A68B-9E16A0812F73}"/>
    <hyperlink ref="N221" r:id="rId171" display="https://barttorvik.com/team.php?team=Richmond&amp;year=2016" xr:uid="{25282FA1-C527-4008-BB2E-BD74C8A7462C}"/>
    <hyperlink ref="N223" r:id="rId172" display="https://barttorvik.com/team.php?team=Ohio+St.&amp;year=2016" xr:uid="{23A42F29-CBBB-4783-88A7-361F8F02A204}"/>
    <hyperlink ref="N225" r:id="rId173" display="https://barttorvik.com/team.php?team=Green+Bay&amp;year=2016" xr:uid="{018A58FA-B9C0-443D-A695-30203A73F109}"/>
    <hyperlink ref="N226" r:id="rId174" display="https://barttorvik.com/team.php?team=Green+Bay&amp;year=2016" xr:uid="{4C0C986E-BFD8-4ED9-AED6-A070DEC8984F}"/>
    <hyperlink ref="N227" r:id="rId175" display="https://barttorvik.com/team.php?team=Wright+St.&amp;year=2016" xr:uid="{28040613-70F9-435E-9312-3554FCB10B1A}"/>
    <hyperlink ref="N229" r:id="rId176" display="https://barttorvik.com/team.php?team=South+Dakota+St.&amp;year=2016" xr:uid="{8FFBFA72-D505-4407-93A5-D3EA951AEDDC}"/>
    <hyperlink ref="N230" r:id="rId177" display="https://barttorvik.com/team.php?team=South+Dakota+St.&amp;year=2016" xr:uid="{2061CC96-FDEA-41AC-AB5B-3303D478CDC3}"/>
    <hyperlink ref="N231" r:id="rId178" display="https://barttorvik.com/team.php?team=East+Carolina&amp;year=2016" xr:uid="{8C9A1499-A99E-4B8B-820C-DFD4122FCEED}"/>
    <hyperlink ref="N233" r:id="rId179" display="https://barttorvik.com/team.php?team=Tennessee&amp;year=2016" xr:uid="{9D7A40B5-9C5F-43B9-A33D-E14D7BDAA434}"/>
    <hyperlink ref="N235" r:id="rId180" display="https://barttorvik.com/team.php?team=New+Mexico+St.&amp;year=2016" xr:uid="{E5443D56-76CD-4801-9F2D-5A1994F8C7D6}"/>
    <hyperlink ref="N237" r:id="rId181" display="https://barttorvik.com/team.php?team=UT+Arlington&amp;year=2016" xr:uid="{56C13DF5-A1D6-414A-BC7D-0115DF5F8CAD}"/>
    <hyperlink ref="N239" r:id="rId182" display="https://barttorvik.com/team.php?team=Denver&amp;year=2016" xr:uid="{353DF3FC-69BE-46AE-AD84-79ECFF14C6E8}"/>
    <hyperlink ref="N241" r:id="rId183" display="https://barttorvik.com/team.php?team=Stetson&amp;year=2016" xr:uid="{6D04912E-4F23-40A7-9732-3B7D03CC8C99}"/>
    <hyperlink ref="N243" r:id="rId184" display="https://barttorvik.com/team.php?team=Cal+St.+Northridge&amp;year=2016" xr:uid="{F227F11D-B6C1-41A4-9929-BFEA28E58FE3}"/>
    <hyperlink ref="N245" r:id="rId185" display="https://barttorvik.com/team.php?team=Arkansas&amp;year=2016" xr:uid="{4D5862CF-EAD0-4B10-B50B-26071F63420E}"/>
    <hyperlink ref="N247" r:id="rId186" display="https://barttorvik.com/team.php?team=UC+Irvine&amp;year=2016" xr:uid="{5109D276-FD47-47F8-93C8-56A28153AC8B}"/>
    <hyperlink ref="N249" r:id="rId187" display="https://barttorvik.com/team.php?team=Colorado+St.&amp;year=2016" xr:uid="{F70CEFCE-99E3-4CF0-A6FA-19C161EA9D8D}"/>
    <hyperlink ref="N251" r:id="rId188" display="https://barttorvik.com/team.php?team=UCLA&amp;year=2016" xr:uid="{C2BE7730-5041-4134-A56F-A3D3CA89A7C9}"/>
    <hyperlink ref="N253" r:id="rId189" display="https://barttorvik.com/team.php?team=James+Madison&amp;year=2016" xr:uid="{0AFECBC6-41CB-4929-9400-E34946AAC2B9}"/>
    <hyperlink ref="O255" r:id="rId190" display="https://barttorvik.com/trank.php?&amp;begin=20160131&amp;end=20160314&amp;conlimit=All&amp;year=2016&amp;top=0&amp;venue=A-N&amp;type=All&amp;mingames=0&amp;quad=5&amp;rpi=" xr:uid="{3540B985-29DF-4124-81A4-A617007D0327}"/>
    <hyperlink ref="N256" r:id="rId191" display="https://barttorvik.com/team.php?team=Nebraska&amp;year=2016" xr:uid="{6107E891-2C56-47A9-9406-0D3AE95CC701}"/>
    <hyperlink ref="N258" r:id="rId192" display="https://barttorvik.com/team.php?team=East+Tennessee+St.&amp;year=2016" xr:uid="{FC9F6F07-020E-429C-A600-96AC7817F205}"/>
    <hyperlink ref="N260" r:id="rId193" display="https://barttorvik.com/team.php?team=Wagner&amp;year=2016" xr:uid="{5EAE46F0-61DE-4310-8073-BCAF2A356924}"/>
    <hyperlink ref="N262" r:id="rId194" display="https://barttorvik.com/team.php?team=LSU&amp;year=2016" xr:uid="{D6373B3E-A722-49AE-9274-AF86B17E6850}"/>
    <hyperlink ref="N264" r:id="rId195" display="https://barttorvik.com/team.php?team=Rhode+Island&amp;year=2016" xr:uid="{8C25ED88-2067-45A3-AF42-2728C7717228}"/>
    <hyperlink ref="N266" r:id="rId196" display="https://barttorvik.com/team.php?team=Albany&amp;year=2016" xr:uid="{A1B0A44E-9971-4F00-862E-C0DA08430EE1}"/>
    <hyperlink ref="N268" r:id="rId197" display="https://barttorvik.com/team.php?team=UAB&amp;year=2016" xr:uid="{B7F0432A-F1DA-47F4-AC93-E5F2311EA967}"/>
    <hyperlink ref="N270" r:id="rId198" display="https://barttorvik.com/team.php?team=Davidson&amp;year=2016" xr:uid="{40F1F80E-2E6E-4ABB-A5B7-512892323593}"/>
    <hyperlink ref="N272" r:id="rId199" display="https://barttorvik.com/team.php?team=Austin+Peay&amp;year=2016" xr:uid="{A9BB62B8-526E-4D78-A832-8C1FEEF5B4AC}"/>
    <hyperlink ref="N273" r:id="rId200" display="https://barttorvik.com/team.php?team=Austin+Peay&amp;year=2016" xr:uid="{DF430E08-78AC-473C-B115-F85C07588FAB}"/>
    <hyperlink ref="N274" r:id="rId201" display="https://barttorvik.com/team.php?team=IPFW&amp;year=2016" xr:uid="{F14A24D2-6DDE-45B6-B796-52F29E8A2944}"/>
    <hyperlink ref="N276" r:id="rId202" display="https://barttorvik.com/team.php?team=Illinois+St.&amp;year=2016" xr:uid="{1DC58A5E-9D18-49A7-8361-D8B690AC0D19}"/>
    <hyperlink ref="N278" r:id="rId203" display="https://barttorvik.com/team.php?team=Belmont&amp;year=2016" xr:uid="{407DC552-7A6C-49EA-B590-0AE01D9AE015}"/>
    <hyperlink ref="N280" r:id="rId204" display="https://barttorvik.com/team.php?team=Navy&amp;year=2016" xr:uid="{D1079CA9-D0AC-46BA-BC5B-56D4992ECF28}"/>
    <hyperlink ref="N282" r:id="rId205" display="https://barttorvik.com/team.php?team=New+Mexico&amp;year=2016" xr:uid="{E328F7D0-0203-4AFD-84A0-2E7DF0A2B831}"/>
    <hyperlink ref="N284" r:id="rId206" display="https://barttorvik.com/team.php?team=Loyola+Marymount&amp;year=2016" xr:uid="{10FCEBFB-BCBF-4F53-9EE8-B116B4D0575F}"/>
    <hyperlink ref="N286" r:id="rId207" display="https://barttorvik.com/team.php?team=Campbell&amp;year=2016" xr:uid="{6A6C254A-111B-4E1D-BB89-4CE2DFB0A063}"/>
    <hyperlink ref="N288" r:id="rId208" display="https://barttorvik.com/team.php?team=Montana&amp;year=2016" xr:uid="{95D67583-FC79-4603-92FF-2E535309164E}"/>
    <hyperlink ref="N290" r:id="rId209" display="https://barttorvik.com/team.php?team=Pepperdine&amp;year=2016" xr:uid="{2E52A943-7847-4805-87D1-ABAB4AE19AB3}"/>
    <hyperlink ref="N292" r:id="rId210" display="https://barttorvik.com/team.php?team=Akron&amp;year=2016" xr:uid="{53B63C65-329B-4CB7-86E2-8030A547F08F}"/>
    <hyperlink ref="N294" r:id="rId211" display="https://barttorvik.com/team.php?team=Ball+St.&amp;year=2016" xr:uid="{FD213308-96F6-4AAE-805D-3080F6EA3360}"/>
    <hyperlink ref="N296" r:id="rId212" display="https://barttorvik.com/team.php?team=Boston+University&amp;year=2016" xr:uid="{70938BD4-B9BD-4E20-8BED-FCDB20F5C2A8}"/>
    <hyperlink ref="N298" r:id="rId213" display="https://barttorvik.com/team.php?team=Siena&amp;year=2016" xr:uid="{DA3EE17D-2C11-4C5A-8251-6FB50B99D204}"/>
    <hyperlink ref="N300" r:id="rId214" display="https://barttorvik.com/team.php?team=High+Point&amp;year=2016" xr:uid="{F33A65F1-961B-4AAB-A77A-88286C3203ED}"/>
    <hyperlink ref="N302" r:id="rId215" display="https://barttorvik.com/team.php?team=Louisiana+Lafayette&amp;year=2016" xr:uid="{682E967D-44CB-4ED4-B69D-CBB3EC459DEA}"/>
    <hyperlink ref="N304" r:id="rId216" display="https://barttorvik.com/team.php?team=Chattanooga&amp;year=2016" xr:uid="{A55DDBFE-08DD-45E2-92E3-18CEFEAE5240}"/>
    <hyperlink ref="N305" r:id="rId217" display="https://barttorvik.com/team.php?team=Chattanooga&amp;year=2016" xr:uid="{8B058EE6-71EE-46C9-AF55-D4A00DD23A73}"/>
    <hyperlink ref="O306" r:id="rId218" display="https://barttorvik.com/trank.php?&amp;begin=20160131&amp;end=20160314&amp;conlimit=All&amp;year=2016&amp;top=0&amp;venue=A-N&amp;type=All&amp;mingames=0&amp;quad=5&amp;rpi=" xr:uid="{DFCCDD0F-624A-421C-83D0-2EC0B78E8E5B}"/>
    <hyperlink ref="N307" r:id="rId219" display="https://barttorvik.com/team.php?team=TCU&amp;year=2016" xr:uid="{4128DBF5-F97A-417C-A284-CC8DD4216D14}"/>
    <hyperlink ref="N309" r:id="rId220" display="https://barttorvik.com/team.php?team=Boise+St.&amp;year=2016" xr:uid="{473A2D7A-3689-47D5-8B1F-8982D9E1A616}"/>
    <hyperlink ref="N311" r:id="rId221" display="https://barttorvik.com/team.php?team=Murray+St.&amp;year=2016" xr:uid="{750C8EED-AEC6-4638-93A6-8AC35CB91009}"/>
    <hyperlink ref="N313" r:id="rId222" display="https://barttorvik.com/team.php?team=Massachusetts&amp;year=2016" xr:uid="{5AF6392F-E223-42DA-95ED-9FE77206B73D}"/>
    <hyperlink ref="N315" r:id="rId223" display="https://barttorvik.com/team.php?team=Coastal+Carolina&amp;year=2016" xr:uid="{98AAE153-0AC9-4B79-94AF-3401E85347D9}"/>
    <hyperlink ref="N317" r:id="rId224" display="https://barttorvik.com/team.php?team=Saint+Louis&amp;year=2016" xr:uid="{0D7DB0B2-2FF8-4116-BC30-5C196EDB1489}"/>
    <hyperlink ref="N319" r:id="rId225" display="https://barttorvik.com/team.php?team=Milwaukee&amp;year=2016" xr:uid="{DA9A6FB0-CFF8-4981-ADC2-EB2A8BF711B4}"/>
    <hyperlink ref="N321" r:id="rId226" display="https://barttorvik.com/team.php?team=Morehead+St.&amp;year=2016" xr:uid="{A1E20610-1E1A-419C-B3BA-E3E1E8C30179}"/>
    <hyperlink ref="N323" r:id="rId227" display="https://barttorvik.com/team.php?team=Lipscomb&amp;year=2016" xr:uid="{1C01D186-D76C-4BF3-925B-85075C16153F}"/>
    <hyperlink ref="N325" r:id="rId228" display="https://barttorvik.com/team.php?team=Central+Michigan&amp;year=2016" xr:uid="{369ADC54-A1DF-4DB2-8650-F350E0A60E5C}"/>
    <hyperlink ref="N327" r:id="rId229" display="https://barttorvik.com/team.php?team=Marshall&amp;year=2016" xr:uid="{810404FB-514C-48DC-817C-1E393C1DF6CE}"/>
    <hyperlink ref="N329" r:id="rId230" display="https://barttorvik.com/team.php?team=UC+Riverside&amp;year=2016" xr:uid="{F910F458-E7F8-42CA-86C4-AA629AC44968}"/>
    <hyperlink ref="N331" r:id="rId231" display="https://barttorvik.com/team.php?team=UTEP&amp;year=2016" xr:uid="{B6E00699-1EDA-42FC-BE50-AC5B978DF9A0}"/>
    <hyperlink ref="N333" r:id="rId232" display="https://barttorvik.com/team.php?team=South+Florida&amp;year=2016" xr:uid="{7E882AC0-19B0-43CF-87D5-DA4863E29230}"/>
    <hyperlink ref="N335" r:id="rId233" display="https://barttorvik.com/team.php?team=Fordham&amp;year=2016" xr:uid="{E7B4A3F6-6364-4459-91B8-610812F57EFC}"/>
    <hyperlink ref="N337" r:id="rId234" display="https://barttorvik.com/team.php?team=Tulane&amp;year=2016" xr:uid="{E56D882C-45B8-4AD5-9B9F-18AC471AA309}"/>
    <hyperlink ref="N339" r:id="rId235" display="https://barttorvik.com/team.php?team=Texas+St.&amp;year=2016" xr:uid="{4839A7D7-0A2D-444C-8E34-4475AEF1F94A}"/>
    <hyperlink ref="N341" r:id="rId236" display="https://barttorvik.com/team.php?team=Portland&amp;year=2016" xr:uid="{EB2371B7-5D0C-4030-9913-60849D8BFFDD}"/>
    <hyperlink ref="N343" r:id="rId237" display="https://barttorvik.com/team.php?team=College+of+Charleston&amp;year=2016" xr:uid="{B2A44438-97E6-4142-BA15-681CA502C208}"/>
    <hyperlink ref="N345" r:id="rId238" display="https://barttorvik.com/team.php?team=Charlotte&amp;year=2016" xr:uid="{BF143B99-26BB-48B7-89E7-507E32A31EAA}"/>
    <hyperlink ref="N347" r:id="rId239" display="https://barttorvik.com/team.php?team=Toledo&amp;year=2016" xr:uid="{1FC97060-2207-400B-A43B-9B51E81F755D}"/>
    <hyperlink ref="N349" r:id="rId240" display="https://barttorvik.com/team.php?team=Towson&amp;year=2016" xr:uid="{E065F162-770C-4698-9BF2-B69FF38FEC93}"/>
    <hyperlink ref="N351" r:id="rId241" display="https://barttorvik.com/team.php?team=Wyoming&amp;year=2016" xr:uid="{43BFEADA-B205-47C8-A70F-989BFE111FCE}"/>
    <hyperlink ref="N353" r:id="rId242" display="https://barttorvik.com/team.php?team=Elon&amp;year=2016" xr:uid="{3255E7E1-0A4A-423B-ADC5-3BF464B27166}"/>
    <hyperlink ref="N355" r:id="rId243" display="https://barttorvik.com/team.php?team=Oral+Roberts&amp;year=2016" xr:uid="{3F865310-CDB5-4266-A68D-9BE2B0C6BB03}"/>
    <hyperlink ref="O357" r:id="rId244" display="https://barttorvik.com/trank.php?&amp;begin=20160131&amp;end=20160314&amp;conlimit=All&amp;year=2016&amp;top=0&amp;venue=A-N&amp;type=All&amp;mingames=0&amp;quad=5&amp;rpi=" xr:uid="{7B940E5A-511C-4939-A72B-9D9ED80B6F61}"/>
    <hyperlink ref="N358" r:id="rId245" display="https://barttorvik.com/team.php?team=Idaho&amp;year=2016" xr:uid="{1E9908D3-9275-4E01-B6B2-9A9AF8E5D672}"/>
    <hyperlink ref="N360" r:id="rId246" display="https://barttorvik.com/team.php?team=Nevada&amp;year=2016" xr:uid="{648E03D1-0B12-49EB-8017-2742A453824A}"/>
    <hyperlink ref="N362" r:id="rId247" display="https://barttorvik.com/team.php?team=Dartmouth&amp;year=2016" xr:uid="{0F03050C-562B-438B-8564-F4B58B65E115}"/>
    <hyperlink ref="N364" r:id="rId248" display="https://barttorvik.com/team.php?team=Fairfield&amp;year=2016" xr:uid="{A71AC6DB-2EFC-4728-BAC7-C2353C3F2F8F}"/>
    <hyperlink ref="N366" r:id="rId249" display="https://barttorvik.com/team.php?team=Detroit&amp;year=2016" xr:uid="{5F82D138-60CC-4ADB-BC59-793682ECF512}"/>
    <hyperlink ref="N368" r:id="rId250" display="https://barttorvik.com/team.php?team=Weber+St.&amp;year=2016" xr:uid="{94B6517A-0459-4DBC-8CC8-0F0E3F33A3EF}"/>
    <hyperlink ref="N369" r:id="rId251" display="https://barttorvik.com/team.php?team=Weber+St.&amp;year=2016" xr:uid="{119BE09B-5D98-4926-98B1-1AA490FF97F5}"/>
    <hyperlink ref="N370" r:id="rId252" display="https://barttorvik.com/team.php?team=Florida+Gulf+Coast&amp;year=2016" xr:uid="{8284DBDD-34BE-4BD7-8E41-B28570818F86}"/>
    <hyperlink ref="N371" r:id="rId253" display="https://barttorvik.com/team.php?team=Florida+Gulf+Coast&amp;year=2016" xr:uid="{4678E955-9E68-4EF1-A3F7-3A06112F5073}"/>
    <hyperlink ref="N372" r:id="rId254" display="https://barttorvik.com/team.php?team=San+Francisco&amp;year=2016" xr:uid="{C5AA470F-31F8-4D2E-8D72-F8C51F2D9770}"/>
    <hyperlink ref="N374" r:id="rId255" display="https://barttorvik.com/team.php?team=St.+John%27s&amp;year=2016" xr:uid="{B226E57C-B57F-4379-BC9E-764624B9478D}"/>
    <hyperlink ref="N376" r:id="rId256" display="https://barttorvik.com/team.php?team=Air+Force&amp;year=2016" xr:uid="{F1F3E1FD-1171-418B-8CF6-8E1703EFEE91}"/>
    <hyperlink ref="N378" r:id="rId257" display="https://barttorvik.com/team.php?team=Georgia+St.&amp;year=2016" xr:uid="{8DDDC2A3-AC25-4DB9-83DD-CB4EAF550423}"/>
    <hyperlink ref="N380" r:id="rId258" display="https://barttorvik.com/team.php?team=Manhattan&amp;year=2016" xr:uid="{1DE19A4E-BC09-48B9-B143-4092A4FC1E81}"/>
    <hyperlink ref="N382" r:id="rId259" display="https://barttorvik.com/team.php?team=Sam+Houston+St.&amp;year=2016" xr:uid="{A583A252-AFA4-458E-A625-D7129CD9A995}"/>
    <hyperlink ref="N384" r:id="rId260" display="https://barttorvik.com/team.php?team=Cal+Poly&amp;year=2016" xr:uid="{D60F9FE4-F0DE-409C-9EC7-B313AABEF7AC}"/>
    <hyperlink ref="N386" r:id="rId261" display="https://barttorvik.com/team.php?team=Winthrop&amp;year=2016" xr:uid="{B58BA694-A2CE-4048-AEB5-9407893F9036}"/>
    <hyperlink ref="N388" r:id="rId262" display="https://barttorvik.com/team.php?team=Southern+Illinois&amp;year=2016" xr:uid="{D1EE75B5-3524-4AD4-8FE3-8F9407CB2FE6}"/>
    <hyperlink ref="N390" r:id="rId263" display="https://barttorvik.com/team.php?team=Hartford&amp;year=2016" xr:uid="{579E4963-3041-4E18-A3F0-C99434315665}"/>
    <hyperlink ref="N392" r:id="rId264" display="https://barttorvik.com/team.php?team=Missouri&amp;year=2016" xr:uid="{7EF7E290-522D-4E4D-9049-EE532F021AB5}"/>
    <hyperlink ref="N394" r:id="rId265" display="https://barttorvik.com/team.php?team=UNLV&amp;year=2016" xr:uid="{11AE0436-B505-48C6-AD7F-B3643D66AEE0}"/>
    <hyperlink ref="N396" r:id="rId266" display="https://barttorvik.com/team.php?team=Penn+St.&amp;year=2016" xr:uid="{BFB573CD-82B8-48FA-99DA-FD24A6EE6333}"/>
    <hyperlink ref="N398" r:id="rId267" display="https://barttorvik.com/team.php?team=Kennesaw+St.&amp;year=2016" xr:uid="{115C56A8-91B1-4564-9B89-BCBA2F819915}"/>
    <hyperlink ref="N400" r:id="rId268" display="https://barttorvik.com/team.php?team=UCF&amp;year=2016" xr:uid="{9034D65C-F8FC-4452-BBE3-380D0A569FAB}"/>
    <hyperlink ref="N402" r:id="rId269" display="https://barttorvik.com/team.php?team=Eastern+Washington&amp;year=2016" xr:uid="{33598A4E-AD3A-4406-95C8-466317A84436}"/>
    <hyperlink ref="N404" r:id="rId270" display="https://barttorvik.com/team.php?team=Arizona+St.&amp;year=2016" xr:uid="{A478BBBF-540D-44E3-B9DF-CF36954A5251}"/>
    <hyperlink ref="N406" r:id="rId271" display="https://barttorvik.com/team.php?team=Gardner+Webb&amp;year=2016" xr:uid="{9C97A98A-5C59-409C-8017-7E55D4B563DD}"/>
    <hyperlink ref="O408" r:id="rId272" display="https://barttorvik.com/trank.php?&amp;begin=20160131&amp;end=20160314&amp;conlimit=All&amp;year=2016&amp;top=0&amp;venue=A-N&amp;type=All&amp;mingames=0&amp;quad=5&amp;rpi=" xr:uid="{45A57259-37C4-4597-8D7C-518D3AA060DF}"/>
    <hyperlink ref="N409" r:id="rId273" display="https://barttorvik.com/team.php?team=Grand+Canyon&amp;year=2016" xr:uid="{C911CFDA-2ACD-49AD-8D23-65469330A8E1}"/>
    <hyperlink ref="N411" r:id="rId274" display="https://barttorvik.com/team.php?team=Pacific&amp;year=2016" xr:uid="{CB6E4A23-1472-4EFB-BAE9-A93444B73E1F}"/>
    <hyperlink ref="N413" r:id="rId275" display="https://barttorvik.com/team.php?team=Bucknell&amp;year=2016" xr:uid="{E87CAB2F-F891-4908-AAF5-8066D769CB12}"/>
    <hyperlink ref="N415" r:id="rId276" display="https://barttorvik.com/team.php?team=Western+Carolina&amp;year=2016" xr:uid="{52F9A15D-EFE6-49C9-B230-1E40D04C2E70}"/>
    <hyperlink ref="N417" r:id="rId277" display="https://barttorvik.com/team.php?team=North+Dakota+St.&amp;year=2016" xr:uid="{B36B101D-6FFC-451D-B0FD-11AF797B5057}"/>
    <hyperlink ref="N419" r:id="rId278" display="https://barttorvik.com/team.php?team=Samford&amp;year=2016" xr:uid="{FB8B43BF-DDDD-486C-9CA4-8066AD321745}"/>
    <hyperlink ref="N421" r:id="rId279" display="https://barttorvik.com/team.php?team=North+Dakota&amp;year=2016" xr:uid="{2D044ABE-F87C-4C48-8D6C-6C4EA94FC032}"/>
    <hyperlink ref="N423" r:id="rId280" display="https://barttorvik.com/team.php?team=Sacred+Heart&amp;year=2016" xr:uid="{2B7B4B98-36DD-4821-B71E-6059BAC413C4}"/>
    <hyperlink ref="N425" r:id="rId281" display="https://barttorvik.com/team.php?team=Stanford&amp;year=2016" xr:uid="{11C26C57-F169-43D5-A5DB-8952D5018730}"/>
    <hyperlink ref="N427" r:id="rId282" display="https://barttorvik.com/team.php?team=Furman&amp;year=2016" xr:uid="{9A6795DA-FD21-4F11-9820-B89E9CD2A1D0}"/>
    <hyperlink ref="N429" r:id="rId283" display="https://barttorvik.com/team.php?team=Louisiana+Tech&amp;year=2016" xr:uid="{F6FC6815-433A-44D4-B257-3B33C899D9F4}"/>
    <hyperlink ref="N431" r:id="rId284" display="https://barttorvik.com/team.php?team=Tennessee+Martin&amp;year=2016" xr:uid="{958E299F-2FBE-40CE-9307-542B9E84CB24}"/>
    <hyperlink ref="N433" r:id="rId285" display="https://barttorvik.com/team.php?team=Texas+A%26M+Corpus+Chris&amp;year=2016" xr:uid="{F84E096B-3B1F-41E1-BB62-D3877E079AF7}"/>
    <hyperlink ref="N435" r:id="rId286" display="https://barttorvik.com/team.php?team=Wofford&amp;year=2016" xr:uid="{F0D7431E-6110-4F76-9E10-3C325FAB9036}"/>
    <hyperlink ref="N437" r:id="rId287" display="https://barttorvik.com/team.php?team=NJIT&amp;year=2016" xr:uid="{93CAA7BB-E4C4-44D2-8AEF-8537469F7C10}"/>
    <hyperlink ref="N439" r:id="rId288" display="https://barttorvik.com/team.php?team=Fairleigh+Dickinson&amp;year=2016" xr:uid="{6BDD33E2-61D2-4884-B41E-2C715B2378D6}"/>
    <hyperlink ref="N440" r:id="rId289" display="https://barttorvik.com/team.php?team=Fairleigh+Dickinson&amp;year=2016" xr:uid="{110E67F8-B1A9-4D3F-BD32-7166B8DB71E8}"/>
    <hyperlink ref="N441" r:id="rId290" display="https://barttorvik.com/team.php?team=New+Hampshire&amp;year=2016" xr:uid="{967C4D29-C465-4212-8EE5-0684E50A2DB8}"/>
    <hyperlink ref="N443" r:id="rId291" display="https://barttorvik.com/team.php?team=St.+Francis+NY&amp;year=2016" xr:uid="{40395975-B5F2-4F92-B43D-820F5AC36BB9}"/>
    <hyperlink ref="N445" r:id="rId292" display="https://barttorvik.com/team.php?team=Holy+Cross&amp;year=2016" xr:uid="{AFD1328D-B957-4D58-BF23-4065BBC640C5}"/>
    <hyperlink ref="N446" r:id="rId293" display="https://barttorvik.com/team.php?team=Holy+Cross&amp;year=2016" xr:uid="{0293A8B7-8664-46CB-B6E2-01D179D2FADA}"/>
    <hyperlink ref="N447" r:id="rId294" display="https://barttorvik.com/team.php?team=Santa+Clara&amp;year=2016" xr:uid="{E3BAB054-4DF2-472B-B186-03386B8D2FF0}"/>
    <hyperlink ref="N449" r:id="rId295" display="https://barttorvik.com/team.php?team=Missouri+St.&amp;year=2016" xr:uid="{C35FB8BF-B388-429F-929C-62A75B45099F}"/>
    <hyperlink ref="N451" r:id="rId296" display="https://barttorvik.com/team.php?team=LIU+Brooklyn&amp;year=2016" xr:uid="{D6FE4F50-49EF-4FF9-A934-A5ED96091DDC}"/>
    <hyperlink ref="N453" r:id="rId297" display="https://barttorvik.com/team.php?team=Tennessee+St.&amp;year=2016" xr:uid="{3057E954-1A93-41FE-9D4A-1D0884DC640B}"/>
    <hyperlink ref="N455" r:id="rId298" display="https://barttorvik.com/team.php?team=Eastern+Michigan&amp;year=2016" xr:uid="{99B9A39B-EF32-427F-8FDB-077C8EEC5C72}"/>
    <hyperlink ref="N457" r:id="rId299" display="https://barttorvik.com/team.php?team=Cal+St.+Fullerton&amp;year=2016" xr:uid="{8EF6D548-2A0B-45F7-99E7-38DD290989E4}"/>
    <hyperlink ref="O459" r:id="rId300" display="https://barttorvik.com/trank.php?&amp;begin=20160131&amp;end=20160314&amp;conlimit=All&amp;year=2016&amp;top=0&amp;venue=A-N&amp;type=All&amp;mingames=0&amp;quad=5&amp;rpi=" xr:uid="{2E19905C-675A-4982-B0C3-AE26CEDBAE89}"/>
    <hyperlink ref="N460" r:id="rId301" display="https://barttorvik.com/team.php?team=Western+Michigan&amp;year=2016" xr:uid="{C6D7062F-0D2A-4FBB-88D8-8612C88F417C}"/>
    <hyperlink ref="N462" r:id="rId302" display="https://barttorvik.com/team.php?team=George+Mason&amp;year=2016" xr:uid="{075979CF-B2F7-46C2-8449-2DD0DDF5E6D1}"/>
    <hyperlink ref="N464" r:id="rId303" display="https://barttorvik.com/team.php?team=Southern&amp;year=2016" xr:uid="{BF2579B2-E278-4497-8300-8A0A16487B5C}"/>
    <hyperlink ref="N465" r:id="rId304" display="https://barttorvik.com/team.php?team=Southern&amp;year=2016" xr:uid="{28A3AD15-742B-4805-BDE1-5BC1B458F121}"/>
    <hyperlink ref="N466" r:id="rId305" display="https://barttorvik.com/team.php?team=South+Carolina+St.&amp;year=2016" xr:uid="{047DDD1F-68B8-4D49-ACCD-F34E7D0FC411}"/>
    <hyperlink ref="N468" r:id="rId306" display="https://barttorvik.com/team.php?team=Hampton&amp;year=2016" xr:uid="{B91F6B41-1979-40A9-9DB0-3ECEF3C3F016}"/>
    <hyperlink ref="N469" r:id="rId307" display="https://barttorvik.com/team.php?team=Hampton&amp;year=2016" xr:uid="{7D163F11-E74B-46E3-84B5-C011D61D9BA7}"/>
    <hyperlink ref="N470" r:id="rId308" display="https://barttorvik.com/team.php?team=Radford&amp;year=2016" xr:uid="{04E2F7CC-DD9E-42E1-A98D-C91DC30AECAC}"/>
    <hyperlink ref="N472" r:id="rId309" display="https://barttorvik.com/team.php?team=Boston+College&amp;year=2016" xr:uid="{979A971B-3E59-4E05-A7F1-AA888D00F236}"/>
    <hyperlink ref="N474" r:id="rId310" display="https://barttorvik.com/team.php?team=Colgate&amp;year=2016" xr:uid="{F1BEC31C-E206-45EE-B2D8-4E9B427F9E0C}"/>
    <hyperlink ref="N476" r:id="rId311" display="https://barttorvik.com/team.php?team=North+Florida&amp;year=2016" xr:uid="{9F61D14B-2A23-4BBB-A451-5B3C82B38336}"/>
    <hyperlink ref="N478" r:id="rId312" display="https://barttorvik.com/team.php?team=UNC+Greensboro&amp;year=2016" xr:uid="{81A40500-08FA-41EA-9207-46EAA4B0C1D5}"/>
    <hyperlink ref="N480" r:id="rId313" display="https://barttorvik.com/team.php?team=Northern+Illinois&amp;year=2016" xr:uid="{CCE595B8-805D-4370-B4F5-3AEC7B8B41BE}"/>
    <hyperlink ref="N482" r:id="rId314" display="https://barttorvik.com/team.php?team=San+Jose+St.&amp;year=2016" xr:uid="{5C89C448-2CC6-4FEF-846E-E58B36D3878C}"/>
    <hyperlink ref="N484" r:id="rId315" display="https://barttorvik.com/team.php?team=Saint+Peter%27s&amp;year=2016" xr:uid="{EB5CE30C-37AC-4311-93C8-358986CC5299}"/>
    <hyperlink ref="N486" r:id="rId316" display="https://barttorvik.com/team.php?team=Robert+Morris&amp;year=2016" xr:uid="{9AA3301E-545C-41C9-AA75-E264378206DF}"/>
    <hyperlink ref="N488" r:id="rId317" display="https://barttorvik.com/team.php?team=Arkansas+St.&amp;year=2016" xr:uid="{C0800DDD-7491-4130-B51B-2CA79DE26E7A}"/>
    <hyperlink ref="N490" r:id="rId318" display="https://barttorvik.com/team.php?team=DePaul&amp;year=2016" xr:uid="{0D8BF697-2A96-40AA-A446-08880589A5F1}"/>
    <hyperlink ref="N492" r:id="rId319" display="https://barttorvik.com/team.php?team=Harvard&amp;year=2016" xr:uid="{8694B8C0-988F-4487-A932-25C424141B56}"/>
    <hyperlink ref="N494" r:id="rId320" display="https://barttorvik.com/team.php?team=Drexel&amp;year=2016" xr:uid="{DB87025B-41BB-4657-B6CF-4BE97350EE66}"/>
    <hyperlink ref="N496" r:id="rId321" display="https://barttorvik.com/team.php?team=Binghamton&amp;year=2016" xr:uid="{ECDE3F4E-E0F3-46F4-B052-9DC77B4DA1D0}"/>
    <hyperlink ref="N498" r:id="rId322" display="https://barttorvik.com/team.php?team=Portland+St.&amp;year=2016" xr:uid="{A7D8A5FB-A00F-4992-9C77-71AEB5CDF804}"/>
    <hyperlink ref="N500" r:id="rId323" display="https://barttorvik.com/team.php?team=FIU&amp;year=2016" xr:uid="{7EA2320A-6A59-4D73-BBA2-39B6128F56C4}"/>
    <hyperlink ref="N502" r:id="rId324" display="https://barttorvik.com/team.php?team=Jackson+St.&amp;year=2016" xr:uid="{9EF64B3C-E681-47CC-89B1-63D338CB058B}"/>
    <hyperlink ref="N504" r:id="rId325" display="https://barttorvik.com/team.php?team=UMKC&amp;year=2016" xr:uid="{F2EBD4A1-937C-42C1-B3F1-F67E2AAB212A}"/>
    <hyperlink ref="N506" r:id="rId326" display="https://barttorvik.com/team.php?team=SIU+Edwardsville&amp;year=2016" xr:uid="{A71B70C9-B62E-46BB-8F2C-51B1EB6D9102}"/>
    <hyperlink ref="N508" r:id="rId327" display="https://barttorvik.com/team.php?team=Montana+St.&amp;year=2016" xr:uid="{622DE4A0-109A-4D53-ADD4-2C0BA34EB997}"/>
    <hyperlink ref="O510" r:id="rId328" display="https://barttorvik.com/trank.php?&amp;begin=20160131&amp;end=20160314&amp;conlimit=All&amp;year=2016&amp;top=0&amp;venue=A-N&amp;type=All&amp;mingames=0&amp;quad=5&amp;rpi=" xr:uid="{41571EA8-0063-4054-9511-AFD549542FB6}"/>
    <hyperlink ref="N511" r:id="rId329" display="https://barttorvik.com/team.php?team=Western+Illinois&amp;year=2016" xr:uid="{EE59B7C1-E8B6-4C22-B714-35026D4E54C2}"/>
    <hyperlink ref="N513" r:id="rId330" display="https://barttorvik.com/team.php?team=Texas+Southern&amp;year=2016" xr:uid="{3A191D00-E4CD-452E-8D65-1520D98E085E}"/>
    <hyperlink ref="N515" r:id="rId331" display="https://barttorvik.com/team.php?team=Mercer&amp;year=2016" xr:uid="{C374415C-00D2-4D83-ABBB-F6E780E670AE}"/>
    <hyperlink ref="N517" r:id="rId332" display="https://barttorvik.com/team.php?team=Georgia+Southern&amp;year=2016" xr:uid="{F4BA55E9-CF27-4390-B63E-A2F9F877C7D3}"/>
    <hyperlink ref="N519" r:id="rId333" display="https://barttorvik.com/team.php?team=Penn&amp;year=2016" xr:uid="{396C79B7-92EA-431A-B066-E2C74F7A5CEB}"/>
    <hyperlink ref="N521" r:id="rId334" display="https://barttorvik.com/team.php?team=Washington+St.&amp;year=2016" xr:uid="{BA0EF311-E79C-4F2C-A466-9F1F3B4AAE6F}"/>
    <hyperlink ref="N523" r:id="rId335" display="https://barttorvik.com/team.php?team=UC+Davis&amp;year=2016" xr:uid="{5DA146C1-0BA2-4C88-ACA4-D350A1BF8C82}"/>
    <hyperlink ref="N525" r:id="rId336" display="https://barttorvik.com/team.php?team=Auburn&amp;year=2016" xr:uid="{ABED28D2-531E-46C2-A141-FF196B3FD69D}"/>
    <hyperlink ref="N527" r:id="rId337" display="https://barttorvik.com/team.php?team=Rice&amp;year=2016" xr:uid="{821DF8E8-8381-47E5-8EC9-5CFA85340383}"/>
    <hyperlink ref="N529" r:id="rId338" display="https://barttorvik.com/team.php?team=Army&amp;year=2016" xr:uid="{BBBBED93-D052-4DF2-A3EC-FF70E49DB93A}"/>
    <hyperlink ref="N531" r:id="rId339" display="https://barttorvik.com/team.php?team=Jacksonville&amp;year=2016" xr:uid="{9F0EBCA3-543C-44E3-9B9C-3C5C584018DE}"/>
    <hyperlink ref="N533" r:id="rId340" display="https://barttorvik.com/team.php?team=South+Alabama&amp;year=2016" xr:uid="{29A6541D-60D7-4672-B970-CF618CA47CAD}"/>
    <hyperlink ref="N535" r:id="rId341" display="https://barttorvik.com/team.php?team=Idaho+St.&amp;year=2016" xr:uid="{8092D2A4-F444-49F1-8187-8FA9E8678AB8}"/>
    <hyperlink ref="N537" r:id="rId342" display="https://barttorvik.com/team.php?team=Nebraska+Omaha&amp;year=2016" xr:uid="{1445190C-3061-4C2C-9381-08D53F503E63}"/>
    <hyperlink ref="N539" r:id="rId343" display="https://barttorvik.com/team.php?team=Brown&amp;year=2016" xr:uid="{36ED8435-75FC-46BD-BE68-44EAC1B1F58C}"/>
    <hyperlink ref="N541" r:id="rId344" display="https://barttorvik.com/team.php?team=La+Salle&amp;year=2016" xr:uid="{F21CE994-AD2A-4AB1-B2F0-0B16C377CFF5}"/>
    <hyperlink ref="N543" r:id="rId345" display="https://barttorvik.com/team.php?team=Bowling+Green&amp;year=2016" xr:uid="{88CE71B7-18CE-4BB4-B469-737E83375040}"/>
    <hyperlink ref="N545" r:id="rId346" display="https://barttorvik.com/team.php?team=South+Dakota&amp;year=2016" xr:uid="{21BA6B35-D961-4015-AB4A-06EDE8785D2F}"/>
    <hyperlink ref="N547" r:id="rId347" display="https://barttorvik.com/team.php?team=Longwood&amp;year=2016" xr:uid="{6D1E91E3-4BF9-46E7-886A-6FFE763A7D30}"/>
    <hyperlink ref="N549" r:id="rId348" display="https://barttorvik.com/team.php?team=Charleston+Southern&amp;year=2016" xr:uid="{747DA571-13C0-4F38-AE23-2B32085A0C6A}"/>
    <hyperlink ref="N551" r:id="rId349" display="https://barttorvik.com/team.php?team=Utah+Valley&amp;year=2016" xr:uid="{27C38804-CCD9-43E9-A819-76A6CF3E0E1D}"/>
    <hyperlink ref="N553" r:id="rId350" display="https://barttorvik.com/team.php?team=Drake&amp;year=2016" xr:uid="{D4A1D2AA-F738-48DB-8A63-09FE82FC59E6}"/>
    <hyperlink ref="N555" r:id="rId351" display="https://barttorvik.com/team.php?team=Northern+Colorado&amp;year=2016" xr:uid="{C16BF665-5B82-4B1C-B32C-BF77949FD964}"/>
    <hyperlink ref="N557" r:id="rId352" display="https://barttorvik.com/team.php?team=Jacksonville+St.&amp;year=2016" xr:uid="{CE0A8FB8-36C0-487E-9EA7-82FEADF6D52B}"/>
    <hyperlink ref="N559" r:id="rId353" display="https://barttorvik.com/team.php?team=Miami+OH&amp;year=2016" xr:uid="{BECEF246-4A42-4D42-8301-85EC87991C71}"/>
    <hyperlink ref="O561" r:id="rId354" display="https://barttorvik.com/trank.php?&amp;begin=20160131&amp;end=20160314&amp;conlimit=All&amp;year=2016&amp;top=0&amp;venue=A-N&amp;type=All&amp;mingames=0&amp;quad=5&amp;rpi=" xr:uid="{CB6BF28E-94DC-4880-8279-9AF31AE9CC25}"/>
    <hyperlink ref="N562" r:id="rId355" display="https://barttorvik.com/team.php?team=Mount+St.+Mary%27s&amp;year=2016" xr:uid="{775D93BE-0AAA-4CDE-B09E-047542EACC6F}"/>
    <hyperlink ref="N564" r:id="rId356" display="https://barttorvik.com/team.php?team=Troy&amp;year=2016" xr:uid="{125D9DC9-334A-4CBE-99F4-14DEB7229E59}"/>
    <hyperlink ref="N566" r:id="rId357" display="https://barttorvik.com/team.php?team=Alcorn+St.&amp;year=2016" xr:uid="{CF37BCB2-F51B-440C-972D-F72A8046F2B4}"/>
    <hyperlink ref="N568" r:id="rId358" display="https://barttorvik.com/team.php?team=Canisius&amp;year=2016" xr:uid="{CA30B4DC-683A-4C1F-BFA6-69C094D0E00D}"/>
    <hyperlink ref="N570" r:id="rId359" display="https://barttorvik.com/team.php?team=Loyola+MD&amp;year=2016" xr:uid="{4FB0048F-E0E2-402F-8502-05D412DD1E51}"/>
    <hyperlink ref="N572" r:id="rId360" display="https://barttorvik.com/team.php?team=Norfolk+St.&amp;year=2016" xr:uid="{76118609-8E32-4B83-A2E1-A671D14D1548}"/>
    <hyperlink ref="N574" r:id="rId361" display="https://barttorvik.com/team.php?team=USC+Upstate&amp;year=2016" xr:uid="{914F5921-14D4-402C-B891-17C60C45C316}"/>
    <hyperlink ref="N576" r:id="rId362" display="https://barttorvik.com/team.php?team=Kent+St.&amp;year=2016" xr:uid="{31634C5D-835D-4223-AF62-1309AC74B241}"/>
    <hyperlink ref="N578" r:id="rId363" display="https://barttorvik.com/team.php?team=Eastern+Illinois&amp;year=2016" xr:uid="{CCA63C8E-B555-4BE7-8E78-807A84628B4C}"/>
    <hyperlink ref="N580" r:id="rId364" display="https://barttorvik.com/team.php?team=IUPUI&amp;year=2016" xr:uid="{8630002D-99C7-4B87-A071-0A32B86EE96F}"/>
    <hyperlink ref="N582" r:id="rId365" display="https://barttorvik.com/team.php?team=Seattle&amp;year=2016" xr:uid="{9AEB786F-36BB-4FB1-A51B-F98026BDDF04}"/>
    <hyperlink ref="N584" r:id="rId366" display="https://barttorvik.com/team.php?team=Youngstown+St.&amp;year=2016" xr:uid="{ABEFFDD1-9AD0-49AA-A548-44BBA2F64E4F}"/>
    <hyperlink ref="N586" r:id="rId367" display="https://barttorvik.com/team.php?team=Quinnipiac&amp;year=2016" xr:uid="{7AFD9F2B-496B-4BE8-9959-652109F01554}"/>
    <hyperlink ref="N588" r:id="rId368" display="https://barttorvik.com/team.php?team=St.+Francis+PA&amp;year=2016" xr:uid="{E2BE77CF-9080-4C86-9A24-0649298EE540}"/>
    <hyperlink ref="N590" r:id="rId369" display="https://barttorvik.com/team.php?team=Florida+Atlantic&amp;year=2016" xr:uid="{EF3E6449-8687-410C-883E-11D6DD1C0EEA}"/>
    <hyperlink ref="N592" r:id="rId370" display="https://barttorvik.com/team.php?team=Bryant&amp;year=2016" xr:uid="{4DA9C6B9-99E3-4625-B72D-A3C7667FD46D}"/>
    <hyperlink ref="N594" r:id="rId371" display="https://barttorvik.com/team.php?team=Tennessee+Tech&amp;year=2016" xr:uid="{BA95BFE3-33E0-4ECA-83A0-F6DFFAAAA70A}"/>
    <hyperlink ref="N596" r:id="rId372" display="https://barttorvik.com/team.php?team=Maryland+Eastern+Shore&amp;year=2016" xr:uid="{3ED59DEA-89BC-4396-9FF1-3AEBB04F00D0}"/>
    <hyperlink ref="N598" r:id="rId373" display="https://barttorvik.com/team.php?team=Illinois+Chicago&amp;year=2016" xr:uid="{3EDCAF7C-6D0A-470F-8617-498376AC8E88}"/>
    <hyperlink ref="N600" r:id="rId374" display="https://barttorvik.com/team.php?team=UMBC&amp;year=2016" xr:uid="{55C13DB9-9098-4982-AB76-703163FD2A2C}"/>
    <hyperlink ref="N602" r:id="rId375" display="https://barttorvik.com/team.php?team=UMass+Lowell&amp;year=2016" xr:uid="{F934CC72-B0F4-4A5A-8420-E8D11AFE2150}"/>
    <hyperlink ref="N604" r:id="rId376" display="https://barttorvik.com/team.php?team=Presbyterian&amp;year=2016" xr:uid="{9D4F15B4-9DC3-4862-90D3-E5D89511A6A0}"/>
    <hyperlink ref="N606" r:id="rId377" display="https://barttorvik.com/team.php?team=Bradley&amp;year=2016" xr:uid="{BD8B42C6-6ED3-4262-AD60-7487E4BE3D40}"/>
    <hyperlink ref="N608" r:id="rId378" display="https://barttorvik.com/team.php?team=Morgan+St.&amp;year=2016" xr:uid="{847710DF-1B4B-48B3-A81A-BCE0BAEB3A57}"/>
    <hyperlink ref="N610" r:id="rId379" display="https://barttorvik.com/team.php?team=Rider&amp;year=2016" xr:uid="{744B78F1-8DC1-4013-9022-E21B502DF531}"/>
    <hyperlink ref="O612" r:id="rId380" display="https://barttorvik.com/trank.php?&amp;begin=20160131&amp;end=20160314&amp;conlimit=All&amp;year=2016&amp;top=0&amp;venue=A-N&amp;type=All&amp;mingames=0&amp;quad=5&amp;rpi=" xr:uid="{6D44540D-0574-4D5E-9112-FF85A67E7D31}"/>
    <hyperlink ref="N613" r:id="rId381" display="https://barttorvik.com/team.php?team=Southern+Utah&amp;year=2016" xr:uid="{25C5AB14-3C34-4716-92E7-CD8108FC4B33}"/>
    <hyperlink ref="N615" r:id="rId382" display="https://barttorvik.com/team.php?team=Lamar&amp;year=2016" xr:uid="{FD61F6FE-D628-4B2A-BEFE-3AA9D50632DF}"/>
    <hyperlink ref="N617" r:id="rId383" display="https://barttorvik.com/team.php?team=Alabama+St.&amp;year=2016" xr:uid="{64B5BCED-380D-44A7-83B7-70C931382D6F}"/>
    <hyperlink ref="N619" r:id="rId384" display="https://barttorvik.com/team.php?team=Northern+Kentucky&amp;year=2016" xr:uid="{C8485659-133D-450C-90C3-906A9920F14A}"/>
    <hyperlink ref="N621" r:id="rId385" display="https://barttorvik.com/team.php?team=Abilene+Christian&amp;year=2016" xr:uid="{0CE34FB5-B7C8-442B-9DF8-71B8A2B204B9}"/>
    <hyperlink ref="N623" r:id="rId386" display="https://barttorvik.com/team.php?team=North+Carolina+Central&amp;year=2016" xr:uid="{C0BAC18E-1B8C-4772-B275-B3A41884D39D}"/>
    <hyperlink ref="N625" r:id="rId387" display="https://barttorvik.com/team.php?team=Indiana+St.&amp;year=2016" xr:uid="{95017CF2-C310-4FF5-9654-9A3E19212EFA}"/>
    <hyperlink ref="N627" r:id="rId388" display="https://barttorvik.com/team.php?team=Cleveland+St.&amp;year=2016" xr:uid="{E616A229-C23A-47CE-BB44-05BB2A4FBADE}"/>
    <hyperlink ref="N629" r:id="rId389" display="https://barttorvik.com/team.php?team=Chicago+St.&amp;year=2016" xr:uid="{454A3197-4900-44C8-869F-E84550D632E2}"/>
    <hyperlink ref="N631" r:id="rId390" display="https://barttorvik.com/team.php?team=Sacramento+St.&amp;year=2016" xr:uid="{E403805E-A0F2-49F4-99F1-F306FAC95834}"/>
    <hyperlink ref="N633" r:id="rId391" display="https://barttorvik.com/team.php?team=Liberty&amp;year=2016" xr:uid="{E7E2BC6A-7E2B-420B-8CF9-37D241B2C39D}"/>
    <hyperlink ref="N635" r:id="rId392" display="https://barttorvik.com/team.php?team=Minnesota&amp;year=2016" xr:uid="{75729AFF-8DEF-42B9-B11F-1C58A9313D6B}"/>
    <hyperlink ref="N637" r:id="rId393" display="https://barttorvik.com/team.php?team=Houston+Christian&amp;year=2016" xr:uid="{15DC6CEB-E16E-4072-B76C-1137D725E584}"/>
    <hyperlink ref="N639" r:id="rId394" display="https://barttorvik.com/team.php?team=Savannah+St.&amp;year=2016" xr:uid="{08AE5DF0-18EA-4614-8897-928E8F1D9A67}"/>
    <hyperlink ref="N641" r:id="rId395" display="https://barttorvik.com/team.php?team=Lafayette&amp;year=2016" xr:uid="{72C43A13-4B1F-4CC7-A89A-7FD800EF48B0}"/>
    <hyperlink ref="N643" r:id="rId396" display="https://barttorvik.com/team.php?team=Niagara&amp;year=2016" xr:uid="{47D97171-E107-4B4B-8B60-49114FCAAE23}"/>
    <hyperlink ref="N645" r:id="rId397" display="https://barttorvik.com/team.php?team=Cornell&amp;year=2016" xr:uid="{6A99F837-A23E-4409-A43A-FC4333CA0B43}"/>
    <hyperlink ref="N647" r:id="rId398" display="https://barttorvik.com/team.php?team=Prairie+View+A%26M&amp;year=2016" xr:uid="{2C7B94F2-723B-46C5-B61F-4CAC9A341359}"/>
    <hyperlink ref="N649" r:id="rId399" display="https://barttorvik.com/team.php?team=McNeese+St.&amp;year=2016" xr:uid="{CD517B97-DA4D-49F0-8480-969320D728CF}"/>
    <hyperlink ref="N651" r:id="rId400" display="https://barttorvik.com/team.php?team=Mississippi+Valley+St.&amp;year=2016" xr:uid="{A201C8D6-4FA0-40D6-A14E-D144ECC5EB46}"/>
    <hyperlink ref="N653" r:id="rId401" display="https://barttorvik.com/team.php?team=American&amp;year=2016" xr:uid="{207EB8EE-254D-4D7F-9B90-F6B76FAB4550}"/>
    <hyperlink ref="N655" r:id="rId402" display="https://barttorvik.com/team.php?team=Southern+Miss&amp;year=2016" xr:uid="{5F5C32E6-D932-45A7-8CBE-F57F21C87FF2}"/>
    <hyperlink ref="N657" r:id="rId403" display="https://barttorvik.com/team.php?team=Rutgers&amp;year=2016" xr:uid="{5F2BCCFB-5830-4D0F-B677-12960E694D24}"/>
    <hyperlink ref="N659" r:id="rId404" display="https://barttorvik.com/team.php?team=North+Texas&amp;year=2016" xr:uid="{40ED9DC9-C917-463D-A623-8B029B36B6CD}"/>
    <hyperlink ref="N661" r:id="rId405" display="https://barttorvik.com/team.php?team=Nicholls+St.&amp;year=2016" xr:uid="{2DE82131-0341-4BE2-B117-1CE019C6FB87}"/>
    <hyperlink ref="O663" r:id="rId406" display="https://barttorvik.com/trank.php?&amp;begin=20160131&amp;end=20160314&amp;conlimit=All&amp;year=2016&amp;top=0&amp;venue=A-N&amp;type=All&amp;mingames=0&amp;quad=5&amp;rpi=" xr:uid="{ED47CAEC-AF80-40A1-B4B5-B5BA961237D9}"/>
    <hyperlink ref="N664" r:id="rId407" display="https://barttorvik.com/team.php?team=Incarnate+Word&amp;year=2016" xr:uid="{A45B4D9C-55D6-4937-95DD-05C4A847ACDB}"/>
    <hyperlink ref="N666" r:id="rId408" display="https://barttorvik.com/team.php?team=Delaware&amp;year=2016" xr:uid="{5521D51C-47DC-407B-9B47-C517CB9992B4}"/>
    <hyperlink ref="N668" r:id="rId409" display="https://barttorvik.com/team.php?team=UTSA&amp;year=2016" xr:uid="{A41BE7F3-D1A6-4B35-8013-3FBD44BECF36}"/>
    <hyperlink ref="N670" r:id="rId410" display="https://barttorvik.com/team.php?team=Southeast+Missouri+St.&amp;year=2016" xr:uid="{246B4860-BCBA-46AE-B93E-84A930C64EB8}"/>
    <hyperlink ref="N672" r:id="rId411" display="https://barttorvik.com/team.php?team=Northwestern+St.&amp;year=2016" xr:uid="{1D20E058-0ABE-4024-9BD0-F1D701AB5F04}"/>
    <hyperlink ref="N674" r:id="rId412" display="https://barttorvik.com/team.php?team=Southeastern+Louisiana&amp;year=2016" xr:uid="{58AEC4EB-E938-46EC-853A-6B8DDBAA8B52}"/>
    <hyperlink ref="N676" r:id="rId413" display="https://barttorvik.com/team.php?team=Bethune+Cookman&amp;year=2016" xr:uid="{338B3C70-6A54-4430-8971-5A467578B305}"/>
    <hyperlink ref="N678" r:id="rId414" display="https://barttorvik.com/team.php?team=Central+Connecticut&amp;year=2016" xr:uid="{30BB7E6B-6C99-45E1-90A1-AA12AEEE2868}"/>
    <hyperlink ref="N680" r:id="rId415" display="https://barttorvik.com/team.php?team=Alabama+A%26M&amp;year=2016" xr:uid="{15B7BC1C-BD7C-4DD0-B066-CFEA6447F82F}"/>
    <hyperlink ref="N682" r:id="rId416" display="https://barttorvik.com/team.php?team=Coppin+St.&amp;year=2016" xr:uid="{19B20A0E-0D41-4414-9F79-35388E979941}"/>
    <hyperlink ref="N684" r:id="rId417" display="https://barttorvik.com/team.php?team=The+Citadel&amp;year=2016" xr:uid="{2A0054EA-F4DB-462D-B39D-C89CC4B0B905}"/>
    <hyperlink ref="N686" r:id="rId418" display="https://barttorvik.com/team.php?team=Maine&amp;year=2016" xr:uid="{DE6E5648-0964-463E-9197-926F09F7C977}"/>
    <hyperlink ref="N688" r:id="rId419" display="https://barttorvik.com/team.php?team=UT+Rio+Grande+Valley&amp;year=2016" xr:uid="{C61093CC-A2FC-49EC-B008-847E2B502AFE}"/>
    <hyperlink ref="N690" r:id="rId420" display="https://barttorvik.com/team.php?team=North+Carolina+A%26T&amp;year=2016" xr:uid="{7ED442EA-D595-4884-97D2-6B1DEF8E8404}"/>
    <hyperlink ref="N692" r:id="rId421" display="https://barttorvik.com/team.php?team=Delaware+St.&amp;year=2016" xr:uid="{E5FFD373-941A-4C3A-AEFC-17313E9D0AF2}"/>
    <hyperlink ref="N694" r:id="rId422" display="https://barttorvik.com/team.php?team=San+Diego&amp;year=2016" xr:uid="{C8FCA9B0-10C4-4E44-BA05-0EA855D146B7}"/>
    <hyperlink ref="N696" r:id="rId423" display="https://barttorvik.com/team.php?team=Florida+A%26M&amp;year=2016" xr:uid="{5D7DE737-053D-4200-B3B6-C17784399CED}"/>
    <hyperlink ref="N698" r:id="rId424" display="https://barttorvik.com/team.php?team=New+Orleans&amp;year=2016" xr:uid="{E0CB867C-D40B-469D-ADE9-926A5AE8FC9F}"/>
    <hyperlink ref="N700" r:id="rId425" display="https://barttorvik.com/team.php?team=VMI&amp;year=2016" xr:uid="{34F5F426-8EC3-45A9-BD16-A412E250FEE3}"/>
    <hyperlink ref="N702" r:id="rId426" display="https://barttorvik.com/team.php?team=Central+Arkansas&amp;year=2016" xr:uid="{B89D478A-C13B-4839-8C61-2E8E26ED6220}"/>
    <hyperlink ref="N704" r:id="rId427" display="https://barttorvik.com/team.php?team=Grambling+St.&amp;year=2016" xr:uid="{861A8516-5745-40AA-8885-B0644F83373D}"/>
    <hyperlink ref="N706" r:id="rId428" display="https://barttorvik.com/team.php?team=Appalachian+St.&amp;year=2016" xr:uid="{61C54446-2146-4EBE-A822-E0F2113C42B7}"/>
    <hyperlink ref="N708" r:id="rId429" display="https://barttorvik.com/team.php?team=Arkansas+Pine+Bluff&amp;year=2016" xr:uid="{DE8A8E2F-366D-4C2C-8A75-E0E66F2C20A0}"/>
    <hyperlink ref="N710" r:id="rId430" display="https://barttorvik.com/team.php?team=Marist&amp;year=2016" xr:uid="{FAD58EE3-6212-4A39-9B0E-FC8F31E0651F}"/>
    <hyperlink ref="N712" r:id="rId431" display="https://barttorvik.com/team.php?team=Howard&amp;year=2016" xr:uid="{529153F9-EBCC-4676-B52D-A3B8FB93E9C5}"/>
    <hyperlink ref="N714" r:id="rId432" display="https://barttorvik.com/team.php?team=Northern+Arizona&amp;year=2016" xr:uid="{95CE09C5-079D-49B0-BF3E-C2924D124F27}"/>
    <hyperlink ref="O716" r:id="rId433" display="https://barttorvik.com/trank.php?&amp;begin=20160131&amp;end=20160314&amp;conlimit=All&amp;year=2016&amp;top=0&amp;venue=A-N&amp;type=All&amp;mingames=0&amp;quad=5&amp;rpi=" xr:uid="{8DAD17A7-11CA-464E-B282-DB2F33BAAA7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43C9-ECF1-4460-A4FC-467D8709F88F}">
  <dimension ref="A1:AA718"/>
  <sheetViews>
    <sheetView workbookViewId="0">
      <selection activeCell="D37" sqref="D37"/>
    </sheetView>
  </sheetViews>
  <sheetFormatPr defaultRowHeight="15" x14ac:dyDescent="0.25"/>
  <cols>
    <col min="4" max="4" width="22.7109375" bestFit="1" customWidth="1"/>
    <col min="7" max="7" width="17.140625" customWidth="1"/>
    <col min="23" max="23" width="15.7109375" customWidth="1"/>
  </cols>
  <sheetData>
    <row r="1" spans="1:27" x14ac:dyDescent="0.25">
      <c r="A1" t="s">
        <v>386</v>
      </c>
      <c r="B1" t="s">
        <v>387</v>
      </c>
      <c r="D1" t="s">
        <v>388</v>
      </c>
      <c r="E1" t="s">
        <v>15</v>
      </c>
      <c r="F1" t="s">
        <v>16</v>
      </c>
    </row>
    <row r="2" spans="1:27" ht="15.75" thickBot="1" x14ac:dyDescent="0.3">
      <c r="A2" t="str">
        <f>IF(B2=D2, "", "BAD")</f>
        <v/>
      </c>
      <c r="B2" t="s">
        <v>35</v>
      </c>
      <c r="D2" t="s">
        <v>35</v>
      </c>
      <c r="E2">
        <v>0.1225</v>
      </c>
      <c r="F2">
        <v>0.2014</v>
      </c>
      <c r="G2" t="s">
        <v>35</v>
      </c>
      <c r="I2" t="str">
        <f>IF(G2=D2,"","BAD")</f>
        <v/>
      </c>
      <c r="O2" t="s">
        <v>35</v>
      </c>
      <c r="P2">
        <v>0.1225</v>
      </c>
      <c r="R2" s="415" t="s">
        <v>23</v>
      </c>
      <c r="S2" s="66" t="s">
        <v>408</v>
      </c>
      <c r="W2" t="s">
        <v>35</v>
      </c>
      <c r="X2">
        <v>0.2014</v>
      </c>
      <c r="Z2" s="13" t="s">
        <v>371</v>
      </c>
      <c r="AA2" s="15">
        <v>0.96879999999999999</v>
      </c>
    </row>
    <row r="3" spans="1:27" ht="15.75" thickBot="1" x14ac:dyDescent="0.3">
      <c r="A3" t="str">
        <f t="shared" ref="A3:A66" si="0">IF(B3=D3, "", "BAD")</f>
        <v/>
      </c>
      <c r="B3" t="s">
        <v>36</v>
      </c>
      <c r="D3" t="s">
        <v>36</v>
      </c>
      <c r="E3">
        <v>0.23330000000000001</v>
      </c>
      <c r="F3">
        <v>0.34949999999999998</v>
      </c>
      <c r="G3" t="s">
        <v>36</v>
      </c>
      <c r="I3" t="str">
        <f t="shared" ref="I3:I66" si="1">IF(G3=D3,"","BAD")</f>
        <v/>
      </c>
      <c r="O3" t="s">
        <v>36</v>
      </c>
      <c r="P3">
        <v>0.23330000000000001</v>
      </c>
      <c r="R3" s="13" t="s">
        <v>167</v>
      </c>
      <c r="S3" s="15">
        <v>0.96460000000000001</v>
      </c>
      <c r="W3" t="s">
        <v>36</v>
      </c>
      <c r="X3">
        <v>0.34949999999999998</v>
      </c>
      <c r="Z3" s="14" t="s">
        <v>389</v>
      </c>
      <c r="AA3" s="16">
        <v>1</v>
      </c>
    </row>
    <row r="4" spans="1:27" ht="15.75" thickBot="1" x14ac:dyDescent="0.3">
      <c r="A4" t="str">
        <f t="shared" si="0"/>
        <v/>
      </c>
      <c r="B4" t="s">
        <v>37</v>
      </c>
      <c r="D4" t="s">
        <v>37</v>
      </c>
      <c r="E4">
        <v>0.69540000000000002</v>
      </c>
      <c r="F4">
        <v>0.76959999999999995</v>
      </c>
      <c r="G4" t="s">
        <v>37</v>
      </c>
      <c r="I4" t="str">
        <f t="shared" si="1"/>
        <v/>
      </c>
      <c r="O4" t="s">
        <v>37</v>
      </c>
      <c r="P4">
        <v>0.69540000000000002</v>
      </c>
      <c r="R4" s="14" t="s">
        <v>392</v>
      </c>
      <c r="S4" s="16">
        <v>1</v>
      </c>
      <c r="W4" t="s">
        <v>37</v>
      </c>
      <c r="X4">
        <v>0.76959999999999995</v>
      </c>
      <c r="Z4" s="13" t="s">
        <v>362</v>
      </c>
      <c r="AA4" s="17">
        <v>0.96789999999999998</v>
      </c>
    </row>
    <row r="5" spans="1:27" ht="15.75" thickBot="1" x14ac:dyDescent="0.3">
      <c r="A5" t="str">
        <f t="shared" si="0"/>
        <v/>
      </c>
      <c r="B5" t="s">
        <v>38</v>
      </c>
      <c r="D5" t="s">
        <v>38</v>
      </c>
      <c r="E5">
        <v>0.71730000000000005</v>
      </c>
      <c r="F5">
        <v>0.78359999999999996</v>
      </c>
      <c r="G5" t="s">
        <v>38</v>
      </c>
      <c r="I5" t="str">
        <f t="shared" si="1"/>
        <v/>
      </c>
      <c r="O5" t="s">
        <v>38</v>
      </c>
      <c r="P5">
        <v>0.71730000000000005</v>
      </c>
      <c r="R5" s="13" t="s">
        <v>362</v>
      </c>
      <c r="S5" s="17">
        <v>0.95079999999999998</v>
      </c>
      <c r="W5" t="s">
        <v>38</v>
      </c>
      <c r="X5">
        <v>0.78359999999999996</v>
      </c>
      <c r="Z5" s="14" t="s">
        <v>390</v>
      </c>
      <c r="AA5" s="18">
        <v>2</v>
      </c>
    </row>
    <row r="6" spans="1:27" ht="15.75" thickBot="1" x14ac:dyDescent="0.3">
      <c r="A6" t="str">
        <f t="shared" si="0"/>
        <v/>
      </c>
      <c r="B6" t="s">
        <v>39</v>
      </c>
      <c r="D6" t="s">
        <v>39</v>
      </c>
      <c r="E6">
        <v>0.18079999999999999</v>
      </c>
      <c r="F6">
        <v>0.17949999999999999</v>
      </c>
      <c r="G6" t="s">
        <v>39</v>
      </c>
      <c r="I6" t="str">
        <f t="shared" si="1"/>
        <v/>
      </c>
      <c r="O6" t="s">
        <v>39</v>
      </c>
      <c r="P6">
        <v>0.18079999999999999</v>
      </c>
      <c r="R6" s="14" t="s">
        <v>390</v>
      </c>
      <c r="S6" s="18">
        <v>2</v>
      </c>
      <c r="W6" t="s">
        <v>39</v>
      </c>
      <c r="X6">
        <v>0.17949999999999999</v>
      </c>
      <c r="Z6" s="13" t="s">
        <v>171</v>
      </c>
      <c r="AA6" s="19">
        <v>0.96730000000000005</v>
      </c>
    </row>
    <row r="7" spans="1:27" ht="15.75" thickBot="1" x14ac:dyDescent="0.3">
      <c r="A7" t="str">
        <f t="shared" si="0"/>
        <v/>
      </c>
      <c r="B7" t="s">
        <v>40</v>
      </c>
      <c r="D7" t="s">
        <v>40</v>
      </c>
      <c r="E7">
        <v>0.16259999999999999</v>
      </c>
      <c r="F7">
        <v>0.26150000000000001</v>
      </c>
      <c r="G7" t="s">
        <v>40</v>
      </c>
      <c r="I7" t="str">
        <f t="shared" si="1"/>
        <v/>
      </c>
      <c r="O7" t="s">
        <v>40</v>
      </c>
      <c r="P7">
        <v>0.16259999999999999</v>
      </c>
      <c r="R7" s="13" t="s">
        <v>203</v>
      </c>
      <c r="S7" s="19">
        <v>0.94550000000000001</v>
      </c>
      <c r="W7" t="s">
        <v>40</v>
      </c>
      <c r="X7">
        <v>0.26150000000000001</v>
      </c>
      <c r="Z7" s="14" t="s">
        <v>391</v>
      </c>
      <c r="AA7" s="20">
        <v>3</v>
      </c>
    </row>
    <row r="8" spans="1:27" ht="15.75" thickBot="1" x14ac:dyDescent="0.3">
      <c r="A8" t="str">
        <f t="shared" si="0"/>
        <v/>
      </c>
      <c r="B8" t="s">
        <v>41</v>
      </c>
      <c r="D8" t="s">
        <v>41</v>
      </c>
      <c r="E8">
        <v>0.55649999999999999</v>
      </c>
      <c r="F8">
        <v>0.61070000000000002</v>
      </c>
      <c r="G8" t="s">
        <v>41</v>
      </c>
      <c r="I8" t="str">
        <f t="shared" si="1"/>
        <v/>
      </c>
      <c r="O8" t="s">
        <v>41</v>
      </c>
      <c r="P8">
        <v>0.55649999999999999</v>
      </c>
      <c r="R8" s="14" t="s">
        <v>397</v>
      </c>
      <c r="S8" s="20">
        <v>3</v>
      </c>
      <c r="W8" t="s">
        <v>41</v>
      </c>
      <c r="X8">
        <v>0.61070000000000002</v>
      </c>
      <c r="Z8" s="13" t="s">
        <v>363</v>
      </c>
      <c r="AA8" s="21">
        <v>0.96379999999999999</v>
      </c>
    </row>
    <row r="9" spans="1:27" ht="15.75" thickBot="1" x14ac:dyDescent="0.3">
      <c r="A9" t="str">
        <f t="shared" si="0"/>
        <v/>
      </c>
      <c r="B9" t="s">
        <v>42</v>
      </c>
      <c r="D9" t="s">
        <v>42</v>
      </c>
      <c r="E9">
        <v>0.10059999999999999</v>
      </c>
      <c r="F9">
        <v>0.31059999999999999</v>
      </c>
      <c r="G9" t="s">
        <v>42</v>
      </c>
      <c r="I9" t="str">
        <f t="shared" si="1"/>
        <v/>
      </c>
      <c r="O9" t="s">
        <v>42</v>
      </c>
      <c r="P9">
        <v>0.10059999999999999</v>
      </c>
      <c r="R9" s="13" t="s">
        <v>363</v>
      </c>
      <c r="S9" s="21">
        <v>0.94269999999999998</v>
      </c>
      <c r="W9" t="s">
        <v>42</v>
      </c>
      <c r="X9">
        <v>0.31059999999999999</v>
      </c>
      <c r="Z9" s="14" t="s">
        <v>392</v>
      </c>
      <c r="AA9" s="22">
        <v>4</v>
      </c>
    </row>
    <row r="10" spans="1:27" ht="15.75" thickBot="1" x14ac:dyDescent="0.3">
      <c r="A10" t="str">
        <f t="shared" si="0"/>
        <v/>
      </c>
      <c r="B10" t="s">
        <v>43</v>
      </c>
      <c r="D10" t="s">
        <v>43</v>
      </c>
      <c r="E10">
        <v>0.14050000000000001</v>
      </c>
      <c r="F10">
        <v>0.1188</v>
      </c>
      <c r="G10" t="s">
        <v>43</v>
      </c>
      <c r="I10" t="str">
        <f t="shared" si="1"/>
        <v/>
      </c>
      <c r="O10" t="s">
        <v>43</v>
      </c>
      <c r="P10">
        <v>0.14050000000000001</v>
      </c>
      <c r="R10" s="14" t="s">
        <v>392</v>
      </c>
      <c r="S10" s="22">
        <v>4</v>
      </c>
      <c r="W10" t="s">
        <v>43</v>
      </c>
      <c r="X10">
        <v>0.1188</v>
      </c>
      <c r="Z10" s="13" t="s">
        <v>156</v>
      </c>
      <c r="AA10" s="23">
        <v>0.96250000000000002</v>
      </c>
    </row>
    <row r="11" spans="1:27" ht="15.75" thickBot="1" x14ac:dyDescent="0.3">
      <c r="A11" t="str">
        <f t="shared" si="0"/>
        <v/>
      </c>
      <c r="B11" t="s">
        <v>44</v>
      </c>
      <c r="D11" t="s">
        <v>44</v>
      </c>
      <c r="E11">
        <v>0.18260000000000001</v>
      </c>
      <c r="F11">
        <v>0.4052</v>
      </c>
      <c r="G11" t="s">
        <v>44</v>
      </c>
      <c r="I11" t="str">
        <f t="shared" si="1"/>
        <v/>
      </c>
      <c r="O11" t="s">
        <v>44</v>
      </c>
      <c r="P11">
        <v>0.18260000000000001</v>
      </c>
      <c r="R11" s="13" t="s">
        <v>231</v>
      </c>
      <c r="S11" s="23">
        <v>0.9365</v>
      </c>
      <c r="W11" t="s">
        <v>44</v>
      </c>
      <c r="X11">
        <v>0.4052</v>
      </c>
      <c r="Z11" s="14" t="s">
        <v>393</v>
      </c>
      <c r="AA11" s="24">
        <v>5</v>
      </c>
    </row>
    <row r="12" spans="1:27" ht="15.75" thickBot="1" x14ac:dyDescent="0.3">
      <c r="A12" t="str">
        <f t="shared" si="0"/>
        <v/>
      </c>
      <c r="B12" t="s">
        <v>45</v>
      </c>
      <c r="D12" t="s">
        <v>45</v>
      </c>
      <c r="E12">
        <v>0.85719999999999996</v>
      </c>
      <c r="F12">
        <v>0.93520000000000003</v>
      </c>
      <c r="G12" t="s">
        <v>45</v>
      </c>
      <c r="I12" t="str">
        <f t="shared" si="1"/>
        <v/>
      </c>
      <c r="O12" t="s">
        <v>45</v>
      </c>
      <c r="P12">
        <v>0.85719999999999996</v>
      </c>
      <c r="R12" s="14" t="s">
        <v>396</v>
      </c>
      <c r="S12" s="24">
        <v>5</v>
      </c>
      <c r="W12" t="s">
        <v>45</v>
      </c>
      <c r="X12">
        <v>0.93520000000000003</v>
      </c>
      <c r="Z12" s="432" t="s">
        <v>184</v>
      </c>
      <c r="AA12" s="25">
        <v>0.95589999999999997</v>
      </c>
    </row>
    <row r="13" spans="1:27" ht="15.75" thickBot="1" x14ac:dyDescent="0.3">
      <c r="A13" t="str">
        <f t="shared" si="0"/>
        <v/>
      </c>
      <c r="B13" t="s">
        <v>46</v>
      </c>
      <c r="D13" t="s">
        <v>46</v>
      </c>
      <c r="E13">
        <v>0.6048</v>
      </c>
      <c r="F13">
        <v>0.81799999999999995</v>
      </c>
      <c r="G13" t="s">
        <v>46</v>
      </c>
      <c r="I13" t="str">
        <f t="shared" si="1"/>
        <v/>
      </c>
      <c r="O13" t="s">
        <v>46</v>
      </c>
      <c r="P13">
        <v>0.6048</v>
      </c>
      <c r="R13" s="13" t="s">
        <v>268</v>
      </c>
      <c r="S13" s="25">
        <v>0.93359999999999999</v>
      </c>
      <c r="W13" t="s">
        <v>46</v>
      </c>
      <c r="X13">
        <v>0.81799999999999995</v>
      </c>
      <c r="Z13" s="433"/>
      <c r="AA13" s="26">
        <v>6</v>
      </c>
    </row>
    <row r="14" spans="1:27" ht="15.75" thickBot="1" x14ac:dyDescent="0.3">
      <c r="A14" t="str">
        <f t="shared" si="0"/>
        <v/>
      </c>
      <c r="B14" t="s">
        <v>47</v>
      </c>
      <c r="D14" t="s">
        <v>47</v>
      </c>
      <c r="E14">
        <v>0.68369999999999997</v>
      </c>
      <c r="F14">
        <v>0.81699999999999995</v>
      </c>
      <c r="G14" t="s">
        <v>47</v>
      </c>
      <c r="I14" t="str">
        <f t="shared" si="1"/>
        <v/>
      </c>
      <c r="O14" t="s">
        <v>47</v>
      </c>
      <c r="P14">
        <v>0.68369999999999997</v>
      </c>
      <c r="R14" s="14" t="s">
        <v>403</v>
      </c>
      <c r="S14" s="26">
        <v>6</v>
      </c>
      <c r="W14" t="s">
        <v>47</v>
      </c>
      <c r="X14">
        <v>0.81699999999999995</v>
      </c>
      <c r="Z14" s="13" t="s">
        <v>167</v>
      </c>
      <c r="AA14" s="27">
        <v>0.9556</v>
      </c>
    </row>
    <row r="15" spans="1:27" ht="15.75" thickBot="1" x14ac:dyDescent="0.3">
      <c r="A15" t="str">
        <f t="shared" si="0"/>
        <v/>
      </c>
      <c r="B15" t="s">
        <v>48</v>
      </c>
      <c r="D15" t="s">
        <v>48</v>
      </c>
      <c r="E15">
        <v>0.77629999999999999</v>
      </c>
      <c r="F15">
        <v>0.79579999999999995</v>
      </c>
      <c r="G15" t="s">
        <v>48</v>
      </c>
      <c r="I15" t="str">
        <f t="shared" si="1"/>
        <v/>
      </c>
      <c r="O15" t="s">
        <v>49</v>
      </c>
      <c r="P15">
        <v>6.88E-2</v>
      </c>
      <c r="R15" s="13" t="s">
        <v>383</v>
      </c>
      <c r="S15" s="27">
        <v>0.92949999999999999</v>
      </c>
      <c r="W15" t="s">
        <v>48</v>
      </c>
      <c r="X15">
        <v>0.79579999999999995</v>
      </c>
      <c r="Z15" s="14" t="s">
        <v>392</v>
      </c>
      <c r="AA15" s="28">
        <v>7</v>
      </c>
    </row>
    <row r="16" spans="1:27" ht="15.75" thickBot="1" x14ac:dyDescent="0.3">
      <c r="A16" t="str">
        <f t="shared" si="0"/>
        <v/>
      </c>
      <c r="B16" t="s">
        <v>49</v>
      </c>
      <c r="D16" t="s">
        <v>49</v>
      </c>
      <c r="E16">
        <v>6.88E-2</v>
      </c>
      <c r="F16">
        <v>8.2799999999999999E-2</v>
      </c>
      <c r="G16" t="s">
        <v>49</v>
      </c>
      <c r="I16" t="str">
        <f t="shared" si="1"/>
        <v/>
      </c>
      <c r="O16" t="s">
        <v>50</v>
      </c>
      <c r="P16">
        <v>0.26500000000000001</v>
      </c>
      <c r="R16" s="14" t="s">
        <v>406</v>
      </c>
      <c r="S16" s="28">
        <v>7</v>
      </c>
      <c r="W16" t="s">
        <v>49</v>
      </c>
      <c r="X16">
        <v>8.2799999999999999E-2</v>
      </c>
      <c r="Z16" s="13" t="s">
        <v>251</v>
      </c>
      <c r="AA16" s="29">
        <v>0.95230000000000004</v>
      </c>
    </row>
    <row r="17" spans="1:27" ht="15.75" thickBot="1" x14ac:dyDescent="0.3">
      <c r="A17" t="str">
        <f t="shared" si="0"/>
        <v/>
      </c>
      <c r="B17" t="s">
        <v>50</v>
      </c>
      <c r="D17" t="s">
        <v>50</v>
      </c>
      <c r="E17">
        <v>0.26500000000000001</v>
      </c>
      <c r="F17">
        <v>0.32650000000000001</v>
      </c>
      <c r="G17" t="s">
        <v>50</v>
      </c>
      <c r="I17" t="str">
        <f t="shared" si="1"/>
        <v/>
      </c>
      <c r="O17" t="s">
        <v>51</v>
      </c>
      <c r="P17">
        <v>0.46879999999999999</v>
      </c>
      <c r="R17" s="13" t="s">
        <v>251</v>
      </c>
      <c r="S17" s="29">
        <v>0.92559999999999998</v>
      </c>
      <c r="W17" t="s">
        <v>50</v>
      </c>
      <c r="X17">
        <v>0.32650000000000001</v>
      </c>
      <c r="Z17" s="14" t="s">
        <v>394</v>
      </c>
      <c r="AA17" s="30">
        <v>8</v>
      </c>
    </row>
    <row r="18" spans="1:27" ht="15.75" thickBot="1" x14ac:dyDescent="0.3">
      <c r="A18" t="str">
        <f t="shared" si="0"/>
        <v/>
      </c>
      <c r="B18" t="s">
        <v>51</v>
      </c>
      <c r="D18" t="s">
        <v>51</v>
      </c>
      <c r="E18">
        <v>0.46879999999999999</v>
      </c>
      <c r="F18">
        <v>0.2601</v>
      </c>
      <c r="G18" t="s">
        <v>51</v>
      </c>
      <c r="I18" t="str">
        <f t="shared" si="1"/>
        <v/>
      </c>
      <c r="O18" t="s">
        <v>52</v>
      </c>
      <c r="P18">
        <v>0.31330000000000002</v>
      </c>
      <c r="R18" s="14" t="s">
        <v>394</v>
      </c>
      <c r="S18" s="30">
        <v>8</v>
      </c>
      <c r="W18" t="s">
        <v>51</v>
      </c>
      <c r="X18">
        <v>0.2601</v>
      </c>
      <c r="Z18" s="13" t="s">
        <v>107</v>
      </c>
      <c r="AA18" s="31">
        <v>0.94989999999999997</v>
      </c>
    </row>
    <row r="19" spans="1:27" ht="15.75" thickBot="1" x14ac:dyDescent="0.3">
      <c r="A19" t="str">
        <f t="shared" si="0"/>
        <v/>
      </c>
      <c r="B19" t="s">
        <v>52</v>
      </c>
      <c r="D19" t="s">
        <v>52</v>
      </c>
      <c r="E19">
        <v>0.31330000000000002</v>
      </c>
      <c r="F19">
        <v>0.60819999999999996</v>
      </c>
      <c r="G19" t="s">
        <v>52</v>
      </c>
      <c r="I19" t="str">
        <f t="shared" si="1"/>
        <v/>
      </c>
      <c r="O19" t="s">
        <v>53</v>
      </c>
      <c r="P19">
        <v>0.3599</v>
      </c>
      <c r="R19" s="13" t="s">
        <v>200</v>
      </c>
      <c r="S19" s="31">
        <v>0.92269999999999996</v>
      </c>
      <c r="W19" t="s">
        <v>52</v>
      </c>
      <c r="X19">
        <v>0.60819999999999996</v>
      </c>
      <c r="Z19" s="14" t="s">
        <v>395</v>
      </c>
      <c r="AA19" s="32">
        <v>9</v>
      </c>
    </row>
    <row r="20" spans="1:27" ht="15.75" thickBot="1" x14ac:dyDescent="0.3">
      <c r="A20" t="str">
        <f t="shared" si="0"/>
        <v/>
      </c>
      <c r="B20" t="s">
        <v>53</v>
      </c>
      <c r="D20" t="s">
        <v>53</v>
      </c>
      <c r="E20">
        <v>0.3599</v>
      </c>
      <c r="F20">
        <v>0.28000000000000003</v>
      </c>
      <c r="G20" t="s">
        <v>53</v>
      </c>
      <c r="I20" t="str">
        <f t="shared" si="1"/>
        <v/>
      </c>
      <c r="O20" t="s">
        <v>54</v>
      </c>
      <c r="P20">
        <v>0.49370000000000003</v>
      </c>
      <c r="R20" s="14" t="s">
        <v>401</v>
      </c>
      <c r="S20" s="32">
        <v>9</v>
      </c>
      <c r="W20" t="s">
        <v>53</v>
      </c>
      <c r="X20">
        <v>0.28000000000000003</v>
      </c>
      <c r="Z20" s="13" t="s">
        <v>231</v>
      </c>
      <c r="AA20" s="33">
        <v>0.94830000000000003</v>
      </c>
    </row>
    <row r="21" spans="1:27" ht="15.75" thickBot="1" x14ac:dyDescent="0.3">
      <c r="A21" t="str">
        <f t="shared" si="0"/>
        <v/>
      </c>
      <c r="B21" t="s">
        <v>54</v>
      </c>
      <c r="D21" t="s">
        <v>54</v>
      </c>
      <c r="E21">
        <v>0.49370000000000003</v>
      </c>
      <c r="F21">
        <v>0.4849</v>
      </c>
      <c r="G21" t="s">
        <v>54</v>
      </c>
      <c r="I21" t="str">
        <f t="shared" si="1"/>
        <v/>
      </c>
      <c r="O21" t="s">
        <v>55</v>
      </c>
      <c r="P21">
        <v>0.88370000000000004</v>
      </c>
      <c r="R21" s="13" t="s">
        <v>371</v>
      </c>
      <c r="S21" s="33">
        <v>0.9204</v>
      </c>
      <c r="W21" t="s">
        <v>54</v>
      </c>
      <c r="X21">
        <v>0.4849</v>
      </c>
      <c r="Z21" s="14" t="s">
        <v>396</v>
      </c>
      <c r="AA21" s="34">
        <v>10</v>
      </c>
    </row>
    <row r="22" spans="1:27" ht="15.75" thickBot="1" x14ac:dyDescent="0.3">
      <c r="A22" t="str">
        <f t="shared" si="0"/>
        <v/>
      </c>
      <c r="B22" t="s">
        <v>55</v>
      </c>
      <c r="D22" t="s">
        <v>55</v>
      </c>
      <c r="E22">
        <v>0.88370000000000004</v>
      </c>
      <c r="F22">
        <v>0.871</v>
      </c>
      <c r="G22" t="s">
        <v>55</v>
      </c>
      <c r="I22" t="str">
        <f t="shared" si="1"/>
        <v/>
      </c>
      <c r="O22" t="s">
        <v>56</v>
      </c>
      <c r="P22">
        <v>0.57930000000000004</v>
      </c>
      <c r="R22" s="14" t="s">
        <v>389</v>
      </c>
      <c r="S22" s="34">
        <v>10</v>
      </c>
      <c r="W22" t="s">
        <v>55</v>
      </c>
      <c r="X22">
        <v>0.871</v>
      </c>
      <c r="Z22" s="13" t="s">
        <v>203</v>
      </c>
      <c r="AA22" s="35">
        <v>0.94369999999999998</v>
      </c>
    </row>
    <row r="23" spans="1:27" ht="15.75" thickBot="1" x14ac:dyDescent="0.3">
      <c r="A23" t="str">
        <f t="shared" si="0"/>
        <v/>
      </c>
      <c r="B23" t="s">
        <v>56</v>
      </c>
      <c r="D23" t="s">
        <v>56</v>
      </c>
      <c r="E23">
        <v>0.57930000000000004</v>
      </c>
      <c r="F23">
        <v>0.6865</v>
      </c>
      <c r="G23" t="s">
        <v>56</v>
      </c>
      <c r="I23" t="str">
        <f t="shared" si="1"/>
        <v/>
      </c>
      <c r="O23" t="s">
        <v>57</v>
      </c>
      <c r="P23">
        <v>0.13719999999999999</v>
      </c>
      <c r="R23" s="13" t="s">
        <v>292</v>
      </c>
      <c r="S23" s="35">
        <v>0.9103</v>
      </c>
      <c r="W23" t="s">
        <v>56</v>
      </c>
      <c r="X23">
        <v>0.6865</v>
      </c>
      <c r="Z23" s="14" t="s">
        <v>397</v>
      </c>
      <c r="AA23" s="36">
        <v>11</v>
      </c>
    </row>
    <row r="24" spans="1:27" ht="15.75" thickBot="1" x14ac:dyDescent="0.3">
      <c r="A24" t="str">
        <f t="shared" si="0"/>
        <v/>
      </c>
      <c r="B24" t="s">
        <v>57</v>
      </c>
      <c r="D24" t="s">
        <v>57</v>
      </c>
      <c r="E24">
        <v>0.13719999999999999</v>
      </c>
      <c r="F24">
        <v>0.38009999999999999</v>
      </c>
      <c r="G24" t="s">
        <v>57</v>
      </c>
      <c r="I24" t="str">
        <f t="shared" si="1"/>
        <v/>
      </c>
      <c r="O24" t="s">
        <v>58</v>
      </c>
      <c r="P24">
        <v>0.14299999999999999</v>
      </c>
      <c r="R24" s="14" t="s">
        <v>402</v>
      </c>
      <c r="S24" s="36">
        <v>11</v>
      </c>
      <c r="W24" t="s">
        <v>57</v>
      </c>
      <c r="X24">
        <v>0.38009999999999999</v>
      </c>
      <c r="Z24" s="13" t="s">
        <v>74</v>
      </c>
      <c r="AA24" s="37">
        <v>0.9425</v>
      </c>
    </row>
    <row r="25" spans="1:27" ht="15.75" thickBot="1" x14ac:dyDescent="0.3">
      <c r="A25" t="str">
        <f t="shared" si="0"/>
        <v/>
      </c>
      <c r="B25" t="s">
        <v>58</v>
      </c>
      <c r="D25" t="s">
        <v>58</v>
      </c>
      <c r="E25">
        <v>0.14299999999999999</v>
      </c>
      <c r="F25">
        <v>0.19239999999999999</v>
      </c>
      <c r="G25" t="s">
        <v>58</v>
      </c>
      <c r="I25" t="str">
        <f t="shared" si="1"/>
        <v/>
      </c>
      <c r="O25" t="s">
        <v>59</v>
      </c>
      <c r="P25">
        <v>0.69789999999999996</v>
      </c>
      <c r="R25" s="13" t="s">
        <v>136</v>
      </c>
      <c r="S25" s="37">
        <v>0.90959999999999996</v>
      </c>
      <c r="W25" t="s">
        <v>58</v>
      </c>
      <c r="X25">
        <v>0.19239999999999999</v>
      </c>
      <c r="Z25" s="14" t="s">
        <v>398</v>
      </c>
      <c r="AA25" s="38">
        <v>12</v>
      </c>
    </row>
    <row r="26" spans="1:27" ht="15.75" thickBot="1" x14ac:dyDescent="0.3">
      <c r="A26" t="str">
        <f t="shared" si="0"/>
        <v/>
      </c>
      <c r="B26" t="s">
        <v>59</v>
      </c>
      <c r="D26" t="s">
        <v>59</v>
      </c>
      <c r="E26">
        <v>0.69789999999999996</v>
      </c>
      <c r="F26">
        <v>0.74719999999999998</v>
      </c>
      <c r="G26" t="s">
        <v>59</v>
      </c>
      <c r="I26" t="str">
        <f t="shared" si="1"/>
        <v/>
      </c>
      <c r="O26" t="s">
        <v>60</v>
      </c>
      <c r="P26">
        <v>0.24390000000000001</v>
      </c>
      <c r="R26" s="14" t="s">
        <v>410</v>
      </c>
      <c r="S26" s="38">
        <v>12</v>
      </c>
      <c r="W26" t="s">
        <v>59</v>
      </c>
      <c r="X26">
        <v>0.74719999999999998</v>
      </c>
      <c r="Z26" s="13" t="s">
        <v>376</v>
      </c>
      <c r="AA26" s="39">
        <v>0.94240000000000002</v>
      </c>
    </row>
    <row r="27" spans="1:27" ht="15.75" thickBot="1" x14ac:dyDescent="0.3">
      <c r="A27" t="str">
        <f t="shared" si="0"/>
        <v/>
      </c>
      <c r="B27" t="s">
        <v>60</v>
      </c>
      <c r="D27" t="s">
        <v>60</v>
      </c>
      <c r="E27">
        <v>0.24390000000000001</v>
      </c>
      <c r="F27">
        <v>0.49130000000000001</v>
      </c>
      <c r="G27" t="s">
        <v>60</v>
      </c>
      <c r="I27" t="str">
        <f t="shared" si="1"/>
        <v/>
      </c>
      <c r="O27" t="s">
        <v>61</v>
      </c>
      <c r="P27">
        <v>0.38619999999999999</v>
      </c>
      <c r="R27" s="13" t="s">
        <v>160</v>
      </c>
      <c r="S27" s="39">
        <v>0.90859999999999996</v>
      </c>
      <c r="W27" t="s">
        <v>60</v>
      </c>
      <c r="X27">
        <v>0.49130000000000001</v>
      </c>
      <c r="Z27" s="14" t="s">
        <v>399</v>
      </c>
      <c r="AA27" s="40">
        <v>13</v>
      </c>
    </row>
    <row r="28" spans="1:27" ht="15.75" thickBot="1" x14ac:dyDescent="0.3">
      <c r="A28" t="str">
        <f t="shared" si="0"/>
        <v/>
      </c>
      <c r="B28" t="s">
        <v>61</v>
      </c>
      <c r="D28" t="s">
        <v>61</v>
      </c>
      <c r="E28">
        <v>0.38619999999999999</v>
      </c>
      <c r="F28">
        <v>0.3286</v>
      </c>
      <c r="G28" t="s">
        <v>61</v>
      </c>
      <c r="I28" t="str">
        <f t="shared" si="1"/>
        <v/>
      </c>
      <c r="O28" t="s">
        <v>62</v>
      </c>
      <c r="P28">
        <v>0.36349999999999999</v>
      </c>
      <c r="R28" s="14" t="s">
        <v>395</v>
      </c>
      <c r="S28" s="40">
        <v>13</v>
      </c>
      <c r="W28" t="s">
        <v>61</v>
      </c>
      <c r="X28">
        <v>0.3286</v>
      </c>
      <c r="Z28" s="13" t="s">
        <v>359</v>
      </c>
      <c r="AA28" s="41">
        <v>0.94189999999999996</v>
      </c>
    </row>
    <row r="29" spans="1:27" ht="15.75" thickBot="1" x14ac:dyDescent="0.3">
      <c r="A29" t="str">
        <f t="shared" si="0"/>
        <v/>
      </c>
      <c r="B29" t="s">
        <v>62</v>
      </c>
      <c r="D29" t="s">
        <v>62</v>
      </c>
      <c r="E29">
        <v>0.36349999999999999</v>
      </c>
      <c r="F29">
        <v>0.30399999999999999</v>
      </c>
      <c r="G29" t="s">
        <v>62</v>
      </c>
      <c r="I29" t="str">
        <f t="shared" si="1"/>
        <v/>
      </c>
      <c r="O29" t="s">
        <v>63</v>
      </c>
      <c r="P29">
        <v>0.1333</v>
      </c>
      <c r="R29" s="13" t="s">
        <v>159</v>
      </c>
      <c r="S29" s="41">
        <v>0.9083</v>
      </c>
      <c r="W29" t="s">
        <v>62</v>
      </c>
      <c r="X29">
        <v>0.30399999999999999</v>
      </c>
      <c r="Z29" s="14" t="s">
        <v>400</v>
      </c>
      <c r="AA29" s="42">
        <v>14</v>
      </c>
    </row>
    <row r="30" spans="1:27" ht="15.75" thickBot="1" x14ac:dyDescent="0.3">
      <c r="A30" t="str">
        <f t="shared" si="0"/>
        <v/>
      </c>
      <c r="B30" t="s">
        <v>63</v>
      </c>
      <c r="D30" t="s">
        <v>63</v>
      </c>
      <c r="E30">
        <v>0.1333</v>
      </c>
      <c r="F30">
        <v>0.12590000000000001</v>
      </c>
      <c r="G30" t="s">
        <v>63</v>
      </c>
      <c r="I30" t="str">
        <f t="shared" si="1"/>
        <v/>
      </c>
      <c r="O30" t="s">
        <v>64</v>
      </c>
      <c r="P30">
        <v>0.246</v>
      </c>
      <c r="R30" s="14" t="s">
        <v>405</v>
      </c>
      <c r="S30" s="42">
        <v>14</v>
      </c>
      <c r="W30" t="s">
        <v>63</v>
      </c>
      <c r="X30">
        <v>0.12590000000000001</v>
      </c>
      <c r="Z30" s="13" t="s">
        <v>324</v>
      </c>
      <c r="AA30" s="43">
        <v>0.94059999999999999</v>
      </c>
    </row>
    <row r="31" spans="1:27" ht="15.75" thickBot="1" x14ac:dyDescent="0.3">
      <c r="A31" t="str">
        <f t="shared" si="0"/>
        <v/>
      </c>
      <c r="B31" t="s">
        <v>64</v>
      </c>
      <c r="D31" t="s">
        <v>64</v>
      </c>
      <c r="E31">
        <v>0.246</v>
      </c>
      <c r="F31">
        <v>0.29749999999999999</v>
      </c>
      <c r="G31" t="s">
        <v>64</v>
      </c>
      <c r="I31" t="str">
        <f t="shared" si="1"/>
        <v/>
      </c>
      <c r="O31" t="s">
        <v>65</v>
      </c>
      <c r="P31">
        <v>0.17230000000000001</v>
      </c>
      <c r="R31" s="13" t="s">
        <v>171</v>
      </c>
      <c r="S31" s="43">
        <v>0.90759999999999996</v>
      </c>
      <c r="W31" t="s">
        <v>64</v>
      </c>
      <c r="X31">
        <v>0.29749999999999999</v>
      </c>
      <c r="Z31" s="14" t="s">
        <v>401</v>
      </c>
      <c r="AA31" s="44">
        <v>15</v>
      </c>
    </row>
    <row r="32" spans="1:27" ht="15.75" thickBot="1" x14ac:dyDescent="0.3">
      <c r="A32" t="str">
        <f t="shared" si="0"/>
        <v/>
      </c>
      <c r="B32" t="s">
        <v>65</v>
      </c>
      <c r="D32" t="s">
        <v>65</v>
      </c>
      <c r="E32">
        <v>0.17230000000000001</v>
      </c>
      <c r="F32">
        <v>5.8900000000000001E-2</v>
      </c>
      <c r="G32" t="s">
        <v>65</v>
      </c>
      <c r="I32" t="str">
        <f t="shared" si="1"/>
        <v/>
      </c>
      <c r="O32" t="s">
        <v>66</v>
      </c>
      <c r="P32">
        <v>0.4763</v>
      </c>
      <c r="R32" s="14" t="s">
        <v>391</v>
      </c>
      <c r="S32" s="44">
        <v>15</v>
      </c>
      <c r="W32" t="s">
        <v>65</v>
      </c>
      <c r="X32">
        <v>5.8900000000000001E-2</v>
      </c>
      <c r="Z32" s="13" t="s">
        <v>255</v>
      </c>
      <c r="AA32" s="45">
        <v>0.93579999999999997</v>
      </c>
    </row>
    <row r="33" spans="1:27" ht="15.75" thickBot="1" x14ac:dyDescent="0.3">
      <c r="A33" t="str">
        <f t="shared" si="0"/>
        <v/>
      </c>
      <c r="B33" t="s">
        <v>66</v>
      </c>
      <c r="D33" t="s">
        <v>66</v>
      </c>
      <c r="E33">
        <v>0.4763</v>
      </c>
      <c r="F33">
        <v>0.49419999999999997</v>
      </c>
      <c r="G33" t="s">
        <v>66</v>
      </c>
      <c r="I33" t="str">
        <f t="shared" si="1"/>
        <v/>
      </c>
      <c r="O33" t="s">
        <v>67</v>
      </c>
      <c r="P33">
        <v>0.57720000000000005</v>
      </c>
      <c r="R33" s="13" t="s">
        <v>194</v>
      </c>
      <c r="S33" s="45">
        <v>0.8982</v>
      </c>
      <c r="W33" t="s">
        <v>66</v>
      </c>
      <c r="X33">
        <v>0.49419999999999997</v>
      </c>
      <c r="Z33" s="14" t="s">
        <v>392</v>
      </c>
      <c r="AA33" s="46">
        <v>16</v>
      </c>
    </row>
    <row r="34" spans="1:27" ht="15.75" thickBot="1" x14ac:dyDescent="0.3">
      <c r="A34" t="str">
        <f t="shared" si="0"/>
        <v/>
      </c>
      <c r="B34" t="s">
        <v>67</v>
      </c>
      <c r="D34" t="s">
        <v>67</v>
      </c>
      <c r="E34">
        <v>0.57720000000000005</v>
      </c>
      <c r="F34">
        <v>0.51370000000000005</v>
      </c>
      <c r="G34" t="s">
        <v>67</v>
      </c>
      <c r="I34" t="str">
        <f t="shared" si="1"/>
        <v/>
      </c>
      <c r="O34" t="s">
        <v>68</v>
      </c>
      <c r="P34">
        <v>0.86629999999999996</v>
      </c>
      <c r="R34" s="14" t="s">
        <v>393</v>
      </c>
      <c r="S34" s="46">
        <v>16</v>
      </c>
      <c r="W34" t="s">
        <v>67</v>
      </c>
      <c r="X34">
        <v>0.51370000000000005</v>
      </c>
      <c r="Z34" s="13" t="s">
        <v>45</v>
      </c>
      <c r="AA34" s="47">
        <v>0.93520000000000003</v>
      </c>
    </row>
    <row r="35" spans="1:27" ht="15.75" thickBot="1" x14ac:dyDescent="0.3">
      <c r="A35" t="str">
        <f t="shared" si="0"/>
        <v/>
      </c>
      <c r="B35" t="s">
        <v>68</v>
      </c>
      <c r="D35" t="s">
        <v>68</v>
      </c>
      <c r="E35">
        <v>0.86629999999999996</v>
      </c>
      <c r="F35">
        <v>0.88949999999999996</v>
      </c>
      <c r="G35" t="s">
        <v>68</v>
      </c>
      <c r="I35" t="str">
        <f t="shared" si="1"/>
        <v/>
      </c>
      <c r="O35" t="s">
        <v>69</v>
      </c>
      <c r="P35">
        <v>0.7702</v>
      </c>
      <c r="R35" s="13" t="s">
        <v>376</v>
      </c>
      <c r="S35" s="47">
        <v>0.89649999999999996</v>
      </c>
      <c r="W35" t="s">
        <v>68</v>
      </c>
      <c r="X35">
        <v>0.88949999999999996</v>
      </c>
      <c r="Z35" s="14" t="s">
        <v>402</v>
      </c>
      <c r="AA35" s="48">
        <v>17</v>
      </c>
    </row>
    <row r="36" spans="1:27" ht="15.75" thickBot="1" x14ac:dyDescent="0.3">
      <c r="A36" t="str">
        <f t="shared" si="0"/>
        <v/>
      </c>
      <c r="B36" t="s">
        <v>69</v>
      </c>
      <c r="D36" t="s">
        <v>69</v>
      </c>
      <c r="E36">
        <v>0.7702</v>
      </c>
      <c r="F36">
        <v>0.84930000000000005</v>
      </c>
      <c r="G36" t="s">
        <v>69</v>
      </c>
      <c r="I36" t="str">
        <f t="shared" si="1"/>
        <v/>
      </c>
      <c r="O36" t="s">
        <v>70</v>
      </c>
      <c r="P36">
        <v>0.44400000000000001</v>
      </c>
      <c r="R36" s="14" t="s">
        <v>399</v>
      </c>
      <c r="S36" s="48">
        <v>17</v>
      </c>
      <c r="W36" t="s">
        <v>69</v>
      </c>
      <c r="X36">
        <v>0.84930000000000005</v>
      </c>
      <c r="Z36" s="13" t="s">
        <v>268</v>
      </c>
      <c r="AA36" s="49">
        <v>0.93140000000000001</v>
      </c>
    </row>
    <row r="37" spans="1:27" ht="15.75" thickBot="1" x14ac:dyDescent="0.3">
      <c r="A37" t="str">
        <f t="shared" si="0"/>
        <v/>
      </c>
      <c r="B37" t="s">
        <v>70</v>
      </c>
      <c r="D37" t="s">
        <v>70</v>
      </c>
      <c r="E37">
        <v>0.44400000000000001</v>
      </c>
      <c r="F37">
        <v>0.44130000000000003</v>
      </c>
      <c r="G37" t="s">
        <v>70</v>
      </c>
      <c r="I37" t="str">
        <f t="shared" si="1"/>
        <v/>
      </c>
      <c r="O37" t="s">
        <v>71</v>
      </c>
      <c r="P37">
        <v>0.66839999999999999</v>
      </c>
      <c r="R37" s="432" t="s">
        <v>295</v>
      </c>
      <c r="S37" s="49">
        <v>0.89349999999999996</v>
      </c>
      <c r="W37" t="s">
        <v>70</v>
      </c>
      <c r="X37">
        <v>0.44130000000000003</v>
      </c>
      <c r="Z37" s="14" t="s">
        <v>403</v>
      </c>
      <c r="AA37" s="50">
        <v>18</v>
      </c>
    </row>
    <row r="38" spans="1:27" ht="15.75" thickBot="1" x14ac:dyDescent="0.3">
      <c r="A38" t="str">
        <f t="shared" si="0"/>
        <v/>
      </c>
      <c r="B38" t="s">
        <v>71</v>
      </c>
      <c r="D38" t="s">
        <v>71</v>
      </c>
      <c r="E38">
        <v>0.66839999999999999</v>
      </c>
      <c r="F38">
        <v>0.76629999999999998</v>
      </c>
      <c r="G38" t="s">
        <v>71</v>
      </c>
      <c r="I38" t="str">
        <f t="shared" si="1"/>
        <v/>
      </c>
      <c r="O38" t="s">
        <v>72</v>
      </c>
      <c r="P38">
        <v>0.34210000000000002</v>
      </c>
      <c r="R38" s="433"/>
      <c r="S38" s="50">
        <v>18</v>
      </c>
      <c r="W38" t="s">
        <v>71</v>
      </c>
      <c r="X38">
        <v>0.76629999999999998</v>
      </c>
      <c r="Z38" s="13" t="s">
        <v>200</v>
      </c>
      <c r="AA38" s="51">
        <v>0.92859999999999998</v>
      </c>
    </row>
    <row r="39" spans="1:27" ht="15.75" thickBot="1" x14ac:dyDescent="0.3">
      <c r="A39" t="str">
        <f t="shared" si="0"/>
        <v/>
      </c>
      <c r="B39" t="s">
        <v>72</v>
      </c>
      <c r="D39" t="s">
        <v>72</v>
      </c>
      <c r="E39">
        <v>0.34210000000000002</v>
      </c>
      <c r="F39">
        <v>0.29289999999999999</v>
      </c>
      <c r="G39" t="s">
        <v>72</v>
      </c>
      <c r="I39" t="str">
        <f t="shared" si="1"/>
        <v/>
      </c>
      <c r="O39" t="s">
        <v>73</v>
      </c>
      <c r="P39">
        <v>0.35830000000000001</v>
      </c>
      <c r="R39" s="13" t="s">
        <v>279</v>
      </c>
      <c r="S39" s="51">
        <v>0.89319999999999999</v>
      </c>
      <c r="W39" t="s">
        <v>72</v>
      </c>
      <c r="X39">
        <v>0.29289999999999999</v>
      </c>
      <c r="Z39" s="14" t="s">
        <v>401</v>
      </c>
      <c r="AA39" s="52">
        <v>19</v>
      </c>
    </row>
    <row r="40" spans="1:27" ht="15.75" thickBot="1" x14ac:dyDescent="0.3">
      <c r="A40" t="str">
        <f t="shared" si="0"/>
        <v/>
      </c>
      <c r="B40" t="s">
        <v>73</v>
      </c>
      <c r="D40" t="s">
        <v>73</v>
      </c>
      <c r="E40">
        <v>0.35830000000000001</v>
      </c>
      <c r="F40">
        <v>0.22509999999999999</v>
      </c>
      <c r="G40" t="s">
        <v>73</v>
      </c>
      <c r="I40" t="str">
        <f t="shared" si="1"/>
        <v/>
      </c>
      <c r="O40" t="s">
        <v>74</v>
      </c>
      <c r="P40">
        <v>0.81950000000000001</v>
      </c>
      <c r="R40" s="14" t="s">
        <v>421</v>
      </c>
      <c r="S40" s="52">
        <v>19</v>
      </c>
      <c r="W40" t="s">
        <v>73</v>
      </c>
      <c r="X40">
        <v>0.22509999999999999</v>
      </c>
      <c r="Z40" s="13" t="s">
        <v>360</v>
      </c>
      <c r="AA40" s="53">
        <v>0.91590000000000005</v>
      </c>
    </row>
    <row r="41" spans="1:27" ht="15.75" thickBot="1" x14ac:dyDescent="0.3">
      <c r="A41" t="str">
        <f t="shared" si="0"/>
        <v/>
      </c>
      <c r="B41" t="s">
        <v>74</v>
      </c>
      <c r="D41" t="s">
        <v>74</v>
      </c>
      <c r="E41">
        <v>0.81950000000000001</v>
      </c>
      <c r="F41">
        <v>0.9425</v>
      </c>
      <c r="G41" t="s">
        <v>74</v>
      </c>
      <c r="I41" t="str">
        <f t="shared" si="1"/>
        <v/>
      </c>
      <c r="O41" t="s">
        <v>75</v>
      </c>
      <c r="P41">
        <v>0.30599999999999999</v>
      </c>
      <c r="R41" s="13" t="s">
        <v>359</v>
      </c>
      <c r="S41" s="53">
        <v>0.89019999999999999</v>
      </c>
      <c r="W41" t="s">
        <v>74</v>
      </c>
      <c r="X41">
        <v>0.9425</v>
      </c>
      <c r="Z41" s="14" t="s">
        <v>404</v>
      </c>
      <c r="AA41" s="54">
        <v>20</v>
      </c>
    </row>
    <row r="42" spans="1:27" ht="15.75" thickBot="1" x14ac:dyDescent="0.3">
      <c r="A42" t="str">
        <f t="shared" si="0"/>
        <v/>
      </c>
      <c r="B42" t="s">
        <v>75</v>
      </c>
      <c r="D42" t="s">
        <v>75</v>
      </c>
      <c r="E42">
        <v>0.30599999999999999</v>
      </c>
      <c r="F42">
        <v>0.1129</v>
      </c>
      <c r="G42" t="s">
        <v>75</v>
      </c>
      <c r="I42" t="str">
        <f t="shared" si="1"/>
        <v/>
      </c>
      <c r="O42" t="s">
        <v>76</v>
      </c>
      <c r="P42">
        <v>0.31609999999999999</v>
      </c>
      <c r="R42" s="14" t="s">
        <v>400</v>
      </c>
      <c r="S42" s="54">
        <v>20</v>
      </c>
      <c r="W42" t="s">
        <v>75</v>
      </c>
      <c r="X42">
        <v>0.1129</v>
      </c>
      <c r="Z42" s="13" t="s">
        <v>159</v>
      </c>
      <c r="AA42" s="55">
        <v>0.91439999999999999</v>
      </c>
    </row>
    <row r="43" spans="1:27" ht="15.75" thickBot="1" x14ac:dyDescent="0.3">
      <c r="A43" t="str">
        <f t="shared" si="0"/>
        <v/>
      </c>
      <c r="B43" t="s">
        <v>76</v>
      </c>
      <c r="D43" t="s">
        <v>76</v>
      </c>
      <c r="E43">
        <v>0.31609999999999999</v>
      </c>
      <c r="F43">
        <v>0.3962</v>
      </c>
      <c r="G43" t="s">
        <v>76</v>
      </c>
      <c r="I43" t="str">
        <f t="shared" si="1"/>
        <v/>
      </c>
      <c r="O43" t="s">
        <v>77</v>
      </c>
      <c r="P43">
        <v>0.11650000000000001</v>
      </c>
      <c r="R43" s="13" t="s">
        <v>267</v>
      </c>
      <c r="S43" s="55">
        <v>0.88849999999999996</v>
      </c>
      <c r="W43" t="s">
        <v>76</v>
      </c>
      <c r="X43">
        <v>0.3962</v>
      </c>
      <c r="Z43" s="14" t="s">
        <v>405</v>
      </c>
      <c r="AA43" s="56">
        <v>21</v>
      </c>
    </row>
    <row r="44" spans="1:27" ht="15.75" thickBot="1" x14ac:dyDescent="0.3">
      <c r="A44" t="str">
        <f t="shared" si="0"/>
        <v/>
      </c>
      <c r="B44" t="s">
        <v>77</v>
      </c>
      <c r="D44" t="s">
        <v>77</v>
      </c>
      <c r="E44">
        <v>0.11650000000000001</v>
      </c>
      <c r="F44">
        <v>0.1762</v>
      </c>
      <c r="G44" t="s">
        <v>77</v>
      </c>
      <c r="I44" t="str">
        <f t="shared" si="1"/>
        <v/>
      </c>
      <c r="O44" t="s">
        <v>78</v>
      </c>
      <c r="P44">
        <v>5.04E-2</v>
      </c>
      <c r="R44" s="14" t="s">
        <v>412</v>
      </c>
      <c r="S44" s="56">
        <v>21</v>
      </c>
      <c r="W44" t="s">
        <v>77</v>
      </c>
      <c r="X44">
        <v>0.1762</v>
      </c>
      <c r="Z44" s="13" t="s">
        <v>383</v>
      </c>
      <c r="AA44" s="57">
        <v>0.9133</v>
      </c>
    </row>
    <row r="45" spans="1:27" ht="15.75" thickBot="1" x14ac:dyDescent="0.3">
      <c r="A45" t="str">
        <f t="shared" si="0"/>
        <v/>
      </c>
      <c r="B45" t="s">
        <v>78</v>
      </c>
      <c r="D45" t="s">
        <v>78</v>
      </c>
      <c r="E45">
        <v>5.04E-2</v>
      </c>
      <c r="F45">
        <v>6.2300000000000001E-2</v>
      </c>
      <c r="G45" t="s">
        <v>78</v>
      </c>
      <c r="I45" t="str">
        <f t="shared" si="1"/>
        <v/>
      </c>
      <c r="O45" t="s">
        <v>79</v>
      </c>
      <c r="P45">
        <v>0.50260000000000005</v>
      </c>
      <c r="R45" s="13" t="s">
        <v>324</v>
      </c>
      <c r="S45" s="57">
        <v>0.88629999999999998</v>
      </c>
      <c r="W45" t="s">
        <v>78</v>
      </c>
      <c r="X45">
        <v>6.2300000000000001E-2</v>
      </c>
      <c r="Z45" s="14" t="s">
        <v>406</v>
      </c>
      <c r="AA45" s="58">
        <v>22</v>
      </c>
    </row>
    <row r="46" spans="1:27" ht="15.75" thickBot="1" x14ac:dyDescent="0.3">
      <c r="A46" t="str">
        <f t="shared" si="0"/>
        <v/>
      </c>
      <c r="B46" t="s">
        <v>79</v>
      </c>
      <c r="D46" t="s">
        <v>79</v>
      </c>
      <c r="E46">
        <v>0.50260000000000005</v>
      </c>
      <c r="F46">
        <v>0.59809999999999997</v>
      </c>
      <c r="G46" t="s">
        <v>79</v>
      </c>
      <c r="I46" t="str">
        <f t="shared" si="1"/>
        <v/>
      </c>
      <c r="O46" t="s">
        <v>80</v>
      </c>
      <c r="P46">
        <v>0.21779999999999999</v>
      </c>
      <c r="R46" s="14" t="s">
        <v>401</v>
      </c>
      <c r="S46" s="58">
        <v>22</v>
      </c>
      <c r="W46" t="s">
        <v>79</v>
      </c>
      <c r="X46">
        <v>0.59809999999999997</v>
      </c>
      <c r="Z46" s="13" t="s">
        <v>353</v>
      </c>
      <c r="AA46" s="59">
        <v>0.91110000000000002</v>
      </c>
    </row>
    <row r="47" spans="1:27" ht="15.75" thickBot="1" x14ac:dyDescent="0.3">
      <c r="A47" t="str">
        <f t="shared" si="0"/>
        <v/>
      </c>
      <c r="B47" t="s">
        <v>80</v>
      </c>
      <c r="D47" t="s">
        <v>80</v>
      </c>
      <c r="E47">
        <v>0.21779999999999999</v>
      </c>
      <c r="F47">
        <v>0.19439999999999999</v>
      </c>
      <c r="G47" t="s">
        <v>80</v>
      </c>
      <c r="I47" t="str">
        <f t="shared" si="1"/>
        <v/>
      </c>
      <c r="O47" t="s">
        <v>81</v>
      </c>
      <c r="P47">
        <v>0.34560000000000002</v>
      </c>
      <c r="R47" s="13" t="s">
        <v>93</v>
      </c>
      <c r="S47" s="59">
        <v>0.88560000000000005</v>
      </c>
      <c r="W47" t="s">
        <v>80</v>
      </c>
      <c r="X47">
        <v>0.19439999999999999</v>
      </c>
      <c r="Z47" s="14" t="s">
        <v>407</v>
      </c>
      <c r="AA47" s="60">
        <v>23</v>
      </c>
    </row>
    <row r="48" spans="1:27" ht="15.75" thickBot="1" x14ac:dyDescent="0.3">
      <c r="A48" t="str">
        <f t="shared" si="0"/>
        <v/>
      </c>
      <c r="B48" t="s">
        <v>81</v>
      </c>
      <c r="D48" t="s">
        <v>81</v>
      </c>
      <c r="E48">
        <v>0.34560000000000002</v>
      </c>
      <c r="F48">
        <v>0.36420000000000002</v>
      </c>
      <c r="G48" t="s">
        <v>81</v>
      </c>
      <c r="I48" t="str">
        <f t="shared" si="1"/>
        <v/>
      </c>
      <c r="O48" t="s">
        <v>82</v>
      </c>
      <c r="P48">
        <v>0.61350000000000005</v>
      </c>
      <c r="R48" s="14" t="s">
        <v>412</v>
      </c>
      <c r="S48" s="60">
        <v>23</v>
      </c>
      <c r="W48" t="s">
        <v>81</v>
      </c>
      <c r="X48">
        <v>0.36420000000000002</v>
      </c>
      <c r="Z48" s="432" t="s">
        <v>281</v>
      </c>
      <c r="AA48" s="61">
        <v>0.91010000000000002</v>
      </c>
    </row>
    <row r="49" spans="1:27" ht="15.75" thickBot="1" x14ac:dyDescent="0.3">
      <c r="A49" t="str">
        <f t="shared" si="0"/>
        <v/>
      </c>
      <c r="B49" t="s">
        <v>82</v>
      </c>
      <c r="D49" t="s">
        <v>82</v>
      </c>
      <c r="E49">
        <v>0.61350000000000005</v>
      </c>
      <c r="F49">
        <v>0.70599999999999996</v>
      </c>
      <c r="G49" t="s">
        <v>82</v>
      </c>
      <c r="I49" t="str">
        <f t="shared" si="1"/>
        <v/>
      </c>
      <c r="O49" t="s">
        <v>83</v>
      </c>
      <c r="P49">
        <v>0.13089999999999999</v>
      </c>
      <c r="R49" s="13" t="s">
        <v>55</v>
      </c>
      <c r="S49" s="61">
        <v>0.88370000000000004</v>
      </c>
      <c r="W49" t="s">
        <v>82</v>
      </c>
      <c r="X49">
        <v>0.70599999999999996</v>
      </c>
      <c r="Z49" s="433"/>
      <c r="AA49" s="62">
        <v>24</v>
      </c>
    </row>
    <row r="50" spans="1:27" ht="15.75" thickBot="1" x14ac:dyDescent="0.3">
      <c r="A50" t="str">
        <f t="shared" si="0"/>
        <v/>
      </c>
      <c r="B50" t="s">
        <v>83</v>
      </c>
      <c r="D50" t="s">
        <v>83</v>
      </c>
      <c r="E50">
        <v>0.13089999999999999</v>
      </c>
      <c r="F50">
        <v>4.1099999999999998E-2</v>
      </c>
      <c r="G50" t="s">
        <v>83</v>
      </c>
      <c r="I50" t="str">
        <f t="shared" si="1"/>
        <v/>
      </c>
      <c r="O50" t="s">
        <v>84</v>
      </c>
      <c r="P50">
        <v>0.83189999999999997</v>
      </c>
      <c r="R50" s="14" t="s">
        <v>403</v>
      </c>
      <c r="S50" s="62">
        <v>24</v>
      </c>
      <c r="W50" t="s">
        <v>83</v>
      </c>
      <c r="X50">
        <v>4.1099999999999998E-2</v>
      </c>
      <c r="Z50" s="13" t="s">
        <v>160</v>
      </c>
      <c r="AA50" s="63">
        <v>0.90310000000000001</v>
      </c>
    </row>
    <row r="51" spans="1:27" ht="15.75" thickBot="1" x14ac:dyDescent="0.3">
      <c r="A51" t="str">
        <f t="shared" si="0"/>
        <v/>
      </c>
      <c r="B51" t="s">
        <v>84</v>
      </c>
      <c r="D51" t="s">
        <v>84</v>
      </c>
      <c r="E51">
        <v>0.83189999999999997</v>
      </c>
      <c r="F51">
        <v>0.89749999999999996</v>
      </c>
      <c r="G51" t="s">
        <v>84</v>
      </c>
      <c r="I51" t="str">
        <f t="shared" si="1"/>
        <v/>
      </c>
      <c r="O51" t="s">
        <v>85</v>
      </c>
      <c r="P51">
        <v>0.74390000000000001</v>
      </c>
      <c r="R51" s="13" t="s">
        <v>261</v>
      </c>
      <c r="S51" s="63">
        <v>0.88</v>
      </c>
      <c r="W51" t="s">
        <v>84</v>
      </c>
      <c r="X51">
        <v>0.89749999999999996</v>
      </c>
      <c r="Z51" s="14" t="s">
        <v>395</v>
      </c>
      <c r="AA51" s="64">
        <v>25</v>
      </c>
    </row>
    <row r="52" spans="1:27" ht="15.75" thickBot="1" x14ac:dyDescent="0.3">
      <c r="A52" t="str">
        <f t="shared" si="0"/>
        <v/>
      </c>
      <c r="B52" t="s">
        <v>85</v>
      </c>
      <c r="D52" t="s">
        <v>85</v>
      </c>
      <c r="E52">
        <v>0.74390000000000001</v>
      </c>
      <c r="F52">
        <v>0.86319999999999997</v>
      </c>
      <c r="G52" t="s">
        <v>85</v>
      </c>
      <c r="I52" t="str">
        <f t="shared" si="1"/>
        <v/>
      </c>
      <c r="O52" t="s">
        <v>86</v>
      </c>
      <c r="P52">
        <v>0.21729999999999999</v>
      </c>
      <c r="R52" s="14" t="s">
        <v>416</v>
      </c>
      <c r="S52" s="64">
        <v>25</v>
      </c>
      <c r="W52" t="s">
        <v>85</v>
      </c>
      <c r="X52">
        <v>0.86319999999999997</v>
      </c>
      <c r="Z52" s="65" t="s">
        <v>23</v>
      </c>
      <c r="AA52" s="66" t="s">
        <v>408</v>
      </c>
    </row>
    <row r="53" spans="1:27" ht="15.75" thickBot="1" x14ac:dyDescent="0.3">
      <c r="A53" t="str">
        <f t="shared" si="0"/>
        <v/>
      </c>
      <c r="B53" t="s">
        <v>86</v>
      </c>
      <c r="D53" t="s">
        <v>86</v>
      </c>
      <c r="E53">
        <v>0.21729999999999999</v>
      </c>
      <c r="F53">
        <v>0.21340000000000001</v>
      </c>
      <c r="G53" t="s">
        <v>86</v>
      </c>
      <c r="I53" t="str">
        <f t="shared" si="1"/>
        <v/>
      </c>
      <c r="O53" t="s">
        <v>87</v>
      </c>
      <c r="P53">
        <v>0.50149999999999995</v>
      </c>
      <c r="R53" s="65" t="s">
        <v>23</v>
      </c>
      <c r="S53" s="66" t="s">
        <v>408</v>
      </c>
      <c r="W53" t="s">
        <v>86</v>
      </c>
      <c r="X53">
        <v>0.21340000000000001</v>
      </c>
      <c r="Z53" s="432" t="s">
        <v>295</v>
      </c>
      <c r="AA53" s="67">
        <v>0.90210000000000001</v>
      </c>
    </row>
    <row r="54" spans="1:27" ht="15.75" thickBot="1" x14ac:dyDescent="0.3">
      <c r="A54" t="str">
        <f t="shared" si="0"/>
        <v/>
      </c>
      <c r="B54" t="s">
        <v>87</v>
      </c>
      <c r="D54" t="s">
        <v>87</v>
      </c>
      <c r="E54">
        <v>0.50149999999999995</v>
      </c>
      <c r="F54">
        <v>0.47449999999999998</v>
      </c>
      <c r="G54" t="s">
        <v>87</v>
      </c>
      <c r="I54" t="str">
        <f t="shared" si="1"/>
        <v/>
      </c>
      <c r="O54" t="s">
        <v>88</v>
      </c>
      <c r="P54">
        <v>0.25369999999999998</v>
      </c>
      <c r="R54" s="432" t="s">
        <v>281</v>
      </c>
      <c r="S54" s="67">
        <v>0.87309999999999999</v>
      </c>
      <c r="W54" t="s">
        <v>87</v>
      </c>
      <c r="X54">
        <v>0.47449999999999998</v>
      </c>
      <c r="Z54" s="433"/>
      <c r="AA54" s="68">
        <v>26</v>
      </c>
    </row>
    <row r="55" spans="1:27" ht="15.75" thickBot="1" x14ac:dyDescent="0.3">
      <c r="A55" t="str">
        <f t="shared" si="0"/>
        <v/>
      </c>
      <c r="B55" t="s">
        <v>88</v>
      </c>
      <c r="D55" t="s">
        <v>88</v>
      </c>
      <c r="E55">
        <v>0.25369999999999998</v>
      </c>
      <c r="F55">
        <v>0.30470000000000003</v>
      </c>
      <c r="G55" t="s">
        <v>88</v>
      </c>
      <c r="I55" t="str">
        <f t="shared" si="1"/>
        <v/>
      </c>
      <c r="O55" t="s">
        <v>89</v>
      </c>
      <c r="P55">
        <v>0.54320000000000002</v>
      </c>
      <c r="R55" s="433"/>
      <c r="S55" s="68">
        <v>26</v>
      </c>
      <c r="W55" t="s">
        <v>88</v>
      </c>
      <c r="X55">
        <v>0.30470000000000003</v>
      </c>
      <c r="Z55" s="432" t="s">
        <v>96</v>
      </c>
      <c r="AA55" s="69">
        <v>0.89770000000000005</v>
      </c>
    </row>
    <row r="56" spans="1:27" ht="15.75" thickBot="1" x14ac:dyDescent="0.3">
      <c r="A56" t="str">
        <f t="shared" si="0"/>
        <v/>
      </c>
      <c r="B56" t="s">
        <v>89</v>
      </c>
      <c r="D56" t="s">
        <v>89</v>
      </c>
      <c r="E56">
        <v>0.54320000000000002</v>
      </c>
      <c r="F56">
        <v>0.66059999999999997</v>
      </c>
      <c r="G56" t="s">
        <v>89</v>
      </c>
      <c r="I56" t="str">
        <f t="shared" si="1"/>
        <v/>
      </c>
      <c r="O56" t="s">
        <v>90</v>
      </c>
      <c r="P56">
        <v>0.70809999999999995</v>
      </c>
      <c r="R56" s="13" t="s">
        <v>99</v>
      </c>
      <c r="S56" s="69">
        <v>0.87260000000000004</v>
      </c>
      <c r="W56" t="s">
        <v>89</v>
      </c>
      <c r="X56">
        <v>0.66059999999999997</v>
      </c>
      <c r="Z56" s="433"/>
      <c r="AA56" s="70">
        <v>27</v>
      </c>
    </row>
    <row r="57" spans="1:27" ht="15.75" thickBot="1" x14ac:dyDescent="0.3">
      <c r="A57" t="str">
        <f t="shared" si="0"/>
        <v/>
      </c>
      <c r="B57" t="s">
        <v>90</v>
      </c>
      <c r="D57" t="s">
        <v>90</v>
      </c>
      <c r="E57">
        <v>0.70809999999999995</v>
      </c>
      <c r="F57">
        <v>0.88949999999999996</v>
      </c>
      <c r="G57" t="s">
        <v>90</v>
      </c>
      <c r="I57" t="str">
        <f t="shared" si="1"/>
        <v/>
      </c>
      <c r="O57" t="s">
        <v>91</v>
      </c>
      <c r="P57">
        <v>0.57609999999999995</v>
      </c>
      <c r="R57" s="14" t="s">
        <v>420</v>
      </c>
      <c r="S57" s="70">
        <v>27</v>
      </c>
      <c r="W57" t="s">
        <v>90</v>
      </c>
      <c r="X57">
        <v>0.88949999999999996</v>
      </c>
      <c r="Z57" s="13" t="s">
        <v>84</v>
      </c>
      <c r="AA57" s="71">
        <v>0.89749999999999996</v>
      </c>
    </row>
    <row r="58" spans="1:27" ht="15.75" thickBot="1" x14ac:dyDescent="0.3">
      <c r="A58" t="str">
        <f t="shared" si="0"/>
        <v/>
      </c>
      <c r="B58" t="s">
        <v>91</v>
      </c>
      <c r="D58" t="s">
        <v>91</v>
      </c>
      <c r="E58">
        <v>0.57609999999999995</v>
      </c>
      <c r="F58">
        <v>0.53159999999999996</v>
      </c>
      <c r="G58" t="s">
        <v>91</v>
      </c>
      <c r="I58" t="str">
        <f t="shared" si="1"/>
        <v/>
      </c>
      <c r="O58" t="s">
        <v>92</v>
      </c>
      <c r="P58">
        <v>0.69769999999999999</v>
      </c>
      <c r="R58" s="432" t="s">
        <v>184</v>
      </c>
      <c r="S58" s="71">
        <v>0.872</v>
      </c>
      <c r="W58" t="s">
        <v>91</v>
      </c>
      <c r="X58">
        <v>0.53159999999999996</v>
      </c>
      <c r="Z58" s="14" t="s">
        <v>409</v>
      </c>
      <c r="AA58" s="72">
        <v>28</v>
      </c>
    </row>
    <row r="59" spans="1:27" ht="15.75" thickBot="1" x14ac:dyDescent="0.3">
      <c r="A59" t="str">
        <f t="shared" si="0"/>
        <v/>
      </c>
      <c r="B59" t="s">
        <v>92</v>
      </c>
      <c r="D59" t="s">
        <v>92</v>
      </c>
      <c r="E59">
        <v>0.69769999999999999</v>
      </c>
      <c r="F59">
        <v>0.60260000000000002</v>
      </c>
      <c r="G59" t="s">
        <v>92</v>
      </c>
      <c r="I59" t="str">
        <f t="shared" si="1"/>
        <v/>
      </c>
      <c r="O59" t="s">
        <v>93</v>
      </c>
      <c r="P59">
        <v>0.88560000000000005</v>
      </c>
      <c r="R59" s="433"/>
      <c r="S59" s="72">
        <v>28</v>
      </c>
      <c r="W59" t="s">
        <v>92</v>
      </c>
      <c r="X59">
        <v>0.60260000000000002</v>
      </c>
      <c r="Z59" s="432" t="s">
        <v>120</v>
      </c>
      <c r="AA59" s="73">
        <v>0.89600000000000002</v>
      </c>
    </row>
    <row r="60" spans="1:27" ht="15.75" thickBot="1" x14ac:dyDescent="0.3">
      <c r="A60" t="str">
        <f t="shared" si="0"/>
        <v/>
      </c>
      <c r="B60" t="s">
        <v>93</v>
      </c>
      <c r="D60" t="s">
        <v>93</v>
      </c>
      <c r="E60">
        <v>0.88560000000000005</v>
      </c>
      <c r="F60">
        <v>0.85760000000000003</v>
      </c>
      <c r="G60" t="s">
        <v>93</v>
      </c>
      <c r="I60" t="str">
        <f t="shared" si="1"/>
        <v/>
      </c>
      <c r="O60" t="s">
        <v>94</v>
      </c>
      <c r="P60">
        <v>0.1215</v>
      </c>
      <c r="R60" s="13" t="s">
        <v>68</v>
      </c>
      <c r="S60" s="73">
        <v>0.86629999999999996</v>
      </c>
      <c r="W60" t="s">
        <v>93</v>
      </c>
      <c r="X60">
        <v>0.85760000000000003</v>
      </c>
      <c r="Z60" s="433"/>
      <c r="AA60" s="74">
        <v>29</v>
      </c>
    </row>
    <row r="61" spans="1:27" ht="15.75" thickBot="1" x14ac:dyDescent="0.3">
      <c r="A61" t="str">
        <f t="shared" si="0"/>
        <v/>
      </c>
      <c r="B61" t="s">
        <v>94</v>
      </c>
      <c r="D61" t="s">
        <v>94</v>
      </c>
      <c r="E61">
        <v>0.1215</v>
      </c>
      <c r="F61">
        <v>0.16769999999999999</v>
      </c>
      <c r="G61" t="s">
        <v>94</v>
      </c>
      <c r="I61" t="str">
        <f t="shared" si="1"/>
        <v/>
      </c>
      <c r="O61" t="s">
        <v>95</v>
      </c>
      <c r="P61">
        <v>0.252</v>
      </c>
      <c r="R61" s="14" t="s">
        <v>412</v>
      </c>
      <c r="S61" s="74">
        <v>29</v>
      </c>
      <c r="W61" t="s">
        <v>94</v>
      </c>
      <c r="X61">
        <v>0.16769999999999999</v>
      </c>
      <c r="Z61" s="13" t="s">
        <v>136</v>
      </c>
      <c r="AA61" s="75">
        <v>0.89139999999999997</v>
      </c>
    </row>
    <row r="62" spans="1:27" ht="15.75" thickBot="1" x14ac:dyDescent="0.3">
      <c r="A62" t="str">
        <f t="shared" si="0"/>
        <v/>
      </c>
      <c r="B62" t="s">
        <v>95</v>
      </c>
      <c r="D62" t="s">
        <v>95</v>
      </c>
      <c r="E62">
        <v>0.252</v>
      </c>
      <c r="F62">
        <v>0.25750000000000001</v>
      </c>
      <c r="G62" t="s">
        <v>95</v>
      </c>
      <c r="I62" t="str">
        <f t="shared" si="1"/>
        <v/>
      </c>
      <c r="O62" t="s">
        <v>96</v>
      </c>
      <c r="P62">
        <v>0.78559999999999997</v>
      </c>
      <c r="R62" s="13" t="s">
        <v>107</v>
      </c>
      <c r="S62" s="75">
        <v>0.86240000000000006</v>
      </c>
      <c r="W62" t="s">
        <v>95</v>
      </c>
      <c r="X62">
        <v>0.25750000000000001</v>
      </c>
      <c r="Z62" s="14" t="s">
        <v>410</v>
      </c>
      <c r="AA62" s="76">
        <v>30</v>
      </c>
    </row>
    <row r="63" spans="1:27" ht="15.75" thickBot="1" x14ac:dyDescent="0.3">
      <c r="A63" t="str">
        <f t="shared" si="0"/>
        <v/>
      </c>
      <c r="B63" t="s">
        <v>96</v>
      </c>
      <c r="D63" t="s">
        <v>96</v>
      </c>
      <c r="E63">
        <v>0.78559999999999997</v>
      </c>
      <c r="F63">
        <v>0.89770000000000005</v>
      </c>
      <c r="G63" t="s">
        <v>96</v>
      </c>
      <c r="I63" t="str">
        <f t="shared" si="1"/>
        <v/>
      </c>
      <c r="O63" t="s">
        <v>97</v>
      </c>
      <c r="P63">
        <v>0.32129999999999997</v>
      </c>
      <c r="R63" s="14" t="s">
        <v>395</v>
      </c>
      <c r="S63" s="76">
        <v>30</v>
      </c>
      <c r="W63" t="s">
        <v>96</v>
      </c>
      <c r="X63">
        <v>0.89770000000000005</v>
      </c>
      <c r="Z63" s="13" t="s">
        <v>349</v>
      </c>
      <c r="AA63" s="77">
        <v>0.89070000000000005</v>
      </c>
    </row>
    <row r="64" spans="1:27" ht="15.75" thickBot="1" x14ac:dyDescent="0.3">
      <c r="A64" t="str">
        <f t="shared" si="0"/>
        <v/>
      </c>
      <c r="B64" t="s">
        <v>97</v>
      </c>
      <c r="D64" t="s">
        <v>97</v>
      </c>
      <c r="E64">
        <v>0.32129999999999997</v>
      </c>
      <c r="F64">
        <v>0.4153</v>
      </c>
      <c r="G64" t="s">
        <v>97</v>
      </c>
      <c r="I64" t="str">
        <f t="shared" si="1"/>
        <v/>
      </c>
      <c r="O64" t="s">
        <v>98</v>
      </c>
      <c r="P64">
        <v>0.59819999999999995</v>
      </c>
      <c r="R64" s="13" t="s">
        <v>255</v>
      </c>
      <c r="S64" s="77">
        <v>0.86180000000000001</v>
      </c>
      <c r="W64" t="s">
        <v>97</v>
      </c>
      <c r="X64">
        <v>0.4153</v>
      </c>
      <c r="Z64" s="14" t="s">
        <v>411</v>
      </c>
      <c r="AA64" s="78">
        <v>31</v>
      </c>
    </row>
    <row r="65" spans="1:27" ht="15.75" thickBot="1" x14ac:dyDescent="0.3">
      <c r="A65" t="str">
        <f t="shared" si="0"/>
        <v/>
      </c>
      <c r="B65" t="s">
        <v>98</v>
      </c>
      <c r="D65" t="s">
        <v>98</v>
      </c>
      <c r="E65">
        <v>0.59819999999999995</v>
      </c>
      <c r="F65">
        <v>0.73860000000000003</v>
      </c>
      <c r="G65" t="s">
        <v>98</v>
      </c>
      <c r="I65" t="str">
        <f t="shared" si="1"/>
        <v/>
      </c>
      <c r="O65" t="s">
        <v>99</v>
      </c>
      <c r="P65">
        <v>0.87260000000000004</v>
      </c>
      <c r="R65" s="14" t="s">
        <v>392</v>
      </c>
      <c r="S65" s="78">
        <v>31</v>
      </c>
      <c r="W65" t="s">
        <v>98</v>
      </c>
      <c r="X65">
        <v>0.73860000000000003</v>
      </c>
      <c r="Z65" s="13" t="s">
        <v>90</v>
      </c>
      <c r="AA65" s="79">
        <v>0.88949999999999996</v>
      </c>
    </row>
    <row r="66" spans="1:27" ht="15.75" thickBot="1" x14ac:dyDescent="0.3">
      <c r="A66" t="str">
        <f t="shared" si="0"/>
        <v/>
      </c>
      <c r="B66" t="s">
        <v>99</v>
      </c>
      <c r="D66" t="s">
        <v>99</v>
      </c>
      <c r="E66">
        <v>0.87260000000000004</v>
      </c>
      <c r="F66">
        <v>0.79900000000000004</v>
      </c>
      <c r="G66" t="s">
        <v>99</v>
      </c>
      <c r="I66" t="str">
        <f t="shared" si="1"/>
        <v/>
      </c>
      <c r="O66" t="s">
        <v>100</v>
      </c>
      <c r="P66">
        <v>0.21229999999999999</v>
      </c>
      <c r="R66" s="13" t="s">
        <v>45</v>
      </c>
      <c r="S66" s="79">
        <v>0.85719999999999996</v>
      </c>
      <c r="W66" t="s">
        <v>99</v>
      </c>
      <c r="X66">
        <v>0.79900000000000004</v>
      </c>
      <c r="Z66" s="14" t="s">
        <v>411</v>
      </c>
      <c r="AA66" s="80">
        <v>32</v>
      </c>
    </row>
    <row r="67" spans="1:27" ht="15.75" thickBot="1" x14ac:dyDescent="0.3">
      <c r="A67" t="str">
        <f t="shared" ref="A67:A130" si="2">IF(B67=D67, "", "BAD")</f>
        <v/>
      </c>
      <c r="B67" t="s">
        <v>100</v>
      </c>
      <c r="D67" t="s">
        <v>100</v>
      </c>
      <c r="E67">
        <v>0.21229999999999999</v>
      </c>
      <c r="F67">
        <v>0.35170000000000001</v>
      </c>
      <c r="G67" t="s">
        <v>100</v>
      </c>
      <c r="I67" t="str">
        <f t="shared" ref="I67:I130" si="3">IF(G67=D67,"","BAD")</f>
        <v/>
      </c>
      <c r="O67" t="s">
        <v>101</v>
      </c>
      <c r="P67">
        <v>4.8099999999999997E-2</v>
      </c>
      <c r="R67" s="14" t="s">
        <v>402</v>
      </c>
      <c r="S67" s="80">
        <v>32</v>
      </c>
      <c r="W67" t="s">
        <v>100</v>
      </c>
      <c r="X67">
        <v>0.35170000000000001</v>
      </c>
      <c r="Z67" s="13" t="s">
        <v>68</v>
      </c>
      <c r="AA67" s="81">
        <v>0.88949999999999996</v>
      </c>
    </row>
    <row r="68" spans="1:27" ht="15.75" thickBot="1" x14ac:dyDescent="0.3">
      <c r="A68" t="str">
        <f t="shared" si="2"/>
        <v/>
      </c>
      <c r="B68" t="s">
        <v>101</v>
      </c>
      <c r="D68" t="s">
        <v>101</v>
      </c>
      <c r="E68">
        <v>4.8099999999999997E-2</v>
      </c>
      <c r="F68">
        <v>8.3599999999999994E-2</v>
      </c>
      <c r="G68" t="s">
        <v>101</v>
      </c>
      <c r="I68" t="str">
        <f t="shared" si="3"/>
        <v/>
      </c>
      <c r="O68" t="s">
        <v>102</v>
      </c>
      <c r="P68">
        <v>0.47160000000000002</v>
      </c>
      <c r="R68" s="13" t="s">
        <v>323</v>
      </c>
      <c r="S68" s="81">
        <v>0.8528</v>
      </c>
      <c r="W68" t="s">
        <v>101</v>
      </c>
      <c r="X68">
        <v>8.3599999999999994E-2</v>
      </c>
      <c r="Z68" s="14" t="s">
        <v>412</v>
      </c>
      <c r="AA68" s="82">
        <v>33</v>
      </c>
    </row>
    <row r="69" spans="1:27" ht="15.75" thickBot="1" x14ac:dyDescent="0.3">
      <c r="A69" t="str">
        <f t="shared" si="2"/>
        <v/>
      </c>
      <c r="B69" t="s">
        <v>102</v>
      </c>
      <c r="D69" t="s">
        <v>102</v>
      </c>
      <c r="E69">
        <v>0.47160000000000002</v>
      </c>
      <c r="F69">
        <v>0.42449999999999999</v>
      </c>
      <c r="G69" t="s">
        <v>102</v>
      </c>
      <c r="I69" t="str">
        <f t="shared" si="3"/>
        <v/>
      </c>
      <c r="O69" t="s">
        <v>103</v>
      </c>
      <c r="P69">
        <v>0.4556</v>
      </c>
      <c r="R69" s="14" t="s">
        <v>402</v>
      </c>
      <c r="S69" s="82">
        <v>33</v>
      </c>
      <c r="W69" t="s">
        <v>102</v>
      </c>
      <c r="X69">
        <v>0.42449999999999999</v>
      </c>
      <c r="Z69" s="432" t="s">
        <v>358</v>
      </c>
      <c r="AA69" s="83">
        <v>0.8871</v>
      </c>
    </row>
    <row r="70" spans="1:27" ht="15.75" thickBot="1" x14ac:dyDescent="0.3">
      <c r="A70" t="str">
        <f t="shared" si="2"/>
        <v/>
      </c>
      <c r="B70" t="s">
        <v>103</v>
      </c>
      <c r="D70" t="s">
        <v>103</v>
      </c>
      <c r="E70">
        <v>0.4556</v>
      </c>
      <c r="F70">
        <v>0.55779999999999996</v>
      </c>
      <c r="G70" t="s">
        <v>103</v>
      </c>
      <c r="I70" t="str">
        <f t="shared" si="3"/>
        <v/>
      </c>
      <c r="O70" t="s">
        <v>104</v>
      </c>
      <c r="P70">
        <v>0.4259</v>
      </c>
      <c r="R70" s="13" t="s">
        <v>316</v>
      </c>
      <c r="S70" s="83">
        <v>0.85</v>
      </c>
      <c r="W70" t="s">
        <v>103</v>
      </c>
      <c r="X70">
        <v>0.55779999999999996</v>
      </c>
      <c r="Z70" s="433"/>
      <c r="AA70" s="84">
        <v>34</v>
      </c>
    </row>
    <row r="71" spans="1:27" ht="15.75" thickBot="1" x14ac:dyDescent="0.3">
      <c r="A71" t="str">
        <f t="shared" si="2"/>
        <v/>
      </c>
      <c r="B71" t="s">
        <v>104</v>
      </c>
      <c r="D71" t="s">
        <v>104</v>
      </c>
      <c r="E71">
        <v>0.4259</v>
      </c>
      <c r="F71">
        <v>0.52600000000000002</v>
      </c>
      <c r="G71" t="s">
        <v>104</v>
      </c>
      <c r="I71" t="str">
        <f t="shared" si="3"/>
        <v/>
      </c>
      <c r="O71" t="s">
        <v>105</v>
      </c>
      <c r="P71">
        <v>0.30020000000000002</v>
      </c>
      <c r="R71" s="14" t="s">
        <v>413</v>
      </c>
      <c r="S71" s="84">
        <v>34</v>
      </c>
      <c r="W71" t="s">
        <v>104</v>
      </c>
      <c r="X71">
        <v>0.52600000000000002</v>
      </c>
      <c r="Z71" s="13" t="s">
        <v>55</v>
      </c>
      <c r="AA71" s="85">
        <v>0.871</v>
      </c>
    </row>
    <row r="72" spans="1:27" ht="15.75" thickBot="1" x14ac:dyDescent="0.3">
      <c r="A72" t="str">
        <f t="shared" si="2"/>
        <v/>
      </c>
      <c r="B72" t="s">
        <v>105</v>
      </c>
      <c r="D72" t="s">
        <v>105</v>
      </c>
      <c r="E72">
        <v>0.30020000000000002</v>
      </c>
      <c r="F72">
        <v>0.27660000000000001</v>
      </c>
      <c r="G72" t="s">
        <v>105</v>
      </c>
      <c r="I72" t="str">
        <f t="shared" si="3"/>
        <v/>
      </c>
      <c r="O72" t="s">
        <v>106</v>
      </c>
      <c r="P72">
        <v>0.27439999999999998</v>
      </c>
      <c r="R72" s="432" t="s">
        <v>131</v>
      </c>
      <c r="S72" s="85">
        <v>0.84960000000000002</v>
      </c>
      <c r="W72" t="s">
        <v>105</v>
      </c>
      <c r="X72">
        <v>0.27660000000000001</v>
      </c>
      <c r="Z72" s="14" t="s">
        <v>403</v>
      </c>
      <c r="AA72" s="86">
        <v>35</v>
      </c>
    </row>
    <row r="73" spans="1:27" ht="15.75" thickBot="1" x14ac:dyDescent="0.3">
      <c r="A73" t="str">
        <f t="shared" si="2"/>
        <v/>
      </c>
      <c r="B73" t="s">
        <v>106</v>
      </c>
      <c r="D73" t="s">
        <v>106</v>
      </c>
      <c r="E73">
        <v>0.27439999999999998</v>
      </c>
      <c r="F73">
        <v>0.3654</v>
      </c>
      <c r="G73" t="s">
        <v>106</v>
      </c>
      <c r="I73" t="str">
        <f t="shared" si="3"/>
        <v/>
      </c>
      <c r="O73" t="s">
        <v>107</v>
      </c>
      <c r="P73">
        <v>0.86240000000000006</v>
      </c>
      <c r="R73" s="433"/>
      <c r="S73" s="86">
        <v>35</v>
      </c>
      <c r="W73" t="s">
        <v>106</v>
      </c>
      <c r="X73">
        <v>0.3654</v>
      </c>
      <c r="Z73" s="13" t="s">
        <v>316</v>
      </c>
      <c r="AA73" s="87">
        <v>0.87009999999999998</v>
      </c>
    </row>
    <row r="74" spans="1:27" ht="15.75" thickBot="1" x14ac:dyDescent="0.3">
      <c r="A74" t="str">
        <f t="shared" si="2"/>
        <v/>
      </c>
      <c r="B74" t="s">
        <v>107</v>
      </c>
      <c r="D74" t="s">
        <v>107</v>
      </c>
      <c r="E74">
        <v>0.86240000000000006</v>
      </c>
      <c r="F74">
        <v>0.94989999999999997</v>
      </c>
      <c r="G74" t="s">
        <v>107</v>
      </c>
      <c r="I74" t="str">
        <f t="shared" si="3"/>
        <v/>
      </c>
      <c r="O74" t="s">
        <v>108</v>
      </c>
      <c r="P74">
        <v>0.61429999999999996</v>
      </c>
      <c r="R74" s="13" t="s">
        <v>379</v>
      </c>
      <c r="S74" s="87">
        <v>0.84740000000000004</v>
      </c>
      <c r="W74" t="s">
        <v>107</v>
      </c>
      <c r="X74">
        <v>0.94989999999999997</v>
      </c>
      <c r="Z74" s="14" t="s">
        <v>413</v>
      </c>
      <c r="AA74" s="88">
        <v>36</v>
      </c>
    </row>
    <row r="75" spans="1:27" ht="15.75" thickBot="1" x14ac:dyDescent="0.3">
      <c r="A75" t="str">
        <f t="shared" si="2"/>
        <v/>
      </c>
      <c r="B75" t="s">
        <v>108</v>
      </c>
      <c r="D75" t="s">
        <v>108</v>
      </c>
      <c r="E75">
        <v>0.61429999999999996</v>
      </c>
      <c r="F75">
        <v>0.58699999999999997</v>
      </c>
      <c r="G75" t="s">
        <v>108</v>
      </c>
      <c r="I75" t="str">
        <f t="shared" si="3"/>
        <v/>
      </c>
      <c r="O75" t="s">
        <v>109</v>
      </c>
      <c r="P75">
        <v>0.4798</v>
      </c>
      <c r="R75" s="14" t="s">
        <v>417</v>
      </c>
      <c r="S75" s="88">
        <v>36</v>
      </c>
      <c r="W75" t="s">
        <v>108</v>
      </c>
      <c r="X75">
        <v>0.58699999999999997</v>
      </c>
      <c r="Z75" s="13" t="s">
        <v>194</v>
      </c>
      <c r="AA75" s="89">
        <v>0.86950000000000005</v>
      </c>
    </row>
    <row r="76" spans="1:27" ht="15.75" thickBot="1" x14ac:dyDescent="0.3">
      <c r="A76" t="str">
        <f t="shared" si="2"/>
        <v/>
      </c>
      <c r="B76" t="s">
        <v>109</v>
      </c>
      <c r="D76" t="s">
        <v>109</v>
      </c>
      <c r="E76">
        <v>0.4798</v>
      </c>
      <c r="F76">
        <v>0.4178</v>
      </c>
      <c r="G76" t="s">
        <v>109</v>
      </c>
      <c r="I76" t="str">
        <f t="shared" si="3"/>
        <v/>
      </c>
      <c r="O76" t="s">
        <v>110</v>
      </c>
      <c r="P76">
        <v>0.44359999999999999</v>
      </c>
      <c r="R76" s="13" t="s">
        <v>202</v>
      </c>
      <c r="S76" s="89">
        <v>0.83950000000000002</v>
      </c>
      <c r="W76" t="s">
        <v>109</v>
      </c>
      <c r="X76">
        <v>0.4178</v>
      </c>
      <c r="Z76" s="14" t="s">
        <v>393</v>
      </c>
      <c r="AA76" s="90">
        <v>37</v>
      </c>
    </row>
    <row r="77" spans="1:27" ht="15.75" thickBot="1" x14ac:dyDescent="0.3">
      <c r="A77" t="str">
        <f t="shared" si="2"/>
        <v/>
      </c>
      <c r="B77" t="s">
        <v>110</v>
      </c>
      <c r="D77" t="s">
        <v>110</v>
      </c>
      <c r="E77">
        <v>0.44359999999999999</v>
      </c>
      <c r="F77">
        <v>0.49590000000000001</v>
      </c>
      <c r="G77" t="s">
        <v>110</v>
      </c>
      <c r="I77" t="str">
        <f t="shared" si="3"/>
        <v/>
      </c>
      <c r="O77" t="s">
        <v>111</v>
      </c>
      <c r="P77">
        <v>0.2351</v>
      </c>
      <c r="R77" s="14" t="s">
        <v>418</v>
      </c>
      <c r="S77" s="90">
        <v>37</v>
      </c>
      <c r="W77" t="s">
        <v>110</v>
      </c>
      <c r="X77">
        <v>0.49590000000000001</v>
      </c>
      <c r="Z77" s="13" t="s">
        <v>292</v>
      </c>
      <c r="AA77" s="91">
        <v>0.86750000000000005</v>
      </c>
    </row>
    <row r="78" spans="1:27" ht="15.75" thickBot="1" x14ac:dyDescent="0.3">
      <c r="A78" t="str">
        <f t="shared" si="2"/>
        <v/>
      </c>
      <c r="B78" t="s">
        <v>111</v>
      </c>
      <c r="D78" t="s">
        <v>111</v>
      </c>
      <c r="E78">
        <v>0.2351</v>
      </c>
      <c r="F78">
        <v>0.30609999999999998</v>
      </c>
      <c r="G78" t="s">
        <v>111</v>
      </c>
      <c r="I78" t="str">
        <f t="shared" si="3"/>
        <v/>
      </c>
      <c r="O78" t="s">
        <v>112</v>
      </c>
      <c r="P78">
        <v>0.41970000000000002</v>
      </c>
      <c r="R78" s="432" t="s">
        <v>358</v>
      </c>
      <c r="S78" s="91">
        <v>0.83830000000000005</v>
      </c>
      <c r="W78" t="s">
        <v>111</v>
      </c>
      <c r="X78">
        <v>0.30609999999999998</v>
      </c>
      <c r="Z78" s="14" t="s">
        <v>402</v>
      </c>
      <c r="AA78" s="92">
        <v>38</v>
      </c>
    </row>
    <row r="79" spans="1:27" ht="15.75" thickBot="1" x14ac:dyDescent="0.3">
      <c r="A79" t="str">
        <f t="shared" si="2"/>
        <v/>
      </c>
      <c r="B79" t="s">
        <v>112</v>
      </c>
      <c r="D79" t="s">
        <v>112</v>
      </c>
      <c r="E79">
        <v>0.41970000000000002</v>
      </c>
      <c r="F79">
        <v>0.38629999999999998</v>
      </c>
      <c r="G79" t="s">
        <v>112</v>
      </c>
      <c r="I79" t="str">
        <f t="shared" si="3"/>
        <v/>
      </c>
      <c r="O79" t="s">
        <v>113</v>
      </c>
      <c r="P79">
        <v>0.40839999999999999</v>
      </c>
      <c r="R79" s="433"/>
      <c r="S79" s="92">
        <v>38</v>
      </c>
      <c r="W79" t="s">
        <v>112</v>
      </c>
      <c r="X79">
        <v>0.38629999999999998</v>
      </c>
      <c r="Z79" s="13" t="s">
        <v>323</v>
      </c>
      <c r="AA79" s="93">
        <v>0.86639999999999995</v>
      </c>
    </row>
    <row r="80" spans="1:27" ht="15.75" thickBot="1" x14ac:dyDescent="0.3">
      <c r="A80" t="str">
        <f t="shared" si="2"/>
        <v/>
      </c>
      <c r="B80" t="s">
        <v>113</v>
      </c>
      <c r="D80" t="s">
        <v>113</v>
      </c>
      <c r="E80">
        <v>0.40839999999999999</v>
      </c>
      <c r="F80">
        <v>0.66949999999999998</v>
      </c>
      <c r="G80" t="s">
        <v>113</v>
      </c>
      <c r="I80" t="str">
        <f t="shared" si="3"/>
        <v/>
      </c>
      <c r="O80" t="s">
        <v>114</v>
      </c>
      <c r="P80">
        <v>0.39760000000000001</v>
      </c>
      <c r="R80" s="13" t="s">
        <v>353</v>
      </c>
      <c r="S80" s="93">
        <v>0.83540000000000003</v>
      </c>
      <c r="W80" t="s">
        <v>113</v>
      </c>
      <c r="X80">
        <v>0.66949999999999998</v>
      </c>
      <c r="Z80" s="14" t="s">
        <v>402</v>
      </c>
      <c r="AA80" s="94">
        <v>39</v>
      </c>
    </row>
    <row r="81" spans="1:27" ht="15.75" thickBot="1" x14ac:dyDescent="0.3">
      <c r="A81" t="str">
        <f t="shared" si="2"/>
        <v/>
      </c>
      <c r="B81" t="s">
        <v>114</v>
      </c>
      <c r="D81" t="s">
        <v>114</v>
      </c>
      <c r="E81">
        <v>0.39760000000000001</v>
      </c>
      <c r="F81">
        <v>0.61750000000000005</v>
      </c>
      <c r="G81" t="s">
        <v>114</v>
      </c>
      <c r="I81" t="str">
        <f t="shared" si="3"/>
        <v/>
      </c>
      <c r="O81" t="s">
        <v>115</v>
      </c>
      <c r="P81">
        <v>0.505</v>
      </c>
      <c r="R81" s="14" t="s">
        <v>407</v>
      </c>
      <c r="S81" s="94">
        <v>39</v>
      </c>
      <c r="W81" t="s">
        <v>114</v>
      </c>
      <c r="X81">
        <v>0.61750000000000005</v>
      </c>
      <c r="Z81" s="13" t="s">
        <v>328</v>
      </c>
      <c r="AA81" s="95">
        <v>0.86409999999999998</v>
      </c>
    </row>
    <row r="82" spans="1:27" ht="15.75" thickBot="1" x14ac:dyDescent="0.3">
      <c r="A82" t="str">
        <f t="shared" si="2"/>
        <v/>
      </c>
      <c r="B82" t="s">
        <v>115</v>
      </c>
      <c r="D82" t="s">
        <v>115</v>
      </c>
      <c r="E82">
        <v>0.505</v>
      </c>
      <c r="F82">
        <v>0.48</v>
      </c>
      <c r="G82" t="s">
        <v>115</v>
      </c>
      <c r="I82" t="str">
        <f t="shared" si="3"/>
        <v/>
      </c>
      <c r="O82" t="s">
        <v>116</v>
      </c>
      <c r="P82">
        <v>0.74150000000000005</v>
      </c>
      <c r="R82" s="432" t="s">
        <v>234</v>
      </c>
      <c r="S82" s="95">
        <v>0.8327</v>
      </c>
      <c r="W82" t="s">
        <v>115</v>
      </c>
      <c r="X82">
        <v>0.48</v>
      </c>
      <c r="Z82" s="14" t="s">
        <v>411</v>
      </c>
      <c r="AA82" s="96">
        <v>40</v>
      </c>
    </row>
    <row r="83" spans="1:27" ht="15.75" thickBot="1" x14ac:dyDescent="0.3">
      <c r="A83" t="str">
        <f t="shared" si="2"/>
        <v/>
      </c>
      <c r="B83" t="s">
        <v>116</v>
      </c>
      <c r="D83" t="s">
        <v>116</v>
      </c>
      <c r="E83">
        <v>0.74150000000000005</v>
      </c>
      <c r="F83">
        <v>0.74680000000000002</v>
      </c>
      <c r="G83" t="s">
        <v>116</v>
      </c>
      <c r="I83" t="str">
        <f t="shared" si="3"/>
        <v/>
      </c>
      <c r="O83" t="s">
        <v>117</v>
      </c>
      <c r="P83">
        <v>0.49430000000000002</v>
      </c>
      <c r="R83" s="433"/>
      <c r="S83" s="96">
        <v>40</v>
      </c>
      <c r="W83" t="s">
        <v>116</v>
      </c>
      <c r="X83">
        <v>0.74680000000000002</v>
      </c>
      <c r="Z83" s="432" t="s">
        <v>85</v>
      </c>
      <c r="AA83" s="97">
        <v>0.86319999999999997</v>
      </c>
    </row>
    <row r="84" spans="1:27" ht="15.75" thickBot="1" x14ac:dyDescent="0.3">
      <c r="A84" t="str">
        <f t="shared" si="2"/>
        <v/>
      </c>
      <c r="B84" t="s">
        <v>117</v>
      </c>
      <c r="D84" t="s">
        <v>117</v>
      </c>
      <c r="E84">
        <v>0.49430000000000002</v>
      </c>
      <c r="F84">
        <v>0.34370000000000001</v>
      </c>
      <c r="G84" t="s">
        <v>117</v>
      </c>
      <c r="I84" t="str">
        <f t="shared" si="3"/>
        <v/>
      </c>
      <c r="O84" t="s">
        <v>118</v>
      </c>
      <c r="P84">
        <v>0.35160000000000002</v>
      </c>
      <c r="R84" s="13" t="s">
        <v>84</v>
      </c>
      <c r="S84" s="97">
        <v>0.83189999999999997</v>
      </c>
      <c r="W84" t="s">
        <v>117</v>
      </c>
      <c r="X84">
        <v>0.34370000000000001</v>
      </c>
      <c r="Z84" s="433"/>
      <c r="AA84" s="98">
        <v>41</v>
      </c>
    </row>
    <row r="85" spans="1:27" ht="15.75" thickBot="1" x14ac:dyDescent="0.3">
      <c r="A85" t="str">
        <f t="shared" si="2"/>
        <v/>
      </c>
      <c r="B85" t="s">
        <v>118</v>
      </c>
      <c r="D85" t="s">
        <v>118</v>
      </c>
      <c r="E85">
        <v>0.35160000000000002</v>
      </c>
      <c r="F85">
        <v>0.151</v>
      </c>
      <c r="G85" t="s">
        <v>118</v>
      </c>
      <c r="I85" t="str">
        <f t="shared" si="3"/>
        <v/>
      </c>
      <c r="O85" t="s">
        <v>119</v>
      </c>
      <c r="P85">
        <v>0.43390000000000001</v>
      </c>
      <c r="R85" s="14" t="s">
        <v>409</v>
      </c>
      <c r="S85" s="98">
        <v>41</v>
      </c>
      <c r="W85" t="s">
        <v>118</v>
      </c>
      <c r="X85">
        <v>0.151</v>
      </c>
      <c r="Z85" s="432" t="s">
        <v>286</v>
      </c>
      <c r="AA85" s="99">
        <v>0.86150000000000004</v>
      </c>
    </row>
    <row r="86" spans="1:27" ht="15.75" thickBot="1" x14ac:dyDescent="0.3">
      <c r="A86" t="str">
        <f t="shared" si="2"/>
        <v/>
      </c>
      <c r="B86" t="s">
        <v>119</v>
      </c>
      <c r="D86" t="s">
        <v>119</v>
      </c>
      <c r="E86">
        <v>0.43390000000000001</v>
      </c>
      <c r="F86">
        <v>0.3569</v>
      </c>
      <c r="G86" t="s">
        <v>119</v>
      </c>
      <c r="I86" t="str">
        <f t="shared" si="3"/>
        <v/>
      </c>
      <c r="O86" t="s">
        <v>120</v>
      </c>
      <c r="P86">
        <v>0.81079999999999997</v>
      </c>
      <c r="R86" s="13" t="s">
        <v>360</v>
      </c>
      <c r="S86" s="99">
        <v>0.83130000000000004</v>
      </c>
      <c r="W86" t="s">
        <v>119</v>
      </c>
      <c r="X86">
        <v>0.3569</v>
      </c>
      <c r="Z86" s="433"/>
      <c r="AA86" s="100">
        <v>42</v>
      </c>
    </row>
    <row r="87" spans="1:27" ht="15.75" thickBot="1" x14ac:dyDescent="0.3">
      <c r="A87" t="str">
        <f t="shared" si="2"/>
        <v/>
      </c>
      <c r="B87" t="s">
        <v>120</v>
      </c>
      <c r="D87" t="s">
        <v>120</v>
      </c>
      <c r="E87">
        <v>0.81079999999999997</v>
      </c>
      <c r="F87">
        <v>0.89600000000000002</v>
      </c>
      <c r="G87" t="s">
        <v>120</v>
      </c>
      <c r="I87" t="str">
        <f t="shared" si="3"/>
        <v/>
      </c>
      <c r="O87" t="s">
        <v>121</v>
      </c>
      <c r="P87">
        <v>4.2599999999999999E-2</v>
      </c>
      <c r="R87" s="14" t="s">
        <v>404</v>
      </c>
      <c r="S87" s="100">
        <v>42</v>
      </c>
      <c r="W87" t="s">
        <v>120</v>
      </c>
      <c r="X87">
        <v>0.89600000000000002</v>
      </c>
      <c r="Z87" s="432" t="s">
        <v>130</v>
      </c>
      <c r="AA87" s="101">
        <v>0.86</v>
      </c>
    </row>
    <row r="88" spans="1:27" ht="15.75" thickBot="1" x14ac:dyDescent="0.3">
      <c r="A88" t="str">
        <f t="shared" si="2"/>
        <v/>
      </c>
      <c r="B88" t="s">
        <v>121</v>
      </c>
      <c r="D88" t="s">
        <v>121</v>
      </c>
      <c r="E88">
        <v>4.2599999999999999E-2</v>
      </c>
      <c r="F88">
        <v>6.9500000000000006E-2</v>
      </c>
      <c r="G88" t="s">
        <v>121</v>
      </c>
      <c r="I88" t="str">
        <f t="shared" si="3"/>
        <v/>
      </c>
      <c r="O88" t="s">
        <v>122</v>
      </c>
      <c r="P88">
        <v>0.20449999999999999</v>
      </c>
      <c r="R88" s="432" t="s">
        <v>168</v>
      </c>
      <c r="S88" s="101">
        <v>0.82279999999999998</v>
      </c>
      <c r="W88" t="s">
        <v>121</v>
      </c>
      <c r="X88">
        <v>6.9500000000000006E-2</v>
      </c>
      <c r="Z88" s="433"/>
      <c r="AA88" s="102">
        <v>43</v>
      </c>
    </row>
    <row r="89" spans="1:27" ht="15.75" thickBot="1" x14ac:dyDescent="0.3">
      <c r="A89" t="str">
        <f t="shared" si="2"/>
        <v/>
      </c>
      <c r="B89" t="s">
        <v>122</v>
      </c>
      <c r="D89" t="s">
        <v>122</v>
      </c>
      <c r="E89">
        <v>0.20449999999999999</v>
      </c>
      <c r="F89">
        <v>0.16919999999999999</v>
      </c>
      <c r="G89" t="s">
        <v>122</v>
      </c>
      <c r="I89" t="str">
        <f t="shared" si="3"/>
        <v/>
      </c>
      <c r="O89" t="s">
        <v>123</v>
      </c>
      <c r="P89">
        <v>0.38769999999999999</v>
      </c>
      <c r="R89" s="433"/>
      <c r="S89" s="102">
        <v>43</v>
      </c>
      <c r="W89" t="s">
        <v>122</v>
      </c>
      <c r="X89">
        <v>0.16919999999999999</v>
      </c>
      <c r="Z89" s="13" t="s">
        <v>93</v>
      </c>
      <c r="AA89" s="103">
        <v>0.85760000000000003</v>
      </c>
    </row>
    <row r="90" spans="1:27" ht="15.75" thickBot="1" x14ac:dyDescent="0.3">
      <c r="A90" t="str">
        <f t="shared" si="2"/>
        <v/>
      </c>
      <c r="B90" t="s">
        <v>123</v>
      </c>
      <c r="D90" t="s">
        <v>123</v>
      </c>
      <c r="E90">
        <v>0.38769999999999999</v>
      </c>
      <c r="F90">
        <v>0.56889999999999996</v>
      </c>
      <c r="G90" t="s">
        <v>123</v>
      </c>
      <c r="I90" t="str">
        <f t="shared" si="3"/>
        <v/>
      </c>
      <c r="O90" t="s">
        <v>124</v>
      </c>
      <c r="P90">
        <v>0.77239999999999998</v>
      </c>
      <c r="R90" s="13" t="s">
        <v>74</v>
      </c>
      <c r="S90" s="103">
        <v>0.81950000000000001</v>
      </c>
      <c r="W90" t="s">
        <v>123</v>
      </c>
      <c r="X90">
        <v>0.56889999999999996</v>
      </c>
      <c r="Z90" s="14" t="s">
        <v>412</v>
      </c>
      <c r="AA90" s="104">
        <v>44</v>
      </c>
    </row>
    <row r="91" spans="1:27" ht="15.75" thickBot="1" x14ac:dyDescent="0.3">
      <c r="A91" t="str">
        <f t="shared" si="2"/>
        <v/>
      </c>
      <c r="B91" t="s">
        <v>124</v>
      </c>
      <c r="D91" t="s">
        <v>124</v>
      </c>
      <c r="E91">
        <v>0.77239999999999998</v>
      </c>
      <c r="F91">
        <v>0.85160000000000002</v>
      </c>
      <c r="G91" t="s">
        <v>124</v>
      </c>
      <c r="I91" t="str">
        <f t="shared" si="3"/>
        <v/>
      </c>
      <c r="O91" t="s">
        <v>125</v>
      </c>
      <c r="P91">
        <v>0.37080000000000002</v>
      </c>
      <c r="R91" s="14" t="s">
        <v>398</v>
      </c>
      <c r="S91" s="104">
        <v>44</v>
      </c>
      <c r="W91" t="s">
        <v>124</v>
      </c>
      <c r="X91">
        <v>0.85160000000000002</v>
      </c>
      <c r="Z91" s="13" t="s">
        <v>384</v>
      </c>
      <c r="AA91" s="105">
        <v>0.85350000000000004</v>
      </c>
    </row>
    <row r="92" spans="1:27" ht="15.75" thickBot="1" x14ac:dyDescent="0.3">
      <c r="A92" t="str">
        <f t="shared" si="2"/>
        <v/>
      </c>
      <c r="B92" t="s">
        <v>125</v>
      </c>
      <c r="D92" t="s">
        <v>125</v>
      </c>
      <c r="E92">
        <v>0.37080000000000002</v>
      </c>
      <c r="F92">
        <v>0.65559999999999996</v>
      </c>
      <c r="G92" t="s">
        <v>125</v>
      </c>
      <c r="I92" t="str">
        <f t="shared" si="3"/>
        <v/>
      </c>
      <c r="O92" t="s">
        <v>126</v>
      </c>
      <c r="P92">
        <v>0.63980000000000004</v>
      </c>
      <c r="R92" s="432" t="s">
        <v>286</v>
      </c>
      <c r="S92" s="105">
        <v>0.81330000000000002</v>
      </c>
      <c r="W92" t="s">
        <v>125</v>
      </c>
      <c r="X92">
        <v>0.65559999999999996</v>
      </c>
      <c r="Z92" s="14" t="s">
        <v>414</v>
      </c>
      <c r="AA92" s="106">
        <v>45</v>
      </c>
    </row>
    <row r="93" spans="1:27" ht="15.75" thickBot="1" x14ac:dyDescent="0.3">
      <c r="A93" t="str">
        <f t="shared" si="2"/>
        <v/>
      </c>
      <c r="B93" t="s">
        <v>126</v>
      </c>
      <c r="D93" t="s">
        <v>126</v>
      </c>
      <c r="E93">
        <v>0.63980000000000004</v>
      </c>
      <c r="F93">
        <v>0.66749999999999998</v>
      </c>
      <c r="G93" t="s">
        <v>126</v>
      </c>
      <c r="I93" t="str">
        <f t="shared" si="3"/>
        <v/>
      </c>
      <c r="O93" t="s">
        <v>127</v>
      </c>
      <c r="P93">
        <v>0.32819999999999999</v>
      </c>
      <c r="R93" s="433"/>
      <c r="S93" s="106">
        <v>45</v>
      </c>
      <c r="W93" t="s">
        <v>126</v>
      </c>
      <c r="X93">
        <v>0.66749999999999998</v>
      </c>
      <c r="Z93" s="432" t="s">
        <v>188</v>
      </c>
      <c r="AA93" s="107">
        <v>0.85170000000000001</v>
      </c>
    </row>
    <row r="94" spans="1:27" ht="15.75" thickBot="1" x14ac:dyDescent="0.3">
      <c r="A94" t="str">
        <f t="shared" si="2"/>
        <v/>
      </c>
      <c r="B94" t="s">
        <v>127</v>
      </c>
      <c r="D94" t="s">
        <v>127</v>
      </c>
      <c r="E94">
        <v>0.32819999999999999</v>
      </c>
      <c r="F94">
        <v>0.54390000000000005</v>
      </c>
      <c r="G94" t="s">
        <v>127</v>
      </c>
      <c r="I94" t="str">
        <f t="shared" si="3"/>
        <v/>
      </c>
      <c r="O94" t="s">
        <v>128</v>
      </c>
      <c r="P94">
        <v>0.34670000000000001</v>
      </c>
      <c r="R94" s="432" t="s">
        <v>135</v>
      </c>
      <c r="S94" s="107">
        <v>0.81310000000000004</v>
      </c>
      <c r="W94" t="s">
        <v>127</v>
      </c>
      <c r="X94">
        <v>0.54390000000000005</v>
      </c>
      <c r="Z94" s="433"/>
      <c r="AA94" s="108">
        <v>46</v>
      </c>
    </row>
    <row r="95" spans="1:27" ht="15.75" thickBot="1" x14ac:dyDescent="0.3">
      <c r="A95" t="str">
        <f t="shared" si="2"/>
        <v/>
      </c>
      <c r="B95" t="s">
        <v>128</v>
      </c>
      <c r="D95" t="s">
        <v>128</v>
      </c>
      <c r="E95">
        <v>0.34670000000000001</v>
      </c>
      <c r="F95">
        <v>0.2853</v>
      </c>
      <c r="G95" t="s">
        <v>128</v>
      </c>
      <c r="I95" t="str">
        <f t="shared" si="3"/>
        <v/>
      </c>
      <c r="O95" t="s">
        <v>129</v>
      </c>
      <c r="P95">
        <v>0.41549999999999998</v>
      </c>
      <c r="R95" s="433"/>
      <c r="S95" s="108">
        <v>46</v>
      </c>
      <c r="W95" t="s">
        <v>128</v>
      </c>
      <c r="X95">
        <v>0.2853</v>
      </c>
      <c r="Z95" s="432" t="s">
        <v>124</v>
      </c>
      <c r="AA95" s="109">
        <v>0.85160000000000002</v>
      </c>
    </row>
    <row r="96" spans="1:27" ht="15.75" thickBot="1" x14ac:dyDescent="0.3">
      <c r="A96" t="str">
        <f t="shared" si="2"/>
        <v/>
      </c>
      <c r="B96" t="s">
        <v>129</v>
      </c>
      <c r="D96" t="s">
        <v>129</v>
      </c>
      <c r="E96">
        <v>0.41549999999999998</v>
      </c>
      <c r="F96">
        <v>0.50729999999999997</v>
      </c>
      <c r="G96" t="s">
        <v>129</v>
      </c>
      <c r="I96" t="str">
        <f t="shared" si="3"/>
        <v/>
      </c>
      <c r="O96" t="s">
        <v>130</v>
      </c>
      <c r="P96">
        <v>0.7258</v>
      </c>
      <c r="R96" s="432" t="s">
        <v>120</v>
      </c>
      <c r="S96" s="109">
        <v>0.81079999999999997</v>
      </c>
      <c r="W96" t="s">
        <v>129</v>
      </c>
      <c r="X96">
        <v>0.50729999999999997</v>
      </c>
      <c r="Z96" s="433"/>
      <c r="AA96" s="110">
        <v>47</v>
      </c>
    </row>
    <row r="97" spans="1:27" ht="15.75" thickBot="1" x14ac:dyDescent="0.3">
      <c r="A97" t="str">
        <f t="shared" si="2"/>
        <v/>
      </c>
      <c r="B97" t="s">
        <v>130</v>
      </c>
      <c r="D97" t="s">
        <v>130</v>
      </c>
      <c r="E97">
        <v>0.7258</v>
      </c>
      <c r="F97">
        <v>0.86</v>
      </c>
      <c r="G97" t="s">
        <v>130</v>
      </c>
      <c r="I97" t="str">
        <f t="shared" si="3"/>
        <v/>
      </c>
      <c r="O97" t="s">
        <v>131</v>
      </c>
      <c r="P97">
        <v>0.84960000000000002</v>
      </c>
      <c r="R97" s="433"/>
      <c r="S97" s="110">
        <v>47</v>
      </c>
      <c r="W97" t="s">
        <v>130</v>
      </c>
      <c r="X97">
        <v>0.86</v>
      </c>
      <c r="Z97" s="432" t="s">
        <v>271</v>
      </c>
      <c r="AA97" s="111">
        <v>0.85050000000000003</v>
      </c>
    </row>
    <row r="98" spans="1:27" ht="15.75" thickBot="1" x14ac:dyDescent="0.3">
      <c r="A98" t="str">
        <f t="shared" si="2"/>
        <v/>
      </c>
      <c r="B98" t="s">
        <v>131</v>
      </c>
      <c r="D98" t="s">
        <v>131</v>
      </c>
      <c r="E98">
        <v>0.84960000000000002</v>
      </c>
      <c r="F98">
        <v>0.73070000000000002</v>
      </c>
      <c r="G98" t="s">
        <v>131</v>
      </c>
      <c r="I98" t="str">
        <f t="shared" si="3"/>
        <v/>
      </c>
      <c r="O98" t="s">
        <v>132</v>
      </c>
      <c r="P98">
        <v>0.74429999999999996</v>
      </c>
      <c r="R98" s="13" t="s">
        <v>156</v>
      </c>
      <c r="S98" s="111">
        <v>0.80759999999999998</v>
      </c>
      <c r="W98" t="s">
        <v>131</v>
      </c>
      <c r="X98">
        <v>0.73070000000000002</v>
      </c>
      <c r="Z98" s="433"/>
      <c r="AA98" s="112">
        <v>48</v>
      </c>
    </row>
    <row r="99" spans="1:27" ht="15.75" thickBot="1" x14ac:dyDescent="0.3">
      <c r="A99" t="str">
        <f t="shared" si="2"/>
        <v/>
      </c>
      <c r="B99" t="s">
        <v>132</v>
      </c>
      <c r="D99" t="s">
        <v>132</v>
      </c>
      <c r="E99">
        <v>0.74429999999999996</v>
      </c>
      <c r="F99">
        <v>0.81459999999999999</v>
      </c>
      <c r="G99" t="s">
        <v>132</v>
      </c>
      <c r="I99" t="str">
        <f t="shared" si="3"/>
        <v/>
      </c>
      <c r="O99" t="s">
        <v>133</v>
      </c>
      <c r="P99">
        <v>0.2316</v>
      </c>
      <c r="R99" s="14" t="s">
        <v>393</v>
      </c>
      <c r="S99" s="112">
        <v>48</v>
      </c>
      <c r="W99" t="s">
        <v>132</v>
      </c>
      <c r="X99">
        <v>0.81459999999999999</v>
      </c>
      <c r="Z99" s="432" t="s">
        <v>69</v>
      </c>
      <c r="AA99" s="113">
        <v>0.84930000000000005</v>
      </c>
    </row>
    <row r="100" spans="1:27" ht="15.75" thickBot="1" x14ac:dyDescent="0.3">
      <c r="A100" t="str">
        <f t="shared" si="2"/>
        <v/>
      </c>
      <c r="B100" t="s">
        <v>133</v>
      </c>
      <c r="D100" t="s">
        <v>133</v>
      </c>
      <c r="E100">
        <v>0.2316</v>
      </c>
      <c r="F100">
        <v>0.59799999999999998</v>
      </c>
      <c r="G100" t="s">
        <v>133</v>
      </c>
      <c r="I100" t="str">
        <f t="shared" si="3"/>
        <v/>
      </c>
      <c r="O100" t="s">
        <v>134</v>
      </c>
      <c r="P100">
        <v>0.52439999999999998</v>
      </c>
      <c r="R100" s="13" t="s">
        <v>143</v>
      </c>
      <c r="S100" s="113">
        <v>0.80410000000000004</v>
      </c>
      <c r="W100" t="s">
        <v>133</v>
      </c>
      <c r="X100">
        <v>0.59799999999999998</v>
      </c>
      <c r="Z100" s="433"/>
      <c r="AA100" s="114">
        <v>49</v>
      </c>
    </row>
    <row r="101" spans="1:27" ht="15.75" thickBot="1" x14ac:dyDescent="0.3">
      <c r="A101" t="str">
        <f t="shared" si="2"/>
        <v/>
      </c>
      <c r="B101" t="s">
        <v>134</v>
      </c>
      <c r="D101" t="s">
        <v>134</v>
      </c>
      <c r="E101">
        <v>0.52439999999999998</v>
      </c>
      <c r="F101">
        <v>0.54479999999999995</v>
      </c>
      <c r="G101" t="s">
        <v>134</v>
      </c>
      <c r="I101" t="str">
        <f t="shared" si="3"/>
        <v/>
      </c>
      <c r="O101" t="s">
        <v>135</v>
      </c>
      <c r="P101">
        <v>0.81310000000000004</v>
      </c>
      <c r="R101" s="14" t="s">
        <v>424</v>
      </c>
      <c r="S101" s="114">
        <v>49</v>
      </c>
      <c r="W101" t="s">
        <v>134</v>
      </c>
      <c r="X101">
        <v>0.54479999999999995</v>
      </c>
      <c r="Z101" s="13" t="s">
        <v>247</v>
      </c>
      <c r="AA101" s="115">
        <v>0.84909999999999997</v>
      </c>
    </row>
    <row r="102" spans="1:27" ht="15.75" thickBot="1" x14ac:dyDescent="0.3">
      <c r="A102" t="str">
        <f t="shared" si="2"/>
        <v/>
      </c>
      <c r="B102" t="s">
        <v>135</v>
      </c>
      <c r="D102" t="s">
        <v>135</v>
      </c>
      <c r="E102">
        <v>0.81310000000000004</v>
      </c>
      <c r="F102">
        <v>0.84399999999999997</v>
      </c>
      <c r="G102" t="s">
        <v>135</v>
      </c>
      <c r="I102" t="str">
        <f t="shared" si="3"/>
        <v/>
      </c>
      <c r="O102" t="s">
        <v>136</v>
      </c>
      <c r="P102">
        <v>0.90959999999999996</v>
      </c>
      <c r="R102" s="432" t="s">
        <v>192</v>
      </c>
      <c r="S102" s="115">
        <v>0.80210000000000004</v>
      </c>
      <c r="W102" t="s">
        <v>135</v>
      </c>
      <c r="X102">
        <v>0.84399999999999997</v>
      </c>
      <c r="Z102" s="14" t="s">
        <v>415</v>
      </c>
      <c r="AA102" s="116">
        <v>50</v>
      </c>
    </row>
    <row r="103" spans="1:27" ht="15.75" thickBot="1" x14ac:dyDescent="0.3">
      <c r="A103" t="str">
        <f t="shared" si="2"/>
        <v/>
      </c>
      <c r="B103" t="s">
        <v>136</v>
      </c>
      <c r="D103" t="s">
        <v>136</v>
      </c>
      <c r="E103">
        <v>0.90959999999999996</v>
      </c>
      <c r="F103">
        <v>0.89139999999999997</v>
      </c>
      <c r="G103" t="s">
        <v>136</v>
      </c>
      <c r="I103" t="str">
        <f t="shared" si="3"/>
        <v/>
      </c>
      <c r="O103" t="s">
        <v>137</v>
      </c>
      <c r="P103">
        <v>5.0299999999999997E-2</v>
      </c>
      <c r="R103" s="433"/>
      <c r="S103" s="116">
        <v>50</v>
      </c>
      <c r="W103" t="s">
        <v>136</v>
      </c>
      <c r="X103">
        <v>0.89139999999999997</v>
      </c>
      <c r="Z103" s="65" t="s">
        <v>23</v>
      </c>
      <c r="AA103" s="66" t="s">
        <v>408</v>
      </c>
    </row>
    <row r="104" spans="1:27" ht="15.75" thickBot="1" x14ac:dyDescent="0.3">
      <c r="A104" t="str">
        <f t="shared" si="2"/>
        <v/>
      </c>
      <c r="B104" t="s">
        <v>137</v>
      </c>
      <c r="D104" t="s">
        <v>137</v>
      </c>
      <c r="E104">
        <v>5.0299999999999997E-2</v>
      </c>
      <c r="F104">
        <v>6.3799999999999996E-2</v>
      </c>
      <c r="G104" t="s">
        <v>137</v>
      </c>
      <c r="I104" t="str">
        <f t="shared" si="3"/>
        <v/>
      </c>
      <c r="O104" t="s">
        <v>138</v>
      </c>
      <c r="P104">
        <v>0.55120000000000002</v>
      </c>
      <c r="R104" s="65" t="s">
        <v>23</v>
      </c>
      <c r="S104" s="66" t="s">
        <v>408</v>
      </c>
      <c r="W104" t="s">
        <v>137</v>
      </c>
      <c r="X104">
        <v>6.3799999999999996E-2</v>
      </c>
      <c r="Z104" s="13" t="s">
        <v>261</v>
      </c>
      <c r="AA104" s="117">
        <v>0.84899999999999998</v>
      </c>
    </row>
    <row r="105" spans="1:27" ht="15.75" thickBot="1" x14ac:dyDescent="0.3">
      <c r="A105" t="str">
        <f t="shared" si="2"/>
        <v/>
      </c>
      <c r="B105" t="s">
        <v>138</v>
      </c>
      <c r="D105" t="s">
        <v>138</v>
      </c>
      <c r="E105">
        <v>0.55120000000000002</v>
      </c>
      <c r="F105">
        <v>0.62919999999999998</v>
      </c>
      <c r="G105" t="s">
        <v>138</v>
      </c>
      <c r="I105" t="str">
        <f t="shared" si="3"/>
        <v/>
      </c>
      <c r="O105" t="s">
        <v>139</v>
      </c>
      <c r="P105">
        <v>0.56810000000000005</v>
      </c>
      <c r="R105" s="13" t="s">
        <v>247</v>
      </c>
      <c r="S105" s="117">
        <v>0.80100000000000005</v>
      </c>
      <c r="W105" t="s">
        <v>138</v>
      </c>
      <c r="X105">
        <v>0.62919999999999998</v>
      </c>
      <c r="Z105" s="14" t="s">
        <v>416</v>
      </c>
      <c r="AA105" s="118">
        <v>51</v>
      </c>
    </row>
    <row r="106" spans="1:27" ht="15.75" thickBot="1" x14ac:dyDescent="0.3">
      <c r="A106" t="str">
        <f t="shared" si="2"/>
        <v/>
      </c>
      <c r="B106" t="s">
        <v>139</v>
      </c>
      <c r="D106" t="s">
        <v>139</v>
      </c>
      <c r="E106">
        <v>0.56810000000000005</v>
      </c>
      <c r="F106">
        <v>0.56769999999999998</v>
      </c>
      <c r="G106" t="s">
        <v>139</v>
      </c>
      <c r="I106" t="str">
        <f t="shared" si="3"/>
        <v/>
      </c>
      <c r="O106" t="s">
        <v>140</v>
      </c>
      <c r="P106">
        <v>0.30280000000000001</v>
      </c>
      <c r="R106" s="14" t="s">
        <v>415</v>
      </c>
      <c r="S106" s="118">
        <v>51</v>
      </c>
      <c r="W106" t="s">
        <v>139</v>
      </c>
      <c r="X106">
        <v>0.56769999999999998</v>
      </c>
      <c r="Z106" s="432" t="s">
        <v>168</v>
      </c>
      <c r="AA106" s="119">
        <v>0.84899999999999998</v>
      </c>
    </row>
    <row r="107" spans="1:27" ht="15.75" thickBot="1" x14ac:dyDescent="0.3">
      <c r="A107" t="str">
        <f t="shared" si="2"/>
        <v/>
      </c>
      <c r="B107" t="s">
        <v>140</v>
      </c>
      <c r="D107" t="s">
        <v>140</v>
      </c>
      <c r="E107">
        <v>0.30280000000000001</v>
      </c>
      <c r="F107">
        <v>0.21929999999999999</v>
      </c>
      <c r="G107" t="s">
        <v>140</v>
      </c>
      <c r="I107" t="str">
        <f t="shared" si="3"/>
        <v/>
      </c>
      <c r="O107" t="s">
        <v>141</v>
      </c>
      <c r="P107">
        <v>0.29680000000000001</v>
      </c>
      <c r="R107" s="432" t="s">
        <v>297</v>
      </c>
      <c r="S107" s="119">
        <v>0.7903</v>
      </c>
      <c r="W107" t="s">
        <v>140</v>
      </c>
      <c r="X107">
        <v>0.21929999999999999</v>
      </c>
      <c r="Z107" s="433"/>
      <c r="AA107" s="120">
        <v>52</v>
      </c>
    </row>
    <row r="108" spans="1:27" ht="15.75" thickBot="1" x14ac:dyDescent="0.3">
      <c r="A108" t="str">
        <f t="shared" si="2"/>
        <v/>
      </c>
      <c r="B108" t="s">
        <v>141</v>
      </c>
      <c r="D108" t="s">
        <v>141</v>
      </c>
      <c r="E108">
        <v>0.29680000000000001</v>
      </c>
      <c r="F108">
        <v>7.2700000000000001E-2</v>
      </c>
      <c r="G108" t="s">
        <v>141</v>
      </c>
      <c r="I108" t="str">
        <f t="shared" si="3"/>
        <v/>
      </c>
      <c r="O108" t="s">
        <v>142</v>
      </c>
      <c r="P108">
        <v>0.48520000000000002</v>
      </c>
      <c r="R108" s="433"/>
      <c r="S108" s="120">
        <v>52</v>
      </c>
      <c r="W108" t="s">
        <v>141</v>
      </c>
      <c r="X108">
        <v>7.2700000000000001E-2</v>
      </c>
      <c r="Z108" s="432" t="s">
        <v>135</v>
      </c>
      <c r="AA108" s="121">
        <v>0.84399999999999997</v>
      </c>
    </row>
    <row r="109" spans="1:27" ht="15.75" thickBot="1" x14ac:dyDescent="0.3">
      <c r="A109" t="str">
        <f t="shared" si="2"/>
        <v/>
      </c>
      <c r="B109" t="s">
        <v>142</v>
      </c>
      <c r="D109" t="s">
        <v>142</v>
      </c>
      <c r="E109">
        <v>0.48520000000000002</v>
      </c>
      <c r="F109">
        <v>0.56759999999999999</v>
      </c>
      <c r="G109" t="s">
        <v>142</v>
      </c>
      <c r="I109" t="str">
        <f t="shared" si="3"/>
        <v/>
      </c>
      <c r="O109" t="s">
        <v>143</v>
      </c>
      <c r="P109">
        <v>0.80410000000000004</v>
      </c>
      <c r="R109" s="13" t="s">
        <v>315</v>
      </c>
      <c r="S109" s="121">
        <v>0.78649999999999998</v>
      </c>
      <c r="W109" t="s">
        <v>142</v>
      </c>
      <c r="X109">
        <v>0.56759999999999999</v>
      </c>
      <c r="Z109" s="433"/>
      <c r="AA109" s="122">
        <v>53</v>
      </c>
    </row>
    <row r="110" spans="1:27" ht="15.75" thickBot="1" x14ac:dyDescent="0.3">
      <c r="A110" t="str">
        <f t="shared" si="2"/>
        <v/>
      </c>
      <c r="B110" t="s">
        <v>143</v>
      </c>
      <c r="D110" t="s">
        <v>143</v>
      </c>
      <c r="E110">
        <v>0.80410000000000004</v>
      </c>
      <c r="F110">
        <v>0.76939999999999997</v>
      </c>
      <c r="G110" t="s">
        <v>143</v>
      </c>
      <c r="I110" t="str">
        <f t="shared" si="3"/>
        <v/>
      </c>
      <c r="O110" t="s">
        <v>144</v>
      </c>
      <c r="P110">
        <v>0.53410000000000002</v>
      </c>
      <c r="R110" s="14" t="s">
        <v>426</v>
      </c>
      <c r="S110" s="122">
        <v>53</v>
      </c>
      <c r="W110" t="s">
        <v>143</v>
      </c>
      <c r="X110">
        <v>0.76939999999999997</v>
      </c>
      <c r="Z110" s="432" t="s">
        <v>341</v>
      </c>
      <c r="AA110" s="123">
        <v>0.84350000000000003</v>
      </c>
    </row>
    <row r="111" spans="1:27" ht="15.75" thickBot="1" x14ac:dyDescent="0.3">
      <c r="A111" t="str">
        <f t="shared" si="2"/>
        <v/>
      </c>
      <c r="B111" t="s">
        <v>144</v>
      </c>
      <c r="D111" t="s">
        <v>144</v>
      </c>
      <c r="E111">
        <v>0.53410000000000002</v>
      </c>
      <c r="F111">
        <v>0.50249999999999995</v>
      </c>
      <c r="G111" t="s">
        <v>144</v>
      </c>
      <c r="I111" t="str">
        <f t="shared" si="3"/>
        <v/>
      </c>
      <c r="O111" t="s">
        <v>145</v>
      </c>
      <c r="P111">
        <v>0.68500000000000005</v>
      </c>
      <c r="R111" s="432" t="s">
        <v>96</v>
      </c>
      <c r="S111" s="123">
        <v>0.78559999999999997</v>
      </c>
      <c r="W111" t="s">
        <v>144</v>
      </c>
      <c r="X111">
        <v>0.50249999999999995</v>
      </c>
      <c r="Z111" s="433"/>
      <c r="AA111" s="124">
        <v>54</v>
      </c>
    </row>
    <row r="112" spans="1:27" ht="15.75" thickBot="1" x14ac:dyDescent="0.3">
      <c r="A112" t="str">
        <f t="shared" si="2"/>
        <v/>
      </c>
      <c r="B112" t="s">
        <v>145</v>
      </c>
      <c r="D112" t="s">
        <v>145</v>
      </c>
      <c r="E112">
        <v>0.68500000000000005</v>
      </c>
      <c r="F112">
        <v>0.629</v>
      </c>
      <c r="G112" t="s">
        <v>145</v>
      </c>
      <c r="I112" t="str">
        <f t="shared" si="3"/>
        <v/>
      </c>
      <c r="O112" t="s">
        <v>146</v>
      </c>
      <c r="P112">
        <v>0.27239999999999998</v>
      </c>
      <c r="R112" s="433"/>
      <c r="S112" s="124">
        <v>54</v>
      </c>
      <c r="W112" t="s">
        <v>145</v>
      </c>
      <c r="X112">
        <v>0.629</v>
      </c>
      <c r="Z112" s="13" t="s">
        <v>334</v>
      </c>
      <c r="AA112" s="125">
        <v>0.8296</v>
      </c>
    </row>
    <row r="113" spans="1:27" ht="15.75" thickBot="1" x14ac:dyDescent="0.3">
      <c r="A113" t="str">
        <f t="shared" si="2"/>
        <v/>
      </c>
      <c r="B113" t="s">
        <v>146</v>
      </c>
      <c r="D113" t="s">
        <v>146</v>
      </c>
      <c r="E113">
        <v>0.27239999999999998</v>
      </c>
      <c r="F113">
        <v>0.1991</v>
      </c>
      <c r="G113" t="s">
        <v>146</v>
      </c>
      <c r="I113" t="str">
        <f t="shared" si="3"/>
        <v/>
      </c>
      <c r="O113" t="s">
        <v>147</v>
      </c>
      <c r="P113">
        <v>0.75090000000000001</v>
      </c>
      <c r="R113" s="432" t="s">
        <v>245</v>
      </c>
      <c r="S113" s="125">
        <v>0.78549999999999998</v>
      </c>
      <c r="W113" t="s">
        <v>146</v>
      </c>
      <c r="X113">
        <v>0.1991</v>
      </c>
      <c r="Z113" s="14" t="s">
        <v>400</v>
      </c>
      <c r="AA113" s="126">
        <v>55</v>
      </c>
    </row>
    <row r="114" spans="1:27" ht="15.75" thickBot="1" x14ac:dyDescent="0.3">
      <c r="A114" t="str">
        <f t="shared" si="2"/>
        <v/>
      </c>
      <c r="B114" t="s">
        <v>147</v>
      </c>
      <c r="D114" t="s">
        <v>147</v>
      </c>
      <c r="E114">
        <v>0.75090000000000001</v>
      </c>
      <c r="F114">
        <v>0.79339999999999999</v>
      </c>
      <c r="G114" t="s">
        <v>147</v>
      </c>
      <c r="I114" t="str">
        <f t="shared" si="3"/>
        <v/>
      </c>
      <c r="O114" t="s">
        <v>430</v>
      </c>
      <c r="P114">
        <v>0.15179999999999999</v>
      </c>
      <c r="R114" s="433"/>
      <c r="S114" s="126">
        <v>55</v>
      </c>
      <c r="W114" t="s">
        <v>147</v>
      </c>
      <c r="X114">
        <v>0.79339999999999999</v>
      </c>
      <c r="Z114" s="432" t="s">
        <v>297</v>
      </c>
      <c r="AA114" s="127">
        <v>0.8286</v>
      </c>
    </row>
    <row r="115" spans="1:27" ht="15.75" thickBot="1" x14ac:dyDescent="0.3">
      <c r="A115" t="str">
        <f t="shared" si="2"/>
        <v>BAD</v>
      </c>
      <c r="B115" t="s">
        <v>148</v>
      </c>
      <c r="D115" t="s">
        <v>430</v>
      </c>
      <c r="E115">
        <v>0.15179999999999999</v>
      </c>
      <c r="F115">
        <v>0.31809999999999999</v>
      </c>
      <c r="G115" t="s">
        <v>430</v>
      </c>
      <c r="I115" t="str">
        <f t="shared" si="3"/>
        <v/>
      </c>
      <c r="O115" t="s">
        <v>149</v>
      </c>
      <c r="P115">
        <v>0.1414</v>
      </c>
      <c r="R115" s="13" t="s">
        <v>349</v>
      </c>
      <c r="S115" s="127">
        <v>0.78410000000000002</v>
      </c>
      <c r="W115" t="s">
        <v>430</v>
      </c>
      <c r="X115">
        <v>0.31809999999999999</v>
      </c>
      <c r="Z115" s="433"/>
      <c r="AA115" s="128">
        <v>56</v>
      </c>
    </row>
    <row r="116" spans="1:27" ht="15.75" thickBot="1" x14ac:dyDescent="0.3">
      <c r="A116" t="str">
        <f t="shared" si="2"/>
        <v/>
      </c>
      <c r="B116" t="s">
        <v>149</v>
      </c>
      <c r="D116" t="s">
        <v>149</v>
      </c>
      <c r="E116">
        <v>0.1414</v>
      </c>
      <c r="F116">
        <v>0.16450000000000001</v>
      </c>
      <c r="G116" t="s">
        <v>149</v>
      </c>
      <c r="I116" t="str">
        <f t="shared" si="3"/>
        <v/>
      </c>
      <c r="O116" t="s">
        <v>150</v>
      </c>
      <c r="P116">
        <v>0.44290000000000002</v>
      </c>
      <c r="R116" s="14" t="s">
        <v>411</v>
      </c>
      <c r="S116" s="128">
        <v>56</v>
      </c>
      <c r="W116" t="s">
        <v>149</v>
      </c>
      <c r="X116">
        <v>0.16450000000000001</v>
      </c>
      <c r="Z116" s="13" t="s">
        <v>379</v>
      </c>
      <c r="AA116" s="129">
        <v>0.82679999999999998</v>
      </c>
    </row>
    <row r="117" spans="1:27" ht="15.75" thickBot="1" x14ac:dyDescent="0.3">
      <c r="A117" t="str">
        <f t="shared" si="2"/>
        <v/>
      </c>
      <c r="B117" t="s">
        <v>150</v>
      </c>
      <c r="D117" t="s">
        <v>150</v>
      </c>
      <c r="E117">
        <v>0.44290000000000002</v>
      </c>
      <c r="F117">
        <v>0.31109999999999999</v>
      </c>
      <c r="G117" t="s">
        <v>150</v>
      </c>
      <c r="I117" t="str">
        <f t="shared" si="3"/>
        <v/>
      </c>
      <c r="O117" t="s">
        <v>151</v>
      </c>
      <c r="P117">
        <v>0.22620000000000001</v>
      </c>
      <c r="R117" s="432" t="s">
        <v>248</v>
      </c>
      <c r="S117" s="129">
        <v>0.78390000000000004</v>
      </c>
      <c r="W117" t="s">
        <v>150</v>
      </c>
      <c r="X117">
        <v>0.31109999999999999</v>
      </c>
      <c r="Z117" s="14" t="s">
        <v>417</v>
      </c>
      <c r="AA117" s="130">
        <v>57</v>
      </c>
    </row>
    <row r="118" spans="1:27" ht="15.75" thickBot="1" x14ac:dyDescent="0.3">
      <c r="A118" t="str">
        <f t="shared" si="2"/>
        <v/>
      </c>
      <c r="B118" t="s">
        <v>151</v>
      </c>
      <c r="D118" t="s">
        <v>151</v>
      </c>
      <c r="E118">
        <v>0.22620000000000001</v>
      </c>
      <c r="F118">
        <v>0.30070000000000002</v>
      </c>
      <c r="G118" t="s">
        <v>151</v>
      </c>
      <c r="I118" t="str">
        <f t="shared" si="3"/>
        <v/>
      </c>
      <c r="O118" t="s">
        <v>152</v>
      </c>
      <c r="P118">
        <v>0.64219999999999999</v>
      </c>
      <c r="R118" s="433"/>
      <c r="S118" s="130">
        <v>57</v>
      </c>
      <c r="W118" t="s">
        <v>151</v>
      </c>
      <c r="X118">
        <v>0.30070000000000002</v>
      </c>
      <c r="Z118" s="13" t="s">
        <v>202</v>
      </c>
      <c r="AA118" s="131">
        <v>0.82509999999999994</v>
      </c>
    </row>
    <row r="119" spans="1:27" ht="15.75" thickBot="1" x14ac:dyDescent="0.3">
      <c r="A119" t="str">
        <f t="shared" si="2"/>
        <v/>
      </c>
      <c r="B119" t="s">
        <v>152</v>
      </c>
      <c r="D119" t="s">
        <v>152</v>
      </c>
      <c r="E119">
        <v>0.64219999999999999</v>
      </c>
      <c r="F119">
        <v>0.52590000000000003</v>
      </c>
      <c r="G119" t="s">
        <v>152</v>
      </c>
      <c r="I119" t="str">
        <f t="shared" si="3"/>
        <v/>
      </c>
      <c r="O119" t="s">
        <v>153</v>
      </c>
      <c r="P119">
        <v>7.3300000000000004E-2</v>
      </c>
      <c r="R119" s="432" t="s">
        <v>198</v>
      </c>
      <c r="S119" s="131">
        <v>0.78120000000000001</v>
      </c>
      <c r="W119" t="s">
        <v>152</v>
      </c>
      <c r="X119">
        <v>0.52590000000000003</v>
      </c>
      <c r="Z119" s="14" t="s">
        <v>418</v>
      </c>
      <c r="AA119" s="132">
        <v>58</v>
      </c>
    </row>
    <row r="120" spans="1:27" ht="15.75" thickBot="1" x14ac:dyDescent="0.3">
      <c r="A120" t="str">
        <f t="shared" si="2"/>
        <v/>
      </c>
      <c r="B120" t="s">
        <v>153</v>
      </c>
      <c r="D120" t="s">
        <v>153</v>
      </c>
      <c r="E120">
        <v>7.3300000000000004E-2</v>
      </c>
      <c r="F120">
        <v>0.17610000000000001</v>
      </c>
      <c r="G120" t="s">
        <v>153</v>
      </c>
      <c r="I120" t="str">
        <f t="shared" si="3"/>
        <v/>
      </c>
      <c r="O120" t="s">
        <v>154</v>
      </c>
      <c r="P120">
        <v>0.50690000000000002</v>
      </c>
      <c r="R120" s="433"/>
      <c r="S120" s="132">
        <v>58</v>
      </c>
      <c r="W120" t="s">
        <v>153</v>
      </c>
      <c r="X120">
        <v>0.17610000000000001</v>
      </c>
      <c r="Z120" s="432" t="s">
        <v>46</v>
      </c>
      <c r="AA120" s="133">
        <v>0.81799999999999995</v>
      </c>
    </row>
    <row r="121" spans="1:27" ht="15.75" thickBot="1" x14ac:dyDescent="0.3">
      <c r="A121" t="str">
        <f t="shared" si="2"/>
        <v/>
      </c>
      <c r="B121" t="s">
        <v>154</v>
      </c>
      <c r="D121" t="s">
        <v>154</v>
      </c>
      <c r="E121">
        <v>0.50690000000000002</v>
      </c>
      <c r="F121">
        <v>0.7157</v>
      </c>
      <c r="G121" t="s">
        <v>154</v>
      </c>
      <c r="I121" t="str">
        <f t="shared" si="3"/>
        <v/>
      </c>
      <c r="O121" t="s">
        <v>155</v>
      </c>
      <c r="P121">
        <v>0.2276</v>
      </c>
      <c r="R121" s="432" t="s">
        <v>308</v>
      </c>
      <c r="S121" s="133">
        <v>0.77929999999999999</v>
      </c>
      <c r="W121" t="s">
        <v>154</v>
      </c>
      <c r="X121">
        <v>0.7157</v>
      </c>
      <c r="Z121" s="433"/>
      <c r="AA121" s="134">
        <v>59</v>
      </c>
    </row>
    <row r="122" spans="1:27" ht="15.75" thickBot="1" x14ac:dyDescent="0.3">
      <c r="A122" t="str">
        <f t="shared" si="2"/>
        <v/>
      </c>
      <c r="B122" t="s">
        <v>155</v>
      </c>
      <c r="D122" t="s">
        <v>155</v>
      </c>
      <c r="E122">
        <v>0.2276</v>
      </c>
      <c r="F122">
        <v>0.28910000000000002</v>
      </c>
      <c r="G122" t="s">
        <v>155</v>
      </c>
      <c r="I122" t="str">
        <f t="shared" si="3"/>
        <v/>
      </c>
      <c r="O122" t="s">
        <v>156</v>
      </c>
      <c r="P122">
        <v>0.80759999999999998</v>
      </c>
      <c r="R122" s="433"/>
      <c r="S122" s="134">
        <v>59</v>
      </c>
      <c r="W122" t="s">
        <v>155</v>
      </c>
      <c r="X122">
        <v>0.28910000000000002</v>
      </c>
      <c r="Z122" s="13" t="s">
        <v>300</v>
      </c>
      <c r="AA122" s="135">
        <v>0.81769999999999998</v>
      </c>
    </row>
    <row r="123" spans="1:27" ht="15.75" thickBot="1" x14ac:dyDescent="0.3">
      <c r="A123" t="str">
        <f t="shared" si="2"/>
        <v/>
      </c>
      <c r="B123" t="s">
        <v>156</v>
      </c>
      <c r="D123" t="s">
        <v>156</v>
      </c>
      <c r="E123">
        <v>0.80759999999999998</v>
      </c>
      <c r="F123">
        <v>0.96250000000000002</v>
      </c>
      <c r="G123" t="s">
        <v>156</v>
      </c>
      <c r="I123" t="str">
        <f t="shared" si="3"/>
        <v/>
      </c>
      <c r="O123" t="s">
        <v>157</v>
      </c>
      <c r="P123">
        <v>0.38250000000000001</v>
      </c>
      <c r="R123" s="432" t="s">
        <v>166</v>
      </c>
      <c r="S123" s="135">
        <v>0.7792</v>
      </c>
      <c r="W123" t="s">
        <v>156</v>
      </c>
      <c r="X123">
        <v>0.96250000000000002</v>
      </c>
      <c r="Z123" s="14" t="s">
        <v>419</v>
      </c>
      <c r="AA123" s="136">
        <v>60</v>
      </c>
    </row>
    <row r="124" spans="1:27" ht="15.75" thickBot="1" x14ac:dyDescent="0.3">
      <c r="A124" t="str">
        <f t="shared" si="2"/>
        <v/>
      </c>
      <c r="B124" t="s">
        <v>157</v>
      </c>
      <c r="D124" t="s">
        <v>157</v>
      </c>
      <c r="E124">
        <v>0.38250000000000001</v>
      </c>
      <c r="F124">
        <v>0.62860000000000005</v>
      </c>
      <c r="G124" t="s">
        <v>157</v>
      </c>
      <c r="I124" t="str">
        <f t="shared" si="3"/>
        <v/>
      </c>
      <c r="O124" t="s">
        <v>158</v>
      </c>
      <c r="P124">
        <v>0.70530000000000004</v>
      </c>
      <c r="R124" s="433"/>
      <c r="S124" s="136">
        <v>60</v>
      </c>
      <c r="W124" t="s">
        <v>157</v>
      </c>
      <c r="X124">
        <v>0.62860000000000005</v>
      </c>
      <c r="Z124" s="432" t="s">
        <v>47</v>
      </c>
      <c r="AA124" s="137">
        <v>0.81699999999999995</v>
      </c>
    </row>
    <row r="125" spans="1:27" ht="15.75" thickBot="1" x14ac:dyDescent="0.3">
      <c r="A125" t="str">
        <f t="shared" si="2"/>
        <v/>
      </c>
      <c r="B125" t="s">
        <v>158</v>
      </c>
      <c r="D125" t="s">
        <v>158</v>
      </c>
      <c r="E125">
        <v>0.70530000000000004</v>
      </c>
      <c r="F125">
        <v>0.58989999999999998</v>
      </c>
      <c r="G125" t="s">
        <v>158</v>
      </c>
      <c r="I125" t="str">
        <f t="shared" si="3"/>
        <v/>
      </c>
      <c r="O125" t="s">
        <v>159</v>
      </c>
      <c r="P125">
        <v>0.9083</v>
      </c>
      <c r="R125" s="432" t="s">
        <v>266</v>
      </c>
      <c r="S125" s="137">
        <v>0.77759999999999996</v>
      </c>
      <c r="W125" t="s">
        <v>158</v>
      </c>
      <c r="X125">
        <v>0.58989999999999998</v>
      </c>
      <c r="Z125" s="433"/>
      <c r="AA125" s="138">
        <v>61</v>
      </c>
    </row>
    <row r="126" spans="1:27" ht="15.75" thickBot="1" x14ac:dyDescent="0.3">
      <c r="A126" t="str">
        <f t="shared" si="2"/>
        <v/>
      </c>
      <c r="B126" t="s">
        <v>159</v>
      </c>
      <c r="D126" t="s">
        <v>159</v>
      </c>
      <c r="E126">
        <v>0.9083</v>
      </c>
      <c r="F126">
        <v>0.91439999999999999</v>
      </c>
      <c r="G126" t="s">
        <v>159</v>
      </c>
      <c r="I126" t="str">
        <f t="shared" si="3"/>
        <v/>
      </c>
      <c r="O126" t="s">
        <v>160</v>
      </c>
      <c r="P126">
        <v>0.90859999999999996</v>
      </c>
      <c r="R126" s="433"/>
      <c r="S126" s="138">
        <v>61</v>
      </c>
      <c r="W126" t="s">
        <v>159</v>
      </c>
      <c r="X126">
        <v>0.91439999999999999</v>
      </c>
      <c r="Z126" s="432" t="s">
        <v>132</v>
      </c>
      <c r="AA126" s="139">
        <v>0.81459999999999999</v>
      </c>
    </row>
    <row r="127" spans="1:27" ht="15.75" thickBot="1" x14ac:dyDescent="0.3">
      <c r="A127" t="str">
        <f t="shared" si="2"/>
        <v/>
      </c>
      <c r="B127" t="s">
        <v>160</v>
      </c>
      <c r="D127" t="s">
        <v>160</v>
      </c>
      <c r="E127">
        <v>0.90859999999999996</v>
      </c>
      <c r="F127">
        <v>0.90310000000000001</v>
      </c>
      <c r="G127" t="s">
        <v>160</v>
      </c>
      <c r="I127" t="str">
        <f t="shared" si="3"/>
        <v/>
      </c>
      <c r="O127" t="s">
        <v>161</v>
      </c>
      <c r="P127">
        <v>0.54590000000000005</v>
      </c>
      <c r="R127" s="13" t="s">
        <v>384</v>
      </c>
      <c r="S127" s="139">
        <v>0.77739999999999998</v>
      </c>
      <c r="W127" t="s">
        <v>160</v>
      </c>
      <c r="X127">
        <v>0.90310000000000001</v>
      </c>
      <c r="Z127" s="433"/>
      <c r="AA127" s="140">
        <v>62</v>
      </c>
    </row>
    <row r="128" spans="1:27" ht="15.75" thickBot="1" x14ac:dyDescent="0.3">
      <c r="A128" t="str">
        <f t="shared" si="2"/>
        <v/>
      </c>
      <c r="B128" t="s">
        <v>161</v>
      </c>
      <c r="D128" t="s">
        <v>161</v>
      </c>
      <c r="E128">
        <v>0.54590000000000005</v>
      </c>
      <c r="F128">
        <v>0.60940000000000005</v>
      </c>
      <c r="G128" t="s">
        <v>161</v>
      </c>
      <c r="I128" t="str">
        <f t="shared" si="3"/>
        <v/>
      </c>
      <c r="O128" t="s">
        <v>162</v>
      </c>
      <c r="P128">
        <v>0.30180000000000001</v>
      </c>
      <c r="R128" s="14" t="s">
        <v>414</v>
      </c>
      <c r="S128" s="140">
        <v>62</v>
      </c>
      <c r="W128" t="s">
        <v>161</v>
      </c>
      <c r="X128">
        <v>0.60940000000000005</v>
      </c>
      <c r="Z128" s="13" t="s">
        <v>256</v>
      </c>
      <c r="AA128" s="141">
        <v>0.81140000000000001</v>
      </c>
    </row>
    <row r="129" spans="1:27" ht="15.75" thickBot="1" x14ac:dyDescent="0.3">
      <c r="A129" t="str">
        <f t="shared" si="2"/>
        <v/>
      </c>
      <c r="B129" t="s">
        <v>162</v>
      </c>
      <c r="D129" t="s">
        <v>162</v>
      </c>
      <c r="E129">
        <v>0.30180000000000001</v>
      </c>
      <c r="F129">
        <v>0.55559999999999998</v>
      </c>
      <c r="G129" t="s">
        <v>162</v>
      </c>
      <c r="I129" t="str">
        <f t="shared" si="3"/>
        <v/>
      </c>
      <c r="O129" t="s">
        <v>163</v>
      </c>
      <c r="P129">
        <v>0.36009999999999998</v>
      </c>
      <c r="R129" s="13" t="s">
        <v>422</v>
      </c>
      <c r="S129" s="141">
        <v>0.77629999999999999</v>
      </c>
      <c r="W129" t="s">
        <v>162</v>
      </c>
      <c r="X129">
        <v>0.55559999999999998</v>
      </c>
      <c r="Z129" s="14" t="s">
        <v>420</v>
      </c>
      <c r="AA129" s="142">
        <v>63</v>
      </c>
    </row>
    <row r="130" spans="1:27" ht="15.75" thickBot="1" x14ac:dyDescent="0.3">
      <c r="A130" t="str">
        <f t="shared" si="2"/>
        <v/>
      </c>
      <c r="B130" t="s">
        <v>163</v>
      </c>
      <c r="D130" t="s">
        <v>163</v>
      </c>
      <c r="E130">
        <v>0.36009999999999998</v>
      </c>
      <c r="F130">
        <v>0.24629999999999999</v>
      </c>
      <c r="G130" t="s">
        <v>163</v>
      </c>
      <c r="I130" t="str">
        <f t="shared" si="3"/>
        <v/>
      </c>
      <c r="O130" t="s">
        <v>164</v>
      </c>
      <c r="P130">
        <v>0.28920000000000001</v>
      </c>
      <c r="R130" s="14" t="s">
        <v>414</v>
      </c>
      <c r="S130" s="142">
        <v>63</v>
      </c>
      <c r="W130" t="s">
        <v>163</v>
      </c>
      <c r="X130">
        <v>0.24629999999999999</v>
      </c>
      <c r="Z130" s="13" t="s">
        <v>243</v>
      </c>
      <c r="AA130" s="143">
        <v>0.8085</v>
      </c>
    </row>
    <row r="131" spans="1:27" ht="15.75" thickBot="1" x14ac:dyDescent="0.3">
      <c r="A131" t="str">
        <f t="shared" ref="A131:A194" si="4">IF(B131=D131, "", "BAD")</f>
        <v/>
      </c>
      <c r="B131" t="s">
        <v>164</v>
      </c>
      <c r="D131" t="s">
        <v>164</v>
      </c>
      <c r="E131">
        <v>0.28920000000000001</v>
      </c>
      <c r="F131">
        <v>0.31190000000000001</v>
      </c>
      <c r="G131" t="s">
        <v>164</v>
      </c>
      <c r="I131" t="str">
        <f t="shared" ref="I131:I194" si="5">IF(G131=D131,"","BAD")</f>
        <v/>
      </c>
      <c r="O131" t="s">
        <v>165</v>
      </c>
      <c r="P131">
        <v>0.30309999999999998</v>
      </c>
      <c r="R131" s="432" t="s">
        <v>339</v>
      </c>
      <c r="S131" s="143">
        <v>0.77610000000000001</v>
      </c>
      <c r="W131" t="s">
        <v>164</v>
      </c>
      <c r="X131">
        <v>0.31190000000000001</v>
      </c>
      <c r="Z131" s="14" t="s">
        <v>399</v>
      </c>
      <c r="AA131" s="144">
        <v>64</v>
      </c>
    </row>
    <row r="132" spans="1:27" ht="15.75" thickBot="1" x14ac:dyDescent="0.3">
      <c r="A132" t="str">
        <f t="shared" si="4"/>
        <v/>
      </c>
      <c r="B132" t="s">
        <v>165</v>
      </c>
      <c r="D132" t="s">
        <v>165</v>
      </c>
      <c r="E132">
        <v>0.30309999999999998</v>
      </c>
      <c r="F132">
        <v>0.14940000000000001</v>
      </c>
      <c r="G132" t="s">
        <v>165</v>
      </c>
      <c r="I132" t="str">
        <f t="shared" si="5"/>
        <v/>
      </c>
      <c r="O132" t="s">
        <v>166</v>
      </c>
      <c r="P132">
        <v>0.7792</v>
      </c>
      <c r="R132" s="433"/>
      <c r="S132" s="144">
        <v>64</v>
      </c>
      <c r="W132" t="s">
        <v>165</v>
      </c>
      <c r="X132">
        <v>0.14940000000000001</v>
      </c>
      <c r="Z132" s="432" t="s">
        <v>368</v>
      </c>
      <c r="AA132" s="145">
        <v>0.80169999999999997</v>
      </c>
    </row>
    <row r="133" spans="1:27" ht="15.75" thickBot="1" x14ac:dyDescent="0.3">
      <c r="A133" t="str">
        <f t="shared" si="4"/>
        <v/>
      </c>
      <c r="B133" t="s">
        <v>166</v>
      </c>
      <c r="D133" t="s">
        <v>166</v>
      </c>
      <c r="E133">
        <v>0.7792</v>
      </c>
      <c r="F133">
        <v>0.61909999999999998</v>
      </c>
      <c r="G133" t="s">
        <v>166</v>
      </c>
      <c r="I133" t="str">
        <f t="shared" si="5"/>
        <v/>
      </c>
      <c r="O133" t="s">
        <v>167</v>
      </c>
      <c r="P133">
        <v>0.96460000000000001</v>
      </c>
      <c r="R133" s="432" t="s">
        <v>368</v>
      </c>
      <c r="S133" s="145">
        <v>0.77259999999999995</v>
      </c>
      <c r="W133" t="s">
        <v>166</v>
      </c>
      <c r="X133">
        <v>0.61909999999999998</v>
      </c>
      <c r="Z133" s="433"/>
      <c r="AA133" s="146">
        <v>65</v>
      </c>
    </row>
    <row r="134" spans="1:27" ht="15.75" thickBot="1" x14ac:dyDescent="0.3">
      <c r="A134" t="str">
        <f t="shared" si="4"/>
        <v/>
      </c>
      <c r="B134" t="s">
        <v>167</v>
      </c>
      <c r="D134" t="s">
        <v>167</v>
      </c>
      <c r="E134">
        <v>0.96460000000000001</v>
      </c>
      <c r="F134">
        <v>0.9556</v>
      </c>
      <c r="G134" t="s">
        <v>167</v>
      </c>
      <c r="I134" t="str">
        <f t="shared" si="5"/>
        <v/>
      </c>
      <c r="O134" t="s">
        <v>168</v>
      </c>
      <c r="P134">
        <v>0.82279999999999998</v>
      </c>
      <c r="R134" s="433"/>
      <c r="S134" s="146">
        <v>65</v>
      </c>
      <c r="W134" t="s">
        <v>167</v>
      </c>
      <c r="X134">
        <v>0.9556</v>
      </c>
      <c r="Z134" s="13" t="s">
        <v>99</v>
      </c>
      <c r="AA134" s="147">
        <v>0.79900000000000004</v>
      </c>
    </row>
    <row r="135" spans="1:27" ht="15.75" thickBot="1" x14ac:dyDescent="0.3">
      <c r="A135" t="str">
        <f t="shared" si="4"/>
        <v/>
      </c>
      <c r="B135" t="s">
        <v>168</v>
      </c>
      <c r="D135" t="s">
        <v>168</v>
      </c>
      <c r="E135">
        <v>0.82279999999999998</v>
      </c>
      <c r="F135">
        <v>0.84899999999999998</v>
      </c>
      <c r="G135" t="s">
        <v>168</v>
      </c>
      <c r="I135" t="str">
        <f t="shared" si="5"/>
        <v/>
      </c>
      <c r="O135" t="s">
        <v>169</v>
      </c>
      <c r="P135">
        <v>0.26569999999999999</v>
      </c>
      <c r="R135" s="432" t="s">
        <v>124</v>
      </c>
      <c r="S135" s="147">
        <v>0.77239999999999998</v>
      </c>
      <c r="W135" t="s">
        <v>168</v>
      </c>
      <c r="X135">
        <v>0.84899999999999998</v>
      </c>
      <c r="Z135" s="14" t="s">
        <v>420</v>
      </c>
      <c r="AA135" s="148">
        <v>66</v>
      </c>
    </row>
    <row r="136" spans="1:27" ht="15.75" thickBot="1" x14ac:dyDescent="0.3">
      <c r="A136" t="str">
        <f t="shared" si="4"/>
        <v/>
      </c>
      <c r="B136" t="s">
        <v>169</v>
      </c>
      <c r="D136" t="s">
        <v>169</v>
      </c>
      <c r="E136">
        <v>0.26569999999999999</v>
      </c>
      <c r="F136">
        <v>0.3226</v>
      </c>
      <c r="G136" t="s">
        <v>169</v>
      </c>
      <c r="I136" t="str">
        <f t="shared" si="5"/>
        <v/>
      </c>
      <c r="O136" t="s">
        <v>170</v>
      </c>
      <c r="P136">
        <v>0.40160000000000001</v>
      </c>
      <c r="R136" s="433"/>
      <c r="S136" s="148">
        <v>66</v>
      </c>
      <c r="W136" t="s">
        <v>169</v>
      </c>
      <c r="X136">
        <v>0.3226</v>
      </c>
      <c r="Z136" s="432" t="s">
        <v>266</v>
      </c>
      <c r="AA136" s="149">
        <v>0.79820000000000002</v>
      </c>
    </row>
    <row r="137" spans="1:27" ht="15.75" thickBot="1" x14ac:dyDescent="0.3">
      <c r="A137" t="str">
        <f t="shared" si="4"/>
        <v/>
      </c>
      <c r="B137" t="s">
        <v>170</v>
      </c>
      <c r="D137" t="s">
        <v>170</v>
      </c>
      <c r="E137">
        <v>0.40160000000000001</v>
      </c>
      <c r="F137">
        <v>0.55369999999999997</v>
      </c>
      <c r="G137" t="s">
        <v>170</v>
      </c>
      <c r="I137" t="str">
        <f t="shared" si="5"/>
        <v/>
      </c>
      <c r="O137" t="s">
        <v>171</v>
      </c>
      <c r="P137">
        <v>0.90759999999999996</v>
      </c>
      <c r="R137" s="432" t="s">
        <v>69</v>
      </c>
      <c r="S137" s="149">
        <v>0.7702</v>
      </c>
      <c r="W137" t="s">
        <v>170</v>
      </c>
      <c r="X137">
        <v>0.55369999999999997</v>
      </c>
      <c r="Z137" s="433"/>
      <c r="AA137" s="150">
        <v>67</v>
      </c>
    </row>
    <row r="138" spans="1:27" ht="15.75" thickBot="1" x14ac:dyDescent="0.3">
      <c r="A138" t="str">
        <f t="shared" si="4"/>
        <v/>
      </c>
      <c r="B138" t="s">
        <v>171</v>
      </c>
      <c r="D138" t="s">
        <v>171</v>
      </c>
      <c r="E138">
        <v>0.90759999999999996</v>
      </c>
      <c r="F138">
        <v>0.96730000000000005</v>
      </c>
      <c r="G138" t="s">
        <v>171</v>
      </c>
      <c r="I138" t="str">
        <f t="shared" si="5"/>
        <v/>
      </c>
      <c r="O138" t="s">
        <v>172</v>
      </c>
      <c r="P138">
        <v>0.2316</v>
      </c>
      <c r="R138" s="433"/>
      <c r="S138" s="150">
        <v>67</v>
      </c>
      <c r="W138" t="s">
        <v>171</v>
      </c>
      <c r="X138">
        <v>0.96730000000000005</v>
      </c>
      <c r="Z138" s="13" t="s">
        <v>279</v>
      </c>
      <c r="AA138" s="151">
        <v>0.79610000000000003</v>
      </c>
    </row>
    <row r="139" spans="1:27" ht="15.75" thickBot="1" x14ac:dyDescent="0.3">
      <c r="A139" t="str">
        <f t="shared" si="4"/>
        <v/>
      </c>
      <c r="B139" t="s">
        <v>172</v>
      </c>
      <c r="D139" t="s">
        <v>172</v>
      </c>
      <c r="E139">
        <v>0.2316</v>
      </c>
      <c r="F139">
        <v>0.4284</v>
      </c>
      <c r="G139" t="s">
        <v>172</v>
      </c>
      <c r="I139" t="str">
        <f t="shared" si="5"/>
        <v/>
      </c>
      <c r="O139" t="s">
        <v>173</v>
      </c>
      <c r="P139">
        <v>0.12889999999999999</v>
      </c>
      <c r="R139" s="13" t="s">
        <v>313</v>
      </c>
      <c r="S139" s="151">
        <v>0.76790000000000003</v>
      </c>
      <c r="W139" t="s">
        <v>172</v>
      </c>
      <c r="X139">
        <v>0.4284</v>
      </c>
      <c r="Z139" s="14" t="s">
        <v>421</v>
      </c>
      <c r="AA139" s="152">
        <v>68</v>
      </c>
    </row>
    <row r="140" spans="1:27" ht="15.75" thickBot="1" x14ac:dyDescent="0.3">
      <c r="A140" t="str">
        <f t="shared" si="4"/>
        <v/>
      </c>
      <c r="B140" t="s">
        <v>173</v>
      </c>
      <c r="D140" t="s">
        <v>173</v>
      </c>
      <c r="E140">
        <v>0.12889999999999999</v>
      </c>
      <c r="F140">
        <v>0.20849999999999999</v>
      </c>
      <c r="G140" t="s">
        <v>173</v>
      </c>
      <c r="I140" t="str">
        <f t="shared" si="5"/>
        <v/>
      </c>
      <c r="O140" t="s">
        <v>174</v>
      </c>
      <c r="P140">
        <v>0.1389</v>
      </c>
      <c r="R140" s="14" t="s">
        <v>423</v>
      </c>
      <c r="S140" s="152">
        <v>68</v>
      </c>
      <c r="W140" t="s">
        <v>173</v>
      </c>
      <c r="X140">
        <v>0.20849999999999999</v>
      </c>
      <c r="Z140" s="13" t="s">
        <v>422</v>
      </c>
      <c r="AA140" s="153">
        <v>0.79579999999999995</v>
      </c>
    </row>
    <row r="141" spans="1:27" ht="15.75" thickBot="1" x14ac:dyDescent="0.3">
      <c r="A141" t="str">
        <f t="shared" si="4"/>
        <v/>
      </c>
      <c r="B141" t="s">
        <v>174</v>
      </c>
      <c r="D141" t="s">
        <v>174</v>
      </c>
      <c r="E141">
        <v>0.1389</v>
      </c>
      <c r="F141">
        <v>0.1234</v>
      </c>
      <c r="G141" t="s">
        <v>174</v>
      </c>
      <c r="I141" t="str">
        <f t="shared" si="5"/>
        <v/>
      </c>
      <c r="O141" t="s">
        <v>175</v>
      </c>
      <c r="P141">
        <v>0.51570000000000005</v>
      </c>
      <c r="R141" s="432" t="s">
        <v>220</v>
      </c>
      <c r="S141" s="153">
        <v>0.76780000000000004</v>
      </c>
      <c r="W141" t="s">
        <v>174</v>
      </c>
      <c r="X141">
        <v>0.1234</v>
      </c>
      <c r="Z141" s="14" t="s">
        <v>414</v>
      </c>
      <c r="AA141" s="154">
        <v>69</v>
      </c>
    </row>
    <row r="142" spans="1:27" ht="15.75" thickBot="1" x14ac:dyDescent="0.3">
      <c r="A142" t="str">
        <f t="shared" si="4"/>
        <v/>
      </c>
      <c r="B142" t="s">
        <v>175</v>
      </c>
      <c r="D142" t="s">
        <v>175</v>
      </c>
      <c r="E142">
        <v>0.51570000000000005</v>
      </c>
      <c r="F142">
        <v>0.38569999999999999</v>
      </c>
      <c r="G142" t="s">
        <v>175</v>
      </c>
      <c r="I142" t="str">
        <f t="shared" si="5"/>
        <v/>
      </c>
      <c r="O142" t="s">
        <v>176</v>
      </c>
      <c r="P142">
        <v>0.18920000000000001</v>
      </c>
      <c r="R142" s="433"/>
      <c r="S142" s="154">
        <v>69</v>
      </c>
      <c r="W142" t="s">
        <v>175</v>
      </c>
      <c r="X142">
        <v>0.38569999999999999</v>
      </c>
      <c r="Z142" s="432" t="s">
        <v>147</v>
      </c>
      <c r="AA142" s="155">
        <v>0.79339999999999999</v>
      </c>
    </row>
    <row r="143" spans="1:27" ht="15.75" thickBot="1" x14ac:dyDescent="0.3">
      <c r="A143" t="str">
        <f t="shared" si="4"/>
        <v/>
      </c>
      <c r="B143" t="s">
        <v>176</v>
      </c>
      <c r="D143" t="s">
        <v>176</v>
      </c>
      <c r="E143">
        <v>0.18920000000000001</v>
      </c>
      <c r="F143">
        <v>0.19439999999999999</v>
      </c>
      <c r="G143" t="s">
        <v>176</v>
      </c>
      <c r="I143" t="str">
        <f t="shared" si="5"/>
        <v/>
      </c>
      <c r="O143" t="s">
        <v>177</v>
      </c>
      <c r="P143">
        <v>0.41149999999999998</v>
      </c>
      <c r="R143" s="13" t="s">
        <v>256</v>
      </c>
      <c r="S143" s="155">
        <v>0.76019999999999999</v>
      </c>
      <c r="W143" t="s">
        <v>176</v>
      </c>
      <c r="X143">
        <v>0.19439999999999999</v>
      </c>
      <c r="Z143" s="433"/>
      <c r="AA143" s="156">
        <v>70</v>
      </c>
    </row>
    <row r="144" spans="1:27" ht="15.75" thickBot="1" x14ac:dyDescent="0.3">
      <c r="A144" t="str">
        <f t="shared" si="4"/>
        <v/>
      </c>
      <c r="B144" t="s">
        <v>177</v>
      </c>
      <c r="D144" t="s">
        <v>177</v>
      </c>
      <c r="E144">
        <v>0.41149999999999998</v>
      </c>
      <c r="F144">
        <v>0.21870000000000001</v>
      </c>
      <c r="G144" t="s">
        <v>177</v>
      </c>
      <c r="I144" t="str">
        <f t="shared" si="5"/>
        <v/>
      </c>
      <c r="O144" t="s">
        <v>422</v>
      </c>
      <c r="P144">
        <v>0.77629999999999999</v>
      </c>
      <c r="R144" s="14" t="s">
        <v>420</v>
      </c>
      <c r="S144" s="156">
        <v>70</v>
      </c>
      <c r="W144" t="s">
        <v>177</v>
      </c>
      <c r="X144">
        <v>0.21870000000000001</v>
      </c>
      <c r="Z144" s="432" t="s">
        <v>224</v>
      </c>
      <c r="AA144" s="157">
        <v>0.7923</v>
      </c>
    </row>
    <row r="145" spans="1:27" ht="15.75" thickBot="1" x14ac:dyDescent="0.3">
      <c r="A145" t="str">
        <f t="shared" si="4"/>
        <v/>
      </c>
      <c r="B145" t="s">
        <v>178</v>
      </c>
      <c r="D145" t="s">
        <v>178</v>
      </c>
      <c r="E145">
        <v>0.2989</v>
      </c>
      <c r="F145">
        <v>0.16489999999999999</v>
      </c>
      <c r="G145" t="s">
        <v>178</v>
      </c>
      <c r="I145" t="str">
        <f t="shared" si="5"/>
        <v/>
      </c>
      <c r="O145" t="s">
        <v>178</v>
      </c>
      <c r="P145">
        <v>0.2989</v>
      </c>
      <c r="R145" s="13" t="s">
        <v>328</v>
      </c>
      <c r="S145" s="157">
        <v>0.75960000000000005</v>
      </c>
      <c r="W145" t="s">
        <v>178</v>
      </c>
      <c r="X145">
        <v>0.16489999999999999</v>
      </c>
      <c r="Z145" s="433"/>
      <c r="AA145" s="158">
        <v>71</v>
      </c>
    </row>
    <row r="146" spans="1:27" ht="15.75" thickBot="1" x14ac:dyDescent="0.3">
      <c r="A146" t="str">
        <f t="shared" si="4"/>
        <v/>
      </c>
      <c r="B146" t="s">
        <v>179</v>
      </c>
      <c r="D146" t="s">
        <v>179</v>
      </c>
      <c r="E146">
        <v>0.6875</v>
      </c>
      <c r="F146">
        <v>0.74060000000000004</v>
      </c>
      <c r="G146" t="s">
        <v>179</v>
      </c>
      <c r="I146" t="str">
        <f t="shared" si="5"/>
        <v/>
      </c>
      <c r="O146" t="s">
        <v>179</v>
      </c>
      <c r="P146">
        <v>0.6875</v>
      </c>
      <c r="R146" s="14" t="s">
        <v>411</v>
      </c>
      <c r="S146" s="158">
        <v>71</v>
      </c>
      <c r="W146" t="s">
        <v>179</v>
      </c>
      <c r="X146">
        <v>0.74060000000000004</v>
      </c>
      <c r="Z146" s="432" t="s">
        <v>312</v>
      </c>
      <c r="AA146" s="159">
        <v>0.79090000000000005</v>
      </c>
    </row>
    <row r="147" spans="1:27" ht="15.75" thickBot="1" x14ac:dyDescent="0.3">
      <c r="A147" t="str">
        <f t="shared" si="4"/>
        <v/>
      </c>
      <c r="B147" t="s">
        <v>180</v>
      </c>
      <c r="D147" t="s">
        <v>180</v>
      </c>
      <c r="E147">
        <v>0.18970000000000001</v>
      </c>
      <c r="F147">
        <v>0.14810000000000001</v>
      </c>
      <c r="G147" t="s">
        <v>180</v>
      </c>
      <c r="I147" t="str">
        <f t="shared" si="5"/>
        <v/>
      </c>
      <c r="O147" t="s">
        <v>180</v>
      </c>
      <c r="P147">
        <v>0.18970000000000001</v>
      </c>
      <c r="R147" s="13" t="s">
        <v>243</v>
      </c>
      <c r="S147" s="159">
        <v>0.75549999999999995</v>
      </c>
      <c r="W147" t="s">
        <v>180</v>
      </c>
      <c r="X147">
        <v>0.14810000000000001</v>
      </c>
      <c r="Z147" s="433"/>
      <c r="AA147" s="160">
        <v>72</v>
      </c>
    </row>
    <row r="148" spans="1:27" ht="15.75" thickBot="1" x14ac:dyDescent="0.3">
      <c r="A148" t="str">
        <f t="shared" si="4"/>
        <v/>
      </c>
      <c r="B148" t="s">
        <v>181</v>
      </c>
      <c r="D148" t="s">
        <v>181</v>
      </c>
      <c r="E148">
        <v>0.52839999999999998</v>
      </c>
      <c r="F148">
        <v>0.65910000000000002</v>
      </c>
      <c r="G148" t="s">
        <v>181</v>
      </c>
      <c r="I148" t="str">
        <f t="shared" si="5"/>
        <v/>
      </c>
      <c r="O148" t="s">
        <v>181</v>
      </c>
      <c r="P148">
        <v>0.52839999999999998</v>
      </c>
      <c r="R148" s="14" t="s">
        <v>399</v>
      </c>
      <c r="S148" s="160">
        <v>72</v>
      </c>
      <c r="W148" t="s">
        <v>181</v>
      </c>
      <c r="X148">
        <v>0.65910000000000002</v>
      </c>
      <c r="Z148" s="432" t="s">
        <v>337</v>
      </c>
      <c r="AA148" s="161">
        <v>0.7843</v>
      </c>
    </row>
    <row r="149" spans="1:27" ht="15.75" thickBot="1" x14ac:dyDescent="0.3">
      <c r="A149" t="str">
        <f t="shared" si="4"/>
        <v/>
      </c>
      <c r="B149" t="s">
        <v>182</v>
      </c>
      <c r="D149" t="s">
        <v>182</v>
      </c>
      <c r="E149">
        <v>0.45679999999999998</v>
      </c>
      <c r="F149">
        <v>0.78049999999999997</v>
      </c>
      <c r="G149" t="s">
        <v>182</v>
      </c>
      <c r="I149" t="str">
        <f t="shared" si="5"/>
        <v/>
      </c>
      <c r="O149" t="s">
        <v>182</v>
      </c>
      <c r="P149">
        <v>0.45679999999999998</v>
      </c>
      <c r="R149" s="432" t="s">
        <v>147</v>
      </c>
      <c r="S149" s="161">
        <v>0.75090000000000001</v>
      </c>
      <c r="W149" t="s">
        <v>182</v>
      </c>
      <c r="X149">
        <v>0.78049999999999997</v>
      </c>
      <c r="Z149" s="433"/>
      <c r="AA149" s="162">
        <v>73</v>
      </c>
    </row>
    <row r="150" spans="1:27" ht="15.75" thickBot="1" x14ac:dyDescent="0.3">
      <c r="A150" t="str">
        <f t="shared" si="4"/>
        <v/>
      </c>
      <c r="B150" t="s">
        <v>183</v>
      </c>
      <c r="D150" t="s">
        <v>183</v>
      </c>
      <c r="E150">
        <v>0.41610000000000003</v>
      </c>
      <c r="F150">
        <v>0.624</v>
      </c>
      <c r="G150" t="s">
        <v>183</v>
      </c>
      <c r="I150" t="str">
        <f t="shared" si="5"/>
        <v/>
      </c>
      <c r="O150" t="s">
        <v>183</v>
      </c>
      <c r="P150">
        <v>0.41610000000000003</v>
      </c>
      <c r="R150" s="433"/>
      <c r="S150" s="162">
        <v>73</v>
      </c>
      <c r="W150" t="s">
        <v>183</v>
      </c>
      <c r="X150">
        <v>0.624</v>
      </c>
      <c r="Z150" s="432" t="s">
        <v>38</v>
      </c>
      <c r="AA150" s="163">
        <v>0.78359999999999996</v>
      </c>
    </row>
    <row r="151" spans="1:27" ht="15.75" thickBot="1" x14ac:dyDescent="0.3">
      <c r="A151" t="str">
        <f t="shared" si="4"/>
        <v/>
      </c>
      <c r="B151" t="s">
        <v>184</v>
      </c>
      <c r="D151" t="s">
        <v>184</v>
      </c>
      <c r="E151">
        <v>0.872</v>
      </c>
      <c r="F151">
        <v>0.95589999999999997</v>
      </c>
      <c r="G151" t="s">
        <v>184</v>
      </c>
      <c r="I151" t="str">
        <f t="shared" si="5"/>
        <v/>
      </c>
      <c r="O151" t="s">
        <v>184</v>
      </c>
      <c r="P151">
        <v>0.872</v>
      </c>
      <c r="R151" s="432" t="s">
        <v>132</v>
      </c>
      <c r="S151" s="163">
        <v>0.74429999999999996</v>
      </c>
      <c r="W151" t="s">
        <v>184</v>
      </c>
      <c r="X151">
        <v>0.95589999999999997</v>
      </c>
      <c r="Z151" s="433"/>
      <c r="AA151" s="164">
        <v>74</v>
      </c>
    </row>
    <row r="152" spans="1:27" ht="15.75" thickBot="1" x14ac:dyDescent="0.3">
      <c r="A152" t="str">
        <f t="shared" si="4"/>
        <v/>
      </c>
      <c r="B152" t="s">
        <v>185</v>
      </c>
      <c r="D152" t="s">
        <v>185</v>
      </c>
      <c r="E152">
        <v>0.47899999999999998</v>
      </c>
      <c r="F152">
        <v>0.42659999999999998</v>
      </c>
      <c r="G152" t="s">
        <v>185</v>
      </c>
      <c r="I152" t="str">
        <f t="shared" si="5"/>
        <v/>
      </c>
      <c r="O152" t="s">
        <v>185</v>
      </c>
      <c r="P152">
        <v>0.47899999999999998</v>
      </c>
      <c r="R152" s="433"/>
      <c r="S152" s="164">
        <v>74</v>
      </c>
      <c r="W152" t="s">
        <v>185</v>
      </c>
      <c r="X152">
        <v>0.42659999999999998</v>
      </c>
      <c r="Z152" s="13" t="s">
        <v>313</v>
      </c>
      <c r="AA152" s="165">
        <v>0.78110000000000002</v>
      </c>
    </row>
    <row r="153" spans="1:27" ht="15.75" thickBot="1" x14ac:dyDescent="0.3">
      <c r="A153" t="str">
        <f t="shared" si="4"/>
        <v/>
      </c>
      <c r="B153" t="s">
        <v>186</v>
      </c>
      <c r="D153" t="s">
        <v>186</v>
      </c>
      <c r="E153">
        <v>0.46550000000000002</v>
      </c>
      <c r="F153">
        <v>0.34599999999999997</v>
      </c>
      <c r="G153" t="s">
        <v>186</v>
      </c>
      <c r="I153" t="str">
        <f t="shared" si="5"/>
        <v/>
      </c>
      <c r="O153" t="s">
        <v>186</v>
      </c>
      <c r="P153">
        <v>0.46550000000000002</v>
      </c>
      <c r="R153" s="432" t="s">
        <v>85</v>
      </c>
      <c r="S153" s="165">
        <v>0.74390000000000001</v>
      </c>
      <c r="W153" t="s">
        <v>186</v>
      </c>
      <c r="X153">
        <v>0.34599999999999997</v>
      </c>
      <c r="Z153" s="14" t="s">
        <v>423</v>
      </c>
      <c r="AA153" s="166">
        <v>75</v>
      </c>
    </row>
    <row r="154" spans="1:27" ht="15.75" thickBot="1" x14ac:dyDescent="0.3">
      <c r="A154" t="str">
        <f t="shared" si="4"/>
        <v/>
      </c>
      <c r="B154" t="s">
        <v>187</v>
      </c>
      <c r="D154" t="s">
        <v>187</v>
      </c>
      <c r="E154">
        <v>0.37219999999999998</v>
      </c>
      <c r="F154">
        <v>0.161</v>
      </c>
      <c r="G154" t="s">
        <v>187</v>
      </c>
      <c r="I154" t="str">
        <f t="shared" si="5"/>
        <v/>
      </c>
      <c r="O154" t="s">
        <v>187</v>
      </c>
      <c r="P154">
        <v>0.37219999999999998</v>
      </c>
      <c r="R154" s="433"/>
      <c r="S154" s="166">
        <v>75</v>
      </c>
      <c r="W154" t="s">
        <v>187</v>
      </c>
      <c r="X154">
        <v>0.161</v>
      </c>
      <c r="Z154" s="65" t="s">
        <v>23</v>
      </c>
      <c r="AA154" s="66" t="s">
        <v>408</v>
      </c>
    </row>
    <row r="155" spans="1:27" ht="15.75" thickBot="1" x14ac:dyDescent="0.3">
      <c r="A155" t="str">
        <f t="shared" si="4"/>
        <v/>
      </c>
      <c r="B155" t="s">
        <v>188</v>
      </c>
      <c r="D155" t="s">
        <v>188</v>
      </c>
      <c r="E155">
        <v>0.64749999999999996</v>
      </c>
      <c r="F155">
        <v>0.85170000000000001</v>
      </c>
      <c r="G155" t="s">
        <v>188</v>
      </c>
      <c r="I155" t="str">
        <f t="shared" si="5"/>
        <v/>
      </c>
      <c r="O155" t="s">
        <v>188</v>
      </c>
      <c r="P155">
        <v>0.64749999999999996</v>
      </c>
      <c r="R155" s="65" t="s">
        <v>23</v>
      </c>
      <c r="S155" s="66" t="s">
        <v>408</v>
      </c>
      <c r="W155" t="s">
        <v>188</v>
      </c>
      <c r="X155">
        <v>0.85170000000000001</v>
      </c>
      <c r="Z155" s="432" t="s">
        <v>182</v>
      </c>
      <c r="AA155" s="167">
        <v>0.78049999999999997</v>
      </c>
    </row>
    <row r="156" spans="1:27" ht="15.75" thickBot="1" x14ac:dyDescent="0.3">
      <c r="A156" t="str">
        <f t="shared" si="4"/>
        <v/>
      </c>
      <c r="B156" t="s">
        <v>189</v>
      </c>
      <c r="D156" t="s">
        <v>189</v>
      </c>
      <c r="E156">
        <v>0.105</v>
      </c>
      <c r="F156">
        <v>0.1308</v>
      </c>
      <c r="G156" t="s">
        <v>189</v>
      </c>
      <c r="I156" t="str">
        <f t="shared" si="5"/>
        <v/>
      </c>
      <c r="O156" t="s">
        <v>189</v>
      </c>
      <c r="P156">
        <v>0.105</v>
      </c>
      <c r="R156" s="432" t="s">
        <v>116</v>
      </c>
      <c r="S156" s="167">
        <v>0.74150000000000005</v>
      </c>
      <c r="W156" t="s">
        <v>189</v>
      </c>
      <c r="X156">
        <v>0.1308</v>
      </c>
      <c r="Z156" s="433"/>
      <c r="AA156" s="168">
        <v>76</v>
      </c>
    </row>
    <row r="157" spans="1:27" ht="15.75" thickBot="1" x14ac:dyDescent="0.3">
      <c r="A157" t="str">
        <f t="shared" si="4"/>
        <v/>
      </c>
      <c r="B157" t="s">
        <v>190</v>
      </c>
      <c r="D157" t="s">
        <v>190</v>
      </c>
      <c r="E157">
        <v>0.28399999999999997</v>
      </c>
      <c r="F157">
        <v>0.33600000000000002</v>
      </c>
      <c r="G157" t="s">
        <v>190</v>
      </c>
      <c r="I157" t="str">
        <f t="shared" si="5"/>
        <v/>
      </c>
      <c r="O157" t="s">
        <v>190</v>
      </c>
      <c r="P157">
        <v>0.28399999999999997</v>
      </c>
      <c r="R157" s="433"/>
      <c r="S157" s="168">
        <v>76</v>
      </c>
      <c r="W157" t="s">
        <v>190</v>
      </c>
      <c r="X157">
        <v>0.33600000000000002</v>
      </c>
      <c r="Z157" s="432" t="s">
        <v>252</v>
      </c>
      <c r="AA157" s="169">
        <v>0.77580000000000005</v>
      </c>
    </row>
    <row r="158" spans="1:27" ht="15.75" thickBot="1" x14ac:dyDescent="0.3">
      <c r="A158" t="str">
        <f t="shared" si="4"/>
        <v/>
      </c>
      <c r="B158" t="s">
        <v>191</v>
      </c>
      <c r="D158" t="s">
        <v>191</v>
      </c>
      <c r="E158">
        <v>0.1686</v>
      </c>
      <c r="F158">
        <v>0.17649999999999999</v>
      </c>
      <c r="G158" t="s">
        <v>191</v>
      </c>
      <c r="I158" t="str">
        <f t="shared" si="5"/>
        <v/>
      </c>
      <c r="O158" t="s">
        <v>191</v>
      </c>
      <c r="P158">
        <v>0.1686</v>
      </c>
      <c r="R158" s="13" t="s">
        <v>318</v>
      </c>
      <c r="S158" s="169">
        <v>0.73699999999999999</v>
      </c>
      <c r="W158" t="s">
        <v>191</v>
      </c>
      <c r="X158">
        <v>0.17649999999999999</v>
      </c>
      <c r="Z158" s="433"/>
      <c r="AA158" s="170">
        <v>77</v>
      </c>
    </row>
    <row r="159" spans="1:27" ht="15.75" thickBot="1" x14ac:dyDescent="0.3">
      <c r="A159" t="str">
        <f t="shared" si="4"/>
        <v/>
      </c>
      <c r="B159" t="s">
        <v>192</v>
      </c>
      <c r="D159" t="s">
        <v>192</v>
      </c>
      <c r="E159">
        <v>0.80210000000000004</v>
      </c>
      <c r="F159">
        <v>0.68479999999999996</v>
      </c>
      <c r="G159" t="s">
        <v>192</v>
      </c>
      <c r="I159" t="str">
        <f t="shared" si="5"/>
        <v/>
      </c>
      <c r="O159" t="s">
        <v>192</v>
      </c>
      <c r="P159">
        <v>0.80210000000000004</v>
      </c>
      <c r="R159" s="14" t="s">
        <v>416</v>
      </c>
      <c r="S159" s="170">
        <v>77</v>
      </c>
      <c r="W159" t="s">
        <v>192</v>
      </c>
      <c r="X159">
        <v>0.68479999999999996</v>
      </c>
      <c r="Z159" s="432" t="s">
        <v>250</v>
      </c>
      <c r="AA159" s="171">
        <v>0.77459999999999996</v>
      </c>
    </row>
    <row r="160" spans="1:27" ht="15.75" thickBot="1" x14ac:dyDescent="0.3">
      <c r="A160" t="str">
        <f t="shared" si="4"/>
        <v/>
      </c>
      <c r="B160" t="s">
        <v>193</v>
      </c>
      <c r="D160" t="s">
        <v>193</v>
      </c>
      <c r="E160">
        <v>0.49619999999999997</v>
      </c>
      <c r="F160">
        <v>0.63160000000000005</v>
      </c>
      <c r="G160" t="s">
        <v>193</v>
      </c>
      <c r="I160" t="str">
        <f t="shared" si="5"/>
        <v/>
      </c>
      <c r="O160" t="s">
        <v>193</v>
      </c>
      <c r="P160">
        <v>0.49619999999999997</v>
      </c>
      <c r="R160" s="432" t="s">
        <v>207</v>
      </c>
      <c r="S160" s="171">
        <v>0.7339</v>
      </c>
      <c r="W160" t="s">
        <v>193</v>
      </c>
      <c r="X160">
        <v>0.63160000000000005</v>
      </c>
      <c r="Z160" s="433"/>
      <c r="AA160" s="172">
        <v>78</v>
      </c>
    </row>
    <row r="161" spans="1:27" ht="15.75" thickBot="1" x14ac:dyDescent="0.3">
      <c r="A161" t="str">
        <f t="shared" si="4"/>
        <v/>
      </c>
      <c r="B161" t="s">
        <v>194</v>
      </c>
      <c r="D161" t="s">
        <v>194</v>
      </c>
      <c r="E161">
        <v>0.8982</v>
      </c>
      <c r="F161">
        <v>0.86950000000000005</v>
      </c>
      <c r="G161" t="s">
        <v>194</v>
      </c>
      <c r="I161" t="str">
        <f t="shared" si="5"/>
        <v/>
      </c>
      <c r="O161" t="s">
        <v>194</v>
      </c>
      <c r="P161">
        <v>0.8982</v>
      </c>
      <c r="R161" s="433"/>
      <c r="S161" s="172">
        <v>78</v>
      </c>
      <c r="W161" t="s">
        <v>194</v>
      </c>
      <c r="X161">
        <v>0.86950000000000005</v>
      </c>
      <c r="Z161" s="432" t="s">
        <v>37</v>
      </c>
      <c r="AA161" s="173">
        <v>0.76959999999999995</v>
      </c>
    </row>
    <row r="162" spans="1:27" ht="15.75" thickBot="1" x14ac:dyDescent="0.3">
      <c r="A162" t="str">
        <f t="shared" si="4"/>
        <v/>
      </c>
      <c r="B162" t="s">
        <v>195</v>
      </c>
      <c r="D162" t="s">
        <v>195</v>
      </c>
      <c r="E162">
        <v>0.15429999999999999</v>
      </c>
      <c r="F162">
        <v>0.1762</v>
      </c>
      <c r="G162" t="s">
        <v>195</v>
      </c>
      <c r="I162" t="str">
        <f t="shared" si="5"/>
        <v/>
      </c>
      <c r="O162" t="s">
        <v>195</v>
      </c>
      <c r="P162">
        <v>0.15429999999999999</v>
      </c>
      <c r="R162" s="432" t="s">
        <v>377</v>
      </c>
      <c r="S162" s="173">
        <v>0.72929999999999995</v>
      </c>
      <c r="W162" t="s">
        <v>195</v>
      </c>
      <c r="X162">
        <v>0.1762</v>
      </c>
      <c r="Z162" s="433"/>
      <c r="AA162" s="174">
        <v>79</v>
      </c>
    </row>
    <row r="163" spans="1:27" ht="15.75" thickBot="1" x14ac:dyDescent="0.3">
      <c r="A163" t="str">
        <f t="shared" si="4"/>
        <v/>
      </c>
      <c r="B163" t="s">
        <v>196</v>
      </c>
      <c r="D163" t="s">
        <v>196</v>
      </c>
      <c r="E163">
        <v>0.55969999999999998</v>
      </c>
      <c r="F163">
        <v>0.4864</v>
      </c>
      <c r="G163" t="s">
        <v>196</v>
      </c>
      <c r="I163" t="str">
        <f t="shared" si="5"/>
        <v/>
      </c>
      <c r="O163" t="s">
        <v>196</v>
      </c>
      <c r="P163">
        <v>0.55969999999999998</v>
      </c>
      <c r="R163" s="433"/>
      <c r="S163" s="174">
        <v>79</v>
      </c>
      <c r="W163" t="s">
        <v>196</v>
      </c>
      <c r="X163">
        <v>0.4864</v>
      </c>
      <c r="Z163" s="13" t="s">
        <v>143</v>
      </c>
      <c r="AA163" s="175">
        <v>0.76939999999999997</v>
      </c>
    </row>
    <row r="164" spans="1:27" ht="15.75" thickBot="1" x14ac:dyDescent="0.3">
      <c r="A164" t="str">
        <f t="shared" si="4"/>
        <v/>
      </c>
      <c r="B164" t="s">
        <v>197</v>
      </c>
      <c r="D164" t="s">
        <v>197</v>
      </c>
      <c r="E164">
        <v>0.12540000000000001</v>
      </c>
      <c r="F164">
        <v>0.1593</v>
      </c>
      <c r="G164" t="s">
        <v>197</v>
      </c>
      <c r="I164" t="str">
        <f t="shared" si="5"/>
        <v/>
      </c>
      <c r="O164" t="s">
        <v>197</v>
      </c>
      <c r="P164">
        <v>0.12540000000000001</v>
      </c>
      <c r="R164" s="432" t="s">
        <v>130</v>
      </c>
      <c r="S164" s="175">
        <v>0.7258</v>
      </c>
      <c r="W164" t="s">
        <v>197</v>
      </c>
      <c r="X164">
        <v>0.1593</v>
      </c>
      <c r="Z164" s="14" t="s">
        <v>424</v>
      </c>
      <c r="AA164" s="176">
        <v>80</v>
      </c>
    </row>
    <row r="165" spans="1:27" ht="15.75" thickBot="1" x14ac:dyDescent="0.3">
      <c r="A165" t="str">
        <f t="shared" si="4"/>
        <v/>
      </c>
      <c r="B165" t="s">
        <v>198</v>
      </c>
      <c r="D165" t="s">
        <v>198</v>
      </c>
      <c r="E165">
        <v>0.78120000000000001</v>
      </c>
      <c r="F165">
        <v>0.6996</v>
      </c>
      <c r="G165" t="s">
        <v>198</v>
      </c>
      <c r="I165" t="str">
        <f t="shared" si="5"/>
        <v/>
      </c>
      <c r="O165" t="s">
        <v>198</v>
      </c>
      <c r="P165">
        <v>0.78120000000000001</v>
      </c>
      <c r="R165" s="433"/>
      <c r="S165" s="176">
        <v>80</v>
      </c>
      <c r="W165" t="s">
        <v>198</v>
      </c>
      <c r="X165">
        <v>0.6996</v>
      </c>
      <c r="Z165" s="432" t="s">
        <v>364</v>
      </c>
      <c r="AA165" s="177">
        <v>0.76739999999999997</v>
      </c>
    </row>
    <row r="166" spans="1:27" ht="15.75" thickBot="1" x14ac:dyDescent="0.3">
      <c r="A166" t="str">
        <f t="shared" si="4"/>
        <v/>
      </c>
      <c r="B166" t="s">
        <v>199</v>
      </c>
      <c r="D166" t="s">
        <v>199</v>
      </c>
      <c r="E166">
        <v>0.36099999999999999</v>
      </c>
      <c r="F166">
        <v>0.62390000000000001</v>
      </c>
      <c r="G166" t="s">
        <v>199</v>
      </c>
      <c r="I166" t="str">
        <f t="shared" si="5"/>
        <v/>
      </c>
      <c r="O166" t="s">
        <v>199</v>
      </c>
      <c r="P166">
        <v>0.36099999999999999</v>
      </c>
      <c r="R166" s="432" t="s">
        <v>364</v>
      </c>
      <c r="S166" s="177">
        <v>0.72240000000000004</v>
      </c>
      <c r="W166" t="s">
        <v>199</v>
      </c>
      <c r="X166">
        <v>0.62390000000000001</v>
      </c>
      <c r="Z166" s="433"/>
      <c r="AA166" s="178">
        <v>81</v>
      </c>
    </row>
    <row r="167" spans="1:27" ht="15.75" thickBot="1" x14ac:dyDescent="0.3">
      <c r="A167" t="str">
        <f t="shared" si="4"/>
        <v/>
      </c>
      <c r="B167" t="s">
        <v>200</v>
      </c>
      <c r="D167" t="s">
        <v>200</v>
      </c>
      <c r="E167">
        <v>0.92269999999999996</v>
      </c>
      <c r="F167">
        <v>0.92859999999999998</v>
      </c>
      <c r="G167" t="s">
        <v>200</v>
      </c>
      <c r="I167" t="str">
        <f t="shared" si="5"/>
        <v/>
      </c>
      <c r="O167" t="s">
        <v>200</v>
      </c>
      <c r="P167">
        <v>0.92269999999999996</v>
      </c>
      <c r="R167" s="433"/>
      <c r="S167" s="178">
        <v>81</v>
      </c>
      <c r="W167" t="s">
        <v>200</v>
      </c>
      <c r="X167">
        <v>0.92859999999999998</v>
      </c>
      <c r="Z167" s="13" t="s">
        <v>71</v>
      </c>
      <c r="AA167" s="179">
        <v>0.76629999999999998</v>
      </c>
    </row>
    <row r="168" spans="1:27" ht="15.75" thickBot="1" x14ac:dyDescent="0.3">
      <c r="A168" t="str">
        <f t="shared" si="4"/>
        <v/>
      </c>
      <c r="B168" t="s">
        <v>201</v>
      </c>
      <c r="D168" t="s">
        <v>201</v>
      </c>
      <c r="E168">
        <v>0.27379999999999999</v>
      </c>
      <c r="F168">
        <v>0.33079999999999998</v>
      </c>
      <c r="G168" t="s">
        <v>201</v>
      </c>
      <c r="I168" t="str">
        <f t="shared" si="5"/>
        <v/>
      </c>
      <c r="O168" t="s">
        <v>201</v>
      </c>
      <c r="P168">
        <v>0.27379999999999999</v>
      </c>
      <c r="R168" s="432" t="s">
        <v>212</v>
      </c>
      <c r="S168" s="179">
        <v>0.72089999999999999</v>
      </c>
      <c r="W168" t="s">
        <v>201</v>
      </c>
      <c r="X168">
        <v>0.33079999999999998</v>
      </c>
      <c r="Z168" s="14" t="s">
        <v>425</v>
      </c>
      <c r="AA168" s="180">
        <v>82</v>
      </c>
    </row>
    <row r="169" spans="1:27" ht="15.75" thickBot="1" x14ac:dyDescent="0.3">
      <c r="A169" t="str">
        <f t="shared" si="4"/>
        <v/>
      </c>
      <c r="B169" t="s">
        <v>202</v>
      </c>
      <c r="D169" t="s">
        <v>202</v>
      </c>
      <c r="E169">
        <v>0.83950000000000002</v>
      </c>
      <c r="F169">
        <v>0.82509999999999994</v>
      </c>
      <c r="G169" t="s">
        <v>202</v>
      </c>
      <c r="I169" t="str">
        <f t="shared" si="5"/>
        <v/>
      </c>
      <c r="O169" t="s">
        <v>202</v>
      </c>
      <c r="P169">
        <v>0.83950000000000002</v>
      </c>
      <c r="R169" s="433"/>
      <c r="S169" s="180">
        <v>82</v>
      </c>
      <c r="W169" t="s">
        <v>202</v>
      </c>
      <c r="X169">
        <v>0.82509999999999994</v>
      </c>
      <c r="Z169" s="432" t="s">
        <v>273</v>
      </c>
      <c r="AA169" s="181">
        <v>0.76219999999999999</v>
      </c>
    </row>
    <row r="170" spans="1:27" ht="15.75" thickBot="1" x14ac:dyDescent="0.3">
      <c r="A170" t="str">
        <f t="shared" si="4"/>
        <v/>
      </c>
      <c r="B170" t="s">
        <v>203</v>
      </c>
      <c r="D170" t="s">
        <v>203</v>
      </c>
      <c r="E170">
        <v>0.94550000000000001</v>
      </c>
      <c r="F170">
        <v>0.94369999999999998</v>
      </c>
      <c r="G170" t="s">
        <v>203</v>
      </c>
      <c r="I170" t="str">
        <f t="shared" si="5"/>
        <v/>
      </c>
      <c r="O170" t="s">
        <v>203</v>
      </c>
      <c r="P170">
        <v>0.94550000000000001</v>
      </c>
      <c r="R170" s="13" t="s">
        <v>347</v>
      </c>
      <c r="S170" s="181">
        <v>0.71809999999999996</v>
      </c>
      <c r="W170" t="s">
        <v>203</v>
      </c>
      <c r="X170">
        <v>0.94369999999999998</v>
      </c>
      <c r="Z170" s="433"/>
      <c r="AA170" s="182">
        <v>83</v>
      </c>
    </row>
    <row r="171" spans="1:27" ht="15.75" thickBot="1" x14ac:dyDescent="0.3">
      <c r="A171" t="str">
        <f t="shared" si="4"/>
        <v/>
      </c>
      <c r="B171" t="s">
        <v>204</v>
      </c>
      <c r="D171" t="s">
        <v>204</v>
      </c>
      <c r="E171">
        <v>0.6482</v>
      </c>
      <c r="F171">
        <v>0.54059999999999997</v>
      </c>
      <c r="G171" t="s">
        <v>204</v>
      </c>
      <c r="I171" t="str">
        <f t="shared" si="5"/>
        <v/>
      </c>
      <c r="O171" t="s">
        <v>204</v>
      </c>
      <c r="P171">
        <v>0.6482</v>
      </c>
      <c r="R171" s="14" t="s">
        <v>426</v>
      </c>
      <c r="S171" s="182">
        <v>83</v>
      </c>
      <c r="W171" t="s">
        <v>204</v>
      </c>
      <c r="X171">
        <v>0.54059999999999997</v>
      </c>
      <c r="Z171" s="432" t="s">
        <v>319</v>
      </c>
      <c r="AA171" s="183">
        <v>0.7621</v>
      </c>
    </row>
    <row r="172" spans="1:27" ht="15.75" thickBot="1" x14ac:dyDescent="0.3">
      <c r="A172" t="str">
        <f t="shared" si="4"/>
        <v/>
      </c>
      <c r="B172" t="s">
        <v>205</v>
      </c>
      <c r="D172" t="s">
        <v>205</v>
      </c>
      <c r="E172">
        <v>0.62880000000000003</v>
      </c>
      <c r="F172">
        <v>0.59119999999999995</v>
      </c>
      <c r="G172" t="s">
        <v>205</v>
      </c>
      <c r="I172" t="str">
        <f t="shared" si="5"/>
        <v/>
      </c>
      <c r="O172" t="s">
        <v>205</v>
      </c>
      <c r="P172">
        <v>0.62880000000000003</v>
      </c>
      <c r="R172" s="432" t="s">
        <v>38</v>
      </c>
      <c r="S172" s="183">
        <v>0.71730000000000005</v>
      </c>
      <c r="W172" t="s">
        <v>205</v>
      </c>
      <c r="X172">
        <v>0.59119999999999995</v>
      </c>
      <c r="Z172" s="433"/>
      <c r="AA172" s="184">
        <v>84</v>
      </c>
    </row>
    <row r="173" spans="1:27" ht="15.75" thickBot="1" x14ac:dyDescent="0.3">
      <c r="A173" t="str">
        <f t="shared" si="4"/>
        <v/>
      </c>
      <c r="B173" t="s">
        <v>206</v>
      </c>
      <c r="D173" t="s">
        <v>206</v>
      </c>
      <c r="E173">
        <v>0.32869999999999999</v>
      </c>
      <c r="F173">
        <v>0.50060000000000004</v>
      </c>
      <c r="G173" t="s">
        <v>206</v>
      </c>
      <c r="I173" t="str">
        <f t="shared" si="5"/>
        <v/>
      </c>
      <c r="O173" t="s">
        <v>206</v>
      </c>
      <c r="P173">
        <v>0.32869999999999999</v>
      </c>
      <c r="R173" s="433"/>
      <c r="S173" s="184">
        <v>84</v>
      </c>
      <c r="W173" t="s">
        <v>206</v>
      </c>
      <c r="X173">
        <v>0.50060000000000004</v>
      </c>
      <c r="Z173" s="432" t="s">
        <v>208</v>
      </c>
      <c r="AA173" s="185">
        <v>0.76049999999999995</v>
      </c>
    </row>
    <row r="174" spans="1:27" ht="15.75" thickBot="1" x14ac:dyDescent="0.3">
      <c r="A174" t="str">
        <f t="shared" si="4"/>
        <v/>
      </c>
      <c r="B174" t="s">
        <v>207</v>
      </c>
      <c r="D174" t="s">
        <v>207</v>
      </c>
      <c r="E174">
        <v>0.7339</v>
      </c>
      <c r="F174">
        <v>0.74109999999999998</v>
      </c>
      <c r="G174" t="s">
        <v>207</v>
      </c>
      <c r="I174" t="str">
        <f t="shared" si="5"/>
        <v/>
      </c>
      <c r="O174" t="s">
        <v>207</v>
      </c>
      <c r="P174">
        <v>0.7339</v>
      </c>
      <c r="R174" s="432" t="s">
        <v>367</v>
      </c>
      <c r="S174" s="185">
        <v>0.71440000000000003</v>
      </c>
      <c r="W174" t="s">
        <v>207</v>
      </c>
      <c r="X174">
        <v>0.74109999999999998</v>
      </c>
      <c r="Z174" s="433"/>
      <c r="AA174" s="186">
        <v>85</v>
      </c>
    </row>
    <row r="175" spans="1:27" ht="15.75" thickBot="1" x14ac:dyDescent="0.3">
      <c r="A175" t="str">
        <f t="shared" si="4"/>
        <v/>
      </c>
      <c r="B175" t="s">
        <v>208</v>
      </c>
      <c r="D175" t="s">
        <v>208</v>
      </c>
      <c r="E175">
        <v>0.6764</v>
      </c>
      <c r="F175">
        <v>0.76049999999999995</v>
      </c>
      <c r="G175" t="s">
        <v>208</v>
      </c>
      <c r="I175" t="str">
        <f t="shared" si="5"/>
        <v/>
      </c>
      <c r="O175" t="s">
        <v>208</v>
      </c>
      <c r="P175">
        <v>0.6764</v>
      </c>
      <c r="R175" s="433"/>
      <c r="S175" s="186">
        <v>85</v>
      </c>
      <c r="W175" t="s">
        <v>208</v>
      </c>
      <c r="X175">
        <v>0.76049999999999995</v>
      </c>
      <c r="Z175" s="432" t="s">
        <v>253</v>
      </c>
      <c r="AA175" s="187">
        <v>0.74860000000000004</v>
      </c>
    </row>
    <row r="176" spans="1:27" ht="15.75" thickBot="1" x14ac:dyDescent="0.3">
      <c r="A176" t="str">
        <f t="shared" si="4"/>
        <v/>
      </c>
      <c r="B176" t="s">
        <v>209</v>
      </c>
      <c r="D176" t="s">
        <v>209</v>
      </c>
      <c r="E176">
        <v>9.9299999999999999E-2</v>
      </c>
      <c r="F176">
        <v>6.4299999999999996E-2</v>
      </c>
      <c r="G176" t="s">
        <v>209</v>
      </c>
      <c r="I176" t="str">
        <f t="shared" si="5"/>
        <v/>
      </c>
      <c r="O176" t="s">
        <v>209</v>
      </c>
      <c r="P176">
        <v>9.9299999999999999E-2</v>
      </c>
      <c r="R176" s="13" t="s">
        <v>90</v>
      </c>
      <c r="S176" s="187">
        <v>0.70809999999999995</v>
      </c>
      <c r="W176" t="s">
        <v>209</v>
      </c>
      <c r="X176">
        <v>6.4299999999999996E-2</v>
      </c>
      <c r="Z176" s="433"/>
      <c r="AA176" s="188">
        <v>86</v>
      </c>
    </row>
    <row r="177" spans="1:27" ht="15.75" thickBot="1" x14ac:dyDescent="0.3">
      <c r="A177" t="str">
        <f t="shared" si="4"/>
        <v/>
      </c>
      <c r="B177" t="s">
        <v>210</v>
      </c>
      <c r="D177" t="s">
        <v>210</v>
      </c>
      <c r="E177">
        <v>0.30819999999999997</v>
      </c>
      <c r="F177">
        <v>0.66149999999999998</v>
      </c>
      <c r="G177" t="s">
        <v>210</v>
      </c>
      <c r="I177" t="str">
        <f t="shared" si="5"/>
        <v/>
      </c>
      <c r="O177" t="s">
        <v>210</v>
      </c>
      <c r="P177">
        <v>0.30819999999999997</v>
      </c>
      <c r="R177" s="14" t="s">
        <v>411</v>
      </c>
      <c r="S177" s="188">
        <v>86</v>
      </c>
      <c r="W177" t="s">
        <v>210</v>
      </c>
      <c r="X177">
        <v>0.66149999999999998</v>
      </c>
      <c r="Z177" s="432" t="s">
        <v>59</v>
      </c>
      <c r="AA177" s="189">
        <v>0.74719999999999998</v>
      </c>
    </row>
    <row r="178" spans="1:27" ht="15.75" thickBot="1" x14ac:dyDescent="0.3">
      <c r="A178" t="str">
        <f t="shared" si="4"/>
        <v/>
      </c>
      <c r="B178" t="s">
        <v>211</v>
      </c>
      <c r="D178" t="s">
        <v>211</v>
      </c>
      <c r="E178">
        <v>0.34449999999999997</v>
      </c>
      <c r="F178">
        <v>0.39939999999999998</v>
      </c>
      <c r="G178" t="s">
        <v>211</v>
      </c>
      <c r="I178" t="str">
        <f t="shared" si="5"/>
        <v/>
      </c>
      <c r="O178" t="s">
        <v>211</v>
      </c>
      <c r="P178">
        <v>0.34449999999999997</v>
      </c>
      <c r="R178" s="13" t="s">
        <v>158</v>
      </c>
      <c r="S178" s="189">
        <v>0.70530000000000004</v>
      </c>
      <c r="W178" t="s">
        <v>211</v>
      </c>
      <c r="X178">
        <v>0.39939999999999998</v>
      </c>
      <c r="Z178" s="433"/>
      <c r="AA178" s="190">
        <v>87</v>
      </c>
    </row>
    <row r="179" spans="1:27" ht="15.75" thickBot="1" x14ac:dyDescent="0.3">
      <c r="A179" t="str">
        <f t="shared" si="4"/>
        <v/>
      </c>
      <c r="B179" t="s">
        <v>212</v>
      </c>
      <c r="D179" t="s">
        <v>212</v>
      </c>
      <c r="E179">
        <v>0.72089999999999999</v>
      </c>
      <c r="F179">
        <v>0.69340000000000002</v>
      </c>
      <c r="G179" t="s">
        <v>212</v>
      </c>
      <c r="I179" t="str">
        <f t="shared" si="5"/>
        <v/>
      </c>
      <c r="O179" t="s">
        <v>212</v>
      </c>
      <c r="P179">
        <v>0.72089999999999999</v>
      </c>
      <c r="R179" s="14" t="s">
        <v>427</v>
      </c>
      <c r="S179" s="190">
        <v>87</v>
      </c>
      <c r="W179" t="s">
        <v>212</v>
      </c>
      <c r="X179">
        <v>0.69340000000000002</v>
      </c>
      <c r="Z179" s="432" t="s">
        <v>116</v>
      </c>
      <c r="AA179" s="191">
        <v>0.74680000000000002</v>
      </c>
    </row>
    <row r="180" spans="1:27" ht="15.75" thickBot="1" x14ac:dyDescent="0.3">
      <c r="A180" t="str">
        <f t="shared" si="4"/>
        <v/>
      </c>
      <c r="B180" t="s">
        <v>213</v>
      </c>
      <c r="D180" t="s">
        <v>213</v>
      </c>
      <c r="E180">
        <v>0.43259999999999998</v>
      </c>
      <c r="F180">
        <v>0.64990000000000003</v>
      </c>
      <c r="G180" t="s">
        <v>213</v>
      </c>
      <c r="I180" t="str">
        <f t="shared" si="5"/>
        <v/>
      </c>
      <c r="O180" t="s">
        <v>213</v>
      </c>
      <c r="P180">
        <v>0.43259999999999998</v>
      </c>
      <c r="R180" s="432" t="s">
        <v>341</v>
      </c>
      <c r="S180" s="191">
        <v>0.70450000000000002</v>
      </c>
      <c r="W180" t="s">
        <v>213</v>
      </c>
      <c r="X180">
        <v>0.64990000000000003</v>
      </c>
      <c r="Z180" s="433"/>
      <c r="AA180" s="192">
        <v>88</v>
      </c>
    </row>
    <row r="181" spans="1:27" ht="15.75" thickBot="1" x14ac:dyDescent="0.3">
      <c r="A181" t="str">
        <f t="shared" si="4"/>
        <v/>
      </c>
      <c r="B181" t="s">
        <v>214</v>
      </c>
      <c r="D181" t="s">
        <v>214</v>
      </c>
      <c r="E181">
        <v>0.2407</v>
      </c>
      <c r="F181">
        <v>0.52649999999999997</v>
      </c>
      <c r="G181" t="s">
        <v>214</v>
      </c>
      <c r="I181" t="str">
        <f t="shared" si="5"/>
        <v/>
      </c>
      <c r="O181" t="s">
        <v>214</v>
      </c>
      <c r="P181">
        <v>0.2407</v>
      </c>
      <c r="R181" s="433"/>
      <c r="S181" s="192">
        <v>88</v>
      </c>
      <c r="W181" t="s">
        <v>214</v>
      </c>
      <c r="X181">
        <v>0.52649999999999997</v>
      </c>
      <c r="Z181" s="432" t="s">
        <v>351</v>
      </c>
      <c r="AA181" s="193">
        <v>0.74450000000000005</v>
      </c>
    </row>
    <row r="182" spans="1:27" ht="15.75" thickBot="1" x14ac:dyDescent="0.3">
      <c r="A182" t="str">
        <f t="shared" si="4"/>
        <v/>
      </c>
      <c r="B182" t="s">
        <v>215</v>
      </c>
      <c r="D182" t="s">
        <v>215</v>
      </c>
      <c r="E182">
        <v>0.50390000000000001</v>
      </c>
      <c r="F182">
        <v>0.59719999999999995</v>
      </c>
      <c r="G182" t="s">
        <v>215</v>
      </c>
      <c r="I182" t="str">
        <f t="shared" si="5"/>
        <v/>
      </c>
      <c r="O182" t="s">
        <v>215</v>
      </c>
      <c r="P182">
        <v>0.50390000000000001</v>
      </c>
      <c r="R182" s="432" t="s">
        <v>59</v>
      </c>
      <c r="S182" s="193">
        <v>0.69789999999999996</v>
      </c>
      <c r="W182" t="s">
        <v>215</v>
      </c>
      <c r="X182">
        <v>0.59719999999999995</v>
      </c>
      <c r="Z182" s="433"/>
      <c r="AA182" s="194">
        <v>89</v>
      </c>
    </row>
    <row r="183" spans="1:27" ht="15.75" thickBot="1" x14ac:dyDescent="0.3">
      <c r="A183" t="str">
        <f t="shared" si="4"/>
        <v/>
      </c>
      <c r="B183" t="s">
        <v>216</v>
      </c>
      <c r="D183" t="s">
        <v>216</v>
      </c>
      <c r="E183">
        <v>0.1613</v>
      </c>
      <c r="F183">
        <v>0.2122</v>
      </c>
      <c r="G183" t="s">
        <v>216</v>
      </c>
      <c r="I183" t="str">
        <f t="shared" si="5"/>
        <v/>
      </c>
      <c r="O183" t="s">
        <v>216</v>
      </c>
      <c r="P183">
        <v>0.1613</v>
      </c>
      <c r="R183" s="433"/>
      <c r="S183" s="194">
        <v>89</v>
      </c>
      <c r="W183" t="s">
        <v>216</v>
      </c>
      <c r="X183">
        <v>0.2122</v>
      </c>
      <c r="Z183" s="432" t="s">
        <v>207</v>
      </c>
      <c r="AA183" s="195">
        <v>0.74109999999999998</v>
      </c>
    </row>
    <row r="184" spans="1:27" ht="15.75" thickBot="1" x14ac:dyDescent="0.3">
      <c r="A184" t="str">
        <f t="shared" si="4"/>
        <v/>
      </c>
      <c r="B184" t="s">
        <v>217</v>
      </c>
      <c r="D184" t="s">
        <v>217</v>
      </c>
      <c r="E184">
        <v>0.23480000000000001</v>
      </c>
      <c r="F184">
        <v>0.3448</v>
      </c>
      <c r="G184" t="s">
        <v>217</v>
      </c>
      <c r="I184" t="str">
        <f t="shared" si="5"/>
        <v/>
      </c>
      <c r="O184" t="s">
        <v>217</v>
      </c>
      <c r="P184">
        <v>0.23480000000000001</v>
      </c>
      <c r="R184" s="432" t="s">
        <v>92</v>
      </c>
      <c r="S184" s="195">
        <v>0.69769999999999999</v>
      </c>
      <c r="W184" t="s">
        <v>217</v>
      </c>
      <c r="X184">
        <v>0.3448</v>
      </c>
      <c r="Z184" s="433"/>
      <c r="AA184" s="196">
        <v>90</v>
      </c>
    </row>
    <row r="185" spans="1:27" ht="15.75" thickBot="1" x14ac:dyDescent="0.3">
      <c r="A185" t="str">
        <f t="shared" si="4"/>
        <v/>
      </c>
      <c r="B185" t="s">
        <v>218</v>
      </c>
      <c r="D185" t="s">
        <v>218</v>
      </c>
      <c r="E185">
        <v>0.45479999999999998</v>
      </c>
      <c r="F185">
        <v>0.63370000000000004</v>
      </c>
      <c r="G185" t="s">
        <v>218</v>
      </c>
      <c r="I185" t="str">
        <f t="shared" si="5"/>
        <v/>
      </c>
      <c r="O185" t="s">
        <v>218</v>
      </c>
      <c r="P185">
        <v>0.45479999999999998</v>
      </c>
      <c r="R185" s="433"/>
      <c r="S185" s="196">
        <v>90</v>
      </c>
      <c r="W185" t="s">
        <v>218</v>
      </c>
      <c r="X185">
        <v>0.63370000000000004</v>
      </c>
      <c r="Z185" s="432" t="s">
        <v>179</v>
      </c>
      <c r="AA185" s="197">
        <v>0.74060000000000004</v>
      </c>
    </row>
    <row r="186" spans="1:27" ht="15.75" thickBot="1" x14ac:dyDescent="0.3">
      <c r="A186" t="str">
        <f t="shared" si="4"/>
        <v/>
      </c>
      <c r="B186" t="s">
        <v>219</v>
      </c>
      <c r="D186" t="s">
        <v>219</v>
      </c>
      <c r="E186">
        <v>0.59399999999999997</v>
      </c>
      <c r="F186">
        <v>0.25240000000000001</v>
      </c>
      <c r="G186" t="s">
        <v>219</v>
      </c>
      <c r="I186" t="str">
        <f t="shared" si="5"/>
        <v/>
      </c>
      <c r="O186" t="s">
        <v>219</v>
      </c>
      <c r="P186">
        <v>0.59399999999999997</v>
      </c>
      <c r="R186" s="13" t="s">
        <v>300</v>
      </c>
      <c r="S186" s="197">
        <v>0.6976</v>
      </c>
      <c r="W186" t="s">
        <v>219</v>
      </c>
      <c r="X186">
        <v>0.25240000000000001</v>
      </c>
      <c r="Z186" s="433"/>
      <c r="AA186" s="198">
        <v>91</v>
      </c>
    </row>
    <row r="187" spans="1:27" ht="15.75" thickBot="1" x14ac:dyDescent="0.3">
      <c r="A187" t="str">
        <f t="shared" si="4"/>
        <v/>
      </c>
      <c r="B187" t="s">
        <v>220</v>
      </c>
      <c r="D187" t="s">
        <v>220</v>
      </c>
      <c r="E187">
        <v>0.76780000000000004</v>
      </c>
      <c r="F187">
        <v>0.67989999999999995</v>
      </c>
      <c r="G187" t="s">
        <v>220</v>
      </c>
      <c r="I187" t="str">
        <f t="shared" si="5"/>
        <v/>
      </c>
      <c r="O187" t="s">
        <v>220</v>
      </c>
      <c r="P187">
        <v>0.76780000000000004</v>
      </c>
      <c r="R187" s="14" t="s">
        <v>419</v>
      </c>
      <c r="S187" s="198">
        <v>91</v>
      </c>
      <c r="W187" t="s">
        <v>220</v>
      </c>
      <c r="X187">
        <v>0.67989999999999995</v>
      </c>
      <c r="Z187" s="432" t="s">
        <v>98</v>
      </c>
      <c r="AA187" s="199">
        <v>0.73860000000000003</v>
      </c>
    </row>
    <row r="188" spans="1:27" ht="15.75" thickBot="1" x14ac:dyDescent="0.3">
      <c r="A188" t="str">
        <f t="shared" si="4"/>
        <v/>
      </c>
      <c r="B188" t="s">
        <v>221</v>
      </c>
      <c r="D188" t="s">
        <v>221</v>
      </c>
      <c r="E188">
        <v>0.61099999999999999</v>
      </c>
      <c r="F188">
        <v>0.41670000000000001</v>
      </c>
      <c r="G188" t="s">
        <v>221</v>
      </c>
      <c r="I188" t="str">
        <f t="shared" si="5"/>
        <v/>
      </c>
      <c r="O188" t="s">
        <v>221</v>
      </c>
      <c r="P188">
        <v>0.61099999999999999</v>
      </c>
      <c r="R188" s="432" t="s">
        <v>37</v>
      </c>
      <c r="S188" s="199">
        <v>0.69540000000000002</v>
      </c>
      <c r="W188" t="s">
        <v>221</v>
      </c>
      <c r="X188">
        <v>0.41670000000000001</v>
      </c>
      <c r="Z188" s="433"/>
      <c r="AA188" s="200">
        <v>92</v>
      </c>
    </row>
    <row r="189" spans="1:27" ht="15.75" thickBot="1" x14ac:dyDescent="0.3">
      <c r="A189" t="str">
        <f t="shared" si="4"/>
        <v/>
      </c>
      <c r="B189" t="s">
        <v>222</v>
      </c>
      <c r="D189" t="s">
        <v>222</v>
      </c>
      <c r="E189">
        <v>0.54459999999999997</v>
      </c>
      <c r="F189">
        <v>0.61250000000000004</v>
      </c>
      <c r="G189" t="s">
        <v>222</v>
      </c>
      <c r="I189" t="str">
        <f t="shared" si="5"/>
        <v/>
      </c>
      <c r="O189" t="s">
        <v>222</v>
      </c>
      <c r="P189">
        <v>0.54459999999999997</v>
      </c>
      <c r="R189" s="433"/>
      <c r="S189" s="200">
        <v>92</v>
      </c>
      <c r="W189" t="s">
        <v>222</v>
      </c>
      <c r="X189">
        <v>0.61250000000000004</v>
      </c>
      <c r="Z189" s="13" t="s">
        <v>267</v>
      </c>
      <c r="AA189" s="201">
        <v>0.73740000000000006</v>
      </c>
    </row>
    <row r="190" spans="1:27" ht="15.75" thickBot="1" x14ac:dyDescent="0.3">
      <c r="A190" t="str">
        <f t="shared" si="4"/>
        <v/>
      </c>
      <c r="B190" t="s">
        <v>223</v>
      </c>
      <c r="D190" t="s">
        <v>223</v>
      </c>
      <c r="E190">
        <v>0.32240000000000002</v>
      </c>
      <c r="F190">
        <v>0.28849999999999998</v>
      </c>
      <c r="G190" t="s">
        <v>223</v>
      </c>
      <c r="I190" t="str">
        <f t="shared" si="5"/>
        <v/>
      </c>
      <c r="O190" t="s">
        <v>223</v>
      </c>
      <c r="P190">
        <v>0.32240000000000002</v>
      </c>
      <c r="R190" s="432" t="s">
        <v>273</v>
      </c>
      <c r="S190" s="201">
        <v>0.68759999999999999</v>
      </c>
      <c r="W190" t="s">
        <v>223</v>
      </c>
      <c r="X190">
        <v>0.28849999999999998</v>
      </c>
      <c r="Z190" s="14" t="s">
        <v>412</v>
      </c>
      <c r="AA190" s="202">
        <v>93</v>
      </c>
    </row>
    <row r="191" spans="1:27" ht="15.75" thickBot="1" x14ac:dyDescent="0.3">
      <c r="A191" t="str">
        <f t="shared" si="4"/>
        <v/>
      </c>
      <c r="B191" t="s">
        <v>224</v>
      </c>
      <c r="D191" t="s">
        <v>224</v>
      </c>
      <c r="E191">
        <v>0.59109999999999996</v>
      </c>
      <c r="F191">
        <v>0.7923</v>
      </c>
      <c r="G191" t="s">
        <v>224</v>
      </c>
      <c r="I191" t="str">
        <f t="shared" si="5"/>
        <v/>
      </c>
      <c r="O191" t="s">
        <v>224</v>
      </c>
      <c r="P191">
        <v>0.59109999999999996</v>
      </c>
      <c r="R191" s="433"/>
      <c r="S191" s="202">
        <v>93</v>
      </c>
      <c r="W191" t="s">
        <v>224</v>
      </c>
      <c r="X191">
        <v>0.7923</v>
      </c>
      <c r="Z191" s="432" t="s">
        <v>131</v>
      </c>
      <c r="AA191" s="203">
        <v>0.73070000000000002</v>
      </c>
    </row>
    <row r="192" spans="1:27" ht="15.75" thickBot="1" x14ac:dyDescent="0.3">
      <c r="A192" t="str">
        <f t="shared" si="4"/>
        <v/>
      </c>
      <c r="B192" t="s">
        <v>225</v>
      </c>
      <c r="D192" t="s">
        <v>225</v>
      </c>
      <c r="E192">
        <v>0.57169999999999999</v>
      </c>
      <c r="F192">
        <v>0.7026</v>
      </c>
      <c r="G192" t="s">
        <v>225</v>
      </c>
      <c r="I192" t="str">
        <f t="shared" si="5"/>
        <v/>
      </c>
      <c r="O192" t="s">
        <v>225</v>
      </c>
      <c r="P192">
        <v>0.57169999999999999</v>
      </c>
      <c r="R192" s="432" t="s">
        <v>179</v>
      </c>
      <c r="S192" s="203">
        <v>0.6875</v>
      </c>
      <c r="W192" t="s">
        <v>225</v>
      </c>
      <c r="X192">
        <v>0.7026</v>
      </c>
      <c r="Z192" s="433"/>
      <c r="AA192" s="204">
        <v>94</v>
      </c>
    </row>
    <row r="193" spans="1:27" ht="15.75" thickBot="1" x14ac:dyDescent="0.3">
      <c r="A193" t="str">
        <f t="shared" si="4"/>
        <v/>
      </c>
      <c r="B193" t="s">
        <v>226</v>
      </c>
      <c r="D193" t="s">
        <v>226</v>
      </c>
      <c r="E193">
        <v>0.13650000000000001</v>
      </c>
      <c r="F193">
        <v>0.18859999999999999</v>
      </c>
      <c r="G193" t="s">
        <v>226</v>
      </c>
      <c r="I193" t="str">
        <f t="shared" si="5"/>
        <v/>
      </c>
      <c r="O193" t="s">
        <v>226</v>
      </c>
      <c r="P193">
        <v>0.13650000000000001</v>
      </c>
      <c r="R193" s="433"/>
      <c r="S193" s="204">
        <v>94</v>
      </c>
      <c r="W193" t="s">
        <v>226</v>
      </c>
      <c r="X193">
        <v>0.18859999999999999</v>
      </c>
      <c r="Z193" s="432" t="s">
        <v>381</v>
      </c>
      <c r="AA193" s="205">
        <v>0.72140000000000004</v>
      </c>
    </row>
    <row r="194" spans="1:27" ht="15.75" thickBot="1" x14ac:dyDescent="0.3">
      <c r="A194" t="str">
        <f t="shared" si="4"/>
        <v/>
      </c>
      <c r="B194" t="s">
        <v>227</v>
      </c>
      <c r="D194" t="s">
        <v>227</v>
      </c>
      <c r="E194">
        <v>0.17280000000000001</v>
      </c>
      <c r="F194">
        <v>0.1666</v>
      </c>
      <c r="G194" t="s">
        <v>227</v>
      </c>
      <c r="I194" t="str">
        <f t="shared" si="5"/>
        <v/>
      </c>
      <c r="O194" t="s">
        <v>227</v>
      </c>
      <c r="P194">
        <v>0.17280000000000001</v>
      </c>
      <c r="R194" s="432" t="s">
        <v>145</v>
      </c>
      <c r="S194" s="205">
        <v>0.68500000000000005</v>
      </c>
      <c r="W194" t="s">
        <v>227</v>
      </c>
      <c r="X194">
        <v>0.1666</v>
      </c>
      <c r="Z194" s="433"/>
      <c r="AA194" s="206">
        <v>95</v>
      </c>
    </row>
    <row r="195" spans="1:27" ht="15.75" thickBot="1" x14ac:dyDescent="0.3">
      <c r="A195" t="str">
        <f t="shared" ref="A195:A258" si="6">IF(B195=D195, "", "BAD")</f>
        <v/>
      </c>
      <c r="B195" t="s">
        <v>228</v>
      </c>
      <c r="D195" t="s">
        <v>228</v>
      </c>
      <c r="E195">
        <v>0.1181</v>
      </c>
      <c r="F195">
        <v>0.16470000000000001</v>
      </c>
      <c r="G195" t="s">
        <v>228</v>
      </c>
      <c r="I195" t="str">
        <f t="shared" ref="I195:I258" si="7">IF(G195=D195,"","BAD")</f>
        <v/>
      </c>
      <c r="O195" t="s">
        <v>228</v>
      </c>
      <c r="P195">
        <v>0.1181</v>
      </c>
      <c r="R195" s="433"/>
      <c r="S195" s="206">
        <v>95</v>
      </c>
      <c r="W195" t="s">
        <v>228</v>
      </c>
      <c r="X195">
        <v>0.16470000000000001</v>
      </c>
      <c r="Z195" s="432" t="s">
        <v>377</v>
      </c>
      <c r="AA195" s="207">
        <v>0.72099999999999997</v>
      </c>
    </row>
    <row r="196" spans="1:27" ht="15.75" thickBot="1" x14ac:dyDescent="0.3">
      <c r="A196" t="str">
        <f t="shared" si="6"/>
        <v/>
      </c>
      <c r="B196" t="s">
        <v>229</v>
      </c>
      <c r="D196" t="s">
        <v>229</v>
      </c>
      <c r="E196">
        <v>0.47449999999999998</v>
      </c>
      <c r="F196">
        <v>0.31819999999999998</v>
      </c>
      <c r="G196" t="s">
        <v>229</v>
      </c>
      <c r="I196" t="str">
        <f t="shared" si="7"/>
        <v/>
      </c>
      <c r="O196" t="s">
        <v>229</v>
      </c>
      <c r="P196">
        <v>0.47449999999999998</v>
      </c>
      <c r="R196" s="432" t="s">
        <v>47</v>
      </c>
      <c r="S196" s="207">
        <v>0.68369999999999997</v>
      </c>
      <c r="W196" t="s">
        <v>229</v>
      </c>
      <c r="X196">
        <v>0.31819999999999998</v>
      </c>
      <c r="Z196" s="433"/>
      <c r="AA196" s="208">
        <v>96</v>
      </c>
    </row>
    <row r="197" spans="1:27" ht="15.75" thickBot="1" x14ac:dyDescent="0.3">
      <c r="A197" t="str">
        <f t="shared" si="6"/>
        <v/>
      </c>
      <c r="B197" t="s">
        <v>230</v>
      </c>
      <c r="D197" t="s">
        <v>230</v>
      </c>
      <c r="E197">
        <v>0.26350000000000001</v>
      </c>
      <c r="F197">
        <v>0.45689999999999997</v>
      </c>
      <c r="G197" t="s">
        <v>230</v>
      </c>
      <c r="I197" t="str">
        <f t="shared" si="7"/>
        <v/>
      </c>
      <c r="O197" t="s">
        <v>230</v>
      </c>
      <c r="P197">
        <v>0.26350000000000001</v>
      </c>
      <c r="R197" s="433"/>
      <c r="S197" s="208">
        <v>96</v>
      </c>
      <c r="W197" t="s">
        <v>230</v>
      </c>
      <c r="X197">
        <v>0.45689999999999997</v>
      </c>
      <c r="Z197" s="432" t="s">
        <v>154</v>
      </c>
      <c r="AA197" s="209">
        <v>0.7157</v>
      </c>
    </row>
    <row r="198" spans="1:27" ht="15.75" thickBot="1" x14ac:dyDescent="0.3">
      <c r="A198" t="str">
        <f t="shared" si="6"/>
        <v/>
      </c>
      <c r="B198" t="s">
        <v>231</v>
      </c>
      <c r="D198" t="s">
        <v>231</v>
      </c>
      <c r="E198">
        <v>0.9365</v>
      </c>
      <c r="F198">
        <v>0.94830000000000003</v>
      </c>
      <c r="G198" t="s">
        <v>231</v>
      </c>
      <c r="I198" t="str">
        <f t="shared" si="7"/>
        <v/>
      </c>
      <c r="O198" t="s">
        <v>231</v>
      </c>
      <c r="P198">
        <v>0.9365</v>
      </c>
      <c r="R198" s="432" t="s">
        <v>337</v>
      </c>
      <c r="S198" s="209">
        <v>0.68289999999999995</v>
      </c>
      <c r="W198" t="s">
        <v>231</v>
      </c>
      <c r="X198">
        <v>0.94830000000000003</v>
      </c>
      <c r="Z198" s="433"/>
      <c r="AA198" s="210">
        <v>97</v>
      </c>
    </row>
    <row r="199" spans="1:27" ht="15.75" thickBot="1" x14ac:dyDescent="0.3">
      <c r="A199" t="str">
        <f t="shared" si="6"/>
        <v/>
      </c>
      <c r="B199" t="s">
        <v>232</v>
      </c>
      <c r="D199" t="s">
        <v>232</v>
      </c>
      <c r="E199">
        <v>8.4500000000000006E-2</v>
      </c>
      <c r="F199">
        <v>0.17710000000000001</v>
      </c>
      <c r="G199" t="s">
        <v>232</v>
      </c>
      <c r="I199" t="str">
        <f t="shared" si="7"/>
        <v/>
      </c>
      <c r="O199" t="s">
        <v>232</v>
      </c>
      <c r="P199">
        <v>8.4500000000000006E-2</v>
      </c>
      <c r="R199" s="433"/>
      <c r="S199" s="210">
        <v>97</v>
      </c>
      <c r="W199" t="s">
        <v>232</v>
      </c>
      <c r="X199">
        <v>0.17710000000000001</v>
      </c>
      <c r="Z199" s="432" t="s">
        <v>245</v>
      </c>
      <c r="AA199" s="211">
        <v>0.70669999999999999</v>
      </c>
    </row>
    <row r="200" spans="1:27" ht="15.75" thickBot="1" x14ac:dyDescent="0.3">
      <c r="A200" t="str">
        <f t="shared" si="6"/>
        <v/>
      </c>
      <c r="B200" t="s">
        <v>233</v>
      </c>
      <c r="D200" t="s">
        <v>233</v>
      </c>
      <c r="E200">
        <v>0.16600000000000001</v>
      </c>
      <c r="F200">
        <v>0.2261</v>
      </c>
      <c r="G200" t="s">
        <v>233</v>
      </c>
      <c r="I200" t="str">
        <f t="shared" si="7"/>
        <v/>
      </c>
      <c r="O200" t="s">
        <v>233</v>
      </c>
      <c r="P200">
        <v>0.16600000000000001</v>
      </c>
      <c r="R200" s="432" t="s">
        <v>208</v>
      </c>
      <c r="S200" s="211">
        <v>0.6764</v>
      </c>
      <c r="W200" t="s">
        <v>233</v>
      </c>
      <c r="X200">
        <v>0.2261</v>
      </c>
      <c r="Z200" s="433"/>
      <c r="AA200" s="212">
        <v>98</v>
      </c>
    </row>
    <row r="201" spans="1:27" ht="15.75" thickBot="1" x14ac:dyDescent="0.3">
      <c r="A201" t="str">
        <f t="shared" si="6"/>
        <v/>
      </c>
      <c r="B201" t="s">
        <v>234</v>
      </c>
      <c r="D201" t="s">
        <v>234</v>
      </c>
      <c r="E201">
        <v>0.8327</v>
      </c>
      <c r="F201">
        <v>0.66400000000000003</v>
      </c>
      <c r="G201" t="s">
        <v>234</v>
      </c>
      <c r="I201" t="str">
        <f t="shared" si="7"/>
        <v/>
      </c>
      <c r="O201" t="s">
        <v>234</v>
      </c>
      <c r="P201">
        <v>0.8327</v>
      </c>
      <c r="R201" s="433"/>
      <c r="S201" s="212">
        <v>98</v>
      </c>
      <c r="W201" t="s">
        <v>234</v>
      </c>
      <c r="X201">
        <v>0.66400000000000003</v>
      </c>
      <c r="Z201" s="13" t="s">
        <v>82</v>
      </c>
      <c r="AA201" s="213">
        <v>0.70599999999999996</v>
      </c>
    </row>
    <row r="202" spans="1:27" ht="15.75" thickBot="1" x14ac:dyDescent="0.3">
      <c r="A202" t="str">
        <f t="shared" si="6"/>
        <v/>
      </c>
      <c r="B202" t="s">
        <v>235</v>
      </c>
      <c r="D202" t="s">
        <v>235</v>
      </c>
      <c r="E202">
        <v>0.41049999999999998</v>
      </c>
      <c r="F202">
        <v>0.46679999999999999</v>
      </c>
      <c r="G202" t="s">
        <v>235</v>
      </c>
      <c r="I202" t="str">
        <f t="shared" si="7"/>
        <v/>
      </c>
      <c r="O202" t="s">
        <v>235</v>
      </c>
      <c r="P202">
        <v>0.41049999999999998</v>
      </c>
      <c r="R202" s="432" t="s">
        <v>305</v>
      </c>
      <c r="S202" s="213">
        <v>0.67310000000000003</v>
      </c>
      <c r="W202" t="s">
        <v>235</v>
      </c>
      <c r="X202">
        <v>0.46679999999999999</v>
      </c>
      <c r="Z202" s="14" t="s">
        <v>419</v>
      </c>
      <c r="AA202" s="214">
        <v>99</v>
      </c>
    </row>
    <row r="203" spans="1:27" ht="15.75" thickBot="1" x14ac:dyDescent="0.3">
      <c r="A203" t="str">
        <f t="shared" si="6"/>
        <v/>
      </c>
      <c r="B203" t="s">
        <v>236</v>
      </c>
      <c r="D203" t="s">
        <v>236</v>
      </c>
      <c r="E203">
        <v>0.4017</v>
      </c>
      <c r="F203">
        <v>0.65710000000000002</v>
      </c>
      <c r="G203" t="s">
        <v>236</v>
      </c>
      <c r="I203" t="str">
        <f t="shared" si="7"/>
        <v/>
      </c>
      <c r="O203" t="s">
        <v>236</v>
      </c>
      <c r="P203">
        <v>0.4017</v>
      </c>
      <c r="R203" s="433"/>
      <c r="S203" s="214">
        <v>99</v>
      </c>
      <c r="W203" t="s">
        <v>236</v>
      </c>
      <c r="X203">
        <v>0.65710000000000002</v>
      </c>
      <c r="Z203" s="432" t="s">
        <v>225</v>
      </c>
      <c r="AA203" s="215">
        <v>0.7026</v>
      </c>
    </row>
    <row r="204" spans="1:27" ht="15.75" thickBot="1" x14ac:dyDescent="0.3">
      <c r="A204" t="str">
        <f t="shared" si="6"/>
        <v/>
      </c>
      <c r="B204" t="s">
        <v>237</v>
      </c>
      <c r="D204" t="s">
        <v>237</v>
      </c>
      <c r="E204">
        <v>0.59319999999999995</v>
      </c>
      <c r="F204">
        <v>0.48759999999999998</v>
      </c>
      <c r="G204" t="s">
        <v>237</v>
      </c>
      <c r="I204" t="str">
        <f t="shared" si="7"/>
        <v/>
      </c>
      <c r="O204" t="s">
        <v>237</v>
      </c>
      <c r="P204">
        <v>0.59319999999999995</v>
      </c>
      <c r="R204" s="13" t="s">
        <v>71</v>
      </c>
      <c r="S204" s="215">
        <v>0.66839999999999999</v>
      </c>
      <c r="W204" t="s">
        <v>237</v>
      </c>
      <c r="X204">
        <v>0.48759999999999998</v>
      </c>
      <c r="Z204" s="433"/>
      <c r="AA204" s="216">
        <v>100</v>
      </c>
    </row>
    <row r="205" spans="1:27" ht="15.75" thickBot="1" x14ac:dyDescent="0.3">
      <c r="A205" t="str">
        <f t="shared" si="6"/>
        <v/>
      </c>
      <c r="B205" t="s">
        <v>238</v>
      </c>
      <c r="D205" t="s">
        <v>238</v>
      </c>
      <c r="E205">
        <v>0.17510000000000001</v>
      </c>
      <c r="F205">
        <v>0.3004</v>
      </c>
      <c r="G205" t="s">
        <v>238</v>
      </c>
      <c r="I205" t="str">
        <f t="shared" si="7"/>
        <v/>
      </c>
      <c r="O205" t="s">
        <v>238</v>
      </c>
      <c r="P205">
        <v>0.17510000000000001</v>
      </c>
      <c r="R205" s="14" t="s">
        <v>425</v>
      </c>
      <c r="S205" s="216">
        <v>100</v>
      </c>
      <c r="W205" t="s">
        <v>238</v>
      </c>
      <c r="X205">
        <v>0.3004</v>
      </c>
      <c r="Z205" s="65" t="s">
        <v>23</v>
      </c>
      <c r="AA205" s="66" t="s">
        <v>408</v>
      </c>
    </row>
    <row r="206" spans="1:27" ht="15.75" thickBot="1" x14ac:dyDescent="0.3">
      <c r="A206" t="str">
        <f t="shared" si="6"/>
        <v/>
      </c>
      <c r="B206" t="s">
        <v>239</v>
      </c>
      <c r="D206" t="s">
        <v>239</v>
      </c>
      <c r="E206">
        <v>0.64780000000000004</v>
      </c>
      <c r="F206">
        <v>0.55600000000000005</v>
      </c>
      <c r="G206" t="s">
        <v>239</v>
      </c>
      <c r="I206" t="str">
        <f t="shared" si="7"/>
        <v/>
      </c>
      <c r="O206" t="s">
        <v>239</v>
      </c>
      <c r="P206">
        <v>0.64780000000000004</v>
      </c>
      <c r="R206" s="65" t="s">
        <v>23</v>
      </c>
      <c r="S206" s="66" t="s">
        <v>408</v>
      </c>
      <c r="W206" t="s">
        <v>239</v>
      </c>
      <c r="X206">
        <v>0.55600000000000005</v>
      </c>
      <c r="Z206" s="432" t="s">
        <v>330</v>
      </c>
      <c r="AA206" s="217">
        <v>0.69979999999999998</v>
      </c>
    </row>
    <row r="207" spans="1:27" ht="15.75" thickBot="1" x14ac:dyDescent="0.3">
      <c r="A207" t="str">
        <f t="shared" si="6"/>
        <v/>
      </c>
      <c r="B207" t="s">
        <v>240</v>
      </c>
      <c r="D207" t="s">
        <v>240</v>
      </c>
      <c r="E207">
        <v>7.3499999999999996E-2</v>
      </c>
      <c r="F207">
        <v>0.13669999999999999</v>
      </c>
      <c r="G207" t="s">
        <v>240</v>
      </c>
      <c r="I207" t="str">
        <f t="shared" si="7"/>
        <v/>
      </c>
      <c r="O207" t="s">
        <v>240</v>
      </c>
      <c r="P207">
        <v>7.3499999999999996E-2</v>
      </c>
      <c r="R207" s="432" t="s">
        <v>250</v>
      </c>
      <c r="S207" s="217">
        <v>0.66839999999999999</v>
      </c>
      <c r="W207" t="s">
        <v>240</v>
      </c>
      <c r="X207">
        <v>0.13669999999999999</v>
      </c>
      <c r="Z207" s="433"/>
      <c r="AA207" s="218">
        <v>101</v>
      </c>
    </row>
    <row r="208" spans="1:27" ht="15.75" thickBot="1" x14ac:dyDescent="0.3">
      <c r="A208" t="str">
        <f t="shared" si="6"/>
        <v/>
      </c>
      <c r="B208" t="s">
        <v>241</v>
      </c>
      <c r="D208" t="s">
        <v>241</v>
      </c>
      <c r="E208">
        <v>0.15379999999999999</v>
      </c>
      <c r="F208">
        <v>0.1512</v>
      </c>
      <c r="G208" t="s">
        <v>241</v>
      </c>
      <c r="I208" t="str">
        <f t="shared" si="7"/>
        <v/>
      </c>
      <c r="O208" t="s">
        <v>241</v>
      </c>
      <c r="P208">
        <v>0.15379999999999999</v>
      </c>
      <c r="R208" s="433"/>
      <c r="S208" s="218">
        <v>101</v>
      </c>
      <c r="W208" t="s">
        <v>241</v>
      </c>
      <c r="X208">
        <v>0.1512</v>
      </c>
      <c r="Z208" s="432" t="s">
        <v>198</v>
      </c>
      <c r="AA208" s="219">
        <v>0.6996</v>
      </c>
    </row>
    <row r="209" spans="1:27" ht="15.75" thickBot="1" x14ac:dyDescent="0.3">
      <c r="A209" t="str">
        <f t="shared" si="6"/>
        <v/>
      </c>
      <c r="B209" t="s">
        <v>242</v>
      </c>
      <c r="D209" t="s">
        <v>242</v>
      </c>
      <c r="E209">
        <v>0.34179999999999999</v>
      </c>
      <c r="F209">
        <v>0.63129999999999997</v>
      </c>
      <c r="G209" t="s">
        <v>242</v>
      </c>
      <c r="I209" t="str">
        <f t="shared" si="7"/>
        <v/>
      </c>
      <c r="O209" t="s">
        <v>242</v>
      </c>
      <c r="P209">
        <v>0.34179999999999999</v>
      </c>
      <c r="R209" s="432" t="s">
        <v>252</v>
      </c>
      <c r="S209" s="219">
        <v>0.6673</v>
      </c>
      <c r="W209" t="s">
        <v>242</v>
      </c>
      <c r="X209">
        <v>0.63129999999999997</v>
      </c>
      <c r="Z209" s="433"/>
      <c r="AA209" s="220">
        <v>102</v>
      </c>
    </row>
    <row r="210" spans="1:27" ht="15.75" thickBot="1" x14ac:dyDescent="0.3">
      <c r="A210" t="str">
        <f t="shared" si="6"/>
        <v/>
      </c>
      <c r="B210" t="s">
        <v>243</v>
      </c>
      <c r="D210" t="s">
        <v>243</v>
      </c>
      <c r="E210">
        <v>0.75549999999999995</v>
      </c>
      <c r="F210">
        <v>0.8085</v>
      </c>
      <c r="G210" t="s">
        <v>243</v>
      </c>
      <c r="I210" t="str">
        <f t="shared" si="7"/>
        <v/>
      </c>
      <c r="O210" t="s">
        <v>243</v>
      </c>
      <c r="P210">
        <v>0.75549999999999995</v>
      </c>
      <c r="R210" s="433"/>
      <c r="S210" s="220">
        <v>102</v>
      </c>
      <c r="W210" t="s">
        <v>243</v>
      </c>
      <c r="X210">
        <v>0.8085</v>
      </c>
      <c r="Z210" s="432" t="s">
        <v>348</v>
      </c>
      <c r="AA210" s="219">
        <v>0.69669999999999999</v>
      </c>
    </row>
    <row r="211" spans="1:27" ht="15.75" thickBot="1" x14ac:dyDescent="0.3">
      <c r="A211" t="str">
        <f t="shared" si="6"/>
        <v/>
      </c>
      <c r="B211" t="s">
        <v>244</v>
      </c>
      <c r="D211" t="s">
        <v>244</v>
      </c>
      <c r="E211">
        <v>0.27379999999999999</v>
      </c>
      <c r="F211">
        <v>0.33510000000000001</v>
      </c>
      <c r="G211" t="s">
        <v>244</v>
      </c>
      <c r="I211" t="str">
        <f t="shared" si="7"/>
        <v/>
      </c>
      <c r="O211" t="s">
        <v>244</v>
      </c>
      <c r="P211">
        <v>0.27379999999999999</v>
      </c>
      <c r="R211" s="432" t="s">
        <v>319</v>
      </c>
      <c r="S211" s="219">
        <v>0.66649999999999998</v>
      </c>
      <c r="W211" t="s">
        <v>244</v>
      </c>
      <c r="X211">
        <v>0.33510000000000001</v>
      </c>
      <c r="Z211" s="433"/>
      <c r="AA211" s="220">
        <v>103</v>
      </c>
    </row>
    <row r="212" spans="1:27" ht="15.75" thickBot="1" x14ac:dyDescent="0.3">
      <c r="A212" t="str">
        <f t="shared" si="6"/>
        <v/>
      </c>
      <c r="B212" t="s">
        <v>245</v>
      </c>
      <c r="D212" t="s">
        <v>245</v>
      </c>
      <c r="E212">
        <v>0.78549999999999998</v>
      </c>
      <c r="F212">
        <v>0.70669999999999999</v>
      </c>
      <c r="G212" t="s">
        <v>245</v>
      </c>
      <c r="I212" t="str">
        <f t="shared" si="7"/>
        <v/>
      </c>
      <c r="O212" t="s">
        <v>245</v>
      </c>
      <c r="P212">
        <v>0.78549999999999998</v>
      </c>
      <c r="R212" s="433"/>
      <c r="S212" s="220">
        <v>103</v>
      </c>
      <c r="W212" t="s">
        <v>245</v>
      </c>
      <c r="X212">
        <v>0.70669999999999999</v>
      </c>
      <c r="Z212" s="13" t="s">
        <v>370</v>
      </c>
      <c r="AA212" s="219">
        <v>0.69379999999999997</v>
      </c>
    </row>
    <row r="213" spans="1:27" ht="15.75" thickBot="1" x14ac:dyDescent="0.3">
      <c r="A213" t="str">
        <f t="shared" si="6"/>
        <v/>
      </c>
      <c r="B213" t="s">
        <v>246</v>
      </c>
      <c r="D213" t="s">
        <v>246</v>
      </c>
      <c r="E213">
        <v>0.13619999999999999</v>
      </c>
      <c r="F213">
        <v>0.13370000000000001</v>
      </c>
      <c r="G213" t="s">
        <v>246</v>
      </c>
      <c r="I213" t="str">
        <f t="shared" si="7"/>
        <v/>
      </c>
      <c r="O213" t="s">
        <v>246</v>
      </c>
      <c r="P213">
        <v>0.13619999999999999</v>
      </c>
      <c r="R213" s="432" t="s">
        <v>348</v>
      </c>
      <c r="S213" s="219">
        <v>0.66110000000000002</v>
      </c>
      <c r="W213" t="s">
        <v>246</v>
      </c>
      <c r="X213">
        <v>0.13370000000000001</v>
      </c>
      <c r="Z213" s="14" t="s">
        <v>425</v>
      </c>
      <c r="AA213" s="220">
        <v>104</v>
      </c>
    </row>
    <row r="214" spans="1:27" ht="15.75" thickBot="1" x14ac:dyDescent="0.3">
      <c r="A214" t="str">
        <f t="shared" si="6"/>
        <v/>
      </c>
      <c r="B214" t="s">
        <v>247</v>
      </c>
      <c r="D214" t="s">
        <v>247</v>
      </c>
      <c r="E214">
        <v>0.80100000000000005</v>
      </c>
      <c r="F214">
        <v>0.84909999999999997</v>
      </c>
      <c r="G214" t="s">
        <v>247</v>
      </c>
      <c r="I214" t="str">
        <f t="shared" si="7"/>
        <v/>
      </c>
      <c r="O214" t="s">
        <v>247</v>
      </c>
      <c r="P214">
        <v>0.80100000000000005</v>
      </c>
      <c r="R214" s="433"/>
      <c r="S214" s="220">
        <v>104</v>
      </c>
      <c r="W214" t="s">
        <v>247</v>
      </c>
      <c r="X214">
        <v>0.84909999999999997</v>
      </c>
      <c r="Z214" s="432" t="s">
        <v>212</v>
      </c>
      <c r="AA214" s="219">
        <v>0.69340000000000002</v>
      </c>
    </row>
    <row r="215" spans="1:27" ht="15.75" thickBot="1" x14ac:dyDescent="0.3">
      <c r="A215" t="str">
        <f t="shared" si="6"/>
        <v/>
      </c>
      <c r="B215" t="s">
        <v>248</v>
      </c>
      <c r="D215" t="s">
        <v>248</v>
      </c>
      <c r="E215">
        <v>0.78390000000000004</v>
      </c>
      <c r="F215">
        <v>0.50090000000000001</v>
      </c>
      <c r="G215" t="s">
        <v>248</v>
      </c>
      <c r="I215" t="str">
        <f t="shared" si="7"/>
        <v/>
      </c>
      <c r="O215" t="s">
        <v>248</v>
      </c>
      <c r="P215">
        <v>0.78390000000000004</v>
      </c>
      <c r="R215" s="13" t="s">
        <v>334</v>
      </c>
      <c r="S215" s="219">
        <v>0.66080000000000005</v>
      </c>
      <c r="W215" t="s">
        <v>248</v>
      </c>
      <c r="X215">
        <v>0.50090000000000001</v>
      </c>
      <c r="Z215" s="433"/>
      <c r="AA215" s="220">
        <v>105</v>
      </c>
    </row>
    <row r="216" spans="1:27" ht="15.75" thickBot="1" x14ac:dyDescent="0.3">
      <c r="A216" t="str">
        <f t="shared" si="6"/>
        <v/>
      </c>
      <c r="B216" t="s">
        <v>249</v>
      </c>
      <c r="D216" t="s">
        <v>249</v>
      </c>
      <c r="E216">
        <v>0.61240000000000006</v>
      </c>
      <c r="F216">
        <v>0.59379999999999999</v>
      </c>
      <c r="G216" t="s">
        <v>249</v>
      </c>
      <c r="I216" t="str">
        <f t="shared" si="7"/>
        <v/>
      </c>
      <c r="O216" t="s">
        <v>249</v>
      </c>
      <c r="P216">
        <v>0.61240000000000006</v>
      </c>
      <c r="R216" s="14" t="s">
        <v>400</v>
      </c>
      <c r="S216" s="220">
        <v>105</v>
      </c>
      <c r="W216" t="s">
        <v>249</v>
      </c>
      <c r="X216">
        <v>0.59379999999999999</v>
      </c>
      <c r="Z216" s="13" t="s">
        <v>347</v>
      </c>
      <c r="AA216" s="219">
        <v>0.68910000000000005</v>
      </c>
    </row>
    <row r="217" spans="1:27" ht="15.75" thickBot="1" x14ac:dyDescent="0.3">
      <c r="A217" t="str">
        <f t="shared" si="6"/>
        <v/>
      </c>
      <c r="B217" t="s">
        <v>250</v>
      </c>
      <c r="D217" t="s">
        <v>250</v>
      </c>
      <c r="E217">
        <v>0.66839999999999999</v>
      </c>
      <c r="F217">
        <v>0.77459999999999996</v>
      </c>
      <c r="G217" t="s">
        <v>250</v>
      </c>
      <c r="I217" t="str">
        <f t="shared" si="7"/>
        <v/>
      </c>
      <c r="O217" t="s">
        <v>250</v>
      </c>
      <c r="P217">
        <v>0.66839999999999999</v>
      </c>
      <c r="R217" s="432" t="s">
        <v>351</v>
      </c>
      <c r="S217" s="219">
        <v>0.65690000000000004</v>
      </c>
      <c r="W217" t="s">
        <v>250</v>
      </c>
      <c r="X217">
        <v>0.77459999999999996</v>
      </c>
      <c r="Z217" s="14" t="s">
        <v>426</v>
      </c>
      <c r="AA217" s="220">
        <v>106</v>
      </c>
    </row>
    <row r="218" spans="1:27" ht="15.75" thickBot="1" x14ac:dyDescent="0.3">
      <c r="A218" t="str">
        <f t="shared" si="6"/>
        <v/>
      </c>
      <c r="B218" t="s">
        <v>251</v>
      </c>
      <c r="D218" t="s">
        <v>251</v>
      </c>
      <c r="E218">
        <v>0.92559999999999998</v>
      </c>
      <c r="F218">
        <v>0.95230000000000004</v>
      </c>
      <c r="G218" t="s">
        <v>251</v>
      </c>
      <c r="I218" t="str">
        <f t="shared" si="7"/>
        <v/>
      </c>
      <c r="O218" t="s">
        <v>251</v>
      </c>
      <c r="P218">
        <v>0.92559999999999998</v>
      </c>
      <c r="R218" s="433"/>
      <c r="S218" s="220">
        <v>106</v>
      </c>
      <c r="W218" t="s">
        <v>251</v>
      </c>
      <c r="X218">
        <v>0.95230000000000004</v>
      </c>
      <c r="Z218" s="13" t="s">
        <v>318</v>
      </c>
      <c r="AA218" s="219">
        <v>0.68799999999999994</v>
      </c>
    </row>
    <row r="219" spans="1:27" ht="15.75" thickBot="1" x14ac:dyDescent="0.3">
      <c r="A219" t="str">
        <f t="shared" si="6"/>
        <v/>
      </c>
      <c r="B219" t="s">
        <v>252</v>
      </c>
      <c r="D219" t="s">
        <v>252</v>
      </c>
      <c r="E219">
        <v>0.6673</v>
      </c>
      <c r="F219">
        <v>0.77580000000000005</v>
      </c>
      <c r="G219" t="s">
        <v>252</v>
      </c>
      <c r="I219" t="str">
        <f t="shared" si="7"/>
        <v/>
      </c>
      <c r="O219" t="s">
        <v>252</v>
      </c>
      <c r="P219">
        <v>0.6673</v>
      </c>
      <c r="R219" s="13" t="s">
        <v>204</v>
      </c>
      <c r="S219" s="219">
        <v>0.6482</v>
      </c>
      <c r="W219" t="s">
        <v>252</v>
      </c>
      <c r="X219">
        <v>0.77580000000000005</v>
      </c>
      <c r="Z219" s="14" t="s">
        <v>416</v>
      </c>
      <c r="AA219" s="220">
        <v>107</v>
      </c>
    </row>
    <row r="220" spans="1:27" ht="15.75" thickBot="1" x14ac:dyDescent="0.3">
      <c r="A220" t="str">
        <f t="shared" si="6"/>
        <v/>
      </c>
      <c r="B220" t="s">
        <v>253</v>
      </c>
      <c r="D220" t="s">
        <v>253</v>
      </c>
      <c r="E220">
        <v>0.60140000000000005</v>
      </c>
      <c r="F220">
        <v>0.74860000000000004</v>
      </c>
      <c r="G220" t="s">
        <v>253</v>
      </c>
      <c r="I220" t="str">
        <f t="shared" si="7"/>
        <v/>
      </c>
      <c r="O220" t="s">
        <v>253</v>
      </c>
      <c r="P220">
        <v>0.60140000000000005</v>
      </c>
      <c r="R220" s="14" t="s">
        <v>429</v>
      </c>
      <c r="S220" s="220">
        <v>107</v>
      </c>
      <c r="W220" t="s">
        <v>253</v>
      </c>
      <c r="X220">
        <v>0.74860000000000004</v>
      </c>
      <c r="Z220" s="432" t="s">
        <v>56</v>
      </c>
      <c r="AA220" s="219">
        <v>0.6865</v>
      </c>
    </row>
    <row r="221" spans="1:27" ht="15.75" thickBot="1" x14ac:dyDescent="0.3">
      <c r="A221" t="str">
        <f t="shared" si="6"/>
        <v/>
      </c>
      <c r="B221" t="s">
        <v>254</v>
      </c>
      <c r="D221" t="s">
        <v>254</v>
      </c>
      <c r="E221">
        <v>0.4451</v>
      </c>
      <c r="F221">
        <v>0.51670000000000005</v>
      </c>
      <c r="G221" t="s">
        <v>254</v>
      </c>
      <c r="I221" t="str">
        <f t="shared" si="7"/>
        <v/>
      </c>
      <c r="O221" t="s">
        <v>254</v>
      </c>
      <c r="P221">
        <v>0.4451</v>
      </c>
      <c r="R221" s="432" t="s">
        <v>239</v>
      </c>
      <c r="S221" s="219">
        <v>0.64780000000000004</v>
      </c>
      <c r="W221" t="s">
        <v>254</v>
      </c>
      <c r="X221">
        <v>0.51670000000000005</v>
      </c>
      <c r="Z221" s="433"/>
      <c r="AA221" s="220">
        <v>108</v>
      </c>
    </row>
    <row r="222" spans="1:27" ht="15.75" thickBot="1" x14ac:dyDescent="0.3">
      <c r="A222" t="str">
        <f t="shared" si="6"/>
        <v/>
      </c>
      <c r="B222" t="s">
        <v>255</v>
      </c>
      <c r="D222" t="s">
        <v>255</v>
      </c>
      <c r="E222">
        <v>0.86180000000000001</v>
      </c>
      <c r="F222">
        <v>0.93579999999999997</v>
      </c>
      <c r="G222" t="s">
        <v>255</v>
      </c>
      <c r="I222" t="str">
        <f t="shared" si="7"/>
        <v/>
      </c>
      <c r="O222" t="s">
        <v>255</v>
      </c>
      <c r="P222">
        <v>0.86180000000000001</v>
      </c>
      <c r="R222" s="433"/>
      <c r="S222" s="220">
        <v>108</v>
      </c>
      <c r="W222" t="s">
        <v>255</v>
      </c>
      <c r="X222">
        <v>0.93579999999999997</v>
      </c>
      <c r="Z222" s="432" t="s">
        <v>192</v>
      </c>
      <c r="AA222" s="219">
        <v>0.68479999999999996</v>
      </c>
    </row>
    <row r="223" spans="1:27" ht="15.75" thickBot="1" x14ac:dyDescent="0.3">
      <c r="A223" t="str">
        <f t="shared" si="6"/>
        <v/>
      </c>
      <c r="B223" t="s">
        <v>256</v>
      </c>
      <c r="D223" t="s">
        <v>256</v>
      </c>
      <c r="E223">
        <v>0.76019999999999999</v>
      </c>
      <c r="F223">
        <v>0.81140000000000001</v>
      </c>
      <c r="G223" t="s">
        <v>256</v>
      </c>
      <c r="I223" t="str">
        <f t="shared" si="7"/>
        <v/>
      </c>
      <c r="O223" t="s">
        <v>256</v>
      </c>
      <c r="P223">
        <v>0.76019999999999999</v>
      </c>
      <c r="R223" s="432" t="s">
        <v>188</v>
      </c>
      <c r="S223" s="219">
        <v>0.64749999999999996</v>
      </c>
      <c r="W223" t="s">
        <v>256</v>
      </c>
      <c r="X223">
        <v>0.81140000000000001</v>
      </c>
      <c r="Z223" s="433"/>
      <c r="AA223" s="220">
        <v>109</v>
      </c>
    </row>
    <row r="224" spans="1:27" ht="15.75" thickBot="1" x14ac:dyDescent="0.3">
      <c r="A224" t="str">
        <f t="shared" si="6"/>
        <v/>
      </c>
      <c r="B224" t="s">
        <v>257</v>
      </c>
      <c r="D224" t="s">
        <v>257</v>
      </c>
      <c r="E224">
        <v>0.31950000000000001</v>
      </c>
      <c r="F224">
        <v>0.45619999999999999</v>
      </c>
      <c r="G224" t="s">
        <v>257</v>
      </c>
      <c r="I224" t="str">
        <f t="shared" si="7"/>
        <v/>
      </c>
      <c r="O224" t="s">
        <v>257</v>
      </c>
      <c r="P224">
        <v>0.31950000000000001</v>
      </c>
      <c r="R224" s="433"/>
      <c r="S224" s="220">
        <v>109</v>
      </c>
      <c r="W224" t="s">
        <v>257</v>
      </c>
      <c r="X224">
        <v>0.45619999999999999</v>
      </c>
      <c r="Z224" s="432" t="s">
        <v>220</v>
      </c>
      <c r="AA224" s="219">
        <v>0.67989999999999995</v>
      </c>
    </row>
    <row r="225" spans="1:27" ht="15.75" thickBot="1" x14ac:dyDescent="0.3">
      <c r="A225" t="str">
        <f t="shared" si="6"/>
        <v/>
      </c>
      <c r="B225" t="s">
        <v>258</v>
      </c>
      <c r="D225" t="s">
        <v>258</v>
      </c>
      <c r="E225">
        <v>0.16120000000000001</v>
      </c>
      <c r="F225">
        <v>0.4239</v>
      </c>
      <c r="G225" t="s">
        <v>258</v>
      </c>
      <c r="I225" t="str">
        <f t="shared" si="7"/>
        <v/>
      </c>
      <c r="O225" t="s">
        <v>258</v>
      </c>
      <c r="P225">
        <v>0.16120000000000001</v>
      </c>
      <c r="R225" s="432" t="s">
        <v>152</v>
      </c>
      <c r="S225" s="219">
        <v>0.64219999999999999</v>
      </c>
      <c r="W225" t="s">
        <v>258</v>
      </c>
      <c r="X225">
        <v>0.4239</v>
      </c>
      <c r="Z225" s="433"/>
      <c r="AA225" s="220">
        <v>110</v>
      </c>
    </row>
    <row r="226" spans="1:27" ht="15.75" thickBot="1" x14ac:dyDescent="0.3">
      <c r="A226" t="str">
        <f t="shared" si="6"/>
        <v/>
      </c>
      <c r="B226" t="s">
        <v>259</v>
      </c>
      <c r="D226" t="s">
        <v>259</v>
      </c>
      <c r="E226">
        <v>0.4758</v>
      </c>
      <c r="F226">
        <v>0.59789999999999999</v>
      </c>
      <c r="G226" t="s">
        <v>259</v>
      </c>
      <c r="I226" t="str">
        <f t="shared" si="7"/>
        <v/>
      </c>
      <c r="O226" t="s">
        <v>259</v>
      </c>
      <c r="P226">
        <v>0.4758</v>
      </c>
      <c r="R226" s="433"/>
      <c r="S226" s="220">
        <v>110</v>
      </c>
      <c r="W226" t="s">
        <v>259</v>
      </c>
      <c r="X226">
        <v>0.59789999999999999</v>
      </c>
      <c r="Z226" s="432" t="s">
        <v>326</v>
      </c>
      <c r="AA226" s="219">
        <v>0.67620000000000002</v>
      </c>
    </row>
    <row r="227" spans="1:27" ht="15.75" thickBot="1" x14ac:dyDescent="0.3">
      <c r="A227" t="str">
        <f t="shared" si="6"/>
        <v/>
      </c>
      <c r="B227" t="s">
        <v>260</v>
      </c>
      <c r="D227" t="s">
        <v>260</v>
      </c>
      <c r="E227">
        <v>0.55689999999999995</v>
      </c>
      <c r="F227">
        <v>0.66049999999999998</v>
      </c>
      <c r="G227" t="s">
        <v>260</v>
      </c>
      <c r="I227" t="str">
        <f t="shared" si="7"/>
        <v/>
      </c>
      <c r="O227" t="s">
        <v>260</v>
      </c>
      <c r="P227">
        <v>0.55689999999999995</v>
      </c>
      <c r="R227" s="13" t="s">
        <v>126</v>
      </c>
      <c r="S227" s="219">
        <v>0.63980000000000004</v>
      </c>
      <c r="W227" t="s">
        <v>260</v>
      </c>
      <c r="X227">
        <v>0.66049999999999998</v>
      </c>
      <c r="Z227" s="433"/>
      <c r="AA227" s="220">
        <v>111</v>
      </c>
    </row>
    <row r="228" spans="1:27" ht="15.75" thickBot="1" x14ac:dyDescent="0.3">
      <c r="A228" t="str">
        <f t="shared" si="6"/>
        <v/>
      </c>
      <c r="B228" t="s">
        <v>261</v>
      </c>
      <c r="D228" t="s">
        <v>261</v>
      </c>
      <c r="E228">
        <v>0.88</v>
      </c>
      <c r="F228">
        <v>0.84899999999999998</v>
      </c>
      <c r="G228" t="s">
        <v>261</v>
      </c>
      <c r="I228" t="str">
        <f t="shared" si="7"/>
        <v/>
      </c>
      <c r="O228" t="s">
        <v>261</v>
      </c>
      <c r="P228">
        <v>0.88</v>
      </c>
      <c r="R228" s="14" t="s">
        <v>427</v>
      </c>
      <c r="S228" s="220">
        <v>111</v>
      </c>
      <c r="W228" t="s">
        <v>261</v>
      </c>
      <c r="X228">
        <v>0.84899999999999998</v>
      </c>
      <c r="Z228" s="432" t="s">
        <v>331</v>
      </c>
      <c r="AA228" s="219">
        <v>0.67610000000000003</v>
      </c>
    </row>
    <row r="229" spans="1:27" ht="15.75" thickBot="1" x14ac:dyDescent="0.3">
      <c r="A229" t="str">
        <f t="shared" si="6"/>
        <v/>
      </c>
      <c r="B229" t="s">
        <v>262</v>
      </c>
      <c r="D229" t="s">
        <v>262</v>
      </c>
      <c r="E229">
        <v>0.36499999999999999</v>
      </c>
      <c r="F229">
        <v>0.58640000000000003</v>
      </c>
      <c r="G229" t="s">
        <v>262</v>
      </c>
      <c r="I229" t="str">
        <f t="shared" si="7"/>
        <v/>
      </c>
      <c r="O229" t="s">
        <v>262</v>
      </c>
      <c r="P229">
        <v>0.36499999999999999</v>
      </c>
      <c r="R229" s="432" t="s">
        <v>335</v>
      </c>
      <c r="S229" s="219">
        <v>0.62949999999999995</v>
      </c>
      <c r="W229" t="s">
        <v>262</v>
      </c>
      <c r="X229">
        <v>0.58640000000000003</v>
      </c>
      <c r="Z229" s="433"/>
      <c r="AA229" s="220">
        <v>112</v>
      </c>
    </row>
    <row r="230" spans="1:27" ht="15.75" thickBot="1" x14ac:dyDescent="0.3">
      <c r="A230" t="str">
        <f t="shared" si="6"/>
        <v/>
      </c>
      <c r="B230" t="s">
        <v>263</v>
      </c>
      <c r="D230" t="s">
        <v>263</v>
      </c>
      <c r="E230">
        <v>0.31409999999999999</v>
      </c>
      <c r="F230">
        <v>0.29709999999999998</v>
      </c>
      <c r="G230" t="s">
        <v>263</v>
      </c>
      <c r="I230" t="str">
        <f t="shared" si="7"/>
        <v/>
      </c>
      <c r="O230" t="s">
        <v>263</v>
      </c>
      <c r="P230">
        <v>0.31409999999999999</v>
      </c>
      <c r="R230" s="433"/>
      <c r="S230" s="220">
        <v>112</v>
      </c>
      <c r="W230" t="s">
        <v>263</v>
      </c>
      <c r="X230">
        <v>0.29709999999999998</v>
      </c>
      <c r="Z230" s="432" t="s">
        <v>113</v>
      </c>
      <c r="AA230" s="219">
        <v>0.66949999999999998</v>
      </c>
    </row>
    <row r="231" spans="1:27" ht="15.75" thickBot="1" x14ac:dyDescent="0.3">
      <c r="A231" t="str">
        <f t="shared" si="6"/>
        <v/>
      </c>
      <c r="B231" t="s">
        <v>264</v>
      </c>
      <c r="D231" t="s">
        <v>264</v>
      </c>
      <c r="E231">
        <v>8.1799999999999998E-2</v>
      </c>
      <c r="F231">
        <v>0.1263</v>
      </c>
      <c r="G231" t="s">
        <v>264</v>
      </c>
      <c r="I231" t="str">
        <f t="shared" si="7"/>
        <v/>
      </c>
      <c r="O231" t="s">
        <v>264</v>
      </c>
      <c r="P231">
        <v>8.1799999999999998E-2</v>
      </c>
      <c r="R231" s="432" t="s">
        <v>205</v>
      </c>
      <c r="S231" s="219">
        <v>0.62880000000000003</v>
      </c>
      <c r="W231" t="s">
        <v>264</v>
      </c>
      <c r="X231">
        <v>0.1263</v>
      </c>
      <c r="Z231" s="433"/>
      <c r="AA231" s="220">
        <v>113</v>
      </c>
    </row>
    <row r="232" spans="1:27" ht="15.75" thickBot="1" x14ac:dyDescent="0.3">
      <c r="A232" t="str">
        <f t="shared" si="6"/>
        <v/>
      </c>
      <c r="B232" t="s">
        <v>265</v>
      </c>
      <c r="D232" t="s">
        <v>265</v>
      </c>
      <c r="E232">
        <v>0.13930000000000001</v>
      </c>
      <c r="F232">
        <v>0.1208</v>
      </c>
      <c r="G232" t="s">
        <v>265</v>
      </c>
      <c r="I232" t="str">
        <f t="shared" si="7"/>
        <v/>
      </c>
      <c r="O232" t="s">
        <v>265</v>
      </c>
      <c r="P232">
        <v>0.13930000000000001</v>
      </c>
      <c r="R232" s="433"/>
      <c r="S232" s="220">
        <v>113</v>
      </c>
      <c r="W232" t="s">
        <v>265</v>
      </c>
      <c r="X232">
        <v>0.1208</v>
      </c>
      <c r="Z232" s="13" t="s">
        <v>126</v>
      </c>
      <c r="AA232" s="219">
        <v>0.66749999999999998</v>
      </c>
    </row>
    <row r="233" spans="1:27" ht="15.75" thickBot="1" x14ac:dyDescent="0.3">
      <c r="A233" t="str">
        <f t="shared" si="6"/>
        <v/>
      </c>
      <c r="B233" t="s">
        <v>266</v>
      </c>
      <c r="D233" t="s">
        <v>266</v>
      </c>
      <c r="E233">
        <v>0.77759999999999996</v>
      </c>
      <c r="F233">
        <v>0.79820000000000002</v>
      </c>
      <c r="G233" t="s">
        <v>266</v>
      </c>
      <c r="I233" t="str">
        <f t="shared" si="7"/>
        <v/>
      </c>
      <c r="O233" t="s">
        <v>266</v>
      </c>
      <c r="P233">
        <v>0.77759999999999996</v>
      </c>
      <c r="R233" s="432" t="s">
        <v>108</v>
      </c>
      <c r="S233" s="219">
        <v>0.61429999999999996</v>
      </c>
      <c r="W233" t="s">
        <v>266</v>
      </c>
      <c r="X233">
        <v>0.79820000000000002</v>
      </c>
      <c r="Z233" s="14" t="s">
        <v>427</v>
      </c>
      <c r="AA233" s="220">
        <v>114</v>
      </c>
    </row>
    <row r="234" spans="1:27" ht="15.75" thickBot="1" x14ac:dyDescent="0.3">
      <c r="A234" t="str">
        <f t="shared" si="6"/>
        <v/>
      </c>
      <c r="B234" t="s">
        <v>267</v>
      </c>
      <c r="D234" t="s">
        <v>267</v>
      </c>
      <c r="E234">
        <v>0.88849999999999996</v>
      </c>
      <c r="F234">
        <v>0.73740000000000006</v>
      </c>
      <c r="G234" t="s">
        <v>267</v>
      </c>
      <c r="I234" t="str">
        <f t="shared" si="7"/>
        <v/>
      </c>
      <c r="O234" t="s">
        <v>267</v>
      </c>
      <c r="P234">
        <v>0.88849999999999996</v>
      </c>
      <c r="R234" s="433"/>
      <c r="S234" s="220">
        <v>114</v>
      </c>
      <c r="W234" t="s">
        <v>267</v>
      </c>
      <c r="X234">
        <v>0.73740000000000006</v>
      </c>
      <c r="Z234" s="432" t="s">
        <v>317</v>
      </c>
      <c r="AA234" s="219">
        <v>0.66720000000000002</v>
      </c>
    </row>
    <row r="235" spans="1:27" ht="15.75" thickBot="1" x14ac:dyDescent="0.3">
      <c r="A235" t="str">
        <f t="shared" si="6"/>
        <v/>
      </c>
      <c r="B235" t="s">
        <v>268</v>
      </c>
      <c r="D235" t="s">
        <v>268</v>
      </c>
      <c r="E235">
        <v>0.93359999999999999</v>
      </c>
      <c r="F235">
        <v>0.93140000000000001</v>
      </c>
      <c r="G235" t="s">
        <v>268</v>
      </c>
      <c r="I235" t="str">
        <f t="shared" si="7"/>
        <v/>
      </c>
      <c r="O235" t="s">
        <v>268</v>
      </c>
      <c r="P235">
        <v>0.93359999999999999</v>
      </c>
      <c r="R235" s="13" t="s">
        <v>82</v>
      </c>
      <c r="S235" s="219">
        <v>0.61350000000000005</v>
      </c>
      <c r="W235" t="s">
        <v>268</v>
      </c>
      <c r="X235">
        <v>0.93140000000000001</v>
      </c>
      <c r="Z235" s="433"/>
      <c r="AA235" s="220">
        <v>115</v>
      </c>
    </row>
    <row r="236" spans="1:27" ht="15.75" thickBot="1" x14ac:dyDescent="0.3">
      <c r="A236" t="str">
        <f t="shared" si="6"/>
        <v/>
      </c>
      <c r="B236" t="s">
        <v>269</v>
      </c>
      <c r="D236" t="s">
        <v>269</v>
      </c>
      <c r="E236">
        <v>0.18110000000000001</v>
      </c>
      <c r="F236">
        <v>0.29549999999999998</v>
      </c>
      <c r="G236" t="s">
        <v>269</v>
      </c>
      <c r="I236" t="str">
        <f t="shared" si="7"/>
        <v/>
      </c>
      <c r="O236" t="s">
        <v>269</v>
      </c>
      <c r="P236">
        <v>0.18110000000000001</v>
      </c>
      <c r="R236" s="14" t="s">
        <v>419</v>
      </c>
      <c r="S236" s="220">
        <v>115</v>
      </c>
      <c r="W236" t="s">
        <v>269</v>
      </c>
      <c r="X236">
        <v>0.29549999999999998</v>
      </c>
      <c r="Z236" s="432" t="s">
        <v>308</v>
      </c>
      <c r="AA236" s="219">
        <v>0.66520000000000001</v>
      </c>
    </row>
    <row r="237" spans="1:27" ht="15.75" thickBot="1" x14ac:dyDescent="0.3">
      <c r="A237" t="str">
        <f t="shared" si="6"/>
        <v/>
      </c>
      <c r="B237" t="s">
        <v>270</v>
      </c>
      <c r="D237" t="s">
        <v>270</v>
      </c>
      <c r="E237">
        <v>0.32240000000000002</v>
      </c>
      <c r="F237">
        <v>0.34210000000000002</v>
      </c>
      <c r="G237" t="s">
        <v>270</v>
      </c>
      <c r="I237" t="str">
        <f t="shared" si="7"/>
        <v/>
      </c>
      <c r="O237" t="s">
        <v>270</v>
      </c>
      <c r="P237">
        <v>0.32240000000000002</v>
      </c>
      <c r="R237" s="432" t="s">
        <v>249</v>
      </c>
      <c r="S237" s="219">
        <v>0.61240000000000006</v>
      </c>
      <c r="W237" t="s">
        <v>270</v>
      </c>
      <c r="X237">
        <v>0.34210000000000002</v>
      </c>
      <c r="Z237" s="433"/>
      <c r="AA237" s="220">
        <v>116</v>
      </c>
    </row>
    <row r="238" spans="1:27" ht="15.75" thickBot="1" x14ac:dyDescent="0.3">
      <c r="A238" t="str">
        <f t="shared" si="6"/>
        <v/>
      </c>
      <c r="B238" t="s">
        <v>271</v>
      </c>
      <c r="D238" t="s">
        <v>271</v>
      </c>
      <c r="E238">
        <v>0.59119999999999995</v>
      </c>
      <c r="F238">
        <v>0.85050000000000003</v>
      </c>
      <c r="G238" t="s">
        <v>271</v>
      </c>
      <c r="I238" t="str">
        <f t="shared" si="7"/>
        <v/>
      </c>
      <c r="O238" t="s">
        <v>271</v>
      </c>
      <c r="P238">
        <v>0.59119999999999995</v>
      </c>
      <c r="R238" s="433"/>
      <c r="S238" s="220">
        <v>116</v>
      </c>
      <c r="W238" t="s">
        <v>271</v>
      </c>
      <c r="X238">
        <v>0.85050000000000003</v>
      </c>
      <c r="Z238" s="432" t="s">
        <v>234</v>
      </c>
      <c r="AA238" s="219">
        <v>0.66400000000000003</v>
      </c>
    </row>
    <row r="239" spans="1:27" ht="15.75" thickBot="1" x14ac:dyDescent="0.3">
      <c r="A239" t="str">
        <f t="shared" si="6"/>
        <v/>
      </c>
      <c r="B239" t="s">
        <v>272</v>
      </c>
      <c r="D239" t="s">
        <v>272</v>
      </c>
      <c r="E239">
        <v>0.18129999999999999</v>
      </c>
      <c r="F239">
        <v>0.29110000000000003</v>
      </c>
      <c r="G239" t="s">
        <v>272</v>
      </c>
      <c r="I239" t="str">
        <f t="shared" si="7"/>
        <v/>
      </c>
      <c r="O239" t="s">
        <v>272</v>
      </c>
      <c r="P239">
        <v>0.18129999999999999</v>
      </c>
      <c r="R239" s="432" t="s">
        <v>221</v>
      </c>
      <c r="S239" s="219">
        <v>0.61099999999999999</v>
      </c>
      <c r="W239" t="s">
        <v>272</v>
      </c>
      <c r="X239">
        <v>0.29110000000000003</v>
      </c>
      <c r="Z239" s="433"/>
      <c r="AA239" s="220">
        <v>117</v>
      </c>
    </row>
    <row r="240" spans="1:27" ht="15.75" thickBot="1" x14ac:dyDescent="0.3">
      <c r="A240" t="str">
        <f t="shared" si="6"/>
        <v/>
      </c>
      <c r="B240" t="s">
        <v>273</v>
      </c>
      <c r="D240" t="s">
        <v>273</v>
      </c>
      <c r="E240">
        <v>0.68759999999999999</v>
      </c>
      <c r="F240">
        <v>0.76219999999999999</v>
      </c>
      <c r="G240" t="s">
        <v>273</v>
      </c>
      <c r="I240" t="str">
        <f t="shared" si="7"/>
        <v/>
      </c>
      <c r="O240" t="s">
        <v>273</v>
      </c>
      <c r="P240">
        <v>0.68759999999999999</v>
      </c>
      <c r="R240" s="433"/>
      <c r="S240" s="220">
        <v>117</v>
      </c>
      <c r="W240" t="s">
        <v>273</v>
      </c>
      <c r="X240">
        <v>0.76219999999999999</v>
      </c>
      <c r="Z240" s="432" t="s">
        <v>210</v>
      </c>
      <c r="AA240" s="219">
        <v>0.66149999999999998</v>
      </c>
    </row>
    <row r="241" spans="1:27" ht="15.75" thickBot="1" x14ac:dyDescent="0.3">
      <c r="A241" t="str">
        <f t="shared" si="6"/>
        <v/>
      </c>
      <c r="B241" t="s">
        <v>274</v>
      </c>
      <c r="D241" t="s">
        <v>274</v>
      </c>
      <c r="E241">
        <v>0.37519999999999998</v>
      </c>
      <c r="F241">
        <v>0.3392</v>
      </c>
      <c r="G241" t="s">
        <v>274</v>
      </c>
      <c r="I241" t="str">
        <f t="shared" si="7"/>
        <v/>
      </c>
      <c r="O241" t="s">
        <v>274</v>
      </c>
      <c r="P241">
        <v>0.37519999999999998</v>
      </c>
      <c r="R241" s="432" t="s">
        <v>361</v>
      </c>
      <c r="S241" s="219">
        <v>0.6079</v>
      </c>
      <c r="W241" t="s">
        <v>274</v>
      </c>
      <c r="X241">
        <v>0.3392</v>
      </c>
      <c r="Z241" s="433"/>
      <c r="AA241" s="220">
        <v>118</v>
      </c>
    </row>
    <row r="242" spans="1:27" ht="15.75" thickBot="1" x14ac:dyDescent="0.3">
      <c r="A242" t="str">
        <f t="shared" si="6"/>
        <v/>
      </c>
      <c r="B242" t="s">
        <v>275</v>
      </c>
      <c r="D242" t="s">
        <v>275</v>
      </c>
      <c r="E242">
        <v>0.20630000000000001</v>
      </c>
      <c r="F242">
        <v>0.1128</v>
      </c>
      <c r="G242" t="s">
        <v>275</v>
      </c>
      <c r="I242" t="str">
        <f t="shared" si="7"/>
        <v/>
      </c>
      <c r="O242" t="s">
        <v>275</v>
      </c>
      <c r="P242">
        <v>0.20630000000000001</v>
      </c>
      <c r="R242" s="433"/>
      <c r="S242" s="220">
        <v>118</v>
      </c>
      <c r="W242" t="s">
        <v>275</v>
      </c>
      <c r="X242">
        <v>0.1128</v>
      </c>
      <c r="Z242" s="432" t="s">
        <v>89</v>
      </c>
      <c r="AA242" s="219">
        <v>0.66059999999999997</v>
      </c>
    </row>
    <row r="243" spans="1:27" ht="15.75" thickBot="1" x14ac:dyDescent="0.3">
      <c r="A243" t="str">
        <f t="shared" si="6"/>
        <v/>
      </c>
      <c r="B243" t="s">
        <v>276</v>
      </c>
      <c r="D243" t="s">
        <v>276</v>
      </c>
      <c r="E243">
        <v>0.21129999999999999</v>
      </c>
      <c r="F243">
        <v>0.29799999999999999</v>
      </c>
      <c r="G243" t="s">
        <v>276</v>
      </c>
      <c r="I243" t="str">
        <f t="shared" si="7"/>
        <v/>
      </c>
      <c r="O243" t="s">
        <v>276</v>
      </c>
      <c r="P243">
        <v>0.21129999999999999</v>
      </c>
      <c r="R243" s="432" t="s">
        <v>46</v>
      </c>
      <c r="S243" s="219">
        <v>0.6048</v>
      </c>
      <c r="W243" t="s">
        <v>276</v>
      </c>
      <c r="X243">
        <v>0.29799999999999999</v>
      </c>
      <c r="Z243" s="433"/>
      <c r="AA243" s="220">
        <v>119</v>
      </c>
    </row>
    <row r="244" spans="1:27" ht="15.75" thickBot="1" x14ac:dyDescent="0.3">
      <c r="A244" t="str">
        <f t="shared" si="6"/>
        <v/>
      </c>
      <c r="B244" t="s">
        <v>277</v>
      </c>
      <c r="D244" t="s">
        <v>277</v>
      </c>
      <c r="E244">
        <v>0.245</v>
      </c>
      <c r="F244">
        <v>0.23269999999999999</v>
      </c>
      <c r="G244" t="s">
        <v>277</v>
      </c>
      <c r="I244" t="str">
        <f t="shared" si="7"/>
        <v/>
      </c>
      <c r="O244" t="s">
        <v>277</v>
      </c>
      <c r="P244">
        <v>0.245</v>
      </c>
      <c r="R244" s="433"/>
      <c r="S244" s="220">
        <v>119</v>
      </c>
      <c r="W244" t="s">
        <v>277</v>
      </c>
      <c r="X244">
        <v>0.23269999999999999</v>
      </c>
      <c r="Z244" s="432" t="s">
        <v>260</v>
      </c>
      <c r="AA244" s="219">
        <v>0.66049999999999998</v>
      </c>
    </row>
    <row r="245" spans="1:27" ht="15.75" thickBot="1" x14ac:dyDescent="0.3">
      <c r="A245" t="str">
        <f t="shared" si="6"/>
        <v/>
      </c>
      <c r="B245" t="s">
        <v>278</v>
      </c>
      <c r="D245" t="s">
        <v>278</v>
      </c>
      <c r="E245">
        <v>0.18090000000000001</v>
      </c>
      <c r="F245">
        <v>0.1573</v>
      </c>
      <c r="G245" t="s">
        <v>278</v>
      </c>
      <c r="I245" t="str">
        <f t="shared" si="7"/>
        <v/>
      </c>
      <c r="O245" t="s">
        <v>278</v>
      </c>
      <c r="P245">
        <v>0.18090000000000001</v>
      </c>
      <c r="R245" s="432" t="s">
        <v>253</v>
      </c>
      <c r="S245" s="219">
        <v>0.60140000000000005</v>
      </c>
      <c r="W245" t="s">
        <v>278</v>
      </c>
      <c r="X245">
        <v>0.1573</v>
      </c>
      <c r="Z245" s="433"/>
      <c r="AA245" s="220">
        <v>120</v>
      </c>
    </row>
    <row r="246" spans="1:27" ht="15.75" thickBot="1" x14ac:dyDescent="0.3">
      <c r="A246" t="str">
        <f t="shared" si="6"/>
        <v/>
      </c>
      <c r="B246" t="s">
        <v>279</v>
      </c>
      <c r="D246" t="s">
        <v>279</v>
      </c>
      <c r="E246">
        <v>0.89319999999999999</v>
      </c>
      <c r="F246">
        <v>0.79610000000000003</v>
      </c>
      <c r="G246" t="s">
        <v>279</v>
      </c>
      <c r="I246" t="str">
        <f t="shared" si="7"/>
        <v/>
      </c>
      <c r="O246" t="s">
        <v>279</v>
      </c>
      <c r="P246">
        <v>0.89319999999999999</v>
      </c>
      <c r="R246" s="433"/>
      <c r="S246" s="220">
        <v>120</v>
      </c>
      <c r="W246" t="s">
        <v>279</v>
      </c>
      <c r="X246">
        <v>0.79610000000000003</v>
      </c>
      <c r="Z246" s="432" t="s">
        <v>181</v>
      </c>
      <c r="AA246" s="219">
        <v>0.65910000000000002</v>
      </c>
    </row>
    <row r="247" spans="1:27" ht="15.75" thickBot="1" x14ac:dyDescent="0.3">
      <c r="A247" t="str">
        <f t="shared" si="6"/>
        <v/>
      </c>
      <c r="B247" t="s">
        <v>280</v>
      </c>
      <c r="D247" t="s">
        <v>280</v>
      </c>
      <c r="E247">
        <v>0.37880000000000003</v>
      </c>
      <c r="F247">
        <v>0.3584</v>
      </c>
      <c r="G247" t="s">
        <v>280</v>
      </c>
      <c r="I247" t="str">
        <f t="shared" si="7"/>
        <v/>
      </c>
      <c r="O247" t="s">
        <v>280</v>
      </c>
      <c r="P247">
        <v>0.37880000000000003</v>
      </c>
      <c r="R247" s="432" t="s">
        <v>98</v>
      </c>
      <c r="S247" s="219">
        <v>0.59819999999999995</v>
      </c>
      <c r="W247" t="s">
        <v>280</v>
      </c>
      <c r="X247">
        <v>0.3584</v>
      </c>
      <c r="Z247" s="433"/>
      <c r="AA247" s="220">
        <v>121</v>
      </c>
    </row>
    <row r="248" spans="1:27" ht="15.75" thickBot="1" x14ac:dyDescent="0.3">
      <c r="A248" t="str">
        <f t="shared" si="6"/>
        <v/>
      </c>
      <c r="B248" t="s">
        <v>281</v>
      </c>
      <c r="D248" t="s">
        <v>281</v>
      </c>
      <c r="E248">
        <v>0.87309999999999999</v>
      </c>
      <c r="F248">
        <v>0.91010000000000002</v>
      </c>
      <c r="G248" t="s">
        <v>281</v>
      </c>
      <c r="I248" t="str">
        <f t="shared" si="7"/>
        <v/>
      </c>
      <c r="O248" t="s">
        <v>281</v>
      </c>
      <c r="P248">
        <v>0.87309999999999999</v>
      </c>
      <c r="R248" s="433"/>
      <c r="S248" s="220">
        <v>121</v>
      </c>
      <c r="W248" t="s">
        <v>281</v>
      </c>
      <c r="X248">
        <v>0.91010000000000002</v>
      </c>
      <c r="Z248" s="432" t="s">
        <v>293</v>
      </c>
      <c r="AA248" s="219">
        <v>0.65820000000000001</v>
      </c>
    </row>
    <row r="249" spans="1:27" ht="15.75" thickBot="1" x14ac:dyDescent="0.3">
      <c r="A249" t="str">
        <f t="shared" si="6"/>
        <v/>
      </c>
      <c r="B249" t="s">
        <v>282</v>
      </c>
      <c r="D249" t="s">
        <v>282</v>
      </c>
      <c r="E249">
        <v>0.35610000000000003</v>
      </c>
      <c r="F249">
        <v>0.3044</v>
      </c>
      <c r="G249" t="s">
        <v>282</v>
      </c>
      <c r="I249" t="str">
        <f t="shared" si="7"/>
        <v/>
      </c>
      <c r="O249" t="s">
        <v>282</v>
      </c>
      <c r="P249">
        <v>0.35610000000000003</v>
      </c>
      <c r="R249" s="432" t="s">
        <v>219</v>
      </c>
      <c r="S249" s="219">
        <v>0.59399999999999997</v>
      </c>
      <c r="W249" t="s">
        <v>282</v>
      </c>
      <c r="X249">
        <v>0.3044</v>
      </c>
      <c r="Z249" s="433"/>
      <c r="AA249" s="220">
        <v>122</v>
      </c>
    </row>
    <row r="250" spans="1:27" ht="15.75" thickBot="1" x14ac:dyDescent="0.3">
      <c r="A250" t="str">
        <f t="shared" si="6"/>
        <v/>
      </c>
      <c r="B250" t="s">
        <v>283</v>
      </c>
      <c r="D250" t="s">
        <v>283</v>
      </c>
      <c r="E250">
        <v>0.32929999999999998</v>
      </c>
      <c r="F250">
        <v>0.36580000000000001</v>
      </c>
      <c r="G250" t="s">
        <v>283</v>
      </c>
      <c r="I250" t="str">
        <f t="shared" si="7"/>
        <v/>
      </c>
      <c r="O250" t="s">
        <v>283</v>
      </c>
      <c r="P250">
        <v>0.32929999999999998</v>
      </c>
      <c r="R250" s="433"/>
      <c r="S250" s="220">
        <v>122</v>
      </c>
      <c r="W250" t="s">
        <v>283</v>
      </c>
      <c r="X250">
        <v>0.36580000000000001</v>
      </c>
      <c r="Z250" s="432" t="s">
        <v>236</v>
      </c>
      <c r="AA250" s="219">
        <v>0.65710000000000002</v>
      </c>
    </row>
    <row r="251" spans="1:27" ht="15.75" thickBot="1" x14ac:dyDescent="0.3">
      <c r="A251" t="str">
        <f t="shared" si="6"/>
        <v/>
      </c>
      <c r="B251" t="s">
        <v>284</v>
      </c>
      <c r="D251" t="s">
        <v>284</v>
      </c>
      <c r="E251">
        <v>0.33329999999999999</v>
      </c>
      <c r="F251">
        <v>0.33110000000000001</v>
      </c>
      <c r="G251" t="s">
        <v>284</v>
      </c>
      <c r="I251" t="str">
        <f t="shared" si="7"/>
        <v/>
      </c>
      <c r="O251" t="s">
        <v>284</v>
      </c>
      <c r="P251">
        <v>0.33329999999999999</v>
      </c>
      <c r="R251" s="432" t="s">
        <v>237</v>
      </c>
      <c r="S251" s="219">
        <v>0.59319999999999995</v>
      </c>
      <c r="W251" t="s">
        <v>284</v>
      </c>
      <c r="X251">
        <v>0.33110000000000001</v>
      </c>
      <c r="Z251" s="433"/>
      <c r="AA251" s="220">
        <v>123</v>
      </c>
    </row>
    <row r="252" spans="1:27" ht="15.75" thickBot="1" x14ac:dyDescent="0.3">
      <c r="A252" t="str">
        <f t="shared" si="6"/>
        <v/>
      </c>
      <c r="B252" t="s">
        <v>285</v>
      </c>
      <c r="D252" t="s">
        <v>285</v>
      </c>
      <c r="E252">
        <v>0.2281</v>
      </c>
      <c r="F252">
        <v>0.34839999999999999</v>
      </c>
      <c r="G252" t="s">
        <v>285</v>
      </c>
      <c r="I252" t="str">
        <f t="shared" si="7"/>
        <v/>
      </c>
      <c r="O252" t="s">
        <v>285</v>
      </c>
      <c r="P252">
        <v>0.2281</v>
      </c>
      <c r="R252" s="433"/>
      <c r="S252" s="220">
        <v>123</v>
      </c>
      <c r="W252" t="s">
        <v>285</v>
      </c>
      <c r="X252">
        <v>0.34839999999999999</v>
      </c>
      <c r="Z252" s="432" t="s">
        <v>125</v>
      </c>
      <c r="AA252" s="219">
        <v>0.65559999999999996</v>
      </c>
    </row>
    <row r="253" spans="1:27" ht="15.75" thickBot="1" x14ac:dyDescent="0.3">
      <c r="A253" t="str">
        <f t="shared" si="6"/>
        <v/>
      </c>
      <c r="B253" t="s">
        <v>286</v>
      </c>
      <c r="D253" t="s">
        <v>286</v>
      </c>
      <c r="E253">
        <v>0.81330000000000002</v>
      </c>
      <c r="F253">
        <v>0.86150000000000004</v>
      </c>
      <c r="G253" t="s">
        <v>286</v>
      </c>
      <c r="I253" t="str">
        <f t="shared" si="7"/>
        <v/>
      </c>
      <c r="O253" t="s">
        <v>286</v>
      </c>
      <c r="P253">
        <v>0.81330000000000002</v>
      </c>
      <c r="R253" s="432" t="s">
        <v>271</v>
      </c>
      <c r="S253" s="219">
        <v>0.59119999999999995</v>
      </c>
      <c r="W253" t="s">
        <v>286</v>
      </c>
      <c r="X253">
        <v>0.86150000000000004</v>
      </c>
      <c r="Z253" s="433"/>
      <c r="AA253" s="220">
        <v>124</v>
      </c>
    </row>
    <row r="254" spans="1:27" ht="15.75" thickBot="1" x14ac:dyDescent="0.3">
      <c r="A254" t="str">
        <f t="shared" si="6"/>
        <v/>
      </c>
      <c r="B254" t="s">
        <v>287</v>
      </c>
      <c r="D254" t="s">
        <v>287</v>
      </c>
      <c r="E254">
        <v>0.3997</v>
      </c>
      <c r="F254">
        <v>0.36099999999999999</v>
      </c>
      <c r="G254" t="s">
        <v>287</v>
      </c>
      <c r="I254" t="str">
        <f t="shared" si="7"/>
        <v/>
      </c>
      <c r="O254" t="s">
        <v>287</v>
      </c>
      <c r="P254">
        <v>0.3997</v>
      </c>
      <c r="R254" s="433"/>
      <c r="S254" s="220">
        <v>124</v>
      </c>
      <c r="W254" t="s">
        <v>287</v>
      </c>
      <c r="X254">
        <v>0.36099999999999999</v>
      </c>
      <c r="Z254" s="432" t="s">
        <v>213</v>
      </c>
      <c r="AA254" s="219">
        <v>0.64990000000000003</v>
      </c>
    </row>
    <row r="255" spans="1:27" ht="15.75" thickBot="1" x14ac:dyDescent="0.3">
      <c r="A255" t="str">
        <f t="shared" si="6"/>
        <v/>
      </c>
      <c r="B255" t="s">
        <v>288</v>
      </c>
      <c r="D255" t="s">
        <v>288</v>
      </c>
      <c r="E255">
        <v>0.25509999999999999</v>
      </c>
      <c r="F255">
        <v>0.39860000000000001</v>
      </c>
      <c r="G255" t="s">
        <v>288</v>
      </c>
      <c r="I255" t="str">
        <f t="shared" si="7"/>
        <v/>
      </c>
      <c r="O255" t="s">
        <v>288</v>
      </c>
      <c r="P255">
        <v>0.25509999999999999</v>
      </c>
      <c r="R255" s="432" t="s">
        <v>224</v>
      </c>
      <c r="S255" s="219">
        <v>0.59109999999999996</v>
      </c>
      <c r="W255" t="s">
        <v>288</v>
      </c>
      <c r="X255">
        <v>0.39860000000000001</v>
      </c>
      <c r="Z255" s="433"/>
      <c r="AA255" s="220">
        <v>125</v>
      </c>
    </row>
    <row r="256" spans="1:27" ht="15.75" thickBot="1" x14ac:dyDescent="0.3">
      <c r="A256" t="str">
        <f t="shared" si="6"/>
        <v/>
      </c>
      <c r="B256" t="s">
        <v>289</v>
      </c>
      <c r="D256" t="s">
        <v>289</v>
      </c>
      <c r="E256">
        <v>0.41449999999999998</v>
      </c>
      <c r="F256">
        <v>0.27389999999999998</v>
      </c>
      <c r="G256" t="s">
        <v>289</v>
      </c>
      <c r="I256" t="str">
        <f t="shared" si="7"/>
        <v/>
      </c>
      <c r="O256" t="s">
        <v>289</v>
      </c>
      <c r="P256">
        <v>0.41449999999999998</v>
      </c>
      <c r="R256" s="433"/>
      <c r="S256" s="220">
        <v>125</v>
      </c>
      <c r="W256" t="s">
        <v>289</v>
      </c>
      <c r="X256">
        <v>0.27389999999999998</v>
      </c>
      <c r="Z256" s="65" t="s">
        <v>23</v>
      </c>
      <c r="AA256" s="66" t="s">
        <v>408</v>
      </c>
    </row>
    <row r="257" spans="1:27" ht="15.75" thickBot="1" x14ac:dyDescent="0.3">
      <c r="A257" t="str">
        <f t="shared" si="6"/>
        <v/>
      </c>
      <c r="B257" t="s">
        <v>290</v>
      </c>
      <c r="D257" t="s">
        <v>290</v>
      </c>
      <c r="E257">
        <v>7.6799999999999993E-2</v>
      </c>
      <c r="F257">
        <v>0.2321</v>
      </c>
      <c r="G257" t="s">
        <v>290</v>
      </c>
      <c r="I257" t="str">
        <f t="shared" si="7"/>
        <v/>
      </c>
      <c r="O257" t="s">
        <v>290</v>
      </c>
      <c r="P257">
        <v>7.6799999999999993E-2</v>
      </c>
      <c r="R257" s="65" t="s">
        <v>23</v>
      </c>
      <c r="S257" s="66" t="s">
        <v>408</v>
      </c>
      <c r="W257" t="s">
        <v>290</v>
      </c>
      <c r="X257">
        <v>0.2321</v>
      </c>
      <c r="Z257" s="432" t="s">
        <v>367</v>
      </c>
      <c r="AA257" s="219">
        <v>0.64219999999999999</v>
      </c>
    </row>
    <row r="258" spans="1:27" ht="15.75" thickBot="1" x14ac:dyDescent="0.3">
      <c r="A258" t="str">
        <f t="shared" si="6"/>
        <v/>
      </c>
      <c r="B258" t="s">
        <v>291</v>
      </c>
      <c r="D258" t="s">
        <v>291</v>
      </c>
      <c r="E258">
        <v>0.3518</v>
      </c>
      <c r="F258">
        <v>0.1477</v>
      </c>
      <c r="G258" t="s">
        <v>291</v>
      </c>
      <c r="I258" t="str">
        <f t="shared" si="7"/>
        <v/>
      </c>
      <c r="O258" t="s">
        <v>291</v>
      </c>
      <c r="P258">
        <v>0.3518</v>
      </c>
      <c r="R258" s="432" t="s">
        <v>56</v>
      </c>
      <c r="S258" s="219">
        <v>0.57930000000000004</v>
      </c>
      <c r="W258" t="s">
        <v>291</v>
      </c>
      <c r="X258">
        <v>0.1477</v>
      </c>
      <c r="Z258" s="433"/>
      <c r="AA258" s="220">
        <v>126</v>
      </c>
    </row>
    <row r="259" spans="1:27" ht="15.75" thickBot="1" x14ac:dyDescent="0.3">
      <c r="A259" t="str">
        <f t="shared" ref="A259:A322" si="8">IF(B259=D259, "", "BAD")</f>
        <v/>
      </c>
      <c r="B259" t="s">
        <v>292</v>
      </c>
      <c r="D259" t="s">
        <v>292</v>
      </c>
      <c r="E259">
        <v>0.9103</v>
      </c>
      <c r="F259">
        <v>0.86750000000000005</v>
      </c>
      <c r="G259" t="s">
        <v>292</v>
      </c>
      <c r="I259" t="str">
        <f t="shared" ref="I259:I322" si="9">IF(G259=D259,"","BAD")</f>
        <v/>
      </c>
      <c r="O259" t="s">
        <v>292</v>
      </c>
      <c r="P259">
        <v>0.9103</v>
      </c>
      <c r="R259" s="433"/>
      <c r="S259" s="220">
        <v>126</v>
      </c>
      <c r="W259" t="s">
        <v>292</v>
      </c>
      <c r="X259">
        <v>0.86750000000000005</v>
      </c>
      <c r="Z259" s="432" t="s">
        <v>335</v>
      </c>
      <c r="AA259" s="219">
        <v>0.63719999999999999</v>
      </c>
    </row>
    <row r="260" spans="1:27" ht="15.75" thickBot="1" x14ac:dyDescent="0.3">
      <c r="A260" t="str">
        <f t="shared" si="8"/>
        <v/>
      </c>
      <c r="B260" t="s">
        <v>293</v>
      </c>
      <c r="D260" t="s">
        <v>293</v>
      </c>
      <c r="E260">
        <v>0.52080000000000004</v>
      </c>
      <c r="F260">
        <v>0.65820000000000001</v>
      </c>
      <c r="G260" t="s">
        <v>293</v>
      </c>
      <c r="I260" t="str">
        <f t="shared" si="9"/>
        <v/>
      </c>
      <c r="O260" t="s">
        <v>293</v>
      </c>
      <c r="P260">
        <v>0.52080000000000004</v>
      </c>
      <c r="R260" s="13" t="s">
        <v>67</v>
      </c>
      <c r="S260" s="219">
        <v>0.57720000000000005</v>
      </c>
      <c r="W260" t="s">
        <v>293</v>
      </c>
      <c r="X260">
        <v>0.65820000000000001</v>
      </c>
      <c r="Z260" s="433"/>
      <c r="AA260" s="220">
        <v>127</v>
      </c>
    </row>
    <row r="261" spans="1:27" ht="15.75" thickBot="1" x14ac:dyDescent="0.3">
      <c r="A261" t="str">
        <f t="shared" si="8"/>
        <v/>
      </c>
      <c r="B261" t="s">
        <v>294</v>
      </c>
      <c r="D261" t="s">
        <v>294</v>
      </c>
      <c r="E261">
        <v>0.2258</v>
      </c>
      <c r="F261">
        <v>0.14940000000000001</v>
      </c>
      <c r="G261" t="s">
        <v>294</v>
      </c>
      <c r="I261" t="str">
        <f t="shared" si="9"/>
        <v/>
      </c>
      <c r="O261" t="s">
        <v>294</v>
      </c>
      <c r="P261">
        <v>0.2258</v>
      </c>
      <c r="R261" s="14" t="s">
        <v>427</v>
      </c>
      <c r="S261" s="220">
        <v>127</v>
      </c>
      <c r="W261" t="s">
        <v>294</v>
      </c>
      <c r="X261">
        <v>0.14940000000000001</v>
      </c>
      <c r="Z261" s="432" t="s">
        <v>218</v>
      </c>
      <c r="AA261" s="219">
        <v>0.63370000000000004</v>
      </c>
    </row>
    <row r="262" spans="1:27" ht="15.75" thickBot="1" x14ac:dyDescent="0.3">
      <c r="A262" t="str">
        <f t="shared" si="8"/>
        <v/>
      </c>
      <c r="B262" t="s">
        <v>295</v>
      </c>
      <c r="D262" t="s">
        <v>295</v>
      </c>
      <c r="E262">
        <v>0.89349999999999996</v>
      </c>
      <c r="F262">
        <v>0.90210000000000001</v>
      </c>
      <c r="G262" t="s">
        <v>295</v>
      </c>
      <c r="I262" t="str">
        <f t="shared" si="9"/>
        <v/>
      </c>
      <c r="O262" t="s">
        <v>295</v>
      </c>
      <c r="P262">
        <v>0.89349999999999996</v>
      </c>
      <c r="R262" s="432" t="s">
        <v>91</v>
      </c>
      <c r="S262" s="219">
        <v>0.57609999999999995</v>
      </c>
      <c r="W262" t="s">
        <v>295</v>
      </c>
      <c r="X262">
        <v>0.90210000000000001</v>
      </c>
      <c r="Z262" s="433"/>
      <c r="AA262" s="220">
        <v>128</v>
      </c>
    </row>
    <row r="263" spans="1:27" ht="15.75" thickBot="1" x14ac:dyDescent="0.3">
      <c r="A263" t="str">
        <f t="shared" si="8"/>
        <v/>
      </c>
      <c r="B263" t="s">
        <v>296</v>
      </c>
      <c r="D263" t="s">
        <v>296</v>
      </c>
      <c r="E263">
        <v>0.27960000000000002</v>
      </c>
      <c r="F263">
        <v>0.27329999999999999</v>
      </c>
      <c r="G263" t="s">
        <v>296</v>
      </c>
      <c r="I263" t="str">
        <f t="shared" si="9"/>
        <v/>
      </c>
      <c r="O263" t="s">
        <v>296</v>
      </c>
      <c r="P263">
        <v>0.27960000000000002</v>
      </c>
      <c r="R263" s="433"/>
      <c r="S263" s="220">
        <v>128</v>
      </c>
      <c r="W263" t="s">
        <v>296</v>
      </c>
      <c r="X263">
        <v>0.27329999999999999</v>
      </c>
      <c r="Z263" s="432" t="s">
        <v>193</v>
      </c>
      <c r="AA263" s="219">
        <v>0.63160000000000005</v>
      </c>
    </row>
    <row r="264" spans="1:27" ht="15.75" thickBot="1" x14ac:dyDescent="0.3">
      <c r="A264" t="str">
        <f t="shared" si="8"/>
        <v/>
      </c>
      <c r="B264" t="s">
        <v>297</v>
      </c>
      <c r="D264" t="s">
        <v>297</v>
      </c>
      <c r="E264">
        <v>0.7903</v>
      </c>
      <c r="F264">
        <v>0.8286</v>
      </c>
      <c r="G264" t="s">
        <v>297</v>
      </c>
      <c r="I264" t="str">
        <f t="shared" si="9"/>
        <v/>
      </c>
      <c r="O264" t="s">
        <v>297</v>
      </c>
      <c r="P264">
        <v>0.7903</v>
      </c>
      <c r="R264" s="432" t="s">
        <v>225</v>
      </c>
      <c r="S264" s="219">
        <v>0.57169999999999999</v>
      </c>
      <c r="W264" t="s">
        <v>297</v>
      </c>
      <c r="X264">
        <v>0.8286</v>
      </c>
      <c r="Z264" s="433"/>
      <c r="AA264" s="220">
        <v>129</v>
      </c>
    </row>
    <row r="265" spans="1:27" ht="15.75" thickBot="1" x14ac:dyDescent="0.3">
      <c r="A265" t="str">
        <f t="shared" si="8"/>
        <v/>
      </c>
      <c r="B265" t="s">
        <v>298</v>
      </c>
      <c r="D265" t="s">
        <v>298</v>
      </c>
      <c r="E265">
        <v>0.2213</v>
      </c>
      <c r="F265">
        <v>0.27829999999999999</v>
      </c>
      <c r="G265" t="s">
        <v>298</v>
      </c>
      <c r="I265" t="str">
        <f t="shared" si="9"/>
        <v/>
      </c>
      <c r="O265" t="s">
        <v>298</v>
      </c>
      <c r="P265">
        <v>0.2213</v>
      </c>
      <c r="R265" s="433"/>
      <c r="S265" s="220">
        <v>129</v>
      </c>
      <c r="W265" t="s">
        <v>298</v>
      </c>
      <c r="X265">
        <v>0.27829999999999999</v>
      </c>
      <c r="Z265" s="432" t="s">
        <v>242</v>
      </c>
      <c r="AA265" s="219">
        <v>0.63129999999999997</v>
      </c>
    </row>
    <row r="266" spans="1:27" ht="15.75" thickBot="1" x14ac:dyDescent="0.3">
      <c r="A266" t="str">
        <f t="shared" si="8"/>
        <v/>
      </c>
      <c r="B266" t="s">
        <v>299</v>
      </c>
      <c r="D266" t="s">
        <v>299</v>
      </c>
      <c r="E266">
        <v>0.32979999999999998</v>
      </c>
      <c r="F266">
        <v>0.45340000000000003</v>
      </c>
      <c r="G266" t="s">
        <v>299</v>
      </c>
      <c r="I266" t="str">
        <f t="shared" si="9"/>
        <v/>
      </c>
      <c r="O266" t="s">
        <v>299</v>
      </c>
      <c r="P266">
        <v>0.32979999999999998</v>
      </c>
      <c r="R266" s="13" t="s">
        <v>345</v>
      </c>
      <c r="S266" s="219">
        <v>0.56930000000000003</v>
      </c>
      <c r="W266" t="s">
        <v>299</v>
      </c>
      <c r="X266">
        <v>0.45340000000000003</v>
      </c>
      <c r="Z266" s="433"/>
      <c r="AA266" s="220">
        <v>130</v>
      </c>
    </row>
    <row r="267" spans="1:27" ht="15.75" thickBot="1" x14ac:dyDescent="0.3">
      <c r="A267" t="str">
        <f t="shared" si="8"/>
        <v/>
      </c>
      <c r="B267" t="s">
        <v>300</v>
      </c>
      <c r="D267" t="s">
        <v>300</v>
      </c>
      <c r="E267">
        <v>0.6976</v>
      </c>
      <c r="F267">
        <v>0.81769999999999998</v>
      </c>
      <c r="G267" t="s">
        <v>300</v>
      </c>
      <c r="I267" t="str">
        <f t="shared" si="9"/>
        <v/>
      </c>
      <c r="O267" t="s">
        <v>300</v>
      </c>
      <c r="P267">
        <v>0.6976</v>
      </c>
      <c r="R267" s="14" t="s">
        <v>425</v>
      </c>
      <c r="S267" s="220">
        <v>130</v>
      </c>
      <c r="W267" t="s">
        <v>300</v>
      </c>
      <c r="X267">
        <v>0.81769999999999998</v>
      </c>
      <c r="Z267" s="432" t="s">
        <v>138</v>
      </c>
      <c r="AA267" s="219">
        <v>0.62919999999999998</v>
      </c>
    </row>
    <row r="268" spans="1:27" ht="15.75" thickBot="1" x14ac:dyDescent="0.3">
      <c r="A268" t="str">
        <f t="shared" si="8"/>
        <v/>
      </c>
      <c r="B268" t="s">
        <v>301</v>
      </c>
      <c r="D268" t="s">
        <v>301</v>
      </c>
      <c r="E268">
        <v>0.4425</v>
      </c>
      <c r="F268">
        <v>0.2369</v>
      </c>
      <c r="G268" t="s">
        <v>301</v>
      </c>
      <c r="I268" t="str">
        <f t="shared" si="9"/>
        <v/>
      </c>
      <c r="O268" t="s">
        <v>301</v>
      </c>
      <c r="P268">
        <v>0.4425</v>
      </c>
      <c r="R268" s="13" t="s">
        <v>139</v>
      </c>
      <c r="S268" s="219">
        <v>0.56810000000000005</v>
      </c>
      <c r="W268" t="s">
        <v>301</v>
      </c>
      <c r="X268">
        <v>0.2369</v>
      </c>
      <c r="Z268" s="433"/>
      <c r="AA268" s="220">
        <v>131</v>
      </c>
    </row>
    <row r="269" spans="1:27" ht="15.75" thickBot="1" x14ac:dyDescent="0.3">
      <c r="A269" t="str">
        <f t="shared" si="8"/>
        <v/>
      </c>
      <c r="B269" t="s">
        <v>302</v>
      </c>
      <c r="D269" t="s">
        <v>302</v>
      </c>
      <c r="E269">
        <v>0.1028</v>
      </c>
      <c r="F269">
        <v>0.126</v>
      </c>
      <c r="G269" t="s">
        <v>302</v>
      </c>
      <c r="I269" t="str">
        <f t="shared" si="9"/>
        <v/>
      </c>
      <c r="O269" t="s">
        <v>302</v>
      </c>
      <c r="P269">
        <v>0.1028</v>
      </c>
      <c r="R269" s="14" t="s">
        <v>427</v>
      </c>
      <c r="S269" s="220">
        <v>131</v>
      </c>
      <c r="W269" t="s">
        <v>302</v>
      </c>
      <c r="X269">
        <v>0.126</v>
      </c>
      <c r="Z269" s="432" t="s">
        <v>145</v>
      </c>
      <c r="AA269" s="219">
        <v>0.629</v>
      </c>
    </row>
    <row r="270" spans="1:27" ht="15.75" thickBot="1" x14ac:dyDescent="0.3">
      <c r="A270" t="str">
        <f t="shared" si="8"/>
        <v/>
      </c>
      <c r="B270" t="s">
        <v>303</v>
      </c>
      <c r="D270" t="s">
        <v>303</v>
      </c>
      <c r="E270">
        <v>9.2200000000000004E-2</v>
      </c>
      <c r="F270">
        <v>0.30220000000000002</v>
      </c>
      <c r="G270" t="s">
        <v>303</v>
      </c>
      <c r="I270" t="str">
        <f t="shared" si="9"/>
        <v/>
      </c>
      <c r="O270" t="s">
        <v>303</v>
      </c>
      <c r="P270">
        <v>9.2200000000000004E-2</v>
      </c>
      <c r="R270" s="432" t="s">
        <v>330</v>
      </c>
      <c r="S270" s="219">
        <v>0.56179999999999997</v>
      </c>
      <c r="W270" t="s">
        <v>303</v>
      </c>
      <c r="X270">
        <v>0.30220000000000002</v>
      </c>
      <c r="Z270" s="433"/>
      <c r="AA270" s="220">
        <v>132</v>
      </c>
    </row>
    <row r="271" spans="1:27" ht="15.75" thickBot="1" x14ac:dyDescent="0.3">
      <c r="A271" t="str">
        <f t="shared" si="8"/>
        <v/>
      </c>
      <c r="B271" t="s">
        <v>304</v>
      </c>
      <c r="D271" t="s">
        <v>304</v>
      </c>
      <c r="E271">
        <v>0.3417</v>
      </c>
      <c r="F271">
        <v>0.3</v>
      </c>
      <c r="G271" t="s">
        <v>304</v>
      </c>
      <c r="I271" t="str">
        <f t="shared" si="9"/>
        <v/>
      </c>
      <c r="O271" t="s">
        <v>304</v>
      </c>
      <c r="P271">
        <v>0.3417</v>
      </c>
      <c r="R271" s="433"/>
      <c r="S271" s="220">
        <v>132</v>
      </c>
      <c r="W271" t="s">
        <v>304</v>
      </c>
      <c r="X271">
        <v>0.3</v>
      </c>
      <c r="Z271" s="432" t="s">
        <v>157</v>
      </c>
      <c r="AA271" s="219">
        <v>0.62860000000000005</v>
      </c>
    </row>
    <row r="272" spans="1:27" ht="15.75" thickBot="1" x14ac:dyDescent="0.3">
      <c r="A272" t="str">
        <f t="shared" si="8"/>
        <v/>
      </c>
      <c r="B272" t="s">
        <v>305</v>
      </c>
      <c r="D272" t="s">
        <v>305</v>
      </c>
      <c r="E272">
        <v>0.67310000000000003</v>
      </c>
      <c r="F272">
        <v>0.50790000000000002</v>
      </c>
      <c r="G272" t="s">
        <v>305</v>
      </c>
      <c r="I272" t="str">
        <f t="shared" si="9"/>
        <v/>
      </c>
      <c r="O272" t="s">
        <v>305</v>
      </c>
      <c r="P272">
        <v>0.67310000000000003</v>
      </c>
      <c r="R272" s="432" t="s">
        <v>196</v>
      </c>
      <c r="S272" s="219">
        <v>0.55969999999999998</v>
      </c>
      <c r="W272" t="s">
        <v>305</v>
      </c>
      <c r="X272">
        <v>0.50790000000000002</v>
      </c>
      <c r="Z272" s="433"/>
      <c r="AA272" s="220">
        <v>133</v>
      </c>
    </row>
    <row r="273" spans="1:27" ht="15.75" thickBot="1" x14ac:dyDescent="0.3">
      <c r="A273" t="str">
        <f t="shared" si="8"/>
        <v/>
      </c>
      <c r="B273" t="s">
        <v>306</v>
      </c>
      <c r="D273" t="s">
        <v>306</v>
      </c>
      <c r="E273">
        <v>9.2100000000000001E-2</v>
      </c>
      <c r="F273">
        <v>0.25979999999999998</v>
      </c>
      <c r="G273" t="s">
        <v>306</v>
      </c>
      <c r="I273" t="str">
        <f t="shared" si="9"/>
        <v/>
      </c>
      <c r="O273" t="s">
        <v>306</v>
      </c>
      <c r="P273">
        <v>9.2100000000000001E-2</v>
      </c>
      <c r="R273" s="433"/>
      <c r="S273" s="220">
        <v>133</v>
      </c>
      <c r="W273" t="s">
        <v>306</v>
      </c>
      <c r="X273">
        <v>0.25979999999999998</v>
      </c>
      <c r="Z273" s="432" t="s">
        <v>183</v>
      </c>
      <c r="AA273" s="219">
        <v>0.624</v>
      </c>
    </row>
    <row r="274" spans="1:27" ht="15.75" thickBot="1" x14ac:dyDescent="0.3">
      <c r="A274" t="str">
        <f t="shared" si="8"/>
        <v/>
      </c>
      <c r="B274" t="s">
        <v>307</v>
      </c>
      <c r="D274" t="s">
        <v>307</v>
      </c>
      <c r="E274">
        <v>0.12909999999999999</v>
      </c>
      <c r="F274">
        <v>7.2499999999999995E-2</v>
      </c>
      <c r="G274" t="s">
        <v>307</v>
      </c>
      <c r="I274" t="str">
        <f t="shared" si="9"/>
        <v/>
      </c>
      <c r="O274" t="s">
        <v>307</v>
      </c>
      <c r="P274">
        <v>0.12909999999999999</v>
      </c>
      <c r="R274" s="432" t="s">
        <v>354</v>
      </c>
      <c r="S274" s="219">
        <v>0.55859999999999999</v>
      </c>
      <c r="W274" t="s">
        <v>307</v>
      </c>
      <c r="X274">
        <v>7.2499999999999995E-2</v>
      </c>
      <c r="Z274" s="433"/>
      <c r="AA274" s="220">
        <v>134</v>
      </c>
    </row>
    <row r="275" spans="1:27" ht="15.75" thickBot="1" x14ac:dyDescent="0.3">
      <c r="A275" t="str">
        <f t="shared" si="8"/>
        <v/>
      </c>
      <c r="B275" t="s">
        <v>308</v>
      </c>
      <c r="D275" t="s">
        <v>308</v>
      </c>
      <c r="E275">
        <v>0.77929999999999999</v>
      </c>
      <c r="F275">
        <v>0.66520000000000001</v>
      </c>
      <c r="G275" t="s">
        <v>308</v>
      </c>
      <c r="I275" t="str">
        <f t="shared" si="9"/>
        <v/>
      </c>
      <c r="O275" t="s">
        <v>308</v>
      </c>
      <c r="P275">
        <v>0.77929999999999999</v>
      </c>
      <c r="R275" s="433"/>
      <c r="S275" s="220">
        <v>134</v>
      </c>
      <c r="W275" t="s">
        <v>308</v>
      </c>
      <c r="X275">
        <v>0.66520000000000001</v>
      </c>
      <c r="Z275" s="432" t="s">
        <v>199</v>
      </c>
      <c r="AA275" s="219">
        <v>0.62390000000000001</v>
      </c>
    </row>
    <row r="276" spans="1:27" ht="15.75" thickBot="1" x14ac:dyDescent="0.3">
      <c r="A276" t="str">
        <f t="shared" si="8"/>
        <v/>
      </c>
      <c r="B276" t="s">
        <v>309</v>
      </c>
      <c r="D276" t="s">
        <v>309</v>
      </c>
      <c r="E276">
        <v>0.1724</v>
      </c>
      <c r="F276">
        <v>0.2084</v>
      </c>
      <c r="G276" t="s">
        <v>309</v>
      </c>
      <c r="I276" t="str">
        <f t="shared" si="9"/>
        <v/>
      </c>
      <c r="O276" t="s">
        <v>309</v>
      </c>
      <c r="P276">
        <v>0.1724</v>
      </c>
      <c r="R276" s="432" t="s">
        <v>260</v>
      </c>
      <c r="S276" s="219">
        <v>0.55689999999999995</v>
      </c>
      <c r="W276" t="s">
        <v>309</v>
      </c>
      <c r="X276">
        <v>0.2084</v>
      </c>
      <c r="Z276" s="433"/>
      <c r="AA276" s="220">
        <v>135</v>
      </c>
    </row>
    <row r="277" spans="1:27" ht="15.75" thickBot="1" x14ac:dyDescent="0.3">
      <c r="A277" t="str">
        <f t="shared" si="8"/>
        <v/>
      </c>
      <c r="B277" t="s">
        <v>310</v>
      </c>
      <c r="D277" t="s">
        <v>310</v>
      </c>
      <c r="E277">
        <v>0.16170000000000001</v>
      </c>
      <c r="F277">
        <v>0.25869999999999999</v>
      </c>
      <c r="G277" t="s">
        <v>310</v>
      </c>
      <c r="I277" t="str">
        <f t="shared" si="9"/>
        <v/>
      </c>
      <c r="O277" t="s">
        <v>310</v>
      </c>
      <c r="P277">
        <v>0.16170000000000001</v>
      </c>
      <c r="R277" s="433"/>
      <c r="S277" s="220">
        <v>135</v>
      </c>
      <c r="W277" t="s">
        <v>310</v>
      </c>
      <c r="X277">
        <v>0.25869999999999999</v>
      </c>
      <c r="Z277" s="432" t="s">
        <v>166</v>
      </c>
      <c r="AA277" s="219">
        <v>0.61909999999999998</v>
      </c>
    </row>
    <row r="278" spans="1:27" ht="15.75" thickBot="1" x14ac:dyDescent="0.3">
      <c r="A278" t="str">
        <f t="shared" si="8"/>
        <v/>
      </c>
      <c r="B278" t="s">
        <v>311</v>
      </c>
      <c r="D278" t="s">
        <v>311</v>
      </c>
      <c r="E278">
        <v>0.35720000000000002</v>
      </c>
      <c r="F278">
        <v>0.36969999999999997</v>
      </c>
      <c r="G278" t="s">
        <v>311</v>
      </c>
      <c r="I278" t="str">
        <f t="shared" si="9"/>
        <v/>
      </c>
      <c r="O278" t="s">
        <v>311</v>
      </c>
      <c r="P278">
        <v>0.35720000000000002</v>
      </c>
      <c r="R278" s="432" t="s">
        <v>41</v>
      </c>
      <c r="S278" s="219">
        <v>0.55649999999999999</v>
      </c>
      <c r="W278" t="s">
        <v>311</v>
      </c>
      <c r="X278">
        <v>0.36969999999999997</v>
      </c>
      <c r="Z278" s="433"/>
      <c r="AA278" s="220">
        <v>136</v>
      </c>
    </row>
    <row r="279" spans="1:27" ht="15.75" thickBot="1" x14ac:dyDescent="0.3">
      <c r="A279" t="str">
        <f t="shared" si="8"/>
        <v/>
      </c>
      <c r="B279" t="s">
        <v>312</v>
      </c>
      <c r="D279" t="s">
        <v>312</v>
      </c>
      <c r="E279">
        <v>0.53710000000000002</v>
      </c>
      <c r="F279">
        <v>0.79090000000000005</v>
      </c>
      <c r="G279" t="s">
        <v>312</v>
      </c>
      <c r="I279" t="str">
        <f t="shared" si="9"/>
        <v/>
      </c>
      <c r="O279" t="s">
        <v>312</v>
      </c>
      <c r="P279">
        <v>0.53710000000000002</v>
      </c>
      <c r="R279" s="433"/>
      <c r="S279" s="220">
        <v>136</v>
      </c>
      <c r="W279" t="s">
        <v>312</v>
      </c>
      <c r="X279">
        <v>0.79090000000000005</v>
      </c>
      <c r="Z279" s="432" t="s">
        <v>114</v>
      </c>
      <c r="AA279" s="219">
        <v>0.61750000000000005</v>
      </c>
    </row>
    <row r="280" spans="1:27" ht="15.75" thickBot="1" x14ac:dyDescent="0.3">
      <c r="A280" t="str">
        <f t="shared" si="8"/>
        <v/>
      </c>
      <c r="B280" t="s">
        <v>313</v>
      </c>
      <c r="D280" t="s">
        <v>313</v>
      </c>
      <c r="E280">
        <v>0.76790000000000003</v>
      </c>
      <c r="F280">
        <v>0.78110000000000002</v>
      </c>
      <c r="G280" t="s">
        <v>313</v>
      </c>
      <c r="I280" t="str">
        <f t="shared" si="9"/>
        <v/>
      </c>
      <c r="O280" t="s">
        <v>313</v>
      </c>
      <c r="P280">
        <v>0.76790000000000003</v>
      </c>
      <c r="R280" s="432" t="s">
        <v>138</v>
      </c>
      <c r="S280" s="219">
        <v>0.55120000000000002</v>
      </c>
      <c r="W280" t="s">
        <v>313</v>
      </c>
      <c r="X280">
        <v>0.78110000000000002</v>
      </c>
      <c r="Z280" s="433"/>
      <c r="AA280" s="220">
        <v>137</v>
      </c>
    </row>
    <row r="281" spans="1:27" ht="15.75" thickBot="1" x14ac:dyDescent="0.3">
      <c r="A281" t="str">
        <f t="shared" si="8"/>
        <v/>
      </c>
      <c r="B281" t="s">
        <v>314</v>
      </c>
      <c r="D281" t="s">
        <v>314</v>
      </c>
      <c r="E281">
        <v>0.2671</v>
      </c>
      <c r="F281">
        <v>0.1598</v>
      </c>
      <c r="G281" t="s">
        <v>314</v>
      </c>
      <c r="I281" t="str">
        <f t="shared" si="9"/>
        <v/>
      </c>
      <c r="O281" t="s">
        <v>314</v>
      </c>
      <c r="P281">
        <v>0.2671</v>
      </c>
      <c r="R281" s="433"/>
      <c r="S281" s="220">
        <v>137</v>
      </c>
      <c r="W281" t="s">
        <v>314</v>
      </c>
      <c r="X281">
        <v>0.1598</v>
      </c>
      <c r="Z281" s="432" t="s">
        <v>222</v>
      </c>
      <c r="AA281" s="219">
        <v>0.61250000000000004</v>
      </c>
    </row>
    <row r="282" spans="1:27" ht="15.75" thickBot="1" x14ac:dyDescent="0.3">
      <c r="A282" t="str">
        <f t="shared" si="8"/>
        <v/>
      </c>
      <c r="B282" t="s">
        <v>315</v>
      </c>
      <c r="D282" t="s">
        <v>315</v>
      </c>
      <c r="E282">
        <v>0.78649999999999998</v>
      </c>
      <c r="F282">
        <v>0.56989999999999996</v>
      </c>
      <c r="G282" t="s">
        <v>315</v>
      </c>
      <c r="I282" t="str">
        <f t="shared" si="9"/>
        <v/>
      </c>
      <c r="O282" t="s">
        <v>315</v>
      </c>
      <c r="P282">
        <v>0.78649999999999998</v>
      </c>
      <c r="R282" s="432" t="s">
        <v>161</v>
      </c>
      <c r="S282" s="219">
        <v>0.54590000000000005</v>
      </c>
      <c r="W282" t="s">
        <v>315</v>
      </c>
      <c r="X282">
        <v>0.56989999999999996</v>
      </c>
      <c r="Z282" s="433"/>
      <c r="AA282" s="220">
        <v>138</v>
      </c>
    </row>
    <row r="283" spans="1:27" ht="15.75" thickBot="1" x14ac:dyDescent="0.3">
      <c r="A283" t="str">
        <f t="shared" si="8"/>
        <v/>
      </c>
      <c r="B283" t="s">
        <v>316</v>
      </c>
      <c r="D283" t="s">
        <v>316</v>
      </c>
      <c r="E283">
        <v>0.85</v>
      </c>
      <c r="F283">
        <v>0.87009999999999998</v>
      </c>
      <c r="G283" t="s">
        <v>316</v>
      </c>
      <c r="I283" t="str">
        <f t="shared" si="9"/>
        <v/>
      </c>
      <c r="O283" t="s">
        <v>316</v>
      </c>
      <c r="P283">
        <v>0.85</v>
      </c>
      <c r="R283" s="433"/>
      <c r="S283" s="220">
        <v>138</v>
      </c>
      <c r="W283" t="s">
        <v>316</v>
      </c>
      <c r="X283">
        <v>0.87009999999999998</v>
      </c>
      <c r="Z283" s="432" t="s">
        <v>354</v>
      </c>
      <c r="AA283" s="219">
        <v>0.61240000000000006</v>
      </c>
    </row>
    <row r="284" spans="1:27" ht="15.75" thickBot="1" x14ac:dyDescent="0.3">
      <c r="A284" t="str">
        <f t="shared" si="8"/>
        <v/>
      </c>
      <c r="B284" t="s">
        <v>317</v>
      </c>
      <c r="D284" t="s">
        <v>317</v>
      </c>
      <c r="E284">
        <v>0.4879</v>
      </c>
      <c r="F284">
        <v>0.66720000000000002</v>
      </c>
      <c r="G284" t="s">
        <v>317</v>
      </c>
      <c r="I284" t="str">
        <f t="shared" si="9"/>
        <v/>
      </c>
      <c r="O284" t="s">
        <v>317</v>
      </c>
      <c r="P284">
        <v>0.4879</v>
      </c>
      <c r="R284" s="432" t="s">
        <v>222</v>
      </c>
      <c r="S284" s="219">
        <v>0.54459999999999997</v>
      </c>
      <c r="W284" t="s">
        <v>317</v>
      </c>
      <c r="X284">
        <v>0.66720000000000002</v>
      </c>
      <c r="Z284" s="433"/>
      <c r="AA284" s="220">
        <v>139</v>
      </c>
    </row>
    <row r="285" spans="1:27" ht="15.75" thickBot="1" x14ac:dyDescent="0.3">
      <c r="A285" t="str">
        <f t="shared" si="8"/>
        <v/>
      </c>
      <c r="B285" t="s">
        <v>318</v>
      </c>
      <c r="D285" t="s">
        <v>318</v>
      </c>
      <c r="E285">
        <v>0.73699999999999999</v>
      </c>
      <c r="F285">
        <v>0.68799999999999994</v>
      </c>
      <c r="G285" t="s">
        <v>318</v>
      </c>
      <c r="I285" t="str">
        <f t="shared" si="9"/>
        <v/>
      </c>
      <c r="O285" t="s">
        <v>23</v>
      </c>
      <c r="P285" t="s">
        <v>408</v>
      </c>
      <c r="R285" s="433"/>
      <c r="S285" s="220">
        <v>139</v>
      </c>
      <c r="W285" t="s">
        <v>23</v>
      </c>
      <c r="X285" t="s">
        <v>408</v>
      </c>
      <c r="Z285" s="432" t="s">
        <v>41</v>
      </c>
      <c r="AA285" s="219">
        <v>0.61070000000000002</v>
      </c>
    </row>
    <row r="286" spans="1:27" ht="15.75" thickBot="1" x14ac:dyDescent="0.3">
      <c r="A286" t="str">
        <f t="shared" si="8"/>
        <v/>
      </c>
      <c r="B286" t="s">
        <v>319</v>
      </c>
      <c r="D286" t="s">
        <v>319</v>
      </c>
      <c r="E286">
        <v>0.66649999999999998</v>
      </c>
      <c r="F286">
        <v>0.7621</v>
      </c>
      <c r="G286" t="s">
        <v>319</v>
      </c>
      <c r="I286" t="str">
        <f t="shared" si="9"/>
        <v/>
      </c>
      <c r="O286" t="s">
        <v>23</v>
      </c>
      <c r="P286" t="s">
        <v>408</v>
      </c>
      <c r="R286" s="432" t="s">
        <v>89</v>
      </c>
      <c r="S286" s="219">
        <v>0.54320000000000002</v>
      </c>
      <c r="W286" t="s">
        <v>23</v>
      </c>
      <c r="X286" t="s">
        <v>408</v>
      </c>
      <c r="Z286" s="433"/>
      <c r="AA286" s="220">
        <v>140</v>
      </c>
    </row>
    <row r="287" spans="1:27" ht="15.75" thickBot="1" x14ac:dyDescent="0.3">
      <c r="A287" t="str">
        <f t="shared" si="8"/>
        <v/>
      </c>
      <c r="B287" t="s">
        <v>320</v>
      </c>
      <c r="D287" t="s">
        <v>320</v>
      </c>
      <c r="E287">
        <v>0.29709999999999998</v>
      </c>
      <c r="F287">
        <v>0.38569999999999999</v>
      </c>
      <c r="G287" t="s">
        <v>320</v>
      </c>
      <c r="I287" t="str">
        <f t="shared" si="9"/>
        <v/>
      </c>
      <c r="O287" t="s">
        <v>23</v>
      </c>
      <c r="P287" t="s">
        <v>408</v>
      </c>
      <c r="R287" s="433"/>
      <c r="S287" s="220">
        <v>140</v>
      </c>
      <c r="W287" t="s">
        <v>23</v>
      </c>
      <c r="X287" t="s">
        <v>408</v>
      </c>
      <c r="Z287" s="432" t="s">
        <v>161</v>
      </c>
      <c r="AA287" s="219">
        <v>0.60940000000000005</v>
      </c>
    </row>
    <row r="288" spans="1:27" ht="15.75" thickBot="1" x14ac:dyDescent="0.3">
      <c r="A288" t="str">
        <f t="shared" si="8"/>
        <v/>
      </c>
      <c r="B288" t="s">
        <v>321</v>
      </c>
      <c r="D288" t="s">
        <v>321</v>
      </c>
      <c r="E288">
        <v>0.47249999999999998</v>
      </c>
      <c r="F288">
        <v>0.51629999999999998</v>
      </c>
      <c r="G288" t="s">
        <v>321</v>
      </c>
      <c r="I288" t="str">
        <f t="shared" si="9"/>
        <v/>
      </c>
      <c r="O288" t="s">
        <v>23</v>
      </c>
      <c r="P288" t="s">
        <v>408</v>
      </c>
      <c r="R288" s="432" t="s">
        <v>312</v>
      </c>
      <c r="S288" s="219">
        <v>0.53710000000000002</v>
      </c>
      <c r="W288" t="s">
        <v>23</v>
      </c>
      <c r="X288" t="s">
        <v>408</v>
      </c>
      <c r="Z288" s="433"/>
      <c r="AA288" s="220">
        <v>141</v>
      </c>
    </row>
    <row r="289" spans="1:27" ht="15.75" thickBot="1" x14ac:dyDescent="0.3">
      <c r="A289" t="str">
        <f t="shared" si="8"/>
        <v/>
      </c>
      <c r="B289" t="s">
        <v>322</v>
      </c>
      <c r="D289" t="s">
        <v>322</v>
      </c>
      <c r="E289">
        <v>0.31979999999999997</v>
      </c>
      <c r="F289">
        <v>0.5353</v>
      </c>
      <c r="G289" t="s">
        <v>322</v>
      </c>
      <c r="I289" t="str">
        <f t="shared" si="9"/>
        <v/>
      </c>
      <c r="O289" t="s">
        <v>23</v>
      </c>
      <c r="P289" t="s">
        <v>408</v>
      </c>
      <c r="R289" s="433"/>
      <c r="S289" s="220">
        <v>141</v>
      </c>
      <c r="W289" t="s">
        <v>23</v>
      </c>
      <c r="X289" t="s">
        <v>408</v>
      </c>
      <c r="Z289" s="432" t="s">
        <v>52</v>
      </c>
      <c r="AA289" s="219">
        <v>0.60819999999999996</v>
      </c>
    </row>
    <row r="290" spans="1:27" ht="15.75" thickBot="1" x14ac:dyDescent="0.3">
      <c r="A290" t="str">
        <f t="shared" si="8"/>
        <v/>
      </c>
      <c r="B290" t="s">
        <v>323</v>
      </c>
      <c r="D290" t="s">
        <v>323</v>
      </c>
      <c r="E290">
        <v>0.8528</v>
      </c>
      <c r="F290">
        <v>0.86639999999999995</v>
      </c>
      <c r="G290" t="s">
        <v>323</v>
      </c>
      <c r="I290" t="str">
        <f t="shared" si="9"/>
        <v/>
      </c>
      <c r="O290" t="s">
        <v>23</v>
      </c>
      <c r="P290" t="s">
        <v>408</v>
      </c>
      <c r="R290" s="432" t="s">
        <v>144</v>
      </c>
      <c r="S290" s="219">
        <v>0.53410000000000002</v>
      </c>
      <c r="W290" t="s">
        <v>23</v>
      </c>
      <c r="X290" t="s">
        <v>408</v>
      </c>
      <c r="Z290" s="433"/>
      <c r="AA290" s="220">
        <v>142</v>
      </c>
    </row>
    <row r="291" spans="1:27" ht="15.75" thickBot="1" x14ac:dyDescent="0.3">
      <c r="A291" t="str">
        <f t="shared" si="8"/>
        <v/>
      </c>
      <c r="B291" t="s">
        <v>324</v>
      </c>
      <c r="D291" t="s">
        <v>324</v>
      </c>
      <c r="E291">
        <v>0.88629999999999998</v>
      </c>
      <c r="F291">
        <v>0.94059999999999999</v>
      </c>
      <c r="G291" t="s">
        <v>324</v>
      </c>
      <c r="I291" t="str">
        <f t="shared" si="9"/>
        <v/>
      </c>
      <c r="O291" t="s">
        <v>23</v>
      </c>
      <c r="P291" t="s">
        <v>408</v>
      </c>
      <c r="R291" s="433"/>
      <c r="S291" s="220">
        <v>142</v>
      </c>
      <c r="W291" t="s">
        <v>23</v>
      </c>
      <c r="X291" t="s">
        <v>408</v>
      </c>
      <c r="Z291" s="432" t="s">
        <v>339</v>
      </c>
      <c r="AA291" s="219">
        <v>0.60589999999999999</v>
      </c>
    </row>
    <row r="292" spans="1:27" ht="15.75" thickBot="1" x14ac:dyDescent="0.3">
      <c r="A292" t="str">
        <f t="shared" si="8"/>
        <v/>
      </c>
      <c r="B292" t="s">
        <v>325</v>
      </c>
      <c r="D292" t="s">
        <v>325</v>
      </c>
      <c r="E292">
        <v>0.40589999999999998</v>
      </c>
      <c r="F292">
        <v>0.52480000000000004</v>
      </c>
      <c r="G292" t="s">
        <v>325</v>
      </c>
      <c r="I292" t="str">
        <f t="shared" si="9"/>
        <v/>
      </c>
      <c r="O292" t="s">
        <v>23</v>
      </c>
      <c r="P292" t="s">
        <v>408</v>
      </c>
      <c r="R292" s="13" t="s">
        <v>370</v>
      </c>
      <c r="S292" s="219">
        <v>0.53380000000000005</v>
      </c>
      <c r="W292" t="s">
        <v>23</v>
      </c>
      <c r="X292" t="s">
        <v>408</v>
      </c>
      <c r="Z292" s="433"/>
      <c r="AA292" s="220">
        <v>143</v>
      </c>
    </row>
    <row r="293" spans="1:27" ht="15.75" thickBot="1" x14ac:dyDescent="0.3">
      <c r="A293" t="str">
        <f t="shared" si="8"/>
        <v/>
      </c>
      <c r="B293" t="s">
        <v>326</v>
      </c>
      <c r="D293" t="s">
        <v>326</v>
      </c>
      <c r="E293">
        <v>0.3049</v>
      </c>
      <c r="F293">
        <v>0.67620000000000002</v>
      </c>
      <c r="G293" t="s">
        <v>326</v>
      </c>
      <c r="I293" t="str">
        <f t="shared" si="9"/>
        <v/>
      </c>
      <c r="O293" t="s">
        <v>23</v>
      </c>
      <c r="P293" t="s">
        <v>408</v>
      </c>
      <c r="R293" s="14" t="s">
        <v>425</v>
      </c>
      <c r="S293" s="220">
        <v>143</v>
      </c>
      <c r="W293" t="s">
        <v>23</v>
      </c>
      <c r="X293" t="s">
        <v>408</v>
      </c>
      <c r="Z293" s="432" t="s">
        <v>92</v>
      </c>
      <c r="AA293" s="219">
        <v>0.60260000000000002</v>
      </c>
    </row>
    <row r="294" spans="1:27" ht="15.75" thickBot="1" x14ac:dyDescent="0.3">
      <c r="A294" t="str">
        <f t="shared" si="8"/>
        <v/>
      </c>
      <c r="B294" t="s">
        <v>327</v>
      </c>
      <c r="D294" t="s">
        <v>327</v>
      </c>
      <c r="E294">
        <v>0.30859999999999999</v>
      </c>
      <c r="F294">
        <v>0.4597</v>
      </c>
      <c r="G294" t="s">
        <v>327</v>
      </c>
      <c r="I294" t="str">
        <f t="shared" si="9"/>
        <v/>
      </c>
      <c r="O294" t="s">
        <v>23</v>
      </c>
      <c r="P294" t="s">
        <v>408</v>
      </c>
      <c r="R294" s="432" t="s">
        <v>181</v>
      </c>
      <c r="S294" s="219">
        <v>0.52839999999999998</v>
      </c>
      <c r="W294" t="s">
        <v>23</v>
      </c>
      <c r="X294" t="s">
        <v>408</v>
      </c>
      <c r="Z294" s="433"/>
      <c r="AA294" s="220">
        <v>144</v>
      </c>
    </row>
    <row r="295" spans="1:27" ht="15.75" thickBot="1" x14ac:dyDescent="0.3">
      <c r="A295" t="str">
        <f t="shared" si="8"/>
        <v/>
      </c>
      <c r="B295" t="s">
        <v>328</v>
      </c>
      <c r="D295" t="s">
        <v>328</v>
      </c>
      <c r="E295">
        <v>0.75960000000000005</v>
      </c>
      <c r="F295">
        <v>0.86409999999999998</v>
      </c>
      <c r="G295" t="s">
        <v>328</v>
      </c>
      <c r="I295" t="str">
        <f t="shared" si="9"/>
        <v/>
      </c>
      <c r="O295" t="s">
        <v>23</v>
      </c>
      <c r="P295" t="s">
        <v>408</v>
      </c>
      <c r="R295" s="433"/>
      <c r="S295" s="220">
        <v>144</v>
      </c>
      <c r="W295" t="s">
        <v>23</v>
      </c>
      <c r="X295" t="s">
        <v>408</v>
      </c>
      <c r="Z295" s="432" t="s">
        <v>79</v>
      </c>
      <c r="AA295" s="219">
        <v>0.59809999999999997</v>
      </c>
    </row>
    <row r="296" spans="1:27" ht="15.75" thickBot="1" x14ac:dyDescent="0.3">
      <c r="A296" t="str">
        <f t="shared" si="8"/>
        <v/>
      </c>
      <c r="B296" t="s">
        <v>329</v>
      </c>
      <c r="D296" t="s">
        <v>329</v>
      </c>
      <c r="E296">
        <v>0.14749999999999999</v>
      </c>
      <c r="F296">
        <v>0.19239999999999999</v>
      </c>
      <c r="G296" t="s">
        <v>329</v>
      </c>
      <c r="I296" t="str">
        <f t="shared" si="9"/>
        <v/>
      </c>
      <c r="O296" t="s">
        <v>23</v>
      </c>
      <c r="P296" t="s">
        <v>408</v>
      </c>
      <c r="R296" s="432" t="s">
        <v>366</v>
      </c>
      <c r="S296" s="219">
        <v>0.52510000000000001</v>
      </c>
      <c r="W296" t="s">
        <v>23</v>
      </c>
      <c r="X296" t="s">
        <v>408</v>
      </c>
      <c r="Z296" s="433"/>
      <c r="AA296" s="220">
        <v>145</v>
      </c>
    </row>
    <row r="297" spans="1:27" ht="15.75" thickBot="1" x14ac:dyDescent="0.3">
      <c r="A297" t="str">
        <f t="shared" si="8"/>
        <v/>
      </c>
      <c r="B297" t="s">
        <v>330</v>
      </c>
      <c r="D297" t="s">
        <v>330</v>
      </c>
      <c r="E297">
        <v>0.56179999999999997</v>
      </c>
      <c r="F297">
        <v>0.69979999999999998</v>
      </c>
      <c r="G297" t="s">
        <v>330</v>
      </c>
      <c r="I297" t="str">
        <f t="shared" si="9"/>
        <v/>
      </c>
      <c r="O297" t="s">
        <v>23</v>
      </c>
      <c r="P297" t="s">
        <v>408</v>
      </c>
      <c r="R297" s="433"/>
      <c r="S297" s="220">
        <v>145</v>
      </c>
      <c r="W297" t="s">
        <v>23</v>
      </c>
      <c r="X297" t="s">
        <v>408</v>
      </c>
      <c r="Z297" s="432" t="s">
        <v>133</v>
      </c>
      <c r="AA297" s="219">
        <v>0.59799999999999998</v>
      </c>
    </row>
    <row r="298" spans="1:27" ht="15.75" thickBot="1" x14ac:dyDescent="0.3">
      <c r="A298" t="str">
        <f t="shared" si="8"/>
        <v/>
      </c>
      <c r="B298" t="s">
        <v>331</v>
      </c>
      <c r="D298" t="s">
        <v>331</v>
      </c>
      <c r="E298">
        <v>0.42930000000000001</v>
      </c>
      <c r="F298">
        <v>0.67610000000000003</v>
      </c>
      <c r="G298" t="s">
        <v>331</v>
      </c>
      <c r="I298" t="str">
        <f t="shared" si="9"/>
        <v/>
      </c>
      <c r="O298" t="s">
        <v>23</v>
      </c>
      <c r="P298" t="s">
        <v>408</v>
      </c>
      <c r="R298" s="432" t="s">
        <v>134</v>
      </c>
      <c r="S298" s="219">
        <v>0.52439999999999998</v>
      </c>
      <c r="W298" t="s">
        <v>23</v>
      </c>
      <c r="X298" t="s">
        <v>408</v>
      </c>
      <c r="Z298" s="433"/>
      <c r="AA298" s="220">
        <v>146</v>
      </c>
    </row>
    <row r="299" spans="1:27" ht="15.75" thickBot="1" x14ac:dyDescent="0.3">
      <c r="A299" t="str">
        <f t="shared" si="8"/>
        <v/>
      </c>
      <c r="B299" t="s">
        <v>332</v>
      </c>
      <c r="D299" t="s">
        <v>332</v>
      </c>
      <c r="E299">
        <v>0.2984</v>
      </c>
      <c r="F299">
        <v>0.24160000000000001</v>
      </c>
      <c r="G299" t="s">
        <v>332</v>
      </c>
      <c r="I299" t="str">
        <f t="shared" si="9"/>
        <v/>
      </c>
      <c r="O299" t="s">
        <v>318</v>
      </c>
      <c r="P299">
        <v>0.73699999999999999</v>
      </c>
      <c r="R299" s="433"/>
      <c r="S299" s="220">
        <v>146</v>
      </c>
      <c r="W299" t="s">
        <v>318</v>
      </c>
      <c r="X299">
        <v>0.68799999999999994</v>
      </c>
      <c r="Z299" s="432" t="s">
        <v>259</v>
      </c>
      <c r="AA299" s="219">
        <v>0.59789999999999999</v>
      </c>
    </row>
    <row r="300" spans="1:27" ht="15.75" thickBot="1" x14ac:dyDescent="0.3">
      <c r="A300" t="str">
        <f t="shared" si="8"/>
        <v/>
      </c>
      <c r="B300" t="s">
        <v>333</v>
      </c>
      <c r="D300" t="s">
        <v>333</v>
      </c>
      <c r="E300">
        <v>0.44719999999999999</v>
      </c>
      <c r="F300">
        <v>0.39589999999999997</v>
      </c>
      <c r="G300" t="s">
        <v>333</v>
      </c>
      <c r="I300" t="str">
        <f t="shared" si="9"/>
        <v/>
      </c>
      <c r="O300" t="s">
        <v>319</v>
      </c>
      <c r="P300">
        <v>0.66649999999999998</v>
      </c>
      <c r="R300" s="432" t="s">
        <v>293</v>
      </c>
      <c r="S300" s="219">
        <v>0.52080000000000004</v>
      </c>
      <c r="W300" t="s">
        <v>319</v>
      </c>
      <c r="X300">
        <v>0.7621</v>
      </c>
      <c r="Z300" s="433"/>
      <c r="AA300" s="220">
        <v>147</v>
      </c>
    </row>
    <row r="301" spans="1:27" ht="15.75" thickBot="1" x14ac:dyDescent="0.3">
      <c r="A301" t="str">
        <f t="shared" si="8"/>
        <v/>
      </c>
      <c r="B301" t="s">
        <v>334</v>
      </c>
      <c r="D301" t="s">
        <v>334</v>
      </c>
      <c r="E301">
        <v>0.66080000000000005</v>
      </c>
      <c r="F301">
        <v>0.8296</v>
      </c>
      <c r="G301" t="s">
        <v>334</v>
      </c>
      <c r="I301" t="str">
        <f t="shared" si="9"/>
        <v/>
      </c>
      <c r="O301" t="s">
        <v>320</v>
      </c>
      <c r="P301">
        <v>0.29709999999999998</v>
      </c>
      <c r="R301" s="433"/>
      <c r="S301" s="220">
        <v>147</v>
      </c>
      <c r="W301" t="s">
        <v>320</v>
      </c>
      <c r="X301">
        <v>0.38569999999999999</v>
      </c>
      <c r="Z301" s="432" t="s">
        <v>215</v>
      </c>
      <c r="AA301" s="219">
        <v>0.59719999999999995</v>
      </c>
    </row>
    <row r="302" spans="1:27" ht="15.75" thickBot="1" x14ac:dyDescent="0.3">
      <c r="A302" t="str">
        <f t="shared" si="8"/>
        <v/>
      </c>
      <c r="B302" t="s">
        <v>335</v>
      </c>
      <c r="D302" t="s">
        <v>335</v>
      </c>
      <c r="E302">
        <v>0.62949999999999995</v>
      </c>
      <c r="F302">
        <v>0.63719999999999999</v>
      </c>
      <c r="G302" t="s">
        <v>335</v>
      </c>
      <c r="I302" t="str">
        <f t="shared" si="9"/>
        <v/>
      </c>
      <c r="O302" t="s">
        <v>321</v>
      </c>
      <c r="P302">
        <v>0.47249999999999998</v>
      </c>
      <c r="R302" s="432" t="s">
        <v>175</v>
      </c>
      <c r="S302" s="219">
        <v>0.51570000000000005</v>
      </c>
      <c r="W302" t="s">
        <v>321</v>
      </c>
      <c r="X302">
        <v>0.51629999999999998</v>
      </c>
      <c r="Z302" s="433"/>
      <c r="AA302" s="220">
        <v>148</v>
      </c>
    </row>
    <row r="303" spans="1:27" ht="15.75" thickBot="1" x14ac:dyDescent="0.3">
      <c r="A303" t="str">
        <f t="shared" si="8"/>
        <v/>
      </c>
      <c r="B303" t="s">
        <v>336</v>
      </c>
      <c r="D303" t="s">
        <v>336</v>
      </c>
      <c r="E303">
        <v>0.30059999999999998</v>
      </c>
      <c r="F303">
        <v>0.3599</v>
      </c>
      <c r="G303" t="s">
        <v>336</v>
      </c>
      <c r="I303" t="str">
        <f t="shared" si="9"/>
        <v/>
      </c>
      <c r="O303" t="s">
        <v>322</v>
      </c>
      <c r="P303">
        <v>0.31979999999999997</v>
      </c>
      <c r="R303" s="433"/>
      <c r="S303" s="220">
        <v>148</v>
      </c>
      <c r="W303" t="s">
        <v>322</v>
      </c>
      <c r="X303">
        <v>0.5353</v>
      </c>
      <c r="Z303" s="432" t="s">
        <v>249</v>
      </c>
      <c r="AA303" s="219">
        <v>0.59379999999999999</v>
      </c>
    </row>
    <row r="304" spans="1:27" ht="15.75" thickBot="1" x14ac:dyDescent="0.3">
      <c r="A304" t="str">
        <f t="shared" si="8"/>
        <v/>
      </c>
      <c r="B304" t="s">
        <v>337</v>
      </c>
      <c r="D304" t="s">
        <v>337</v>
      </c>
      <c r="E304">
        <v>0.68289999999999995</v>
      </c>
      <c r="F304">
        <v>0.7843</v>
      </c>
      <c r="G304" t="s">
        <v>337</v>
      </c>
      <c r="I304" t="str">
        <f t="shared" si="9"/>
        <v/>
      </c>
      <c r="O304" t="s">
        <v>323</v>
      </c>
      <c r="P304">
        <v>0.8528</v>
      </c>
      <c r="R304" s="432" t="s">
        <v>154</v>
      </c>
      <c r="S304" s="219">
        <v>0.50690000000000002</v>
      </c>
      <c r="W304" t="s">
        <v>323</v>
      </c>
      <c r="X304">
        <v>0.86639999999999995</v>
      </c>
      <c r="Z304" s="433"/>
      <c r="AA304" s="220">
        <v>149</v>
      </c>
    </row>
    <row r="305" spans="1:27" ht="15.75" thickBot="1" x14ac:dyDescent="0.3">
      <c r="A305" t="str">
        <f t="shared" si="8"/>
        <v/>
      </c>
      <c r="B305" t="s">
        <v>338</v>
      </c>
      <c r="D305" t="s">
        <v>338</v>
      </c>
      <c r="E305">
        <v>0.37169999999999997</v>
      </c>
      <c r="F305">
        <v>0.35639999999999999</v>
      </c>
      <c r="G305" t="s">
        <v>338</v>
      </c>
      <c r="I305" t="str">
        <f t="shared" si="9"/>
        <v/>
      </c>
      <c r="O305" t="s">
        <v>324</v>
      </c>
      <c r="P305">
        <v>0.88629999999999998</v>
      </c>
      <c r="R305" s="433"/>
      <c r="S305" s="220">
        <v>149</v>
      </c>
      <c r="W305" t="s">
        <v>324</v>
      </c>
      <c r="X305">
        <v>0.94059999999999999</v>
      </c>
      <c r="Z305" s="432" t="s">
        <v>205</v>
      </c>
      <c r="AA305" s="219">
        <v>0.59119999999999995</v>
      </c>
    </row>
    <row r="306" spans="1:27" ht="15.75" thickBot="1" x14ac:dyDescent="0.3">
      <c r="A306" t="str">
        <f t="shared" si="8"/>
        <v/>
      </c>
      <c r="B306" t="s">
        <v>339</v>
      </c>
      <c r="D306" t="s">
        <v>339</v>
      </c>
      <c r="E306">
        <v>0.77610000000000001</v>
      </c>
      <c r="F306">
        <v>0.60589999999999999</v>
      </c>
      <c r="G306" t="s">
        <v>339</v>
      </c>
      <c r="I306" t="str">
        <f t="shared" si="9"/>
        <v/>
      </c>
      <c r="O306" t="s">
        <v>325</v>
      </c>
      <c r="P306">
        <v>0.40589999999999998</v>
      </c>
      <c r="R306" s="432" t="s">
        <v>115</v>
      </c>
      <c r="S306" s="219">
        <v>0.505</v>
      </c>
      <c r="W306" t="s">
        <v>325</v>
      </c>
      <c r="X306">
        <v>0.52480000000000004</v>
      </c>
      <c r="Z306" s="433"/>
      <c r="AA306" s="220">
        <v>150</v>
      </c>
    </row>
    <row r="307" spans="1:27" ht="15.75" thickBot="1" x14ac:dyDescent="0.3">
      <c r="A307" t="str">
        <f t="shared" si="8"/>
        <v/>
      </c>
      <c r="B307" t="s">
        <v>340</v>
      </c>
      <c r="D307" t="s">
        <v>340</v>
      </c>
      <c r="E307">
        <v>0.44259999999999999</v>
      </c>
      <c r="F307">
        <v>0.47149999999999997</v>
      </c>
      <c r="G307" t="s">
        <v>340</v>
      </c>
      <c r="I307" t="str">
        <f t="shared" si="9"/>
        <v/>
      </c>
      <c r="O307" t="s">
        <v>326</v>
      </c>
      <c r="P307">
        <v>0.3049</v>
      </c>
      <c r="R307" s="433"/>
      <c r="S307" s="220">
        <v>150</v>
      </c>
      <c r="W307" t="s">
        <v>326</v>
      </c>
      <c r="X307">
        <v>0.67620000000000002</v>
      </c>
      <c r="Z307" s="65" t="s">
        <v>23</v>
      </c>
      <c r="AA307" s="66" t="s">
        <v>408</v>
      </c>
    </row>
    <row r="308" spans="1:27" ht="15.75" thickBot="1" x14ac:dyDescent="0.3">
      <c r="A308" t="str">
        <f t="shared" si="8"/>
        <v/>
      </c>
      <c r="B308" t="s">
        <v>341</v>
      </c>
      <c r="D308" t="s">
        <v>341</v>
      </c>
      <c r="E308">
        <v>0.70450000000000002</v>
      </c>
      <c r="F308">
        <v>0.84350000000000003</v>
      </c>
      <c r="G308" t="s">
        <v>341</v>
      </c>
      <c r="I308" t="str">
        <f t="shared" si="9"/>
        <v/>
      </c>
      <c r="O308" t="s">
        <v>327</v>
      </c>
      <c r="P308">
        <v>0.30859999999999999</v>
      </c>
      <c r="R308" s="65" t="s">
        <v>23</v>
      </c>
      <c r="S308" s="66" t="s">
        <v>408</v>
      </c>
      <c r="W308" t="s">
        <v>327</v>
      </c>
      <c r="X308">
        <v>0.4597</v>
      </c>
      <c r="Z308" s="13" t="s">
        <v>158</v>
      </c>
      <c r="AA308" s="219">
        <v>0.58989999999999998</v>
      </c>
    </row>
    <row r="309" spans="1:27" ht="15.75" thickBot="1" x14ac:dyDescent="0.3">
      <c r="A309" t="str">
        <f t="shared" si="8"/>
        <v/>
      </c>
      <c r="B309" t="s">
        <v>342</v>
      </c>
      <c r="D309" t="s">
        <v>342</v>
      </c>
      <c r="E309">
        <v>0.19750000000000001</v>
      </c>
      <c r="F309">
        <v>0.1168</v>
      </c>
      <c r="G309" t="s">
        <v>342</v>
      </c>
      <c r="I309" t="str">
        <f t="shared" si="9"/>
        <v/>
      </c>
      <c r="O309" t="s">
        <v>328</v>
      </c>
      <c r="P309">
        <v>0.75960000000000005</v>
      </c>
      <c r="R309" s="432" t="s">
        <v>215</v>
      </c>
      <c r="S309" s="219">
        <v>0.50390000000000001</v>
      </c>
      <c r="W309" t="s">
        <v>328</v>
      </c>
      <c r="X309">
        <v>0.86409999999999998</v>
      </c>
      <c r="Z309" s="14" t="s">
        <v>427</v>
      </c>
      <c r="AA309" s="220">
        <v>151</v>
      </c>
    </row>
    <row r="310" spans="1:27" ht="15.75" thickBot="1" x14ac:dyDescent="0.3">
      <c r="A310" t="str">
        <f t="shared" si="8"/>
        <v/>
      </c>
      <c r="B310" t="s">
        <v>343</v>
      </c>
      <c r="D310" t="s">
        <v>343</v>
      </c>
      <c r="E310">
        <v>0.18179999999999999</v>
      </c>
      <c r="F310">
        <v>7.5499999999999998E-2</v>
      </c>
      <c r="G310" t="s">
        <v>343</v>
      </c>
      <c r="I310" t="str">
        <f t="shared" si="9"/>
        <v/>
      </c>
      <c r="O310" t="s">
        <v>329</v>
      </c>
      <c r="P310">
        <v>0.14749999999999999</v>
      </c>
      <c r="R310" s="433"/>
      <c r="S310" s="220">
        <v>151</v>
      </c>
      <c r="W310" t="s">
        <v>329</v>
      </c>
      <c r="X310">
        <v>0.19239999999999999</v>
      </c>
      <c r="Z310" s="432" t="s">
        <v>108</v>
      </c>
      <c r="AA310" s="219">
        <v>0.58699999999999997</v>
      </c>
    </row>
    <row r="311" spans="1:27" ht="15.75" thickBot="1" x14ac:dyDescent="0.3">
      <c r="A311" t="str">
        <f t="shared" si="8"/>
        <v/>
      </c>
      <c r="B311" t="s">
        <v>344</v>
      </c>
      <c r="D311" t="s">
        <v>344</v>
      </c>
      <c r="E311">
        <v>0.2316</v>
      </c>
      <c r="F311">
        <v>0.37859999999999999</v>
      </c>
      <c r="G311" t="s">
        <v>344</v>
      </c>
      <c r="I311" t="str">
        <f t="shared" si="9"/>
        <v/>
      </c>
      <c r="O311" t="s">
        <v>330</v>
      </c>
      <c r="P311">
        <v>0.56179999999999997</v>
      </c>
      <c r="R311" s="432" t="s">
        <v>79</v>
      </c>
      <c r="S311" s="219">
        <v>0.50260000000000005</v>
      </c>
      <c r="W311" t="s">
        <v>330</v>
      </c>
      <c r="X311">
        <v>0.69979999999999998</v>
      </c>
      <c r="Z311" s="433"/>
      <c r="AA311" s="220">
        <v>152</v>
      </c>
    </row>
    <row r="312" spans="1:27" ht="15.75" thickBot="1" x14ac:dyDescent="0.3">
      <c r="A312" t="str">
        <f t="shared" si="8"/>
        <v/>
      </c>
      <c r="B312" t="s">
        <v>345</v>
      </c>
      <c r="D312" t="s">
        <v>345</v>
      </c>
      <c r="E312">
        <v>0.56930000000000003</v>
      </c>
      <c r="F312">
        <v>0.51370000000000005</v>
      </c>
      <c r="G312" t="s">
        <v>345</v>
      </c>
      <c r="I312" t="str">
        <f t="shared" si="9"/>
        <v/>
      </c>
      <c r="O312" t="s">
        <v>331</v>
      </c>
      <c r="P312">
        <v>0.42930000000000001</v>
      </c>
      <c r="R312" s="433"/>
      <c r="S312" s="220">
        <v>152</v>
      </c>
      <c r="W312" t="s">
        <v>331</v>
      </c>
      <c r="X312">
        <v>0.67610000000000003</v>
      </c>
      <c r="Z312" s="432" t="s">
        <v>262</v>
      </c>
      <c r="AA312" s="219">
        <v>0.58640000000000003</v>
      </c>
    </row>
    <row r="313" spans="1:27" ht="15.75" thickBot="1" x14ac:dyDescent="0.3">
      <c r="A313" t="str">
        <f t="shared" si="8"/>
        <v/>
      </c>
      <c r="B313" t="s">
        <v>346</v>
      </c>
      <c r="D313" t="s">
        <v>346</v>
      </c>
      <c r="E313">
        <v>0.28960000000000002</v>
      </c>
      <c r="F313">
        <v>0.42959999999999998</v>
      </c>
      <c r="G313" t="s">
        <v>346</v>
      </c>
      <c r="I313" t="str">
        <f t="shared" si="9"/>
        <v/>
      </c>
      <c r="O313" t="s">
        <v>332</v>
      </c>
      <c r="P313">
        <v>0.2984</v>
      </c>
      <c r="R313" s="432" t="s">
        <v>87</v>
      </c>
      <c r="S313" s="219">
        <v>0.50149999999999995</v>
      </c>
      <c r="W313" t="s">
        <v>332</v>
      </c>
      <c r="X313">
        <v>0.24160000000000001</v>
      </c>
      <c r="Z313" s="433"/>
      <c r="AA313" s="220">
        <v>153</v>
      </c>
    </row>
    <row r="314" spans="1:27" ht="15.75" thickBot="1" x14ac:dyDescent="0.3">
      <c r="A314" t="str">
        <f t="shared" si="8"/>
        <v/>
      </c>
      <c r="B314" t="s">
        <v>347</v>
      </c>
      <c r="D314" t="s">
        <v>347</v>
      </c>
      <c r="E314">
        <v>0.71809999999999996</v>
      </c>
      <c r="F314">
        <v>0.68910000000000005</v>
      </c>
      <c r="G314" t="s">
        <v>347</v>
      </c>
      <c r="I314" t="str">
        <f t="shared" si="9"/>
        <v/>
      </c>
      <c r="O314" t="s">
        <v>333</v>
      </c>
      <c r="P314">
        <v>0.44719999999999999</v>
      </c>
      <c r="R314" s="433"/>
      <c r="S314" s="220">
        <v>153</v>
      </c>
      <c r="W314" t="s">
        <v>333</v>
      </c>
      <c r="X314">
        <v>0.39589999999999997</v>
      </c>
      <c r="Z314" s="13" t="s">
        <v>315</v>
      </c>
      <c r="AA314" s="219">
        <v>0.56989999999999996</v>
      </c>
    </row>
    <row r="315" spans="1:27" ht="15.75" thickBot="1" x14ac:dyDescent="0.3">
      <c r="A315" t="str">
        <f t="shared" si="8"/>
        <v/>
      </c>
      <c r="B315" t="s">
        <v>348</v>
      </c>
      <c r="D315" t="s">
        <v>348</v>
      </c>
      <c r="E315">
        <v>0.66110000000000002</v>
      </c>
      <c r="F315">
        <v>0.69669999999999999</v>
      </c>
      <c r="G315" t="s">
        <v>348</v>
      </c>
      <c r="I315" t="str">
        <f t="shared" si="9"/>
        <v/>
      </c>
      <c r="O315" t="s">
        <v>334</v>
      </c>
      <c r="P315">
        <v>0.66080000000000005</v>
      </c>
      <c r="R315" s="432" t="s">
        <v>193</v>
      </c>
      <c r="S315" s="219">
        <v>0.49619999999999997</v>
      </c>
      <c r="W315" t="s">
        <v>334</v>
      </c>
      <c r="X315">
        <v>0.8296</v>
      </c>
      <c r="Z315" s="14" t="s">
        <v>426</v>
      </c>
      <c r="AA315" s="220">
        <v>154</v>
      </c>
    </row>
    <row r="316" spans="1:27" ht="15.75" thickBot="1" x14ac:dyDescent="0.3">
      <c r="A316" t="str">
        <f t="shared" si="8"/>
        <v/>
      </c>
      <c r="B316" t="s">
        <v>349</v>
      </c>
      <c r="D316" t="s">
        <v>349</v>
      </c>
      <c r="E316">
        <v>0.78410000000000002</v>
      </c>
      <c r="F316">
        <v>0.89070000000000005</v>
      </c>
      <c r="G316" t="s">
        <v>349</v>
      </c>
      <c r="I316" t="str">
        <f t="shared" si="9"/>
        <v/>
      </c>
      <c r="O316" t="s">
        <v>335</v>
      </c>
      <c r="P316">
        <v>0.62949999999999995</v>
      </c>
      <c r="R316" s="433"/>
      <c r="S316" s="220">
        <v>154</v>
      </c>
      <c r="W316" t="s">
        <v>335</v>
      </c>
      <c r="X316">
        <v>0.63719999999999999</v>
      </c>
      <c r="Z316" s="13" t="s">
        <v>123</v>
      </c>
      <c r="AA316" s="219">
        <v>0.56889999999999996</v>
      </c>
    </row>
    <row r="317" spans="1:27" ht="15.75" thickBot="1" x14ac:dyDescent="0.3">
      <c r="A317" t="str">
        <f t="shared" si="8"/>
        <v/>
      </c>
      <c r="B317" t="s">
        <v>350</v>
      </c>
      <c r="D317" t="s">
        <v>350</v>
      </c>
      <c r="E317">
        <v>0.20810000000000001</v>
      </c>
      <c r="F317">
        <v>0.1565</v>
      </c>
      <c r="G317" t="s">
        <v>350</v>
      </c>
      <c r="I317" t="str">
        <f t="shared" si="9"/>
        <v/>
      </c>
      <c r="O317" t="s">
        <v>336</v>
      </c>
      <c r="P317">
        <v>0.30059999999999998</v>
      </c>
      <c r="R317" s="432" t="s">
        <v>374</v>
      </c>
      <c r="S317" s="219">
        <v>0.4955</v>
      </c>
      <c r="W317" t="s">
        <v>336</v>
      </c>
      <c r="X317">
        <v>0.3599</v>
      </c>
      <c r="Z317" s="14" t="s">
        <v>428</v>
      </c>
      <c r="AA317" s="220">
        <v>155</v>
      </c>
    </row>
    <row r="318" spans="1:27" ht="15.75" thickBot="1" x14ac:dyDescent="0.3">
      <c r="A318" t="str">
        <f t="shared" si="8"/>
        <v/>
      </c>
      <c r="B318" t="s">
        <v>351</v>
      </c>
      <c r="D318" t="s">
        <v>351</v>
      </c>
      <c r="E318">
        <v>0.65690000000000004</v>
      </c>
      <c r="F318">
        <v>0.74450000000000005</v>
      </c>
      <c r="G318" t="s">
        <v>351</v>
      </c>
      <c r="I318" t="str">
        <f t="shared" si="9"/>
        <v/>
      </c>
      <c r="O318" t="s">
        <v>337</v>
      </c>
      <c r="P318">
        <v>0.68289999999999995</v>
      </c>
      <c r="R318" s="433"/>
      <c r="S318" s="220">
        <v>155</v>
      </c>
      <c r="W318" t="s">
        <v>337</v>
      </c>
      <c r="X318">
        <v>0.7843</v>
      </c>
      <c r="Z318" s="13" t="s">
        <v>139</v>
      </c>
      <c r="AA318" s="219">
        <v>0.56769999999999998</v>
      </c>
    </row>
    <row r="319" spans="1:27" ht="15.75" thickBot="1" x14ac:dyDescent="0.3">
      <c r="A319" t="str">
        <f t="shared" si="8"/>
        <v/>
      </c>
      <c r="B319" t="s">
        <v>352</v>
      </c>
      <c r="D319" t="s">
        <v>352</v>
      </c>
      <c r="E319">
        <v>6.8199999999999997E-2</v>
      </c>
      <c r="F319">
        <v>0.1234</v>
      </c>
      <c r="G319" t="s">
        <v>352</v>
      </c>
      <c r="I319" t="str">
        <f t="shared" si="9"/>
        <v/>
      </c>
      <c r="O319" t="s">
        <v>338</v>
      </c>
      <c r="P319">
        <v>0.37169999999999997</v>
      </c>
      <c r="R319" s="432" t="s">
        <v>117</v>
      </c>
      <c r="S319" s="219">
        <v>0.49430000000000002</v>
      </c>
      <c r="W319" t="s">
        <v>338</v>
      </c>
      <c r="X319">
        <v>0.35639999999999999</v>
      </c>
      <c r="Z319" s="14" t="s">
        <v>427</v>
      </c>
      <c r="AA319" s="220">
        <v>156</v>
      </c>
    </row>
    <row r="320" spans="1:27" ht="15.75" thickBot="1" x14ac:dyDescent="0.3">
      <c r="A320" t="str">
        <f t="shared" si="8"/>
        <v/>
      </c>
      <c r="B320" t="s">
        <v>353</v>
      </c>
      <c r="D320" t="s">
        <v>353</v>
      </c>
      <c r="E320">
        <v>0.83540000000000003</v>
      </c>
      <c r="F320">
        <v>0.91110000000000002</v>
      </c>
      <c r="G320" t="s">
        <v>353</v>
      </c>
      <c r="I320" t="str">
        <f t="shared" si="9"/>
        <v/>
      </c>
      <c r="O320" t="s">
        <v>339</v>
      </c>
      <c r="P320">
        <v>0.77610000000000001</v>
      </c>
      <c r="R320" s="433"/>
      <c r="S320" s="220">
        <v>156</v>
      </c>
      <c r="W320" t="s">
        <v>339</v>
      </c>
      <c r="X320">
        <v>0.60589999999999999</v>
      </c>
      <c r="Z320" s="432" t="s">
        <v>142</v>
      </c>
      <c r="AA320" s="219">
        <v>0.56759999999999999</v>
      </c>
    </row>
    <row r="321" spans="1:27" ht="15.75" thickBot="1" x14ac:dyDescent="0.3">
      <c r="A321" t="str">
        <f t="shared" si="8"/>
        <v/>
      </c>
      <c r="B321" t="s">
        <v>354</v>
      </c>
      <c r="D321" t="s">
        <v>354</v>
      </c>
      <c r="E321">
        <v>0.55859999999999999</v>
      </c>
      <c r="F321">
        <v>0.61240000000000006</v>
      </c>
      <c r="G321" t="s">
        <v>354</v>
      </c>
      <c r="I321" t="str">
        <f t="shared" si="9"/>
        <v/>
      </c>
      <c r="O321" t="s">
        <v>340</v>
      </c>
      <c r="P321">
        <v>0.44259999999999999</v>
      </c>
      <c r="R321" s="432" t="s">
        <v>54</v>
      </c>
      <c r="S321" s="219">
        <v>0.49370000000000003</v>
      </c>
      <c r="W321" t="s">
        <v>340</v>
      </c>
      <c r="X321">
        <v>0.47149999999999997</v>
      </c>
      <c r="Z321" s="433"/>
      <c r="AA321" s="220">
        <v>157</v>
      </c>
    </row>
    <row r="322" spans="1:27" ht="15.75" thickBot="1" x14ac:dyDescent="0.3">
      <c r="A322" t="str">
        <f t="shared" si="8"/>
        <v/>
      </c>
      <c r="B322" t="s">
        <v>355</v>
      </c>
      <c r="D322" t="s">
        <v>355</v>
      </c>
      <c r="E322">
        <v>0.24579999999999999</v>
      </c>
      <c r="F322">
        <v>0.25480000000000003</v>
      </c>
      <c r="G322" t="s">
        <v>355</v>
      </c>
      <c r="I322" t="str">
        <f t="shared" si="9"/>
        <v/>
      </c>
      <c r="O322" t="s">
        <v>341</v>
      </c>
      <c r="P322">
        <v>0.70450000000000002</v>
      </c>
      <c r="R322" s="433"/>
      <c r="S322" s="220">
        <v>157</v>
      </c>
      <c r="W322" t="s">
        <v>341</v>
      </c>
      <c r="X322">
        <v>0.84350000000000003</v>
      </c>
      <c r="Z322" s="432" t="s">
        <v>103</v>
      </c>
      <c r="AA322" s="219">
        <v>0.55779999999999996</v>
      </c>
    </row>
    <row r="323" spans="1:27" ht="15.75" thickBot="1" x14ac:dyDescent="0.3">
      <c r="A323" t="str">
        <f t="shared" ref="A323:A352" si="10">IF(B323=D323, "", "BAD")</f>
        <v/>
      </c>
      <c r="B323" t="s">
        <v>356</v>
      </c>
      <c r="D323" t="s">
        <v>356</v>
      </c>
      <c r="E323">
        <v>0.4113</v>
      </c>
      <c r="F323">
        <v>0.4083</v>
      </c>
      <c r="G323" t="s">
        <v>356</v>
      </c>
      <c r="I323" t="str">
        <f t="shared" ref="I323:I365" si="11">IF(G323=D323,"","BAD")</f>
        <v/>
      </c>
      <c r="O323" t="s">
        <v>342</v>
      </c>
      <c r="P323">
        <v>0.19750000000000001</v>
      </c>
      <c r="R323" s="432" t="s">
        <v>382</v>
      </c>
      <c r="S323" s="219">
        <v>0.49199999999999999</v>
      </c>
      <c r="W323" t="s">
        <v>342</v>
      </c>
      <c r="X323">
        <v>0.1168</v>
      </c>
      <c r="Z323" s="433"/>
      <c r="AA323" s="220">
        <v>158</v>
      </c>
    </row>
    <row r="324" spans="1:27" ht="15.75" thickBot="1" x14ac:dyDescent="0.3">
      <c r="A324" t="str">
        <f t="shared" si="10"/>
        <v/>
      </c>
      <c r="B324" t="s">
        <v>357</v>
      </c>
      <c r="D324" t="s">
        <v>357</v>
      </c>
      <c r="E324">
        <v>0.10199999999999999</v>
      </c>
      <c r="F324">
        <v>0.12230000000000001</v>
      </c>
      <c r="G324" t="s">
        <v>357</v>
      </c>
      <c r="I324" t="str">
        <f t="shared" si="11"/>
        <v/>
      </c>
      <c r="O324" t="s">
        <v>343</v>
      </c>
      <c r="P324">
        <v>0.18179999999999999</v>
      </c>
      <c r="R324" s="433"/>
      <c r="S324" s="220">
        <v>158</v>
      </c>
      <c r="W324" t="s">
        <v>343</v>
      </c>
      <c r="X324">
        <v>7.5499999999999998E-2</v>
      </c>
      <c r="Z324" s="432" t="s">
        <v>239</v>
      </c>
      <c r="AA324" s="219">
        <v>0.55600000000000005</v>
      </c>
    </row>
    <row r="325" spans="1:27" ht="15.75" thickBot="1" x14ac:dyDescent="0.3">
      <c r="A325" t="str">
        <f t="shared" si="10"/>
        <v/>
      </c>
      <c r="B325" t="s">
        <v>358</v>
      </c>
      <c r="D325" t="s">
        <v>358</v>
      </c>
      <c r="E325">
        <v>0.83830000000000005</v>
      </c>
      <c r="F325">
        <v>0.8871</v>
      </c>
      <c r="G325" t="s">
        <v>358</v>
      </c>
      <c r="I325" t="str">
        <f t="shared" si="11"/>
        <v/>
      </c>
      <c r="O325" t="s">
        <v>344</v>
      </c>
      <c r="P325">
        <v>0.2316</v>
      </c>
      <c r="R325" s="432" t="s">
        <v>317</v>
      </c>
      <c r="S325" s="219">
        <v>0.4879</v>
      </c>
      <c r="W325" t="s">
        <v>344</v>
      </c>
      <c r="X325">
        <v>0.37859999999999999</v>
      </c>
      <c r="Z325" s="433"/>
      <c r="AA325" s="220">
        <v>159</v>
      </c>
    </row>
    <row r="326" spans="1:27" ht="15.75" thickBot="1" x14ac:dyDescent="0.3">
      <c r="A326" t="str">
        <f t="shared" si="10"/>
        <v/>
      </c>
      <c r="B326" t="s">
        <v>359</v>
      </c>
      <c r="D326" t="s">
        <v>359</v>
      </c>
      <c r="E326">
        <v>0.89019999999999999</v>
      </c>
      <c r="F326">
        <v>0.94189999999999996</v>
      </c>
      <c r="G326" t="s">
        <v>359</v>
      </c>
      <c r="I326" t="str">
        <f t="shared" si="11"/>
        <v/>
      </c>
      <c r="O326" t="s">
        <v>345</v>
      </c>
      <c r="P326">
        <v>0.56930000000000003</v>
      </c>
      <c r="R326" s="433"/>
      <c r="S326" s="220">
        <v>159</v>
      </c>
      <c r="W326" t="s">
        <v>345</v>
      </c>
      <c r="X326">
        <v>0.51370000000000005</v>
      </c>
      <c r="Z326" s="432" t="s">
        <v>162</v>
      </c>
      <c r="AA326" s="219">
        <v>0.55559999999999998</v>
      </c>
    </row>
    <row r="327" spans="1:27" ht="15.75" thickBot="1" x14ac:dyDescent="0.3">
      <c r="A327" t="str">
        <f t="shared" si="10"/>
        <v/>
      </c>
      <c r="B327" t="s">
        <v>360</v>
      </c>
      <c r="D327" t="s">
        <v>360</v>
      </c>
      <c r="E327">
        <v>0.83130000000000004</v>
      </c>
      <c r="F327">
        <v>0.91590000000000005</v>
      </c>
      <c r="G327" t="s">
        <v>360</v>
      </c>
      <c r="I327" t="str">
        <f t="shared" si="11"/>
        <v/>
      </c>
      <c r="O327" t="s">
        <v>346</v>
      </c>
      <c r="P327">
        <v>0.28960000000000002</v>
      </c>
      <c r="R327" s="432" t="s">
        <v>142</v>
      </c>
      <c r="S327" s="219">
        <v>0.48520000000000002</v>
      </c>
      <c r="W327" t="s">
        <v>346</v>
      </c>
      <c r="X327">
        <v>0.42959999999999998</v>
      </c>
      <c r="Z327" s="433"/>
      <c r="AA327" s="220">
        <v>160</v>
      </c>
    </row>
    <row r="328" spans="1:27" ht="15.75" thickBot="1" x14ac:dyDescent="0.3">
      <c r="A328" t="str">
        <f t="shared" si="10"/>
        <v/>
      </c>
      <c r="B328" t="s">
        <v>361</v>
      </c>
      <c r="D328" t="s">
        <v>361</v>
      </c>
      <c r="E328">
        <v>0.6079</v>
      </c>
      <c r="F328">
        <v>0.4279</v>
      </c>
      <c r="G328" t="s">
        <v>361</v>
      </c>
      <c r="I328" t="str">
        <f t="shared" si="11"/>
        <v/>
      </c>
      <c r="O328" t="s">
        <v>347</v>
      </c>
      <c r="P328">
        <v>0.71809999999999996</v>
      </c>
      <c r="R328" s="433"/>
      <c r="S328" s="220">
        <v>160</v>
      </c>
      <c r="W328" t="s">
        <v>347</v>
      </c>
      <c r="X328">
        <v>0.68910000000000005</v>
      </c>
      <c r="Z328" s="432" t="s">
        <v>170</v>
      </c>
      <c r="AA328" s="219">
        <v>0.55369999999999997</v>
      </c>
    </row>
    <row r="329" spans="1:27" ht="15.75" thickBot="1" x14ac:dyDescent="0.3">
      <c r="A329" t="str">
        <f t="shared" si="10"/>
        <v/>
      </c>
      <c r="B329" t="s">
        <v>362</v>
      </c>
      <c r="D329" t="s">
        <v>362</v>
      </c>
      <c r="E329">
        <v>0.95079999999999998</v>
      </c>
      <c r="F329">
        <v>0.96789999999999998</v>
      </c>
      <c r="G329" t="s">
        <v>362</v>
      </c>
      <c r="I329" t="str">
        <f t="shared" si="11"/>
        <v/>
      </c>
      <c r="O329" t="s">
        <v>348</v>
      </c>
      <c r="P329">
        <v>0.66110000000000002</v>
      </c>
      <c r="R329" s="432" t="s">
        <v>109</v>
      </c>
      <c r="S329" s="219">
        <v>0.4798</v>
      </c>
      <c r="W329" t="s">
        <v>348</v>
      </c>
      <c r="X329">
        <v>0.69669999999999999</v>
      </c>
      <c r="Z329" s="433"/>
      <c r="AA329" s="220">
        <v>161</v>
      </c>
    </row>
    <row r="330" spans="1:27" ht="15.75" thickBot="1" x14ac:dyDescent="0.3">
      <c r="A330" t="str">
        <f t="shared" si="10"/>
        <v/>
      </c>
      <c r="B330" t="s">
        <v>363</v>
      </c>
      <c r="D330" t="s">
        <v>363</v>
      </c>
      <c r="E330">
        <v>0.94269999999999998</v>
      </c>
      <c r="F330">
        <v>0.96379999999999999</v>
      </c>
      <c r="G330" t="s">
        <v>363</v>
      </c>
      <c r="I330" t="str">
        <f t="shared" si="11"/>
        <v/>
      </c>
      <c r="O330" t="s">
        <v>349</v>
      </c>
      <c r="P330">
        <v>0.78410000000000002</v>
      </c>
      <c r="R330" s="433"/>
      <c r="S330" s="220">
        <v>161</v>
      </c>
      <c r="W330" t="s">
        <v>349</v>
      </c>
      <c r="X330">
        <v>0.89070000000000005</v>
      </c>
      <c r="Z330" s="432" t="s">
        <v>134</v>
      </c>
      <c r="AA330" s="219">
        <v>0.54479999999999995</v>
      </c>
    </row>
    <row r="331" spans="1:27" ht="15.75" thickBot="1" x14ac:dyDescent="0.3">
      <c r="A331" t="str">
        <f t="shared" si="10"/>
        <v/>
      </c>
      <c r="B331" t="s">
        <v>364</v>
      </c>
      <c r="D331" t="s">
        <v>364</v>
      </c>
      <c r="E331">
        <v>0.72240000000000004</v>
      </c>
      <c r="F331">
        <v>0.76739999999999997</v>
      </c>
      <c r="G331" t="s">
        <v>364</v>
      </c>
      <c r="I331" t="str">
        <f t="shared" si="11"/>
        <v/>
      </c>
      <c r="O331" t="s">
        <v>350</v>
      </c>
      <c r="P331">
        <v>0.20810000000000001</v>
      </c>
      <c r="R331" s="432" t="s">
        <v>185</v>
      </c>
      <c r="S331" s="219">
        <v>0.47899999999999998</v>
      </c>
      <c r="W331" t="s">
        <v>350</v>
      </c>
      <c r="X331">
        <v>0.1565</v>
      </c>
      <c r="Z331" s="433"/>
      <c r="AA331" s="220">
        <v>162</v>
      </c>
    </row>
    <row r="332" spans="1:27" ht="15.75" thickBot="1" x14ac:dyDescent="0.3">
      <c r="A332" t="str">
        <f t="shared" si="10"/>
        <v/>
      </c>
      <c r="B332" t="s">
        <v>365</v>
      </c>
      <c r="D332" t="s">
        <v>365</v>
      </c>
      <c r="E332">
        <v>8.5500000000000007E-2</v>
      </c>
      <c r="F332">
        <v>0.29120000000000001</v>
      </c>
      <c r="G332" t="s">
        <v>365</v>
      </c>
      <c r="I332" t="str">
        <f t="shared" si="11"/>
        <v/>
      </c>
      <c r="O332" t="s">
        <v>351</v>
      </c>
      <c r="P332">
        <v>0.65690000000000004</v>
      </c>
      <c r="R332" s="433"/>
      <c r="S332" s="220">
        <v>162</v>
      </c>
      <c r="W332" t="s">
        <v>351</v>
      </c>
      <c r="X332">
        <v>0.74450000000000005</v>
      </c>
      <c r="Z332" s="432" t="s">
        <v>127</v>
      </c>
      <c r="AA332" s="219">
        <v>0.54390000000000005</v>
      </c>
    </row>
    <row r="333" spans="1:27" ht="15.75" thickBot="1" x14ac:dyDescent="0.3">
      <c r="A333" t="str">
        <f t="shared" si="10"/>
        <v/>
      </c>
      <c r="B333" t="s">
        <v>366</v>
      </c>
      <c r="D333" t="s">
        <v>366</v>
      </c>
      <c r="E333">
        <v>0.52510000000000001</v>
      </c>
      <c r="F333">
        <v>0.33050000000000002</v>
      </c>
      <c r="G333" t="s">
        <v>366</v>
      </c>
      <c r="I333" t="str">
        <f t="shared" si="11"/>
        <v/>
      </c>
      <c r="O333" t="s">
        <v>352</v>
      </c>
      <c r="P333">
        <v>6.8199999999999997E-2</v>
      </c>
      <c r="R333" s="432" t="s">
        <v>66</v>
      </c>
      <c r="S333" s="219">
        <v>0.4763</v>
      </c>
      <c r="W333" t="s">
        <v>352</v>
      </c>
      <c r="X333">
        <v>0.1234</v>
      </c>
      <c r="Z333" s="433"/>
      <c r="AA333" s="220">
        <v>163</v>
      </c>
    </row>
    <row r="334" spans="1:27" ht="15.75" thickBot="1" x14ac:dyDescent="0.3">
      <c r="A334" t="str">
        <f t="shared" si="10"/>
        <v/>
      </c>
      <c r="B334" t="s">
        <v>367</v>
      </c>
      <c r="D334" t="s">
        <v>367</v>
      </c>
      <c r="E334">
        <v>0.71440000000000003</v>
      </c>
      <c r="F334">
        <v>0.64219999999999999</v>
      </c>
      <c r="G334" t="s">
        <v>367</v>
      </c>
      <c r="I334" t="str">
        <f t="shared" si="11"/>
        <v/>
      </c>
      <c r="O334" t="s">
        <v>353</v>
      </c>
      <c r="P334">
        <v>0.83540000000000003</v>
      </c>
      <c r="R334" s="433"/>
      <c r="S334" s="220">
        <v>163</v>
      </c>
      <c r="W334" t="s">
        <v>353</v>
      </c>
      <c r="X334">
        <v>0.91110000000000002</v>
      </c>
      <c r="Z334" s="13" t="s">
        <v>204</v>
      </c>
      <c r="AA334" s="219">
        <v>0.54059999999999997</v>
      </c>
    </row>
    <row r="335" spans="1:27" ht="15.75" thickBot="1" x14ac:dyDescent="0.3">
      <c r="A335" t="str">
        <f t="shared" si="10"/>
        <v/>
      </c>
      <c r="B335" t="s">
        <v>368</v>
      </c>
      <c r="D335" t="s">
        <v>368</v>
      </c>
      <c r="E335">
        <v>0.77259999999999995</v>
      </c>
      <c r="F335">
        <v>0.80169999999999997</v>
      </c>
      <c r="G335" t="s">
        <v>368</v>
      </c>
      <c r="I335" t="str">
        <f t="shared" si="11"/>
        <v/>
      </c>
      <c r="O335" t="s">
        <v>354</v>
      </c>
      <c r="P335">
        <v>0.55859999999999999</v>
      </c>
      <c r="R335" s="432" t="s">
        <v>259</v>
      </c>
      <c r="S335" s="219">
        <v>0.4758</v>
      </c>
      <c r="W335" t="s">
        <v>354</v>
      </c>
      <c r="X335">
        <v>0.61240000000000006</v>
      </c>
      <c r="Z335" s="14" t="s">
        <v>429</v>
      </c>
      <c r="AA335" s="220">
        <v>164</v>
      </c>
    </row>
    <row r="336" spans="1:27" ht="15.75" thickBot="1" x14ac:dyDescent="0.3">
      <c r="A336" t="str">
        <f t="shared" si="10"/>
        <v/>
      </c>
      <c r="B336" t="s">
        <v>369</v>
      </c>
      <c r="D336" t="s">
        <v>369</v>
      </c>
      <c r="E336">
        <v>0.38919999999999999</v>
      </c>
      <c r="F336">
        <v>0.51290000000000002</v>
      </c>
      <c r="G336" t="s">
        <v>369</v>
      </c>
      <c r="I336" t="str">
        <f t="shared" si="11"/>
        <v/>
      </c>
      <c r="O336" t="s">
        <v>355</v>
      </c>
      <c r="P336">
        <v>0.24579999999999999</v>
      </c>
      <c r="R336" s="433"/>
      <c r="S336" s="220">
        <v>164</v>
      </c>
      <c r="W336" t="s">
        <v>355</v>
      </c>
      <c r="X336">
        <v>0.25480000000000003</v>
      </c>
      <c r="Z336" s="432" t="s">
        <v>322</v>
      </c>
      <c r="AA336" s="219">
        <v>0.5353</v>
      </c>
    </row>
    <row r="337" spans="1:27" ht="15.75" thickBot="1" x14ac:dyDescent="0.3">
      <c r="A337" t="str">
        <f t="shared" si="10"/>
        <v/>
      </c>
      <c r="B337" t="s">
        <v>370</v>
      </c>
      <c r="D337" t="s">
        <v>370</v>
      </c>
      <c r="E337">
        <v>0.53380000000000005</v>
      </c>
      <c r="F337">
        <v>0.69379999999999997</v>
      </c>
      <c r="G337" t="s">
        <v>370</v>
      </c>
      <c r="I337" t="str">
        <f t="shared" si="11"/>
        <v/>
      </c>
      <c r="O337" t="s">
        <v>356</v>
      </c>
      <c r="P337">
        <v>0.4113</v>
      </c>
      <c r="R337" s="432" t="s">
        <v>229</v>
      </c>
      <c r="S337" s="219">
        <v>0.47449999999999998</v>
      </c>
      <c r="W337" t="s">
        <v>356</v>
      </c>
      <c r="X337">
        <v>0.4083</v>
      </c>
      <c r="Z337" s="433"/>
      <c r="AA337" s="220">
        <v>165</v>
      </c>
    </row>
    <row r="338" spans="1:27" ht="15.75" thickBot="1" x14ac:dyDescent="0.3">
      <c r="A338" t="str">
        <f t="shared" si="10"/>
        <v/>
      </c>
      <c r="B338" t="s">
        <v>371</v>
      </c>
      <c r="D338" t="s">
        <v>371</v>
      </c>
      <c r="E338">
        <v>0.9204</v>
      </c>
      <c r="F338">
        <v>0.96879999999999999</v>
      </c>
      <c r="G338" t="s">
        <v>371</v>
      </c>
      <c r="I338" t="str">
        <f t="shared" si="11"/>
        <v/>
      </c>
      <c r="O338" t="s">
        <v>357</v>
      </c>
      <c r="P338">
        <v>0.10199999999999999</v>
      </c>
      <c r="R338" s="433"/>
      <c r="S338" s="220">
        <v>165</v>
      </c>
      <c r="W338" t="s">
        <v>357</v>
      </c>
      <c r="X338">
        <v>0.12230000000000001</v>
      </c>
      <c r="Z338" s="432" t="s">
        <v>91</v>
      </c>
      <c r="AA338" s="219">
        <v>0.53159999999999996</v>
      </c>
    </row>
    <row r="339" spans="1:27" ht="15.75" thickBot="1" x14ac:dyDescent="0.3">
      <c r="A339" t="str">
        <f t="shared" si="10"/>
        <v/>
      </c>
      <c r="B339" t="s">
        <v>372</v>
      </c>
      <c r="D339" t="s">
        <v>372</v>
      </c>
      <c r="E339">
        <v>0.3014</v>
      </c>
      <c r="F339">
        <v>0.44290000000000002</v>
      </c>
      <c r="G339" t="s">
        <v>372</v>
      </c>
      <c r="I339" t="str">
        <f t="shared" si="11"/>
        <v/>
      </c>
      <c r="O339" t="s">
        <v>358</v>
      </c>
      <c r="P339">
        <v>0.83830000000000005</v>
      </c>
      <c r="R339" s="432" t="s">
        <v>321</v>
      </c>
      <c r="S339" s="219">
        <v>0.47249999999999998</v>
      </c>
      <c r="W339" t="s">
        <v>358</v>
      </c>
      <c r="X339">
        <v>0.8871</v>
      </c>
      <c r="Z339" s="433"/>
      <c r="AA339" s="220">
        <v>166</v>
      </c>
    </row>
    <row r="340" spans="1:27" ht="15.75" thickBot="1" x14ac:dyDescent="0.3">
      <c r="A340" t="str">
        <f t="shared" si="10"/>
        <v/>
      </c>
      <c r="B340" t="s">
        <v>373</v>
      </c>
      <c r="D340" t="s">
        <v>373</v>
      </c>
      <c r="E340">
        <v>0.36199999999999999</v>
      </c>
      <c r="F340">
        <v>0.2863</v>
      </c>
      <c r="G340" t="s">
        <v>373</v>
      </c>
      <c r="I340" t="str">
        <f t="shared" si="11"/>
        <v/>
      </c>
      <c r="O340" t="s">
        <v>359</v>
      </c>
      <c r="P340">
        <v>0.89019999999999999</v>
      </c>
      <c r="R340" s="433"/>
      <c r="S340" s="220">
        <v>166</v>
      </c>
      <c r="W340" t="s">
        <v>359</v>
      </c>
      <c r="X340">
        <v>0.94189999999999996</v>
      </c>
      <c r="Z340" s="432" t="s">
        <v>380</v>
      </c>
      <c r="AA340" s="219">
        <v>0.52800000000000002</v>
      </c>
    </row>
    <row r="341" spans="1:27" ht="15.75" thickBot="1" x14ac:dyDescent="0.3">
      <c r="A341" t="str">
        <f t="shared" si="10"/>
        <v/>
      </c>
      <c r="B341" t="s">
        <v>374</v>
      </c>
      <c r="D341" t="s">
        <v>374</v>
      </c>
      <c r="E341">
        <v>0.4955</v>
      </c>
      <c r="F341">
        <v>0.48049999999999998</v>
      </c>
      <c r="G341" t="s">
        <v>374</v>
      </c>
      <c r="I341" t="str">
        <f t="shared" si="11"/>
        <v/>
      </c>
      <c r="O341" t="s">
        <v>360</v>
      </c>
      <c r="P341">
        <v>0.83130000000000004</v>
      </c>
      <c r="R341" s="432" t="s">
        <v>102</v>
      </c>
      <c r="S341" s="219">
        <v>0.47160000000000002</v>
      </c>
      <c r="W341" t="s">
        <v>360</v>
      </c>
      <c r="X341">
        <v>0.91590000000000005</v>
      </c>
      <c r="Z341" s="433"/>
      <c r="AA341" s="220">
        <v>167</v>
      </c>
    </row>
    <row r="342" spans="1:27" ht="15.75" thickBot="1" x14ac:dyDescent="0.3">
      <c r="A342" t="str">
        <f t="shared" si="10"/>
        <v/>
      </c>
      <c r="B342" t="s">
        <v>375</v>
      </c>
      <c r="D342" t="s">
        <v>375</v>
      </c>
      <c r="E342">
        <v>0.37780000000000002</v>
      </c>
      <c r="F342">
        <v>0.52580000000000005</v>
      </c>
      <c r="G342" t="s">
        <v>375</v>
      </c>
      <c r="I342" t="str">
        <f t="shared" si="11"/>
        <v/>
      </c>
      <c r="O342" t="s">
        <v>361</v>
      </c>
      <c r="P342">
        <v>0.6079</v>
      </c>
      <c r="R342" s="433"/>
      <c r="S342" s="220">
        <v>167</v>
      </c>
      <c r="W342" t="s">
        <v>361</v>
      </c>
      <c r="X342">
        <v>0.4279</v>
      </c>
      <c r="Z342" s="432" t="s">
        <v>214</v>
      </c>
      <c r="AA342" s="219">
        <v>0.52649999999999997</v>
      </c>
    </row>
    <row r="343" spans="1:27" ht="15.75" thickBot="1" x14ac:dyDescent="0.3">
      <c r="A343" t="str">
        <f t="shared" si="10"/>
        <v/>
      </c>
      <c r="B343" t="s">
        <v>376</v>
      </c>
      <c r="D343" t="s">
        <v>376</v>
      </c>
      <c r="E343">
        <v>0.89649999999999996</v>
      </c>
      <c r="F343">
        <v>0.94240000000000002</v>
      </c>
      <c r="G343" t="s">
        <v>376</v>
      </c>
      <c r="I343" t="str">
        <f t="shared" si="11"/>
        <v/>
      </c>
      <c r="O343" t="s">
        <v>362</v>
      </c>
      <c r="P343">
        <v>0.95079999999999998</v>
      </c>
      <c r="R343" s="432" t="s">
        <v>381</v>
      </c>
      <c r="S343" s="219">
        <v>0.47089999999999999</v>
      </c>
      <c r="W343" t="s">
        <v>362</v>
      </c>
      <c r="X343">
        <v>0.96789999999999998</v>
      </c>
      <c r="Z343" s="433"/>
      <c r="AA343" s="220">
        <v>168</v>
      </c>
    </row>
    <row r="344" spans="1:27" ht="15.75" thickBot="1" x14ac:dyDescent="0.3">
      <c r="A344" t="str">
        <f t="shared" si="10"/>
        <v/>
      </c>
      <c r="B344" t="s">
        <v>377</v>
      </c>
      <c r="D344" t="s">
        <v>377</v>
      </c>
      <c r="E344">
        <v>0.72929999999999995</v>
      </c>
      <c r="F344">
        <v>0.72099999999999997</v>
      </c>
      <c r="G344" t="s">
        <v>377</v>
      </c>
      <c r="I344" t="str">
        <f t="shared" si="11"/>
        <v/>
      </c>
      <c r="O344" t="s">
        <v>363</v>
      </c>
      <c r="P344">
        <v>0.94269999999999998</v>
      </c>
      <c r="R344" s="433"/>
      <c r="S344" s="220">
        <v>168</v>
      </c>
      <c r="W344" t="s">
        <v>363</v>
      </c>
      <c r="X344">
        <v>0.96379999999999999</v>
      </c>
      <c r="Z344" s="432" t="s">
        <v>382</v>
      </c>
      <c r="AA344" s="219">
        <v>0.52600000000000002</v>
      </c>
    </row>
    <row r="345" spans="1:27" ht="15.75" thickBot="1" x14ac:dyDescent="0.3">
      <c r="A345" t="str">
        <f t="shared" si="10"/>
        <v/>
      </c>
      <c r="B345" t="s">
        <v>378</v>
      </c>
      <c r="D345" t="s">
        <v>378</v>
      </c>
      <c r="E345">
        <v>0.44130000000000003</v>
      </c>
      <c r="F345">
        <v>0.47410000000000002</v>
      </c>
      <c r="G345" t="s">
        <v>378</v>
      </c>
      <c r="I345" t="str">
        <f t="shared" si="11"/>
        <v/>
      </c>
      <c r="O345" t="s">
        <v>364</v>
      </c>
      <c r="P345">
        <v>0.72240000000000004</v>
      </c>
      <c r="R345" s="432" t="s">
        <v>51</v>
      </c>
      <c r="S345" s="219">
        <v>0.46879999999999999</v>
      </c>
      <c r="W345" t="s">
        <v>364</v>
      </c>
      <c r="X345">
        <v>0.76739999999999997</v>
      </c>
      <c r="Z345" s="433"/>
      <c r="AA345" s="220">
        <v>169</v>
      </c>
    </row>
    <row r="346" spans="1:27" ht="15.75" thickBot="1" x14ac:dyDescent="0.3">
      <c r="A346" t="str">
        <f t="shared" si="10"/>
        <v/>
      </c>
      <c r="B346" t="s">
        <v>379</v>
      </c>
      <c r="D346" t="s">
        <v>379</v>
      </c>
      <c r="E346">
        <v>0.84740000000000004</v>
      </c>
      <c r="F346">
        <v>0.82679999999999998</v>
      </c>
      <c r="G346" t="s">
        <v>379</v>
      </c>
      <c r="I346" t="str">
        <f t="shared" si="11"/>
        <v/>
      </c>
      <c r="O346" t="s">
        <v>365</v>
      </c>
      <c r="P346">
        <v>8.5500000000000007E-2</v>
      </c>
      <c r="R346" s="433"/>
      <c r="S346" s="220">
        <v>169</v>
      </c>
      <c r="W346" t="s">
        <v>365</v>
      </c>
      <c r="X346">
        <v>0.29120000000000001</v>
      </c>
      <c r="Z346" s="432" t="s">
        <v>104</v>
      </c>
      <c r="AA346" s="219">
        <v>0.52600000000000002</v>
      </c>
    </row>
    <row r="347" spans="1:27" ht="15.75" thickBot="1" x14ac:dyDescent="0.3">
      <c r="A347" t="str">
        <f t="shared" si="10"/>
        <v/>
      </c>
      <c r="B347" t="s">
        <v>380</v>
      </c>
      <c r="D347" t="s">
        <v>380</v>
      </c>
      <c r="E347">
        <v>0.3518</v>
      </c>
      <c r="F347">
        <v>0.52800000000000002</v>
      </c>
      <c r="G347" t="s">
        <v>380</v>
      </c>
      <c r="I347" t="str">
        <f t="shared" si="11"/>
        <v/>
      </c>
      <c r="O347" t="s">
        <v>366</v>
      </c>
      <c r="P347">
        <v>0.52510000000000001</v>
      </c>
      <c r="R347" s="432" t="s">
        <v>186</v>
      </c>
      <c r="S347" s="219">
        <v>0.46550000000000002</v>
      </c>
      <c r="W347" t="s">
        <v>366</v>
      </c>
      <c r="X347">
        <v>0.33050000000000002</v>
      </c>
      <c r="Z347" s="433"/>
      <c r="AA347" s="220">
        <v>170</v>
      </c>
    </row>
    <row r="348" spans="1:27" ht="15.75" thickBot="1" x14ac:dyDescent="0.3">
      <c r="A348" t="str">
        <f t="shared" si="10"/>
        <v/>
      </c>
      <c r="B348" t="s">
        <v>381</v>
      </c>
      <c r="D348" t="s">
        <v>381</v>
      </c>
      <c r="E348">
        <v>0.47089999999999999</v>
      </c>
      <c r="F348">
        <v>0.72140000000000004</v>
      </c>
      <c r="G348" t="s">
        <v>381</v>
      </c>
      <c r="I348" t="str">
        <f t="shared" si="11"/>
        <v/>
      </c>
      <c r="O348" t="s">
        <v>367</v>
      </c>
      <c r="P348">
        <v>0.71440000000000003</v>
      </c>
      <c r="R348" s="433"/>
      <c r="S348" s="220">
        <v>170</v>
      </c>
      <c r="W348" t="s">
        <v>367</v>
      </c>
      <c r="X348">
        <v>0.64219999999999999</v>
      </c>
      <c r="Z348" s="432" t="s">
        <v>152</v>
      </c>
      <c r="AA348" s="219">
        <v>0.52590000000000003</v>
      </c>
    </row>
    <row r="349" spans="1:27" ht="15.75" thickBot="1" x14ac:dyDescent="0.3">
      <c r="A349" t="str">
        <f t="shared" si="10"/>
        <v/>
      </c>
      <c r="B349" t="s">
        <v>382</v>
      </c>
      <c r="D349" t="s">
        <v>382</v>
      </c>
      <c r="E349">
        <v>0.49199999999999999</v>
      </c>
      <c r="F349">
        <v>0.52600000000000002</v>
      </c>
      <c r="G349" t="s">
        <v>382</v>
      </c>
      <c r="I349" t="str">
        <f t="shared" si="11"/>
        <v/>
      </c>
      <c r="O349" t="s">
        <v>368</v>
      </c>
      <c r="P349">
        <v>0.77259999999999995</v>
      </c>
      <c r="R349" s="432" t="s">
        <v>182</v>
      </c>
      <c r="S349" s="219">
        <v>0.45679999999999998</v>
      </c>
      <c r="W349" t="s">
        <v>368</v>
      </c>
      <c r="X349">
        <v>0.80169999999999997</v>
      </c>
      <c r="Z349" s="433"/>
      <c r="AA349" s="220">
        <v>171</v>
      </c>
    </row>
    <row r="350" spans="1:27" ht="15.75" thickBot="1" x14ac:dyDescent="0.3">
      <c r="A350" t="str">
        <f t="shared" si="10"/>
        <v/>
      </c>
      <c r="B350" t="s">
        <v>383</v>
      </c>
      <c r="D350" t="s">
        <v>383</v>
      </c>
      <c r="E350">
        <v>0.92949999999999999</v>
      </c>
      <c r="F350">
        <v>0.9133</v>
      </c>
      <c r="G350" t="s">
        <v>383</v>
      </c>
      <c r="I350" t="str">
        <f t="shared" si="11"/>
        <v/>
      </c>
      <c r="O350" t="s">
        <v>369</v>
      </c>
      <c r="P350">
        <v>0.38919999999999999</v>
      </c>
      <c r="R350" s="433"/>
      <c r="S350" s="220">
        <v>171</v>
      </c>
      <c r="W350" t="s">
        <v>369</v>
      </c>
      <c r="X350">
        <v>0.51290000000000002</v>
      </c>
      <c r="Z350" s="432" t="s">
        <v>375</v>
      </c>
      <c r="AA350" s="219">
        <v>0.52580000000000005</v>
      </c>
    </row>
    <row r="351" spans="1:27" ht="15.75" thickBot="1" x14ac:dyDescent="0.3">
      <c r="A351" t="str">
        <f t="shared" si="10"/>
        <v/>
      </c>
      <c r="B351" t="s">
        <v>384</v>
      </c>
      <c r="D351" t="s">
        <v>384</v>
      </c>
      <c r="E351">
        <v>0.77739999999999998</v>
      </c>
      <c r="F351">
        <v>0.85350000000000004</v>
      </c>
      <c r="G351" t="s">
        <v>384</v>
      </c>
      <c r="I351" t="str">
        <f t="shared" si="11"/>
        <v/>
      </c>
      <c r="O351" t="s">
        <v>370</v>
      </c>
      <c r="P351">
        <v>0.53380000000000005</v>
      </c>
      <c r="R351" s="432" t="s">
        <v>103</v>
      </c>
      <c r="S351" s="219">
        <v>0.4556</v>
      </c>
      <c r="W351" t="s">
        <v>370</v>
      </c>
      <c r="X351">
        <v>0.69379999999999997</v>
      </c>
      <c r="Z351" s="433"/>
      <c r="AA351" s="220">
        <v>172</v>
      </c>
    </row>
    <row r="352" spans="1:27" ht="15.75" thickBot="1" x14ac:dyDescent="0.3">
      <c r="A352" t="str">
        <f t="shared" si="10"/>
        <v/>
      </c>
      <c r="B352" t="s">
        <v>385</v>
      </c>
      <c r="D352" t="s">
        <v>385</v>
      </c>
      <c r="E352">
        <v>0.27300000000000002</v>
      </c>
      <c r="F352">
        <v>0.17399999999999999</v>
      </c>
      <c r="G352" t="s">
        <v>385</v>
      </c>
      <c r="I352" t="str">
        <f t="shared" si="11"/>
        <v/>
      </c>
      <c r="O352" t="s">
        <v>371</v>
      </c>
      <c r="P352">
        <v>0.9204</v>
      </c>
      <c r="R352" s="433"/>
      <c r="S352" s="220">
        <v>172</v>
      </c>
      <c r="W352" t="s">
        <v>372</v>
      </c>
      <c r="X352">
        <v>0.44290000000000002</v>
      </c>
      <c r="Z352" s="432" t="s">
        <v>325</v>
      </c>
      <c r="AA352" s="219">
        <v>0.52480000000000004</v>
      </c>
    </row>
    <row r="353" spans="9:27" ht="15.75" thickBot="1" x14ac:dyDescent="0.3">
      <c r="I353" t="str">
        <f t="shared" si="11"/>
        <v/>
      </c>
      <c r="O353" t="s">
        <v>372</v>
      </c>
      <c r="P353">
        <v>0.3014</v>
      </c>
      <c r="R353" s="432" t="s">
        <v>218</v>
      </c>
      <c r="S353" s="219">
        <v>0.45479999999999998</v>
      </c>
      <c r="W353" t="s">
        <v>373</v>
      </c>
      <c r="X353">
        <v>0.2863</v>
      </c>
      <c r="Z353" s="433"/>
      <c r="AA353" s="220">
        <v>173</v>
      </c>
    </row>
    <row r="354" spans="9:27" ht="15.75" thickBot="1" x14ac:dyDescent="0.3">
      <c r="I354" t="str">
        <f t="shared" si="11"/>
        <v/>
      </c>
      <c r="O354" t="s">
        <v>373</v>
      </c>
      <c r="P354">
        <v>0.36199999999999999</v>
      </c>
      <c r="R354" s="433"/>
      <c r="S354" s="220">
        <v>173</v>
      </c>
      <c r="W354" t="s">
        <v>374</v>
      </c>
      <c r="X354">
        <v>0.48049999999999998</v>
      </c>
      <c r="Z354" s="432" t="s">
        <v>254</v>
      </c>
      <c r="AA354" s="219">
        <v>0.51670000000000005</v>
      </c>
    </row>
    <row r="355" spans="9:27" ht="15.75" thickBot="1" x14ac:dyDescent="0.3">
      <c r="I355" t="str">
        <f t="shared" si="11"/>
        <v/>
      </c>
      <c r="O355" t="s">
        <v>374</v>
      </c>
      <c r="P355">
        <v>0.4955</v>
      </c>
      <c r="R355" s="432" t="s">
        <v>333</v>
      </c>
      <c r="S355" s="219">
        <v>0.44719999999999999</v>
      </c>
      <c r="W355" t="s">
        <v>375</v>
      </c>
      <c r="X355">
        <v>0.52580000000000005</v>
      </c>
      <c r="Z355" s="433"/>
      <c r="AA355" s="220">
        <v>174</v>
      </c>
    </row>
    <row r="356" spans="9:27" ht="15.75" thickBot="1" x14ac:dyDescent="0.3">
      <c r="I356" t="str">
        <f t="shared" si="11"/>
        <v/>
      </c>
      <c r="O356" t="s">
        <v>375</v>
      </c>
      <c r="P356">
        <v>0.37780000000000002</v>
      </c>
      <c r="R356" s="433"/>
      <c r="S356" s="220">
        <v>174</v>
      </c>
      <c r="W356" t="s">
        <v>376</v>
      </c>
      <c r="X356">
        <v>0.94240000000000002</v>
      </c>
      <c r="Z356" s="432" t="s">
        <v>321</v>
      </c>
      <c r="AA356" s="219">
        <v>0.51629999999999998</v>
      </c>
    </row>
    <row r="357" spans="9:27" ht="15.75" thickBot="1" x14ac:dyDescent="0.3">
      <c r="I357" t="str">
        <f t="shared" si="11"/>
        <v/>
      </c>
      <c r="O357" t="s">
        <v>376</v>
      </c>
      <c r="P357">
        <v>0.89649999999999996</v>
      </c>
      <c r="R357" s="432" t="s">
        <v>254</v>
      </c>
      <c r="S357" s="219">
        <v>0.4451</v>
      </c>
      <c r="W357" t="s">
        <v>377</v>
      </c>
      <c r="X357">
        <v>0.72099999999999997</v>
      </c>
      <c r="Z357" s="433"/>
      <c r="AA357" s="220">
        <v>175</v>
      </c>
    </row>
    <row r="358" spans="9:27" ht="15.75" thickBot="1" x14ac:dyDescent="0.3">
      <c r="I358" t="str">
        <f t="shared" si="11"/>
        <v/>
      </c>
      <c r="O358" t="s">
        <v>377</v>
      </c>
      <c r="P358">
        <v>0.72929999999999995</v>
      </c>
      <c r="R358" s="433"/>
      <c r="S358" s="220">
        <v>175</v>
      </c>
      <c r="W358" t="s">
        <v>378</v>
      </c>
      <c r="X358">
        <v>0.47410000000000002</v>
      </c>
      <c r="Z358" s="65" t="s">
        <v>23</v>
      </c>
      <c r="AA358" s="66" t="s">
        <v>408</v>
      </c>
    </row>
    <row r="359" spans="9:27" ht="15.75" thickBot="1" x14ac:dyDescent="0.3">
      <c r="I359" t="str">
        <f t="shared" si="11"/>
        <v/>
      </c>
      <c r="O359" t="s">
        <v>378</v>
      </c>
      <c r="P359">
        <v>0.44130000000000003</v>
      </c>
      <c r="R359" s="65" t="s">
        <v>23</v>
      </c>
      <c r="S359" s="66" t="s">
        <v>408</v>
      </c>
      <c r="W359" t="s">
        <v>379</v>
      </c>
      <c r="X359">
        <v>0.82679999999999998</v>
      </c>
      <c r="Z359" s="13" t="s">
        <v>345</v>
      </c>
      <c r="AA359" s="219">
        <v>0.51370000000000005</v>
      </c>
    </row>
    <row r="360" spans="9:27" ht="15.75" thickBot="1" x14ac:dyDescent="0.3">
      <c r="I360" t="str">
        <f t="shared" si="11"/>
        <v/>
      </c>
      <c r="O360" t="s">
        <v>379</v>
      </c>
      <c r="P360">
        <v>0.84740000000000004</v>
      </c>
      <c r="R360" s="432" t="s">
        <v>70</v>
      </c>
      <c r="S360" s="219">
        <v>0.44400000000000001</v>
      </c>
      <c r="W360" t="s">
        <v>380</v>
      </c>
      <c r="X360">
        <v>0.52800000000000002</v>
      </c>
      <c r="Z360" s="14" t="s">
        <v>425</v>
      </c>
      <c r="AA360" s="220">
        <v>176</v>
      </c>
    </row>
    <row r="361" spans="9:27" ht="15.75" thickBot="1" x14ac:dyDescent="0.3">
      <c r="I361" t="str">
        <f t="shared" si="11"/>
        <v/>
      </c>
      <c r="O361" t="s">
        <v>380</v>
      </c>
      <c r="P361">
        <v>0.3518</v>
      </c>
      <c r="R361" s="433"/>
      <c r="S361" s="220">
        <v>176</v>
      </c>
      <c r="W361" t="s">
        <v>381</v>
      </c>
      <c r="X361">
        <v>0.72140000000000004</v>
      </c>
      <c r="Z361" s="13" t="s">
        <v>67</v>
      </c>
      <c r="AA361" s="219">
        <v>0.51370000000000005</v>
      </c>
    </row>
    <row r="362" spans="9:27" ht="15.75" thickBot="1" x14ac:dyDescent="0.3">
      <c r="I362" t="str">
        <f t="shared" si="11"/>
        <v/>
      </c>
      <c r="O362" t="s">
        <v>381</v>
      </c>
      <c r="P362">
        <v>0.47089999999999999</v>
      </c>
      <c r="R362" s="432" t="s">
        <v>110</v>
      </c>
      <c r="S362" s="219">
        <v>0.44359999999999999</v>
      </c>
      <c r="W362" t="s">
        <v>382</v>
      </c>
      <c r="X362">
        <v>0.52600000000000002</v>
      </c>
      <c r="Z362" s="14" t="s">
        <v>427</v>
      </c>
      <c r="AA362" s="220">
        <v>177</v>
      </c>
    </row>
    <row r="363" spans="9:27" ht="15.75" thickBot="1" x14ac:dyDescent="0.3">
      <c r="I363" t="str">
        <f t="shared" si="11"/>
        <v/>
      </c>
      <c r="O363" t="s">
        <v>382</v>
      </c>
      <c r="P363">
        <v>0.49199999999999999</v>
      </c>
      <c r="R363" s="433"/>
      <c r="S363" s="220">
        <v>177</v>
      </c>
      <c r="W363" t="s">
        <v>383</v>
      </c>
      <c r="X363">
        <v>0.9133</v>
      </c>
      <c r="Z363" s="432" t="s">
        <v>369</v>
      </c>
      <c r="AA363" s="219">
        <v>0.51290000000000002</v>
      </c>
    </row>
    <row r="364" spans="9:27" ht="15.75" thickBot="1" x14ac:dyDescent="0.3">
      <c r="I364" t="str">
        <f t="shared" si="11"/>
        <v/>
      </c>
      <c r="O364" t="s">
        <v>383</v>
      </c>
      <c r="P364">
        <v>0.92949999999999999</v>
      </c>
      <c r="R364" s="432" t="s">
        <v>150</v>
      </c>
      <c r="S364" s="219">
        <v>0.44290000000000002</v>
      </c>
      <c r="W364" t="s">
        <v>384</v>
      </c>
      <c r="X364">
        <v>0.85350000000000004</v>
      </c>
      <c r="Z364" s="433"/>
      <c r="AA364" s="220">
        <v>178</v>
      </c>
    </row>
    <row r="365" spans="9:27" ht="15.75" thickBot="1" x14ac:dyDescent="0.3">
      <c r="I365" t="str">
        <f t="shared" si="11"/>
        <v/>
      </c>
      <c r="O365" t="s">
        <v>384</v>
      </c>
      <c r="P365">
        <v>0.77739999999999998</v>
      </c>
      <c r="R365" s="433"/>
      <c r="S365" s="220">
        <v>178</v>
      </c>
      <c r="W365" t="s">
        <v>385</v>
      </c>
      <c r="X365">
        <v>0.17399999999999999</v>
      </c>
      <c r="Z365" s="432" t="s">
        <v>305</v>
      </c>
      <c r="AA365" s="219">
        <v>0.50790000000000002</v>
      </c>
    </row>
    <row r="366" spans="9:27" ht="15.75" thickBot="1" x14ac:dyDescent="0.3">
      <c r="O366" t="s">
        <v>385</v>
      </c>
      <c r="P366">
        <v>0.27300000000000002</v>
      </c>
      <c r="R366" s="432" t="s">
        <v>340</v>
      </c>
      <c r="S366" s="219">
        <v>0.44259999999999999</v>
      </c>
      <c r="X366">
        <v>6</v>
      </c>
      <c r="Z366" s="433"/>
      <c r="AA366" s="220">
        <v>179</v>
      </c>
    </row>
    <row r="367" spans="9:27" ht="15.75" thickBot="1" x14ac:dyDescent="0.3">
      <c r="P367">
        <v>18</v>
      </c>
      <c r="R367" s="433"/>
      <c r="S367" s="220">
        <v>179</v>
      </c>
      <c r="X367">
        <v>24</v>
      </c>
      <c r="Z367" s="432" t="s">
        <v>129</v>
      </c>
      <c r="AA367" s="219">
        <v>0.50729999999999997</v>
      </c>
    </row>
    <row r="368" spans="9:27" ht="15.75" thickBot="1" x14ac:dyDescent="0.3">
      <c r="P368">
        <v>26</v>
      </c>
      <c r="R368" s="432" t="s">
        <v>301</v>
      </c>
      <c r="S368" s="219">
        <v>0.4425</v>
      </c>
      <c r="X368">
        <v>26</v>
      </c>
      <c r="Z368" s="433"/>
      <c r="AA368" s="220">
        <v>180</v>
      </c>
    </row>
    <row r="369" spans="16:27" ht="15.75" thickBot="1" x14ac:dyDescent="0.3">
      <c r="P369">
        <v>28</v>
      </c>
      <c r="R369" s="433"/>
      <c r="S369" s="220">
        <v>180</v>
      </c>
      <c r="X369">
        <v>27</v>
      </c>
      <c r="Z369" s="432" t="s">
        <v>144</v>
      </c>
      <c r="AA369" s="219">
        <v>0.50249999999999995</v>
      </c>
    </row>
    <row r="370" spans="16:27" ht="15.75" thickBot="1" x14ac:dyDescent="0.3">
      <c r="P370">
        <v>35</v>
      </c>
      <c r="R370" s="432" t="s">
        <v>378</v>
      </c>
      <c r="S370" s="219">
        <v>0.44130000000000003</v>
      </c>
      <c r="X370">
        <v>29</v>
      </c>
      <c r="Z370" s="433"/>
      <c r="AA370" s="220">
        <v>181</v>
      </c>
    </row>
    <row r="371" spans="16:27" ht="15.75" thickBot="1" x14ac:dyDescent="0.3">
      <c r="P371">
        <v>38</v>
      </c>
      <c r="R371" s="433"/>
      <c r="S371" s="220">
        <v>181</v>
      </c>
      <c r="X371">
        <v>34</v>
      </c>
      <c r="Z371" s="432" t="s">
        <v>248</v>
      </c>
      <c r="AA371" s="219">
        <v>0.50090000000000001</v>
      </c>
    </row>
    <row r="372" spans="16:27" ht="15.75" thickBot="1" x14ac:dyDescent="0.3">
      <c r="P372">
        <v>40</v>
      </c>
      <c r="R372" s="432" t="s">
        <v>119</v>
      </c>
      <c r="S372" s="219">
        <v>0.43390000000000001</v>
      </c>
      <c r="X372">
        <v>41</v>
      </c>
      <c r="Z372" s="433"/>
      <c r="AA372" s="220">
        <v>182</v>
      </c>
    </row>
    <row r="373" spans="16:27" ht="15.75" thickBot="1" x14ac:dyDescent="0.3">
      <c r="P373">
        <v>43</v>
      </c>
      <c r="R373" s="433"/>
      <c r="S373" s="220">
        <v>182</v>
      </c>
      <c r="X373">
        <v>42</v>
      </c>
      <c r="Z373" s="432" t="s">
        <v>206</v>
      </c>
      <c r="AA373" s="219">
        <v>0.50060000000000004</v>
      </c>
    </row>
    <row r="374" spans="16:27" ht="15.75" thickBot="1" x14ac:dyDescent="0.3">
      <c r="P374">
        <v>45</v>
      </c>
      <c r="R374" s="432" t="s">
        <v>213</v>
      </c>
      <c r="S374" s="219">
        <v>0.43259999999999998</v>
      </c>
      <c r="X374">
        <v>43</v>
      </c>
      <c r="Z374" s="433"/>
      <c r="AA374" s="220">
        <v>183</v>
      </c>
    </row>
    <row r="375" spans="16:27" ht="15.75" thickBot="1" x14ac:dyDescent="0.3">
      <c r="P375">
        <v>46</v>
      </c>
      <c r="R375" s="433"/>
      <c r="S375" s="220">
        <v>183</v>
      </c>
      <c r="X375">
        <v>46</v>
      </c>
      <c r="Z375" s="432" t="s">
        <v>110</v>
      </c>
      <c r="AA375" s="219">
        <v>0.49590000000000001</v>
      </c>
    </row>
    <row r="376" spans="16:27" ht="15.75" thickBot="1" x14ac:dyDescent="0.3">
      <c r="P376">
        <v>47</v>
      </c>
      <c r="R376" s="432" t="s">
        <v>331</v>
      </c>
      <c r="S376" s="219">
        <v>0.42930000000000001</v>
      </c>
      <c r="X376">
        <v>47</v>
      </c>
      <c r="Z376" s="433"/>
      <c r="AA376" s="220">
        <v>184</v>
      </c>
    </row>
    <row r="377" spans="16:27" ht="15.75" thickBot="1" x14ac:dyDescent="0.3">
      <c r="P377">
        <v>50</v>
      </c>
      <c r="R377" s="433"/>
      <c r="S377" s="220">
        <v>184</v>
      </c>
      <c r="X377">
        <v>48</v>
      </c>
      <c r="Z377" s="432" t="s">
        <v>66</v>
      </c>
      <c r="AA377" s="219">
        <v>0.49419999999999997</v>
      </c>
    </row>
    <row r="378" spans="16:27" ht="15.75" thickBot="1" x14ac:dyDescent="0.3">
      <c r="P378">
        <v>52</v>
      </c>
      <c r="R378" s="432" t="s">
        <v>104</v>
      </c>
      <c r="S378" s="219">
        <v>0.4259</v>
      </c>
      <c r="X378">
        <v>49</v>
      </c>
      <c r="Z378" s="433"/>
      <c r="AA378" s="220">
        <v>185</v>
      </c>
    </row>
    <row r="379" spans="16:27" ht="15.75" thickBot="1" x14ac:dyDescent="0.3">
      <c r="P379">
        <v>54</v>
      </c>
      <c r="R379" s="433"/>
      <c r="S379" s="220">
        <v>185</v>
      </c>
      <c r="X379">
        <v>52</v>
      </c>
      <c r="Z379" s="432" t="s">
        <v>60</v>
      </c>
      <c r="AA379" s="219">
        <v>0.49130000000000001</v>
      </c>
    </row>
    <row r="380" spans="16:27" ht="15.75" thickBot="1" x14ac:dyDescent="0.3">
      <c r="P380">
        <v>55</v>
      </c>
      <c r="R380" s="432" t="s">
        <v>112</v>
      </c>
      <c r="S380" s="219">
        <v>0.41970000000000002</v>
      </c>
      <c r="X380">
        <v>53</v>
      </c>
      <c r="Z380" s="433"/>
      <c r="AA380" s="220">
        <v>186</v>
      </c>
    </row>
    <row r="381" spans="16:27" ht="15.75" thickBot="1" x14ac:dyDescent="0.3">
      <c r="P381">
        <v>57</v>
      </c>
      <c r="R381" s="433"/>
      <c r="S381" s="220">
        <v>186</v>
      </c>
      <c r="X381">
        <v>54</v>
      </c>
      <c r="Z381" s="432" t="s">
        <v>237</v>
      </c>
      <c r="AA381" s="219">
        <v>0.48759999999999998</v>
      </c>
    </row>
    <row r="382" spans="16:27" ht="15.75" thickBot="1" x14ac:dyDescent="0.3">
      <c r="P382">
        <v>58</v>
      </c>
      <c r="R382" s="432" t="s">
        <v>183</v>
      </c>
      <c r="S382" s="219">
        <v>0.41610000000000003</v>
      </c>
      <c r="X382">
        <v>56</v>
      </c>
      <c r="Z382" s="433"/>
      <c r="AA382" s="220">
        <v>187</v>
      </c>
    </row>
    <row r="383" spans="16:27" ht="15.75" thickBot="1" x14ac:dyDescent="0.3">
      <c r="P383">
        <v>59</v>
      </c>
      <c r="R383" s="433"/>
      <c r="S383" s="220">
        <v>187</v>
      </c>
      <c r="X383">
        <v>59</v>
      </c>
      <c r="Z383" s="432" t="s">
        <v>196</v>
      </c>
      <c r="AA383" s="219">
        <v>0.4864</v>
      </c>
    </row>
    <row r="384" spans="16:27" ht="15.75" thickBot="1" x14ac:dyDescent="0.3">
      <c r="P384">
        <v>60</v>
      </c>
      <c r="R384" s="432" t="s">
        <v>129</v>
      </c>
      <c r="S384" s="219">
        <v>0.41549999999999998</v>
      </c>
      <c r="X384">
        <v>61</v>
      </c>
      <c r="Z384" s="433"/>
      <c r="AA384" s="220">
        <v>188</v>
      </c>
    </row>
    <row r="385" spans="16:27" ht="15.75" thickBot="1" x14ac:dyDescent="0.3">
      <c r="P385">
        <v>61</v>
      </c>
      <c r="R385" s="433"/>
      <c r="S385" s="220">
        <v>188</v>
      </c>
      <c r="X385">
        <v>62</v>
      </c>
      <c r="Z385" s="432" t="s">
        <v>54</v>
      </c>
      <c r="AA385" s="219">
        <v>0.4849</v>
      </c>
    </row>
    <row r="386" spans="16:27" ht="15.75" thickBot="1" x14ac:dyDescent="0.3">
      <c r="P386">
        <v>64</v>
      </c>
      <c r="R386" s="432" t="s">
        <v>289</v>
      </c>
      <c r="S386" s="219">
        <v>0.41449999999999998</v>
      </c>
      <c r="X386">
        <v>65</v>
      </c>
      <c r="Z386" s="433"/>
      <c r="AA386" s="220">
        <v>189</v>
      </c>
    </row>
    <row r="387" spans="16:27" ht="15.75" thickBot="1" x14ac:dyDescent="0.3">
      <c r="P387">
        <v>65</v>
      </c>
      <c r="R387" s="433"/>
      <c r="S387" s="220">
        <v>189</v>
      </c>
      <c r="X387">
        <v>67</v>
      </c>
      <c r="Z387" s="432" t="s">
        <v>374</v>
      </c>
      <c r="AA387" s="219">
        <v>0.48049999999999998</v>
      </c>
    </row>
    <row r="388" spans="16:27" ht="15.75" thickBot="1" x14ac:dyDescent="0.3">
      <c r="P388">
        <v>66</v>
      </c>
      <c r="R388" s="432" t="s">
        <v>177</v>
      </c>
      <c r="S388" s="219">
        <v>0.41149999999999998</v>
      </c>
      <c r="X388">
        <v>70</v>
      </c>
      <c r="Z388" s="433"/>
      <c r="AA388" s="220">
        <v>190</v>
      </c>
    </row>
    <row r="389" spans="16:27" ht="15.75" thickBot="1" x14ac:dyDescent="0.3">
      <c r="P389">
        <v>67</v>
      </c>
      <c r="R389" s="433"/>
      <c r="S389" s="220">
        <v>190</v>
      </c>
      <c r="X389">
        <v>71</v>
      </c>
      <c r="Z389" s="432" t="s">
        <v>115</v>
      </c>
      <c r="AA389" s="219">
        <v>0.48</v>
      </c>
    </row>
    <row r="390" spans="16:27" ht="15.75" thickBot="1" x14ac:dyDescent="0.3">
      <c r="P390">
        <v>69</v>
      </c>
      <c r="R390" s="432" t="s">
        <v>356</v>
      </c>
      <c r="S390" s="219">
        <v>0.4113</v>
      </c>
      <c r="X390">
        <v>72</v>
      </c>
      <c r="Z390" s="433"/>
      <c r="AA390" s="220">
        <v>191</v>
      </c>
    </row>
    <row r="391" spans="16:27" ht="15.75" thickBot="1" x14ac:dyDescent="0.3">
      <c r="P391">
        <v>73</v>
      </c>
      <c r="R391" s="433"/>
      <c r="S391" s="220">
        <v>191</v>
      </c>
      <c r="X391">
        <v>73</v>
      </c>
      <c r="Z391" s="432" t="s">
        <v>87</v>
      </c>
      <c r="AA391" s="219">
        <v>0.47449999999999998</v>
      </c>
    </row>
    <row r="392" spans="16:27" ht="15.75" thickBot="1" x14ac:dyDescent="0.3">
      <c r="P392">
        <v>74</v>
      </c>
      <c r="R392" s="432" t="s">
        <v>235</v>
      </c>
      <c r="S392" s="219">
        <v>0.41049999999999998</v>
      </c>
      <c r="X392">
        <v>74</v>
      </c>
      <c r="Z392" s="433"/>
      <c r="AA392" s="220">
        <v>192</v>
      </c>
    </row>
    <row r="393" spans="16:27" ht="15.75" thickBot="1" x14ac:dyDescent="0.3">
      <c r="P393">
        <v>75</v>
      </c>
      <c r="R393" s="433"/>
      <c r="S393" s="220">
        <v>192</v>
      </c>
      <c r="X393">
        <v>76</v>
      </c>
      <c r="Z393" s="432" t="s">
        <v>378</v>
      </c>
      <c r="AA393" s="219">
        <v>0.47410000000000002</v>
      </c>
    </row>
    <row r="394" spans="16:27" ht="15.75" thickBot="1" x14ac:dyDescent="0.3">
      <c r="P394">
        <v>76</v>
      </c>
      <c r="R394" s="432" t="s">
        <v>113</v>
      </c>
      <c r="S394" s="219">
        <v>0.40839999999999999</v>
      </c>
      <c r="X394">
        <v>77</v>
      </c>
      <c r="Z394" s="433"/>
      <c r="AA394" s="220">
        <v>193</v>
      </c>
    </row>
    <row r="395" spans="16:27" ht="15.75" thickBot="1" x14ac:dyDescent="0.3">
      <c r="P395">
        <v>78</v>
      </c>
      <c r="R395" s="433"/>
      <c r="S395" s="220">
        <v>193</v>
      </c>
      <c r="X395">
        <v>78</v>
      </c>
      <c r="Z395" s="432" t="s">
        <v>340</v>
      </c>
      <c r="AA395" s="219">
        <v>0.47149999999999997</v>
      </c>
    </row>
    <row r="396" spans="16:27" ht="15.75" thickBot="1" x14ac:dyDescent="0.3">
      <c r="P396">
        <v>79</v>
      </c>
      <c r="R396" s="432" t="s">
        <v>325</v>
      </c>
      <c r="S396" s="219">
        <v>0.40589999999999998</v>
      </c>
      <c r="X396">
        <v>79</v>
      </c>
      <c r="Z396" s="433"/>
      <c r="AA396" s="220">
        <v>194</v>
      </c>
    </row>
    <row r="397" spans="16:27" ht="15.75" thickBot="1" x14ac:dyDescent="0.3">
      <c r="P397">
        <v>80</v>
      </c>
      <c r="R397" s="433"/>
      <c r="S397" s="220">
        <v>194</v>
      </c>
      <c r="X397">
        <v>81</v>
      </c>
      <c r="Z397" s="432" t="s">
        <v>235</v>
      </c>
      <c r="AA397" s="219">
        <v>0.46679999999999999</v>
      </c>
    </row>
    <row r="398" spans="16:27" ht="15.75" thickBot="1" x14ac:dyDescent="0.3">
      <c r="P398">
        <v>81</v>
      </c>
      <c r="R398" s="432" t="s">
        <v>236</v>
      </c>
      <c r="S398" s="219">
        <v>0.4017</v>
      </c>
      <c r="X398">
        <v>83</v>
      </c>
      <c r="Z398" s="433"/>
      <c r="AA398" s="220">
        <v>195</v>
      </c>
    </row>
    <row r="399" spans="16:27" ht="15.75" thickBot="1" x14ac:dyDescent="0.3">
      <c r="P399">
        <v>82</v>
      </c>
      <c r="R399" s="433"/>
      <c r="S399" s="220">
        <v>195</v>
      </c>
      <c r="X399">
        <v>84</v>
      </c>
      <c r="Z399" s="432" t="s">
        <v>327</v>
      </c>
      <c r="AA399" s="219">
        <v>0.4597</v>
      </c>
    </row>
    <row r="400" spans="16:27" ht="15.75" thickBot="1" x14ac:dyDescent="0.3">
      <c r="P400">
        <v>84</v>
      </c>
      <c r="R400" s="432" t="s">
        <v>170</v>
      </c>
      <c r="S400" s="219">
        <v>0.40160000000000001</v>
      </c>
      <c r="X400">
        <v>85</v>
      </c>
      <c r="Z400" s="433"/>
      <c r="AA400" s="220">
        <v>196</v>
      </c>
    </row>
    <row r="401" spans="16:27" ht="15.75" thickBot="1" x14ac:dyDescent="0.3">
      <c r="P401">
        <v>85</v>
      </c>
      <c r="R401" s="433"/>
      <c r="S401" s="220">
        <v>196</v>
      </c>
      <c r="X401">
        <v>86</v>
      </c>
      <c r="Z401" s="432" t="s">
        <v>230</v>
      </c>
      <c r="AA401" s="219">
        <v>0.45689999999999997</v>
      </c>
    </row>
    <row r="402" spans="16:27" ht="15.75" thickBot="1" x14ac:dyDescent="0.3">
      <c r="P402">
        <v>88</v>
      </c>
      <c r="R402" s="432" t="s">
        <v>287</v>
      </c>
      <c r="S402" s="219">
        <v>0.3997</v>
      </c>
      <c r="X402">
        <v>87</v>
      </c>
      <c r="Z402" s="433"/>
      <c r="AA402" s="220">
        <v>197</v>
      </c>
    </row>
    <row r="403" spans="16:27" ht="15.75" thickBot="1" x14ac:dyDescent="0.3">
      <c r="P403">
        <v>89</v>
      </c>
      <c r="R403" s="433"/>
      <c r="S403" s="220">
        <v>197</v>
      </c>
      <c r="X403">
        <v>88</v>
      </c>
      <c r="Z403" s="432" t="s">
        <v>257</v>
      </c>
      <c r="AA403" s="219">
        <v>0.45619999999999999</v>
      </c>
    </row>
    <row r="404" spans="16:27" ht="15.75" thickBot="1" x14ac:dyDescent="0.3">
      <c r="P404">
        <v>90</v>
      </c>
      <c r="R404" s="432" t="s">
        <v>114</v>
      </c>
      <c r="S404" s="219">
        <v>0.39760000000000001</v>
      </c>
      <c r="X404">
        <v>89</v>
      </c>
      <c r="Z404" s="433"/>
      <c r="AA404" s="220">
        <v>198</v>
      </c>
    </row>
    <row r="405" spans="16:27" ht="15.75" thickBot="1" x14ac:dyDescent="0.3">
      <c r="P405">
        <v>92</v>
      </c>
      <c r="R405" s="433"/>
      <c r="S405" s="220">
        <v>198</v>
      </c>
      <c r="X405">
        <v>90</v>
      </c>
      <c r="Z405" s="432" t="s">
        <v>299</v>
      </c>
      <c r="AA405" s="219">
        <v>0.45340000000000003</v>
      </c>
    </row>
    <row r="406" spans="16:27" ht="15.75" thickBot="1" x14ac:dyDescent="0.3">
      <c r="P406">
        <v>93</v>
      </c>
      <c r="R406" s="432" t="s">
        <v>369</v>
      </c>
      <c r="S406" s="219">
        <v>0.38919999999999999</v>
      </c>
      <c r="X406">
        <v>91</v>
      </c>
      <c r="Z406" s="433"/>
      <c r="AA406" s="220">
        <v>199</v>
      </c>
    </row>
    <row r="407" spans="16:27" ht="15.75" thickBot="1" x14ac:dyDescent="0.3">
      <c r="P407">
        <v>94</v>
      </c>
      <c r="R407" s="433"/>
      <c r="S407" s="220">
        <v>199</v>
      </c>
      <c r="X407">
        <v>92</v>
      </c>
      <c r="Z407" s="432" t="s">
        <v>372</v>
      </c>
      <c r="AA407" s="219">
        <v>0.44290000000000002</v>
      </c>
    </row>
    <row r="408" spans="16:27" ht="15.75" thickBot="1" x14ac:dyDescent="0.3">
      <c r="P408">
        <v>95</v>
      </c>
      <c r="R408" s="13" t="s">
        <v>123</v>
      </c>
      <c r="S408" s="219">
        <v>0.38769999999999999</v>
      </c>
      <c r="X408">
        <v>94</v>
      </c>
      <c r="Z408" s="433"/>
      <c r="AA408" s="220">
        <v>200</v>
      </c>
    </row>
    <row r="409" spans="16:27" ht="15.75" thickBot="1" x14ac:dyDescent="0.3">
      <c r="P409">
        <v>96</v>
      </c>
      <c r="R409" s="14" t="s">
        <v>428</v>
      </c>
      <c r="S409" s="220">
        <v>200</v>
      </c>
      <c r="X409">
        <v>95</v>
      </c>
      <c r="Z409" s="65" t="s">
        <v>23</v>
      </c>
      <c r="AA409" s="66" t="s">
        <v>408</v>
      </c>
    </row>
    <row r="410" spans="16:27" ht="15.75" thickBot="1" x14ac:dyDescent="0.3">
      <c r="P410">
        <v>97</v>
      </c>
      <c r="R410" s="65" t="s">
        <v>23</v>
      </c>
      <c r="S410" s="66" t="s">
        <v>408</v>
      </c>
      <c r="X410">
        <v>96</v>
      </c>
      <c r="Z410" s="432" t="s">
        <v>70</v>
      </c>
      <c r="AA410" s="219">
        <v>0.44130000000000003</v>
      </c>
    </row>
    <row r="411" spans="16:27" ht="15.75" thickBot="1" x14ac:dyDescent="0.3">
      <c r="P411">
        <v>98</v>
      </c>
      <c r="R411" s="432" t="s">
        <v>61</v>
      </c>
      <c r="S411" s="219">
        <v>0.38619999999999999</v>
      </c>
      <c r="X411">
        <v>97</v>
      </c>
      <c r="Z411" s="433"/>
      <c r="AA411" s="220">
        <v>201</v>
      </c>
    </row>
    <row r="412" spans="16:27" ht="15.75" thickBot="1" x14ac:dyDescent="0.3">
      <c r="P412">
        <v>99</v>
      </c>
      <c r="R412" s="433"/>
      <c r="S412" s="220">
        <v>201</v>
      </c>
      <c r="X412">
        <v>98</v>
      </c>
      <c r="Z412" s="432" t="s">
        <v>346</v>
      </c>
      <c r="AA412" s="219">
        <v>0.42959999999999998</v>
      </c>
    </row>
    <row r="413" spans="16:27" ht="15.75" thickBot="1" x14ac:dyDescent="0.3">
      <c r="P413">
        <v>101</v>
      </c>
      <c r="R413" s="432" t="s">
        <v>157</v>
      </c>
      <c r="S413" s="219">
        <v>0.38250000000000001</v>
      </c>
      <c r="X413">
        <v>100</v>
      </c>
      <c r="Z413" s="433"/>
      <c r="AA413" s="220">
        <v>202</v>
      </c>
    </row>
    <row r="414" spans="16:27" ht="15.75" thickBot="1" x14ac:dyDescent="0.3">
      <c r="P414">
        <v>102</v>
      </c>
      <c r="R414" s="433"/>
      <c r="S414" s="220">
        <v>202</v>
      </c>
      <c r="X414">
        <v>101</v>
      </c>
      <c r="Z414" s="432" t="s">
        <v>172</v>
      </c>
      <c r="AA414" s="219">
        <v>0.4284</v>
      </c>
    </row>
    <row r="415" spans="16:27" ht="15.75" thickBot="1" x14ac:dyDescent="0.3">
      <c r="P415">
        <v>103</v>
      </c>
      <c r="R415" s="432" t="s">
        <v>280</v>
      </c>
      <c r="S415" s="219">
        <v>0.37880000000000003</v>
      </c>
      <c r="X415">
        <v>102</v>
      </c>
      <c r="Z415" s="433"/>
      <c r="AA415" s="220">
        <v>203</v>
      </c>
    </row>
    <row r="416" spans="16:27" ht="15.75" thickBot="1" x14ac:dyDescent="0.3">
      <c r="P416">
        <v>104</v>
      </c>
      <c r="R416" s="433"/>
      <c r="S416" s="220">
        <v>203</v>
      </c>
      <c r="X416">
        <v>103</v>
      </c>
      <c r="Z416" s="432" t="s">
        <v>361</v>
      </c>
      <c r="AA416" s="219">
        <v>0.4279</v>
      </c>
    </row>
    <row r="417" spans="16:27" ht="15.75" thickBot="1" x14ac:dyDescent="0.3">
      <c r="P417">
        <v>106</v>
      </c>
      <c r="R417" s="432" t="s">
        <v>375</v>
      </c>
      <c r="S417" s="219">
        <v>0.37780000000000002</v>
      </c>
      <c r="X417">
        <v>105</v>
      </c>
      <c r="Z417" s="433"/>
      <c r="AA417" s="220">
        <v>204</v>
      </c>
    </row>
    <row r="418" spans="16:27" ht="15.75" thickBot="1" x14ac:dyDescent="0.3">
      <c r="P418">
        <v>108</v>
      </c>
      <c r="R418" s="433"/>
      <c r="S418" s="220">
        <v>204</v>
      </c>
      <c r="X418">
        <v>108</v>
      </c>
      <c r="Z418" s="432" t="s">
        <v>185</v>
      </c>
      <c r="AA418" s="219">
        <v>0.42659999999999998</v>
      </c>
    </row>
    <row r="419" spans="16:27" ht="15.75" thickBot="1" x14ac:dyDescent="0.3">
      <c r="P419">
        <v>109</v>
      </c>
      <c r="R419" s="432" t="s">
        <v>274</v>
      </c>
      <c r="S419" s="219">
        <v>0.37519999999999998</v>
      </c>
      <c r="X419">
        <v>109</v>
      </c>
      <c r="Z419" s="433"/>
      <c r="AA419" s="220">
        <v>205</v>
      </c>
    </row>
    <row r="420" spans="16:27" ht="15.75" thickBot="1" x14ac:dyDescent="0.3">
      <c r="P420">
        <v>110</v>
      </c>
      <c r="R420" s="433"/>
      <c r="S420" s="220">
        <v>205</v>
      </c>
      <c r="X420">
        <v>110</v>
      </c>
      <c r="Z420" s="432" t="s">
        <v>102</v>
      </c>
      <c r="AA420" s="219">
        <v>0.42449999999999999</v>
      </c>
    </row>
    <row r="421" spans="16:27" ht="15.75" thickBot="1" x14ac:dyDescent="0.3">
      <c r="P421">
        <v>112</v>
      </c>
      <c r="R421" s="432" t="s">
        <v>187</v>
      </c>
      <c r="S421" s="219">
        <v>0.37219999999999998</v>
      </c>
      <c r="X421">
        <v>111</v>
      </c>
      <c r="Z421" s="433"/>
      <c r="AA421" s="220">
        <v>206</v>
      </c>
    </row>
    <row r="422" spans="16:27" ht="15.75" thickBot="1" x14ac:dyDescent="0.3">
      <c r="P422">
        <v>113</v>
      </c>
      <c r="R422" s="433"/>
      <c r="S422" s="220">
        <v>206</v>
      </c>
      <c r="X422">
        <v>112</v>
      </c>
      <c r="Z422" s="432" t="s">
        <v>258</v>
      </c>
      <c r="AA422" s="219">
        <v>0.4239</v>
      </c>
    </row>
    <row r="423" spans="16:27" ht="15.75" thickBot="1" x14ac:dyDescent="0.3">
      <c r="P423">
        <v>114</v>
      </c>
      <c r="R423" s="432" t="s">
        <v>338</v>
      </c>
      <c r="S423" s="219">
        <v>0.37169999999999997</v>
      </c>
      <c r="X423">
        <v>113</v>
      </c>
      <c r="Z423" s="433"/>
      <c r="AA423" s="220">
        <v>207</v>
      </c>
    </row>
    <row r="424" spans="16:27" ht="15.75" thickBot="1" x14ac:dyDescent="0.3">
      <c r="P424">
        <v>116</v>
      </c>
      <c r="R424" s="433"/>
      <c r="S424" s="220">
        <v>207</v>
      </c>
      <c r="X424">
        <v>115</v>
      </c>
      <c r="Z424" s="432" t="s">
        <v>109</v>
      </c>
      <c r="AA424" s="219">
        <v>0.4178</v>
      </c>
    </row>
    <row r="425" spans="16:27" ht="15.75" thickBot="1" x14ac:dyDescent="0.3">
      <c r="P425">
        <v>117</v>
      </c>
      <c r="R425" s="432" t="s">
        <v>125</v>
      </c>
      <c r="S425" s="219">
        <v>0.37080000000000002</v>
      </c>
      <c r="X425">
        <v>116</v>
      </c>
      <c r="Z425" s="433"/>
      <c r="AA425" s="220">
        <v>208</v>
      </c>
    </row>
    <row r="426" spans="16:27" ht="15.75" thickBot="1" x14ac:dyDescent="0.3">
      <c r="P426">
        <v>118</v>
      </c>
      <c r="R426" s="433"/>
      <c r="S426" s="220">
        <v>208</v>
      </c>
      <c r="X426">
        <v>117</v>
      </c>
      <c r="Z426" s="432" t="s">
        <v>221</v>
      </c>
      <c r="AA426" s="219">
        <v>0.41670000000000001</v>
      </c>
    </row>
    <row r="427" spans="16:27" ht="15.75" thickBot="1" x14ac:dyDescent="0.3">
      <c r="P427">
        <v>119</v>
      </c>
      <c r="R427" s="432" t="s">
        <v>262</v>
      </c>
      <c r="S427" s="219">
        <v>0.36499999999999999</v>
      </c>
      <c r="X427">
        <v>118</v>
      </c>
      <c r="Z427" s="433"/>
      <c r="AA427" s="220">
        <v>209</v>
      </c>
    </row>
    <row r="428" spans="16:27" ht="15.75" thickBot="1" x14ac:dyDescent="0.3">
      <c r="P428">
        <v>120</v>
      </c>
      <c r="R428" s="433"/>
      <c r="S428" s="220">
        <v>209</v>
      </c>
      <c r="X428">
        <v>119</v>
      </c>
      <c r="Z428" s="432" t="s">
        <v>97</v>
      </c>
      <c r="AA428" s="219">
        <v>0.4153</v>
      </c>
    </row>
    <row r="429" spans="16:27" ht="15.75" thickBot="1" x14ac:dyDescent="0.3">
      <c r="P429">
        <v>121</v>
      </c>
      <c r="R429" s="432" t="s">
        <v>62</v>
      </c>
      <c r="S429" s="219">
        <v>0.36349999999999999</v>
      </c>
      <c r="X429">
        <v>120</v>
      </c>
      <c r="Z429" s="433"/>
      <c r="AA429" s="220">
        <v>210</v>
      </c>
    </row>
    <row r="430" spans="16:27" ht="15.75" thickBot="1" x14ac:dyDescent="0.3">
      <c r="P430">
        <v>122</v>
      </c>
      <c r="R430" s="433"/>
      <c r="S430" s="220">
        <v>210</v>
      </c>
      <c r="X430">
        <v>121</v>
      </c>
      <c r="Z430" s="432" t="s">
        <v>356</v>
      </c>
      <c r="AA430" s="219">
        <v>0.4083</v>
      </c>
    </row>
    <row r="431" spans="16:27" ht="15.75" thickBot="1" x14ac:dyDescent="0.3">
      <c r="P431">
        <v>123</v>
      </c>
      <c r="R431" s="432" t="s">
        <v>373</v>
      </c>
      <c r="S431" s="219">
        <v>0.36199999999999999</v>
      </c>
      <c r="X431">
        <v>122</v>
      </c>
      <c r="Z431" s="433"/>
      <c r="AA431" s="220">
        <v>211</v>
      </c>
    </row>
    <row r="432" spans="16:27" ht="15.75" thickBot="1" x14ac:dyDescent="0.3">
      <c r="P432">
        <v>124</v>
      </c>
      <c r="R432" s="433"/>
      <c r="S432" s="220">
        <v>211</v>
      </c>
      <c r="X432">
        <v>123</v>
      </c>
      <c r="Z432" s="432" t="s">
        <v>44</v>
      </c>
      <c r="AA432" s="219">
        <v>0.4052</v>
      </c>
    </row>
    <row r="433" spans="16:27" ht="15.75" thickBot="1" x14ac:dyDescent="0.3">
      <c r="P433">
        <v>125</v>
      </c>
      <c r="R433" s="432" t="s">
        <v>199</v>
      </c>
      <c r="S433" s="219">
        <v>0.36099999999999999</v>
      </c>
      <c r="X433">
        <v>124</v>
      </c>
      <c r="Z433" s="433"/>
      <c r="AA433" s="220">
        <v>212</v>
      </c>
    </row>
    <row r="434" spans="16:27" ht="15.75" thickBot="1" x14ac:dyDescent="0.3">
      <c r="P434">
        <v>126</v>
      </c>
      <c r="R434" s="433"/>
      <c r="S434" s="220">
        <v>212</v>
      </c>
      <c r="X434">
        <v>125</v>
      </c>
      <c r="Z434" s="432" t="s">
        <v>211</v>
      </c>
      <c r="AA434" s="219">
        <v>0.39939999999999998</v>
      </c>
    </row>
    <row r="435" spans="16:27" ht="15.75" thickBot="1" x14ac:dyDescent="0.3">
      <c r="P435">
        <v>128</v>
      </c>
      <c r="R435" s="432" t="s">
        <v>163</v>
      </c>
      <c r="S435" s="219">
        <v>0.36009999999999998</v>
      </c>
      <c r="X435">
        <v>126</v>
      </c>
      <c r="Z435" s="433"/>
      <c r="AA435" s="220">
        <v>213</v>
      </c>
    </row>
    <row r="436" spans="16:27" ht="15.75" thickBot="1" x14ac:dyDescent="0.3">
      <c r="P436">
        <v>129</v>
      </c>
      <c r="R436" s="433"/>
      <c r="S436" s="220">
        <v>213</v>
      </c>
      <c r="X436">
        <v>127</v>
      </c>
      <c r="Z436" s="432" t="s">
        <v>288</v>
      </c>
      <c r="AA436" s="219">
        <v>0.39860000000000001</v>
      </c>
    </row>
    <row r="437" spans="16:27" ht="15.75" thickBot="1" x14ac:dyDescent="0.3">
      <c r="P437">
        <v>132</v>
      </c>
      <c r="R437" s="13" t="s">
        <v>53</v>
      </c>
      <c r="S437" s="219">
        <v>0.3599</v>
      </c>
      <c r="X437">
        <v>128</v>
      </c>
      <c r="Z437" s="433"/>
      <c r="AA437" s="220">
        <v>214</v>
      </c>
    </row>
    <row r="438" spans="16:27" ht="15.75" thickBot="1" x14ac:dyDescent="0.3">
      <c r="P438">
        <v>133</v>
      </c>
      <c r="R438" s="14" t="s">
        <v>428</v>
      </c>
      <c r="S438" s="220">
        <v>214</v>
      </c>
      <c r="X438">
        <v>129</v>
      </c>
      <c r="Z438" s="432" t="s">
        <v>76</v>
      </c>
      <c r="AA438" s="219">
        <v>0.3962</v>
      </c>
    </row>
    <row r="439" spans="16:27" ht="15.75" thickBot="1" x14ac:dyDescent="0.3">
      <c r="P439">
        <v>134</v>
      </c>
      <c r="R439" s="432" t="s">
        <v>73</v>
      </c>
      <c r="S439" s="219">
        <v>0.35830000000000001</v>
      </c>
      <c r="X439">
        <v>130</v>
      </c>
      <c r="Z439" s="433"/>
      <c r="AA439" s="220">
        <v>215</v>
      </c>
    </row>
    <row r="440" spans="16:27" ht="15.75" thickBot="1" x14ac:dyDescent="0.3">
      <c r="P440">
        <v>135</v>
      </c>
      <c r="R440" s="433"/>
      <c r="S440" s="220">
        <v>215</v>
      </c>
      <c r="X440">
        <v>131</v>
      </c>
      <c r="Z440" s="432" t="s">
        <v>333</v>
      </c>
      <c r="AA440" s="219">
        <v>0.39589999999999997</v>
      </c>
    </row>
    <row r="441" spans="16:27" ht="15.75" thickBot="1" x14ac:dyDescent="0.3">
      <c r="P441">
        <v>136</v>
      </c>
      <c r="R441" s="432" t="s">
        <v>311</v>
      </c>
      <c r="S441" s="219">
        <v>0.35720000000000002</v>
      </c>
      <c r="X441">
        <v>132</v>
      </c>
      <c r="Z441" s="433"/>
      <c r="AA441" s="220">
        <v>216</v>
      </c>
    </row>
    <row r="442" spans="16:27" ht="15.75" thickBot="1" x14ac:dyDescent="0.3">
      <c r="P442">
        <v>137</v>
      </c>
      <c r="R442" s="433"/>
      <c r="S442" s="220">
        <v>216</v>
      </c>
      <c r="X442">
        <v>133</v>
      </c>
      <c r="Z442" s="432" t="s">
        <v>112</v>
      </c>
      <c r="AA442" s="219">
        <v>0.38629999999999998</v>
      </c>
    </row>
    <row r="443" spans="16:27" ht="15.75" thickBot="1" x14ac:dyDescent="0.3">
      <c r="P443">
        <v>138</v>
      </c>
      <c r="R443" s="432" t="s">
        <v>282</v>
      </c>
      <c r="S443" s="219">
        <v>0.35610000000000003</v>
      </c>
      <c r="X443">
        <v>134</v>
      </c>
      <c r="Z443" s="433"/>
      <c r="AA443" s="220">
        <v>217</v>
      </c>
    </row>
    <row r="444" spans="16:27" ht="15.75" thickBot="1" x14ac:dyDescent="0.3">
      <c r="P444">
        <v>139</v>
      </c>
      <c r="R444" s="433"/>
      <c r="S444" s="220">
        <v>217</v>
      </c>
      <c r="X444">
        <v>135</v>
      </c>
      <c r="Z444" s="432" t="s">
        <v>175</v>
      </c>
      <c r="AA444" s="219">
        <v>0.38569999999999999</v>
      </c>
    </row>
    <row r="445" spans="16:27" ht="15.75" thickBot="1" x14ac:dyDescent="0.3">
      <c r="P445">
        <v>140</v>
      </c>
      <c r="R445" s="432" t="s">
        <v>380</v>
      </c>
      <c r="S445" s="219">
        <v>0.3518</v>
      </c>
      <c r="X445">
        <v>136</v>
      </c>
      <c r="Z445" s="433"/>
      <c r="AA445" s="220">
        <v>218</v>
      </c>
    </row>
    <row r="446" spans="16:27" ht="15.75" thickBot="1" x14ac:dyDescent="0.3">
      <c r="P446">
        <v>141</v>
      </c>
      <c r="R446" s="433"/>
      <c r="S446" s="220">
        <v>218</v>
      </c>
      <c r="X446">
        <v>137</v>
      </c>
      <c r="Z446" s="432" t="s">
        <v>320</v>
      </c>
      <c r="AA446" s="219">
        <v>0.38569999999999999</v>
      </c>
    </row>
    <row r="447" spans="16:27" ht="15.75" thickBot="1" x14ac:dyDescent="0.3">
      <c r="P447">
        <v>142</v>
      </c>
      <c r="R447" s="432" t="s">
        <v>291</v>
      </c>
      <c r="S447" s="219">
        <v>0.3518</v>
      </c>
      <c r="X447">
        <v>138</v>
      </c>
      <c r="Z447" s="433"/>
      <c r="AA447" s="220">
        <v>219</v>
      </c>
    </row>
    <row r="448" spans="16:27" ht="15.75" thickBot="1" x14ac:dyDescent="0.3">
      <c r="P448">
        <v>144</v>
      </c>
      <c r="R448" s="433"/>
      <c r="S448" s="220">
        <v>219</v>
      </c>
      <c r="X448">
        <v>139</v>
      </c>
      <c r="Z448" s="432" t="s">
        <v>57</v>
      </c>
      <c r="AA448" s="219">
        <v>0.38009999999999999</v>
      </c>
    </row>
    <row r="449" spans="16:27" ht="15.75" thickBot="1" x14ac:dyDescent="0.3">
      <c r="P449">
        <v>145</v>
      </c>
      <c r="R449" s="13" t="s">
        <v>118</v>
      </c>
      <c r="S449" s="219">
        <v>0.35160000000000002</v>
      </c>
      <c r="X449">
        <v>140</v>
      </c>
      <c r="Z449" s="433"/>
      <c r="AA449" s="220">
        <v>220</v>
      </c>
    </row>
    <row r="450" spans="16:27" ht="15.75" thickBot="1" x14ac:dyDescent="0.3">
      <c r="P450">
        <v>146</v>
      </c>
      <c r="R450" s="14" t="s">
        <v>431</v>
      </c>
      <c r="S450" s="220">
        <v>220</v>
      </c>
      <c r="X450">
        <v>141</v>
      </c>
      <c r="Z450" s="432" t="s">
        <v>344</v>
      </c>
      <c r="AA450" s="219">
        <v>0.37859999999999999</v>
      </c>
    </row>
    <row r="451" spans="16:27" ht="15.75" thickBot="1" x14ac:dyDescent="0.3">
      <c r="P451">
        <v>147</v>
      </c>
      <c r="R451" s="432" t="s">
        <v>128</v>
      </c>
      <c r="S451" s="219">
        <v>0.34670000000000001</v>
      </c>
      <c r="X451">
        <v>142</v>
      </c>
      <c r="Z451" s="433"/>
      <c r="AA451" s="220">
        <v>221</v>
      </c>
    </row>
    <row r="452" spans="16:27" ht="15.75" thickBot="1" x14ac:dyDescent="0.3">
      <c r="P452">
        <v>148</v>
      </c>
      <c r="R452" s="433"/>
      <c r="S452" s="220">
        <v>221</v>
      </c>
      <c r="X452">
        <v>143</v>
      </c>
      <c r="Z452" s="432" t="s">
        <v>311</v>
      </c>
      <c r="AA452" s="219">
        <v>0.36969999999999997</v>
      </c>
    </row>
    <row r="453" spans="16:27" ht="15.75" thickBot="1" x14ac:dyDescent="0.3">
      <c r="P453">
        <v>149</v>
      </c>
      <c r="R453" s="432" t="s">
        <v>81</v>
      </c>
      <c r="S453" s="219">
        <v>0.34560000000000002</v>
      </c>
      <c r="X453">
        <v>144</v>
      </c>
      <c r="Z453" s="433"/>
      <c r="AA453" s="220">
        <v>222</v>
      </c>
    </row>
    <row r="454" spans="16:27" ht="15.75" thickBot="1" x14ac:dyDescent="0.3">
      <c r="P454">
        <v>150</v>
      </c>
      <c r="R454" s="433"/>
      <c r="S454" s="220">
        <v>222</v>
      </c>
      <c r="X454">
        <v>145</v>
      </c>
      <c r="Z454" s="432" t="s">
        <v>283</v>
      </c>
      <c r="AA454" s="219">
        <v>0.36580000000000001</v>
      </c>
    </row>
    <row r="455" spans="16:27" ht="15.75" thickBot="1" x14ac:dyDescent="0.3">
      <c r="P455">
        <v>151</v>
      </c>
      <c r="R455" s="432" t="s">
        <v>211</v>
      </c>
      <c r="S455" s="219">
        <v>0.34449999999999997</v>
      </c>
      <c r="X455">
        <v>146</v>
      </c>
      <c r="Z455" s="433"/>
      <c r="AA455" s="220">
        <v>223</v>
      </c>
    </row>
    <row r="456" spans="16:27" ht="15.75" thickBot="1" x14ac:dyDescent="0.3">
      <c r="P456">
        <v>152</v>
      </c>
      <c r="R456" s="433"/>
      <c r="S456" s="220">
        <v>223</v>
      </c>
      <c r="X456">
        <v>147</v>
      </c>
      <c r="Z456" s="432" t="s">
        <v>106</v>
      </c>
      <c r="AA456" s="219">
        <v>0.3654</v>
      </c>
    </row>
    <row r="457" spans="16:27" ht="15.75" thickBot="1" x14ac:dyDescent="0.3">
      <c r="P457">
        <v>153</v>
      </c>
      <c r="R457" s="432" t="s">
        <v>72</v>
      </c>
      <c r="S457" s="219">
        <v>0.34210000000000002</v>
      </c>
      <c r="X457">
        <v>148</v>
      </c>
      <c r="Z457" s="433"/>
      <c r="AA457" s="220">
        <v>224</v>
      </c>
    </row>
    <row r="458" spans="16:27" ht="15.75" thickBot="1" x14ac:dyDescent="0.3">
      <c r="P458">
        <v>154</v>
      </c>
      <c r="R458" s="433"/>
      <c r="S458" s="220">
        <v>224</v>
      </c>
      <c r="X458">
        <v>149</v>
      </c>
      <c r="Z458" s="432" t="s">
        <v>81</v>
      </c>
      <c r="AA458" s="219">
        <v>0.36420000000000002</v>
      </c>
    </row>
    <row r="459" spans="16:27" ht="15.75" thickBot="1" x14ac:dyDescent="0.3">
      <c r="P459">
        <v>155</v>
      </c>
      <c r="R459" s="432" t="s">
        <v>242</v>
      </c>
      <c r="S459" s="219">
        <v>0.34179999999999999</v>
      </c>
      <c r="X459">
        <v>150</v>
      </c>
      <c r="Z459" s="433"/>
      <c r="AA459" s="220">
        <v>225</v>
      </c>
    </row>
    <row r="460" spans="16:27" ht="15.75" thickBot="1" x14ac:dyDescent="0.3">
      <c r="P460">
        <v>156</v>
      </c>
      <c r="R460" s="433"/>
      <c r="S460" s="220">
        <v>225</v>
      </c>
      <c r="X460">
        <v>152</v>
      </c>
      <c r="Z460" s="65" t="s">
        <v>23</v>
      </c>
      <c r="AA460" s="66" t="s">
        <v>408</v>
      </c>
    </row>
    <row r="461" spans="16:27" ht="15.75" thickBot="1" x14ac:dyDescent="0.3">
      <c r="P461">
        <v>157</v>
      </c>
      <c r="R461" s="65" t="s">
        <v>23</v>
      </c>
      <c r="S461" s="66" t="s">
        <v>408</v>
      </c>
      <c r="X461">
        <v>153</v>
      </c>
      <c r="Z461" s="432" t="s">
        <v>287</v>
      </c>
      <c r="AA461" s="219">
        <v>0.36099999999999999</v>
      </c>
    </row>
    <row r="462" spans="16:27" ht="15.75" thickBot="1" x14ac:dyDescent="0.3">
      <c r="P462">
        <v>158</v>
      </c>
      <c r="R462" s="13" t="s">
        <v>304</v>
      </c>
      <c r="S462" s="219">
        <v>0.3417</v>
      </c>
      <c r="X462">
        <v>157</v>
      </c>
      <c r="Z462" s="433"/>
      <c r="AA462" s="220">
        <v>226</v>
      </c>
    </row>
    <row r="463" spans="16:27" ht="15.75" thickBot="1" x14ac:dyDescent="0.3">
      <c r="P463">
        <v>159</v>
      </c>
      <c r="R463" s="14" t="s">
        <v>431</v>
      </c>
      <c r="S463" s="220">
        <v>226</v>
      </c>
      <c r="X463">
        <v>158</v>
      </c>
      <c r="Z463" s="432" t="s">
        <v>336</v>
      </c>
      <c r="AA463" s="219">
        <v>0.3599</v>
      </c>
    </row>
    <row r="464" spans="16:27" ht="15.75" thickBot="1" x14ac:dyDescent="0.3">
      <c r="P464">
        <v>160</v>
      </c>
      <c r="R464" s="432" t="s">
        <v>284</v>
      </c>
      <c r="S464" s="219">
        <v>0.33329999999999999</v>
      </c>
      <c r="X464">
        <v>159</v>
      </c>
      <c r="Z464" s="433"/>
      <c r="AA464" s="220">
        <v>227</v>
      </c>
    </row>
    <row r="465" spans="16:27" ht="15.75" thickBot="1" x14ac:dyDescent="0.3">
      <c r="P465">
        <v>161</v>
      </c>
      <c r="R465" s="433"/>
      <c r="S465" s="220">
        <v>227</v>
      </c>
      <c r="X465">
        <v>160</v>
      </c>
      <c r="Z465" s="432" t="s">
        <v>280</v>
      </c>
      <c r="AA465" s="219">
        <v>0.3584</v>
      </c>
    </row>
    <row r="466" spans="16:27" ht="15.75" thickBot="1" x14ac:dyDescent="0.3">
      <c r="P466">
        <v>162</v>
      </c>
      <c r="R466" s="432" t="s">
        <v>299</v>
      </c>
      <c r="S466" s="219">
        <v>0.32979999999999998</v>
      </c>
      <c r="X466">
        <v>161</v>
      </c>
      <c r="Z466" s="433"/>
      <c r="AA466" s="220">
        <v>228</v>
      </c>
    </row>
    <row r="467" spans="16:27" ht="15.75" thickBot="1" x14ac:dyDescent="0.3">
      <c r="P467">
        <v>163</v>
      </c>
      <c r="R467" s="433"/>
      <c r="S467" s="220">
        <v>228</v>
      </c>
      <c r="X467">
        <v>162</v>
      </c>
      <c r="Z467" s="432" t="s">
        <v>119</v>
      </c>
      <c r="AA467" s="219">
        <v>0.3569</v>
      </c>
    </row>
    <row r="468" spans="16:27" ht="15.75" thickBot="1" x14ac:dyDescent="0.3">
      <c r="P468">
        <v>164</v>
      </c>
      <c r="R468" s="432" t="s">
        <v>283</v>
      </c>
      <c r="S468" s="219">
        <v>0.32929999999999998</v>
      </c>
      <c r="X468">
        <v>163</v>
      </c>
      <c r="Z468" s="433"/>
      <c r="AA468" s="220">
        <v>229</v>
      </c>
    </row>
    <row r="469" spans="16:27" ht="15.75" thickBot="1" x14ac:dyDescent="0.3">
      <c r="P469">
        <v>165</v>
      </c>
      <c r="R469" s="433"/>
      <c r="S469" s="220">
        <v>229</v>
      </c>
      <c r="X469">
        <v>165</v>
      </c>
      <c r="Z469" s="432" t="s">
        <v>338</v>
      </c>
      <c r="AA469" s="219">
        <v>0.35639999999999999</v>
      </c>
    </row>
    <row r="470" spans="16:27" ht="15.75" thickBot="1" x14ac:dyDescent="0.3">
      <c r="P470">
        <v>166</v>
      </c>
      <c r="R470" s="432" t="s">
        <v>206</v>
      </c>
      <c r="S470" s="219">
        <v>0.32869999999999999</v>
      </c>
      <c r="X470">
        <v>166</v>
      </c>
      <c r="Z470" s="433"/>
      <c r="AA470" s="220">
        <v>230</v>
      </c>
    </row>
    <row r="471" spans="16:27" ht="15.75" thickBot="1" x14ac:dyDescent="0.3">
      <c r="P471">
        <v>167</v>
      </c>
      <c r="R471" s="433"/>
      <c r="S471" s="220">
        <v>230</v>
      </c>
      <c r="X471">
        <v>167</v>
      </c>
      <c r="Z471" s="432" t="s">
        <v>100</v>
      </c>
      <c r="AA471" s="219">
        <v>0.35170000000000001</v>
      </c>
    </row>
    <row r="472" spans="16:27" ht="15.75" thickBot="1" x14ac:dyDescent="0.3">
      <c r="P472">
        <v>168</v>
      </c>
      <c r="R472" s="432" t="s">
        <v>127</v>
      </c>
      <c r="S472" s="219">
        <v>0.32819999999999999</v>
      </c>
      <c r="X472">
        <v>168</v>
      </c>
      <c r="Z472" s="433"/>
      <c r="AA472" s="220">
        <v>231</v>
      </c>
    </row>
    <row r="473" spans="16:27" ht="15.75" thickBot="1" x14ac:dyDescent="0.3">
      <c r="P473">
        <v>169</v>
      </c>
      <c r="R473" s="433"/>
      <c r="S473" s="220">
        <v>231</v>
      </c>
      <c r="X473">
        <v>169</v>
      </c>
      <c r="Z473" s="432" t="s">
        <v>36</v>
      </c>
      <c r="AA473" s="219">
        <v>0.34949999999999998</v>
      </c>
    </row>
    <row r="474" spans="16:27" ht="15.75" thickBot="1" x14ac:dyDescent="0.3">
      <c r="P474">
        <v>170</v>
      </c>
      <c r="R474" s="432" t="s">
        <v>270</v>
      </c>
      <c r="S474" s="219">
        <v>0.32240000000000002</v>
      </c>
      <c r="X474">
        <v>170</v>
      </c>
      <c r="Z474" s="433"/>
      <c r="AA474" s="220">
        <v>232</v>
      </c>
    </row>
    <row r="475" spans="16:27" ht="15.75" thickBot="1" x14ac:dyDescent="0.3">
      <c r="P475">
        <v>171</v>
      </c>
      <c r="R475" s="433"/>
      <c r="S475" s="220">
        <v>232</v>
      </c>
      <c r="X475">
        <v>171</v>
      </c>
      <c r="Z475" s="432" t="s">
        <v>285</v>
      </c>
      <c r="AA475" s="219">
        <v>0.34839999999999999</v>
      </c>
    </row>
    <row r="476" spans="16:27" ht="15.75" thickBot="1" x14ac:dyDescent="0.3">
      <c r="P476">
        <v>172</v>
      </c>
      <c r="R476" s="432" t="s">
        <v>223</v>
      </c>
      <c r="S476" s="219">
        <v>0.32240000000000002</v>
      </c>
      <c r="X476">
        <v>172</v>
      </c>
      <c r="Z476" s="433"/>
      <c r="AA476" s="220">
        <v>233</v>
      </c>
    </row>
    <row r="477" spans="16:27" ht="15.75" thickBot="1" x14ac:dyDescent="0.3">
      <c r="P477">
        <v>173</v>
      </c>
      <c r="R477" s="433"/>
      <c r="S477" s="220">
        <v>233</v>
      </c>
      <c r="X477">
        <v>173</v>
      </c>
      <c r="Z477" s="432" t="s">
        <v>186</v>
      </c>
      <c r="AA477" s="219">
        <v>0.34599999999999997</v>
      </c>
    </row>
    <row r="478" spans="16:27" ht="15.75" thickBot="1" x14ac:dyDescent="0.3">
      <c r="P478">
        <v>174</v>
      </c>
      <c r="R478" s="432" t="s">
        <v>97</v>
      </c>
      <c r="S478" s="219">
        <v>0.32129999999999997</v>
      </c>
      <c r="X478">
        <v>174</v>
      </c>
      <c r="Z478" s="433"/>
      <c r="AA478" s="220">
        <v>234</v>
      </c>
    </row>
    <row r="479" spans="16:27" ht="15.75" thickBot="1" x14ac:dyDescent="0.3">
      <c r="P479">
        <v>175</v>
      </c>
      <c r="R479" s="433"/>
      <c r="S479" s="220">
        <v>234</v>
      </c>
      <c r="X479">
        <v>175</v>
      </c>
      <c r="Z479" s="432" t="s">
        <v>217</v>
      </c>
      <c r="AA479" s="219">
        <v>0.3448</v>
      </c>
    </row>
    <row r="480" spans="16:27" ht="15.75" thickBot="1" x14ac:dyDescent="0.3">
      <c r="P480">
        <v>176</v>
      </c>
      <c r="R480" s="432" t="s">
        <v>322</v>
      </c>
      <c r="S480" s="219">
        <v>0.31979999999999997</v>
      </c>
      <c r="X480">
        <v>178</v>
      </c>
      <c r="Z480" s="433"/>
      <c r="AA480" s="220">
        <v>235</v>
      </c>
    </row>
    <row r="481" spans="16:27" ht="15.75" thickBot="1" x14ac:dyDescent="0.3">
      <c r="P481">
        <v>177</v>
      </c>
      <c r="R481" s="433"/>
      <c r="S481" s="220">
        <v>235</v>
      </c>
      <c r="X481">
        <v>179</v>
      </c>
      <c r="Z481" s="432" t="s">
        <v>117</v>
      </c>
      <c r="AA481" s="219">
        <v>0.34370000000000001</v>
      </c>
    </row>
    <row r="482" spans="16:27" ht="15.75" thickBot="1" x14ac:dyDescent="0.3">
      <c r="P482">
        <v>178</v>
      </c>
      <c r="R482" s="432" t="s">
        <v>257</v>
      </c>
      <c r="S482" s="219">
        <v>0.31950000000000001</v>
      </c>
      <c r="X482">
        <v>180</v>
      </c>
      <c r="Z482" s="433"/>
      <c r="AA482" s="220">
        <v>236</v>
      </c>
    </row>
    <row r="483" spans="16:27" ht="15.75" thickBot="1" x14ac:dyDescent="0.3">
      <c r="P483">
        <v>179</v>
      </c>
      <c r="R483" s="433"/>
      <c r="S483" s="220">
        <v>236</v>
      </c>
      <c r="X483">
        <v>181</v>
      </c>
      <c r="Z483" s="432" t="s">
        <v>270</v>
      </c>
      <c r="AA483" s="219">
        <v>0.34210000000000002</v>
      </c>
    </row>
    <row r="484" spans="16:27" ht="15.75" thickBot="1" x14ac:dyDescent="0.3">
      <c r="P484">
        <v>180</v>
      </c>
      <c r="R484" s="432" t="s">
        <v>76</v>
      </c>
      <c r="S484" s="219">
        <v>0.31609999999999999</v>
      </c>
      <c r="X484">
        <v>182</v>
      </c>
      <c r="Z484" s="433"/>
      <c r="AA484" s="220">
        <v>237</v>
      </c>
    </row>
    <row r="485" spans="16:27" ht="15.75" thickBot="1" x14ac:dyDescent="0.3">
      <c r="P485">
        <v>181</v>
      </c>
      <c r="R485" s="433"/>
      <c r="S485" s="220">
        <v>237</v>
      </c>
      <c r="X485">
        <v>183</v>
      </c>
      <c r="Z485" s="432" t="s">
        <v>274</v>
      </c>
      <c r="AA485" s="219">
        <v>0.3392</v>
      </c>
    </row>
    <row r="486" spans="16:27" ht="15.75" thickBot="1" x14ac:dyDescent="0.3">
      <c r="P486">
        <v>182</v>
      </c>
      <c r="R486" s="432" t="s">
        <v>263</v>
      </c>
      <c r="S486" s="219">
        <v>0.31409999999999999</v>
      </c>
      <c r="X486">
        <v>184</v>
      </c>
      <c r="Z486" s="433"/>
      <c r="AA486" s="220">
        <v>238</v>
      </c>
    </row>
    <row r="487" spans="16:27" ht="15.75" thickBot="1" x14ac:dyDescent="0.3">
      <c r="P487">
        <v>183</v>
      </c>
      <c r="R487" s="433"/>
      <c r="S487" s="220">
        <v>238</v>
      </c>
      <c r="X487">
        <v>185</v>
      </c>
      <c r="Z487" s="432" t="s">
        <v>190</v>
      </c>
      <c r="AA487" s="219">
        <v>0.33600000000000002</v>
      </c>
    </row>
    <row r="488" spans="16:27" ht="15.75" thickBot="1" x14ac:dyDescent="0.3">
      <c r="P488">
        <v>184</v>
      </c>
      <c r="R488" s="432" t="s">
        <v>52</v>
      </c>
      <c r="S488" s="219">
        <v>0.31330000000000002</v>
      </c>
      <c r="X488">
        <v>186</v>
      </c>
      <c r="Z488" s="433"/>
      <c r="AA488" s="220">
        <v>239</v>
      </c>
    </row>
    <row r="489" spans="16:27" ht="15.75" thickBot="1" x14ac:dyDescent="0.3">
      <c r="P489">
        <v>185</v>
      </c>
      <c r="R489" s="433"/>
      <c r="S489" s="220">
        <v>239</v>
      </c>
      <c r="X489">
        <v>187</v>
      </c>
      <c r="Z489" s="432" t="s">
        <v>244</v>
      </c>
      <c r="AA489" s="219">
        <v>0.33510000000000001</v>
      </c>
    </row>
    <row r="490" spans="16:27" ht="15.75" thickBot="1" x14ac:dyDescent="0.3">
      <c r="P490">
        <v>186</v>
      </c>
      <c r="R490" s="432" t="s">
        <v>327</v>
      </c>
      <c r="S490" s="219">
        <v>0.30859999999999999</v>
      </c>
      <c r="X490">
        <v>188</v>
      </c>
      <c r="Z490" s="433"/>
      <c r="AA490" s="220">
        <v>240</v>
      </c>
    </row>
    <row r="491" spans="16:27" ht="15.75" thickBot="1" x14ac:dyDescent="0.3">
      <c r="P491">
        <v>187</v>
      </c>
      <c r="R491" s="433"/>
      <c r="S491" s="220">
        <v>240</v>
      </c>
      <c r="X491">
        <v>189</v>
      </c>
      <c r="Z491" s="432" t="s">
        <v>284</v>
      </c>
      <c r="AA491" s="219">
        <v>0.33110000000000001</v>
      </c>
    </row>
    <row r="492" spans="16:27" ht="15.75" thickBot="1" x14ac:dyDescent="0.3">
      <c r="P492">
        <v>188</v>
      </c>
      <c r="R492" s="432" t="s">
        <v>210</v>
      </c>
      <c r="S492" s="219">
        <v>0.30819999999999997</v>
      </c>
      <c r="X492">
        <v>190</v>
      </c>
      <c r="Z492" s="433"/>
      <c r="AA492" s="220">
        <v>241</v>
      </c>
    </row>
    <row r="493" spans="16:27" ht="15.75" thickBot="1" x14ac:dyDescent="0.3">
      <c r="P493">
        <v>189</v>
      </c>
      <c r="R493" s="433"/>
      <c r="S493" s="220">
        <v>241</v>
      </c>
      <c r="X493">
        <v>191</v>
      </c>
      <c r="Z493" s="432" t="s">
        <v>201</v>
      </c>
      <c r="AA493" s="219">
        <v>0.33079999999999998</v>
      </c>
    </row>
    <row r="494" spans="16:27" ht="15.75" thickBot="1" x14ac:dyDescent="0.3">
      <c r="P494">
        <v>190</v>
      </c>
      <c r="R494" s="432" t="s">
        <v>75</v>
      </c>
      <c r="S494" s="219">
        <v>0.30599999999999999</v>
      </c>
      <c r="X494">
        <v>192</v>
      </c>
      <c r="Z494" s="433"/>
      <c r="AA494" s="220">
        <v>242</v>
      </c>
    </row>
    <row r="495" spans="16:27" ht="15.75" thickBot="1" x14ac:dyDescent="0.3">
      <c r="P495">
        <v>191</v>
      </c>
      <c r="R495" s="433"/>
      <c r="S495" s="220">
        <v>242</v>
      </c>
      <c r="X495">
        <v>193</v>
      </c>
      <c r="Z495" s="432" t="s">
        <v>366</v>
      </c>
      <c r="AA495" s="219">
        <v>0.33050000000000002</v>
      </c>
    </row>
    <row r="496" spans="16:27" ht="15.75" thickBot="1" x14ac:dyDescent="0.3">
      <c r="P496">
        <v>192</v>
      </c>
      <c r="R496" s="432" t="s">
        <v>326</v>
      </c>
      <c r="S496" s="219">
        <v>0.3049</v>
      </c>
      <c r="X496">
        <v>194</v>
      </c>
      <c r="Z496" s="433"/>
      <c r="AA496" s="220">
        <v>243</v>
      </c>
    </row>
    <row r="497" spans="16:27" ht="15.75" thickBot="1" x14ac:dyDescent="0.3">
      <c r="P497">
        <v>193</v>
      </c>
      <c r="R497" s="433"/>
      <c r="S497" s="220">
        <v>243</v>
      </c>
      <c r="X497">
        <v>195</v>
      </c>
      <c r="Z497" s="432" t="s">
        <v>61</v>
      </c>
      <c r="AA497" s="219">
        <v>0.3286</v>
      </c>
    </row>
    <row r="498" spans="16:27" ht="15.75" thickBot="1" x14ac:dyDescent="0.3">
      <c r="P498">
        <v>194</v>
      </c>
      <c r="R498" s="432" t="s">
        <v>165</v>
      </c>
      <c r="S498" s="219">
        <v>0.30309999999999998</v>
      </c>
      <c r="X498">
        <v>196</v>
      </c>
      <c r="Z498" s="433"/>
      <c r="AA498" s="220">
        <v>244</v>
      </c>
    </row>
    <row r="499" spans="16:27" ht="15.75" thickBot="1" x14ac:dyDescent="0.3">
      <c r="P499">
        <v>195</v>
      </c>
      <c r="R499" s="433"/>
      <c r="S499" s="220">
        <v>244</v>
      </c>
      <c r="X499">
        <v>197</v>
      </c>
      <c r="Z499" s="432" t="s">
        <v>50</v>
      </c>
      <c r="AA499" s="219">
        <v>0.32650000000000001</v>
      </c>
    </row>
    <row r="500" spans="16:27" ht="15.75" thickBot="1" x14ac:dyDescent="0.3">
      <c r="P500">
        <v>196</v>
      </c>
      <c r="R500" s="13" t="s">
        <v>140</v>
      </c>
      <c r="S500" s="219">
        <v>0.30280000000000001</v>
      </c>
      <c r="X500">
        <v>198</v>
      </c>
      <c r="Z500" s="433"/>
      <c r="AA500" s="220">
        <v>245</v>
      </c>
    </row>
    <row r="501" spans="16:27" ht="15.75" thickBot="1" x14ac:dyDescent="0.3">
      <c r="P501">
        <v>197</v>
      </c>
      <c r="R501" s="14" t="s">
        <v>428</v>
      </c>
      <c r="S501" s="220">
        <v>245</v>
      </c>
      <c r="X501">
        <v>199</v>
      </c>
      <c r="Z501" s="432" t="s">
        <v>169</v>
      </c>
      <c r="AA501" s="219">
        <v>0.3226</v>
      </c>
    </row>
    <row r="502" spans="16:27" ht="15.75" thickBot="1" x14ac:dyDescent="0.3">
      <c r="P502">
        <v>198</v>
      </c>
      <c r="R502" s="432" t="s">
        <v>162</v>
      </c>
      <c r="S502" s="219">
        <v>0.30180000000000001</v>
      </c>
      <c r="X502">
        <v>200</v>
      </c>
      <c r="Z502" s="433"/>
      <c r="AA502" s="220">
        <v>246</v>
      </c>
    </row>
    <row r="503" spans="16:27" ht="15.75" thickBot="1" x14ac:dyDescent="0.3">
      <c r="P503">
        <v>199</v>
      </c>
      <c r="R503" s="433"/>
      <c r="S503" s="220">
        <v>246</v>
      </c>
      <c r="X503">
        <v>201</v>
      </c>
      <c r="Z503" s="432" t="s">
        <v>229</v>
      </c>
      <c r="AA503" s="219">
        <v>0.31819999999999998</v>
      </c>
    </row>
    <row r="504" spans="16:27" ht="15.75" thickBot="1" x14ac:dyDescent="0.3">
      <c r="P504">
        <v>201</v>
      </c>
      <c r="R504" s="432" t="s">
        <v>372</v>
      </c>
      <c r="S504" s="219">
        <v>0.3014</v>
      </c>
      <c r="X504">
        <v>202</v>
      </c>
      <c r="Z504" s="433"/>
      <c r="AA504" s="220">
        <v>247</v>
      </c>
    </row>
    <row r="505" spans="16:27" ht="15.75" thickBot="1" x14ac:dyDescent="0.3">
      <c r="P505">
        <v>202</v>
      </c>
      <c r="R505" s="433"/>
      <c r="S505" s="220">
        <v>247</v>
      </c>
      <c r="X505">
        <v>203</v>
      </c>
      <c r="Z505" s="432" t="s">
        <v>430</v>
      </c>
      <c r="AA505" s="219">
        <v>0.31809999999999999</v>
      </c>
    </row>
    <row r="506" spans="16:27" ht="15.75" thickBot="1" x14ac:dyDescent="0.3">
      <c r="P506">
        <v>203</v>
      </c>
      <c r="R506" s="432" t="s">
        <v>336</v>
      </c>
      <c r="S506" s="219">
        <v>0.30059999999999998</v>
      </c>
      <c r="X506">
        <v>204</v>
      </c>
      <c r="Z506" s="433"/>
      <c r="AA506" s="220">
        <v>248</v>
      </c>
    </row>
    <row r="507" spans="16:27" ht="15.75" thickBot="1" x14ac:dyDescent="0.3">
      <c r="P507">
        <v>204</v>
      </c>
      <c r="R507" s="433"/>
      <c r="S507" s="220">
        <v>248</v>
      </c>
      <c r="X507">
        <v>205</v>
      </c>
      <c r="Z507" s="432" t="s">
        <v>164</v>
      </c>
      <c r="AA507" s="219">
        <v>0.31190000000000001</v>
      </c>
    </row>
    <row r="508" spans="16:27" ht="15.75" thickBot="1" x14ac:dyDescent="0.3">
      <c r="P508">
        <v>205</v>
      </c>
      <c r="R508" s="432" t="s">
        <v>105</v>
      </c>
      <c r="S508" s="219">
        <v>0.30020000000000002</v>
      </c>
      <c r="X508">
        <v>206</v>
      </c>
      <c r="Z508" s="433"/>
      <c r="AA508" s="220">
        <v>249</v>
      </c>
    </row>
    <row r="509" spans="16:27" ht="15.75" thickBot="1" x14ac:dyDescent="0.3">
      <c r="P509">
        <v>206</v>
      </c>
      <c r="R509" s="433"/>
      <c r="S509" s="220">
        <v>249</v>
      </c>
      <c r="X509">
        <v>207</v>
      </c>
      <c r="Z509" s="432" t="s">
        <v>150</v>
      </c>
      <c r="AA509" s="219">
        <v>0.31109999999999999</v>
      </c>
    </row>
    <row r="510" spans="16:27" ht="15.75" thickBot="1" x14ac:dyDescent="0.3">
      <c r="P510">
        <v>207</v>
      </c>
      <c r="R510" s="432" t="s">
        <v>178</v>
      </c>
      <c r="S510" s="219">
        <v>0.2989</v>
      </c>
      <c r="X510">
        <v>208</v>
      </c>
      <c r="Z510" s="433"/>
      <c r="AA510" s="220">
        <v>250</v>
      </c>
    </row>
    <row r="511" spans="16:27" ht="15.75" thickBot="1" x14ac:dyDescent="0.3">
      <c r="P511">
        <v>208</v>
      </c>
      <c r="R511" s="433"/>
      <c r="S511" s="220">
        <v>250</v>
      </c>
      <c r="X511">
        <v>209</v>
      </c>
      <c r="Z511" s="65" t="s">
        <v>23</v>
      </c>
      <c r="AA511" s="66" t="s">
        <v>408</v>
      </c>
    </row>
    <row r="512" spans="16:27" ht="15.75" thickBot="1" x14ac:dyDescent="0.3">
      <c r="P512">
        <v>209</v>
      </c>
      <c r="R512" s="65" t="s">
        <v>23</v>
      </c>
      <c r="S512" s="66" t="s">
        <v>408</v>
      </c>
      <c r="X512">
        <v>210</v>
      </c>
      <c r="Z512" s="432" t="s">
        <v>42</v>
      </c>
      <c r="AA512" s="219">
        <v>0.31059999999999999</v>
      </c>
    </row>
    <row r="513" spans="16:27" ht="15.75" thickBot="1" x14ac:dyDescent="0.3">
      <c r="P513">
        <v>210</v>
      </c>
      <c r="R513" s="432" t="s">
        <v>332</v>
      </c>
      <c r="S513" s="219">
        <v>0.2984</v>
      </c>
      <c r="X513">
        <v>211</v>
      </c>
      <c r="Z513" s="433"/>
      <c r="AA513" s="220">
        <v>251</v>
      </c>
    </row>
    <row r="514" spans="16:27" ht="15.75" thickBot="1" x14ac:dyDescent="0.3">
      <c r="P514">
        <v>211</v>
      </c>
      <c r="R514" s="433"/>
      <c r="S514" s="220">
        <v>251</v>
      </c>
      <c r="X514">
        <v>212</v>
      </c>
      <c r="Z514" s="432" t="s">
        <v>111</v>
      </c>
      <c r="AA514" s="217">
        <v>0.30609999999999998</v>
      </c>
    </row>
    <row r="515" spans="16:27" ht="15.75" thickBot="1" x14ac:dyDescent="0.3">
      <c r="P515">
        <v>212</v>
      </c>
      <c r="R515" s="432" t="s">
        <v>320</v>
      </c>
      <c r="S515" s="217">
        <v>0.29709999999999998</v>
      </c>
      <c r="X515">
        <v>213</v>
      </c>
      <c r="Z515" s="433"/>
      <c r="AA515" s="218">
        <v>252</v>
      </c>
    </row>
    <row r="516" spans="16:27" ht="15.75" thickBot="1" x14ac:dyDescent="0.3">
      <c r="P516">
        <v>213</v>
      </c>
      <c r="R516" s="433"/>
      <c r="S516" s="218">
        <v>252</v>
      </c>
      <c r="X516">
        <v>214</v>
      </c>
      <c r="Z516" s="432" t="s">
        <v>88</v>
      </c>
      <c r="AA516" s="221">
        <v>0.30470000000000003</v>
      </c>
    </row>
    <row r="517" spans="16:27" ht="15.75" thickBot="1" x14ac:dyDescent="0.3">
      <c r="P517">
        <v>215</v>
      </c>
      <c r="R517" s="432" t="s">
        <v>141</v>
      </c>
      <c r="S517" s="221">
        <v>0.29680000000000001</v>
      </c>
      <c r="X517">
        <v>215</v>
      </c>
      <c r="Z517" s="433"/>
      <c r="AA517" s="222">
        <v>253</v>
      </c>
    </row>
    <row r="518" spans="16:27" ht="15.75" thickBot="1" x14ac:dyDescent="0.3">
      <c r="P518">
        <v>216</v>
      </c>
      <c r="R518" s="433"/>
      <c r="S518" s="222">
        <v>253</v>
      </c>
      <c r="X518">
        <v>216</v>
      </c>
      <c r="Z518" s="432" t="s">
        <v>282</v>
      </c>
      <c r="AA518" s="223">
        <v>0.3044</v>
      </c>
    </row>
    <row r="519" spans="16:27" ht="15.75" thickBot="1" x14ac:dyDescent="0.3">
      <c r="P519">
        <v>217</v>
      </c>
      <c r="R519" s="432" t="s">
        <v>346</v>
      </c>
      <c r="S519" s="223">
        <v>0.28960000000000002</v>
      </c>
      <c r="X519">
        <v>217</v>
      </c>
      <c r="Z519" s="433"/>
      <c r="AA519" s="224">
        <v>254</v>
      </c>
    </row>
    <row r="520" spans="16:27" ht="15.75" thickBot="1" x14ac:dyDescent="0.3">
      <c r="P520">
        <v>218</v>
      </c>
      <c r="R520" s="433"/>
      <c r="S520" s="224">
        <v>254</v>
      </c>
      <c r="X520">
        <v>218</v>
      </c>
      <c r="Z520" s="432" t="s">
        <v>62</v>
      </c>
      <c r="AA520" s="225">
        <v>0.30399999999999999</v>
      </c>
    </row>
    <row r="521" spans="16:27" ht="15.75" thickBot="1" x14ac:dyDescent="0.3">
      <c r="P521">
        <v>219</v>
      </c>
      <c r="R521" s="432" t="s">
        <v>164</v>
      </c>
      <c r="S521" s="225">
        <v>0.28920000000000001</v>
      </c>
      <c r="X521">
        <v>219</v>
      </c>
      <c r="Z521" s="433"/>
      <c r="AA521" s="226">
        <v>255</v>
      </c>
    </row>
    <row r="522" spans="16:27" ht="15.75" thickBot="1" x14ac:dyDescent="0.3">
      <c r="P522">
        <v>221</v>
      </c>
      <c r="R522" s="433"/>
      <c r="S522" s="226">
        <v>255</v>
      </c>
      <c r="X522">
        <v>220</v>
      </c>
      <c r="Z522" s="432" t="s">
        <v>303</v>
      </c>
      <c r="AA522" s="227">
        <v>0.30220000000000002</v>
      </c>
    </row>
    <row r="523" spans="16:27" ht="15.75" thickBot="1" x14ac:dyDescent="0.3">
      <c r="P523">
        <v>222</v>
      </c>
      <c r="R523" s="432" t="s">
        <v>190</v>
      </c>
      <c r="S523" s="227">
        <v>0.28399999999999997</v>
      </c>
      <c r="X523">
        <v>221</v>
      </c>
      <c r="Z523" s="433"/>
      <c r="AA523" s="228">
        <v>256</v>
      </c>
    </row>
    <row r="524" spans="16:27" ht="15.75" thickBot="1" x14ac:dyDescent="0.3">
      <c r="P524">
        <v>223</v>
      </c>
      <c r="R524" s="433"/>
      <c r="S524" s="228">
        <v>256</v>
      </c>
      <c r="X524">
        <v>222</v>
      </c>
      <c r="Z524" s="432" t="s">
        <v>151</v>
      </c>
      <c r="AA524" s="229">
        <v>0.30070000000000002</v>
      </c>
    </row>
    <row r="525" spans="16:27" ht="15.75" thickBot="1" x14ac:dyDescent="0.3">
      <c r="P525">
        <v>224</v>
      </c>
      <c r="R525" s="432" t="s">
        <v>296</v>
      </c>
      <c r="S525" s="229">
        <v>0.27960000000000002</v>
      </c>
      <c r="X525">
        <v>223</v>
      </c>
      <c r="Z525" s="433"/>
      <c r="AA525" s="230">
        <v>257</v>
      </c>
    </row>
    <row r="526" spans="16:27" ht="15.75" thickBot="1" x14ac:dyDescent="0.3">
      <c r="P526">
        <v>225</v>
      </c>
      <c r="R526" s="433"/>
      <c r="S526" s="230">
        <v>257</v>
      </c>
      <c r="X526">
        <v>224</v>
      </c>
      <c r="Z526" s="432" t="s">
        <v>238</v>
      </c>
      <c r="AA526" s="231">
        <v>0.3004</v>
      </c>
    </row>
    <row r="527" spans="16:27" ht="15.75" thickBot="1" x14ac:dyDescent="0.3">
      <c r="P527">
        <v>227</v>
      </c>
      <c r="R527" s="432" t="s">
        <v>106</v>
      </c>
      <c r="S527" s="231">
        <v>0.27439999999999998</v>
      </c>
      <c r="X527">
        <v>225</v>
      </c>
      <c r="Z527" s="433"/>
      <c r="AA527" s="232">
        <v>258</v>
      </c>
    </row>
    <row r="528" spans="16:27" ht="15.75" thickBot="1" x14ac:dyDescent="0.3">
      <c r="P528">
        <v>228</v>
      </c>
      <c r="R528" s="433"/>
      <c r="S528" s="232">
        <v>258</v>
      </c>
      <c r="X528">
        <v>226</v>
      </c>
      <c r="Z528" s="13" t="s">
        <v>304</v>
      </c>
      <c r="AA528" s="231">
        <v>0.3</v>
      </c>
    </row>
    <row r="529" spans="16:27" ht="15.75" thickBot="1" x14ac:dyDescent="0.3">
      <c r="P529">
        <v>229</v>
      </c>
      <c r="R529" s="432" t="s">
        <v>201</v>
      </c>
      <c r="S529" s="231">
        <v>0.27379999999999999</v>
      </c>
      <c r="X529">
        <v>227</v>
      </c>
      <c r="Z529" s="14" t="s">
        <v>431</v>
      </c>
      <c r="AA529" s="232">
        <v>259</v>
      </c>
    </row>
    <row r="530" spans="16:27" ht="15.75" thickBot="1" x14ac:dyDescent="0.3">
      <c r="P530">
        <v>230</v>
      </c>
      <c r="R530" s="433"/>
      <c r="S530" s="232">
        <v>259</v>
      </c>
      <c r="X530">
        <v>228</v>
      </c>
      <c r="Z530" s="432" t="s">
        <v>276</v>
      </c>
      <c r="AA530" s="233">
        <v>0.29799999999999999</v>
      </c>
    </row>
    <row r="531" spans="16:27" ht="15.75" thickBot="1" x14ac:dyDescent="0.3">
      <c r="P531">
        <v>231</v>
      </c>
      <c r="R531" s="432" t="s">
        <v>244</v>
      </c>
      <c r="S531" s="233">
        <v>0.27379999999999999</v>
      </c>
      <c r="X531">
        <v>229</v>
      </c>
      <c r="Z531" s="433"/>
      <c r="AA531" s="234">
        <v>260</v>
      </c>
    </row>
    <row r="532" spans="16:27" ht="15.75" thickBot="1" x14ac:dyDescent="0.3">
      <c r="P532">
        <v>232</v>
      </c>
      <c r="R532" s="433"/>
      <c r="S532" s="234">
        <v>260</v>
      </c>
      <c r="X532">
        <v>230</v>
      </c>
      <c r="Z532" s="432" t="s">
        <v>64</v>
      </c>
      <c r="AA532" s="235">
        <v>0.29749999999999999</v>
      </c>
    </row>
    <row r="533" spans="16:27" ht="15.75" thickBot="1" x14ac:dyDescent="0.3">
      <c r="P533">
        <v>233</v>
      </c>
      <c r="R533" s="432" t="s">
        <v>385</v>
      </c>
      <c r="S533" s="235">
        <v>0.27300000000000002</v>
      </c>
      <c r="X533">
        <v>231</v>
      </c>
      <c r="Z533" s="433"/>
      <c r="AA533" s="236">
        <v>261</v>
      </c>
    </row>
    <row r="534" spans="16:27" ht="15.75" thickBot="1" x14ac:dyDescent="0.3">
      <c r="P534">
        <v>234</v>
      </c>
      <c r="R534" s="433"/>
      <c r="S534" s="236">
        <v>261</v>
      </c>
      <c r="X534">
        <v>232</v>
      </c>
      <c r="Z534" s="432" t="s">
        <v>263</v>
      </c>
      <c r="AA534" s="237">
        <v>0.29709999999999998</v>
      </c>
    </row>
    <row r="535" spans="16:27" ht="15.75" thickBot="1" x14ac:dyDescent="0.3">
      <c r="P535">
        <v>235</v>
      </c>
      <c r="R535" s="13" t="s">
        <v>146</v>
      </c>
      <c r="S535" s="237">
        <v>0.27239999999999998</v>
      </c>
      <c r="X535">
        <v>233</v>
      </c>
      <c r="Z535" s="433"/>
      <c r="AA535" s="238">
        <v>262</v>
      </c>
    </row>
    <row r="536" spans="16:27" ht="15.75" thickBot="1" x14ac:dyDescent="0.3">
      <c r="P536">
        <v>236</v>
      </c>
      <c r="R536" s="14" t="s">
        <v>428</v>
      </c>
      <c r="S536" s="238">
        <v>262</v>
      </c>
      <c r="X536">
        <v>234</v>
      </c>
      <c r="Z536" s="432" t="s">
        <v>269</v>
      </c>
      <c r="AA536" s="239">
        <v>0.29549999999999998</v>
      </c>
    </row>
    <row r="537" spans="16:27" ht="15.75" thickBot="1" x14ac:dyDescent="0.3">
      <c r="P537">
        <v>237</v>
      </c>
      <c r="R537" s="432" t="s">
        <v>314</v>
      </c>
      <c r="S537" s="239">
        <v>0.2671</v>
      </c>
      <c r="X537">
        <v>235</v>
      </c>
      <c r="Z537" s="433"/>
      <c r="AA537" s="240">
        <v>263</v>
      </c>
    </row>
    <row r="538" spans="16:27" ht="15.75" thickBot="1" x14ac:dyDescent="0.3">
      <c r="P538">
        <v>238</v>
      </c>
      <c r="R538" s="433"/>
      <c r="S538" s="240">
        <v>263</v>
      </c>
      <c r="X538">
        <v>236</v>
      </c>
      <c r="Z538" s="432" t="s">
        <v>72</v>
      </c>
      <c r="AA538" s="241">
        <v>0.29289999999999999</v>
      </c>
    </row>
    <row r="539" spans="16:27" ht="15.75" thickBot="1" x14ac:dyDescent="0.3">
      <c r="P539">
        <v>239</v>
      </c>
      <c r="R539" s="432" t="s">
        <v>169</v>
      </c>
      <c r="S539" s="241">
        <v>0.26569999999999999</v>
      </c>
      <c r="X539">
        <v>237</v>
      </c>
      <c r="Z539" s="433"/>
      <c r="AA539" s="242">
        <v>264</v>
      </c>
    </row>
    <row r="540" spans="16:27" ht="15.75" thickBot="1" x14ac:dyDescent="0.3">
      <c r="P540">
        <v>240</v>
      </c>
      <c r="R540" s="433"/>
      <c r="S540" s="242">
        <v>264</v>
      </c>
      <c r="X540">
        <v>238</v>
      </c>
      <c r="Z540" s="432" t="s">
        <v>365</v>
      </c>
      <c r="AA540" s="241">
        <v>0.29120000000000001</v>
      </c>
    </row>
    <row r="541" spans="16:27" ht="15.75" thickBot="1" x14ac:dyDescent="0.3">
      <c r="P541">
        <v>241</v>
      </c>
      <c r="R541" s="432" t="s">
        <v>50</v>
      </c>
      <c r="S541" s="241">
        <v>0.26500000000000001</v>
      </c>
      <c r="X541">
        <v>239</v>
      </c>
      <c r="Z541" s="433"/>
      <c r="AA541" s="242">
        <v>265</v>
      </c>
    </row>
    <row r="542" spans="16:27" ht="15.75" thickBot="1" x14ac:dyDescent="0.3">
      <c r="P542">
        <v>242</v>
      </c>
      <c r="R542" s="433"/>
      <c r="S542" s="242">
        <v>265</v>
      </c>
      <c r="X542">
        <v>240</v>
      </c>
      <c r="Z542" s="432" t="s">
        <v>272</v>
      </c>
      <c r="AA542" s="243">
        <v>0.29110000000000003</v>
      </c>
    </row>
    <row r="543" spans="16:27" ht="15.75" thickBot="1" x14ac:dyDescent="0.3">
      <c r="P543">
        <v>243</v>
      </c>
      <c r="R543" s="432" t="s">
        <v>230</v>
      </c>
      <c r="S543" s="243">
        <v>0.26350000000000001</v>
      </c>
      <c r="X543">
        <v>241</v>
      </c>
      <c r="Z543" s="433"/>
      <c r="AA543" s="244">
        <v>266</v>
      </c>
    </row>
    <row r="544" spans="16:27" ht="15.75" thickBot="1" x14ac:dyDescent="0.3">
      <c r="P544">
        <v>244</v>
      </c>
      <c r="R544" s="433"/>
      <c r="S544" s="244">
        <v>266</v>
      </c>
      <c r="X544">
        <v>242</v>
      </c>
      <c r="Z544" s="432" t="s">
        <v>155</v>
      </c>
      <c r="AA544" s="245">
        <v>0.28910000000000002</v>
      </c>
    </row>
    <row r="545" spans="16:27" ht="15.75" thickBot="1" x14ac:dyDescent="0.3">
      <c r="P545">
        <v>246</v>
      </c>
      <c r="R545" s="432" t="s">
        <v>288</v>
      </c>
      <c r="S545" s="245">
        <v>0.25509999999999999</v>
      </c>
      <c r="X545">
        <v>243</v>
      </c>
      <c r="Z545" s="433"/>
      <c r="AA545" s="246">
        <v>267</v>
      </c>
    </row>
    <row r="546" spans="16:27" ht="15.75" thickBot="1" x14ac:dyDescent="0.3">
      <c r="P546">
        <v>247</v>
      </c>
      <c r="R546" s="433"/>
      <c r="S546" s="246">
        <v>267</v>
      </c>
      <c r="X546">
        <v>244</v>
      </c>
      <c r="Z546" s="432" t="s">
        <v>223</v>
      </c>
      <c r="AA546" s="247">
        <v>0.28849999999999998</v>
      </c>
    </row>
    <row r="547" spans="16:27" ht="15.75" thickBot="1" x14ac:dyDescent="0.3">
      <c r="P547">
        <v>248</v>
      </c>
      <c r="R547" s="432" t="s">
        <v>88</v>
      </c>
      <c r="S547" s="247">
        <v>0.25369999999999998</v>
      </c>
      <c r="X547">
        <v>245</v>
      </c>
      <c r="Z547" s="433"/>
      <c r="AA547" s="248">
        <v>268</v>
      </c>
    </row>
    <row r="548" spans="16:27" ht="15.75" thickBot="1" x14ac:dyDescent="0.3">
      <c r="P548">
        <v>249</v>
      </c>
      <c r="R548" s="433"/>
      <c r="S548" s="248">
        <v>268</v>
      </c>
      <c r="X548">
        <v>246</v>
      </c>
      <c r="Z548" s="432" t="s">
        <v>373</v>
      </c>
      <c r="AA548" s="249">
        <v>0.2863</v>
      </c>
    </row>
    <row r="549" spans="16:27" ht="15.75" thickBot="1" x14ac:dyDescent="0.3">
      <c r="P549">
        <v>250</v>
      </c>
      <c r="R549" s="432" t="s">
        <v>95</v>
      </c>
      <c r="S549" s="249">
        <v>0.252</v>
      </c>
      <c r="X549">
        <v>247</v>
      </c>
      <c r="Z549" s="433"/>
      <c r="AA549" s="250">
        <v>269</v>
      </c>
    </row>
    <row r="550" spans="16:27" ht="15.75" thickBot="1" x14ac:dyDescent="0.3">
      <c r="P550">
        <v>251</v>
      </c>
      <c r="R550" s="433"/>
      <c r="S550" s="250">
        <v>269</v>
      </c>
      <c r="X550">
        <v>248</v>
      </c>
      <c r="Z550" s="432" t="s">
        <v>128</v>
      </c>
      <c r="AA550" s="251">
        <v>0.2853</v>
      </c>
    </row>
    <row r="551" spans="16:27" ht="15.75" thickBot="1" x14ac:dyDescent="0.3">
      <c r="P551">
        <v>252</v>
      </c>
      <c r="R551" s="432" t="s">
        <v>64</v>
      </c>
      <c r="S551" s="251">
        <v>0.246</v>
      </c>
      <c r="X551">
        <v>249</v>
      </c>
      <c r="Z551" s="433"/>
      <c r="AA551" s="252">
        <v>270</v>
      </c>
    </row>
    <row r="552" spans="16:27" ht="15.75" thickBot="1" x14ac:dyDescent="0.3">
      <c r="P552">
        <v>253</v>
      </c>
      <c r="R552" s="433"/>
      <c r="S552" s="252">
        <v>270</v>
      </c>
      <c r="X552">
        <v>250</v>
      </c>
      <c r="Z552" s="13" t="s">
        <v>53</v>
      </c>
      <c r="AA552" s="253">
        <v>0.28000000000000003</v>
      </c>
    </row>
    <row r="553" spans="16:27" ht="15.75" thickBot="1" x14ac:dyDescent="0.3">
      <c r="P553">
        <v>254</v>
      </c>
      <c r="R553" s="432" t="s">
        <v>355</v>
      </c>
      <c r="S553" s="253">
        <v>0.24579999999999999</v>
      </c>
      <c r="X553">
        <v>251</v>
      </c>
      <c r="Z553" s="14" t="s">
        <v>428</v>
      </c>
      <c r="AA553" s="254">
        <v>271</v>
      </c>
    </row>
    <row r="554" spans="16:27" ht="15.75" thickBot="1" x14ac:dyDescent="0.3">
      <c r="P554">
        <v>255</v>
      </c>
      <c r="R554" s="433"/>
      <c r="S554" s="254">
        <v>271</v>
      </c>
      <c r="X554">
        <v>252</v>
      </c>
      <c r="Z554" s="432" t="s">
        <v>298</v>
      </c>
      <c r="AA554" s="255">
        <v>0.27829999999999999</v>
      </c>
    </row>
    <row r="555" spans="16:27" ht="15.75" thickBot="1" x14ac:dyDescent="0.3">
      <c r="P555">
        <v>256</v>
      </c>
      <c r="R555" s="432" t="s">
        <v>277</v>
      </c>
      <c r="S555" s="255">
        <v>0.245</v>
      </c>
      <c r="X555">
        <v>253</v>
      </c>
      <c r="Z555" s="433"/>
      <c r="AA555" s="256">
        <v>272</v>
      </c>
    </row>
    <row r="556" spans="16:27" ht="15.75" thickBot="1" x14ac:dyDescent="0.3">
      <c r="P556">
        <v>257</v>
      </c>
      <c r="R556" s="433"/>
      <c r="S556" s="256">
        <v>272</v>
      </c>
      <c r="X556">
        <v>254</v>
      </c>
      <c r="Z556" s="432" t="s">
        <v>105</v>
      </c>
      <c r="AA556" s="257">
        <v>0.27660000000000001</v>
      </c>
    </row>
    <row r="557" spans="16:27" ht="15.75" thickBot="1" x14ac:dyDescent="0.3">
      <c r="P557">
        <v>258</v>
      </c>
      <c r="R557" s="432" t="s">
        <v>60</v>
      </c>
      <c r="S557" s="257">
        <v>0.24390000000000001</v>
      </c>
      <c r="X557">
        <v>255</v>
      </c>
      <c r="Z557" s="433"/>
      <c r="AA557" s="258">
        <v>273</v>
      </c>
    </row>
    <row r="558" spans="16:27" ht="15.75" thickBot="1" x14ac:dyDescent="0.3">
      <c r="P558">
        <v>259</v>
      </c>
      <c r="R558" s="433"/>
      <c r="S558" s="258">
        <v>273</v>
      </c>
      <c r="X558">
        <v>256</v>
      </c>
      <c r="Z558" s="432" t="s">
        <v>289</v>
      </c>
      <c r="AA558" s="259">
        <v>0.27389999999999998</v>
      </c>
    </row>
    <row r="559" spans="16:27" ht="15.75" thickBot="1" x14ac:dyDescent="0.3">
      <c r="P559">
        <v>260</v>
      </c>
      <c r="R559" s="432" t="s">
        <v>214</v>
      </c>
      <c r="S559" s="259">
        <v>0.2407</v>
      </c>
      <c r="X559">
        <v>257</v>
      </c>
      <c r="Z559" s="433"/>
      <c r="AA559" s="260">
        <v>274</v>
      </c>
    </row>
    <row r="560" spans="16:27" ht="15.75" thickBot="1" x14ac:dyDescent="0.3">
      <c r="P560">
        <v>261</v>
      </c>
      <c r="R560" s="433"/>
      <c r="S560" s="260">
        <v>274</v>
      </c>
      <c r="X560">
        <v>258</v>
      </c>
      <c r="Z560" s="432" t="s">
        <v>296</v>
      </c>
      <c r="AA560" s="261">
        <v>0.27329999999999999</v>
      </c>
    </row>
    <row r="561" spans="16:27" ht="15.75" thickBot="1" x14ac:dyDescent="0.3">
      <c r="P561">
        <v>263</v>
      </c>
      <c r="R561" s="432" t="s">
        <v>111</v>
      </c>
      <c r="S561" s="261">
        <v>0.2351</v>
      </c>
      <c r="X561">
        <v>260</v>
      </c>
      <c r="Z561" s="433"/>
      <c r="AA561" s="262">
        <v>275</v>
      </c>
    </row>
    <row r="562" spans="16:27" ht="15.75" thickBot="1" x14ac:dyDescent="0.3">
      <c r="P562">
        <v>264</v>
      </c>
      <c r="R562" s="433"/>
      <c r="S562" s="262">
        <v>275</v>
      </c>
      <c r="X562">
        <v>261</v>
      </c>
      <c r="Z562" s="65" t="s">
        <v>23</v>
      </c>
      <c r="AA562" s="66" t="s">
        <v>408</v>
      </c>
    </row>
    <row r="563" spans="16:27" ht="15.75" thickBot="1" x14ac:dyDescent="0.3">
      <c r="P563">
        <v>265</v>
      </c>
      <c r="R563" s="65" t="s">
        <v>23</v>
      </c>
      <c r="S563" s="66" t="s">
        <v>408</v>
      </c>
      <c r="X563">
        <v>262</v>
      </c>
      <c r="Z563" s="432" t="s">
        <v>40</v>
      </c>
      <c r="AA563" s="263">
        <v>0.26150000000000001</v>
      </c>
    </row>
    <row r="564" spans="16:27" ht="15.75" thickBot="1" x14ac:dyDescent="0.3">
      <c r="P564">
        <v>266</v>
      </c>
      <c r="R564" s="432" t="s">
        <v>217</v>
      </c>
      <c r="S564" s="263">
        <v>0.23480000000000001</v>
      </c>
      <c r="X564">
        <v>263</v>
      </c>
      <c r="Z564" s="433"/>
      <c r="AA564" s="264">
        <v>276</v>
      </c>
    </row>
    <row r="565" spans="16:27" ht="15.75" thickBot="1" x14ac:dyDescent="0.3">
      <c r="P565">
        <v>267</v>
      </c>
      <c r="R565" s="433"/>
      <c r="S565" s="264">
        <v>276</v>
      </c>
      <c r="X565">
        <v>264</v>
      </c>
      <c r="Z565" s="432" t="s">
        <v>51</v>
      </c>
      <c r="AA565" s="265">
        <v>0.2601</v>
      </c>
    </row>
    <row r="566" spans="16:27" ht="15.75" thickBot="1" x14ac:dyDescent="0.3">
      <c r="P566">
        <v>268</v>
      </c>
      <c r="R566" s="432" t="s">
        <v>36</v>
      </c>
      <c r="S566" s="265">
        <v>0.23330000000000001</v>
      </c>
      <c r="X566">
        <v>265</v>
      </c>
      <c r="Z566" s="433"/>
      <c r="AA566" s="266">
        <v>277</v>
      </c>
    </row>
    <row r="567" spans="16:27" ht="15.75" thickBot="1" x14ac:dyDescent="0.3">
      <c r="P567">
        <v>269</v>
      </c>
      <c r="R567" s="433"/>
      <c r="S567" s="266">
        <v>277</v>
      </c>
      <c r="X567">
        <v>266</v>
      </c>
      <c r="Z567" s="432" t="s">
        <v>306</v>
      </c>
      <c r="AA567" s="267">
        <v>0.25979999999999998</v>
      </c>
    </row>
    <row r="568" spans="16:27" ht="15.75" thickBot="1" x14ac:dyDescent="0.3">
      <c r="P568">
        <v>270</v>
      </c>
      <c r="R568" s="432" t="s">
        <v>344</v>
      </c>
      <c r="S568" s="267">
        <v>0.2316</v>
      </c>
      <c r="X568">
        <v>267</v>
      </c>
      <c r="Z568" s="433"/>
      <c r="AA568" s="268">
        <v>278</v>
      </c>
    </row>
    <row r="569" spans="16:27" ht="15.75" thickBot="1" x14ac:dyDescent="0.3">
      <c r="P569">
        <v>271</v>
      </c>
      <c r="R569" s="433"/>
      <c r="S569" s="268">
        <v>278</v>
      </c>
      <c r="X569">
        <v>268</v>
      </c>
      <c r="Z569" s="432" t="s">
        <v>310</v>
      </c>
      <c r="AA569" s="269">
        <v>0.25869999999999999</v>
      </c>
    </row>
    <row r="570" spans="16:27" ht="15.75" thickBot="1" x14ac:dyDescent="0.3">
      <c r="P570">
        <v>272</v>
      </c>
      <c r="R570" s="432" t="s">
        <v>133</v>
      </c>
      <c r="S570" s="269">
        <v>0.2316</v>
      </c>
      <c r="X570">
        <v>269</v>
      </c>
      <c r="Z570" s="433"/>
      <c r="AA570" s="270">
        <v>279</v>
      </c>
    </row>
    <row r="571" spans="16:27" ht="15.75" thickBot="1" x14ac:dyDescent="0.3">
      <c r="P571">
        <v>273</v>
      </c>
      <c r="R571" s="433"/>
      <c r="S571" s="270">
        <v>279</v>
      </c>
      <c r="X571">
        <v>270</v>
      </c>
      <c r="Z571" s="432" t="s">
        <v>95</v>
      </c>
      <c r="AA571" s="271">
        <v>0.25750000000000001</v>
      </c>
    </row>
    <row r="572" spans="16:27" ht="15.75" thickBot="1" x14ac:dyDescent="0.3">
      <c r="P572">
        <v>274</v>
      </c>
      <c r="R572" s="432" t="s">
        <v>172</v>
      </c>
      <c r="S572" s="271">
        <v>0.2316</v>
      </c>
      <c r="X572">
        <v>272</v>
      </c>
      <c r="Z572" s="433"/>
      <c r="AA572" s="272">
        <v>280</v>
      </c>
    </row>
    <row r="573" spans="16:27" ht="15.75" thickBot="1" x14ac:dyDescent="0.3">
      <c r="P573">
        <v>275</v>
      </c>
      <c r="R573" s="433"/>
      <c r="S573" s="272">
        <v>280</v>
      </c>
      <c r="X573">
        <v>273</v>
      </c>
      <c r="Z573" s="432" t="s">
        <v>355</v>
      </c>
      <c r="AA573" s="273">
        <v>0.25480000000000003</v>
      </c>
    </row>
    <row r="574" spans="16:27" ht="15.75" thickBot="1" x14ac:dyDescent="0.3">
      <c r="P574">
        <v>276</v>
      </c>
      <c r="R574" s="432" t="s">
        <v>285</v>
      </c>
      <c r="S574" s="273">
        <v>0.2281</v>
      </c>
      <c r="X574">
        <v>274</v>
      </c>
      <c r="Z574" s="433"/>
      <c r="AA574" s="274">
        <v>281</v>
      </c>
    </row>
    <row r="575" spans="16:27" ht="15.75" thickBot="1" x14ac:dyDescent="0.3">
      <c r="P575">
        <v>277</v>
      </c>
      <c r="R575" s="433"/>
      <c r="S575" s="274">
        <v>281</v>
      </c>
      <c r="X575">
        <v>275</v>
      </c>
      <c r="Z575" s="432" t="s">
        <v>219</v>
      </c>
      <c r="AA575" s="275">
        <v>0.25240000000000001</v>
      </c>
    </row>
    <row r="576" spans="16:27" ht="15.75" thickBot="1" x14ac:dyDescent="0.3">
      <c r="P576">
        <v>278</v>
      </c>
      <c r="R576" s="432" t="s">
        <v>155</v>
      </c>
      <c r="S576" s="275">
        <v>0.2276</v>
      </c>
      <c r="X576">
        <v>276</v>
      </c>
      <c r="Z576" s="433"/>
      <c r="AA576" s="276">
        <v>282</v>
      </c>
    </row>
    <row r="577" spans="16:27" ht="15.75" thickBot="1" x14ac:dyDescent="0.3">
      <c r="P577">
        <v>279</v>
      </c>
      <c r="R577" s="433"/>
      <c r="S577" s="276">
        <v>282</v>
      </c>
      <c r="X577">
        <v>277</v>
      </c>
      <c r="Z577" s="432" t="s">
        <v>163</v>
      </c>
      <c r="AA577" s="277">
        <v>0.24629999999999999</v>
      </c>
    </row>
    <row r="578" spans="16:27" ht="15.75" thickBot="1" x14ac:dyDescent="0.3">
      <c r="P578">
        <v>280</v>
      </c>
      <c r="R578" s="432" t="s">
        <v>151</v>
      </c>
      <c r="S578" s="277">
        <v>0.22620000000000001</v>
      </c>
      <c r="X578">
        <v>278</v>
      </c>
      <c r="Z578" s="433"/>
      <c r="AA578" s="278">
        <v>283</v>
      </c>
    </row>
    <row r="579" spans="16:27" ht="15.75" thickBot="1" x14ac:dyDescent="0.3">
      <c r="P579">
        <v>281</v>
      </c>
      <c r="R579" s="433"/>
      <c r="S579" s="278">
        <v>283</v>
      </c>
      <c r="X579">
        <v>279</v>
      </c>
      <c r="Z579" s="432" t="s">
        <v>332</v>
      </c>
      <c r="AA579" s="279">
        <v>0.24160000000000001</v>
      </c>
    </row>
    <row r="580" spans="16:27" ht="15.75" thickBot="1" x14ac:dyDescent="0.3">
      <c r="P580">
        <v>282</v>
      </c>
      <c r="R580" s="432" t="s">
        <v>294</v>
      </c>
      <c r="S580" s="279">
        <v>0.2258</v>
      </c>
      <c r="X580">
        <v>280</v>
      </c>
      <c r="Z580" s="433"/>
      <c r="AA580" s="280">
        <v>284</v>
      </c>
    </row>
    <row r="581" spans="16:27" ht="15.75" thickBot="1" x14ac:dyDescent="0.3">
      <c r="P581">
        <v>283</v>
      </c>
      <c r="R581" s="433"/>
      <c r="S581" s="280">
        <v>284</v>
      </c>
      <c r="X581">
        <v>281</v>
      </c>
      <c r="Z581" s="432" t="s">
        <v>301</v>
      </c>
      <c r="AA581" s="281">
        <v>0.2369</v>
      </c>
    </row>
    <row r="582" spans="16:27" ht="15.75" thickBot="1" x14ac:dyDescent="0.3">
      <c r="P582">
        <v>284</v>
      </c>
      <c r="R582" s="432" t="s">
        <v>298</v>
      </c>
      <c r="S582" s="281">
        <v>0.2213</v>
      </c>
      <c r="X582">
        <v>282</v>
      </c>
      <c r="Z582" s="433"/>
      <c r="AA582" s="282">
        <v>285</v>
      </c>
    </row>
    <row r="583" spans="16:27" ht="15.75" thickBot="1" x14ac:dyDescent="0.3">
      <c r="P583">
        <v>285</v>
      </c>
      <c r="R583" s="433"/>
      <c r="S583" s="282">
        <v>285</v>
      </c>
      <c r="X583">
        <v>283</v>
      </c>
      <c r="Z583" s="432" t="s">
        <v>277</v>
      </c>
      <c r="AA583" s="283">
        <v>0.23269999999999999</v>
      </c>
    </row>
    <row r="584" spans="16:27" ht="15.75" thickBot="1" x14ac:dyDescent="0.3">
      <c r="P584">
        <v>286</v>
      </c>
      <c r="R584" s="432" t="s">
        <v>80</v>
      </c>
      <c r="S584" s="283">
        <v>0.21779999999999999</v>
      </c>
      <c r="X584">
        <v>284</v>
      </c>
      <c r="Z584" s="433"/>
      <c r="AA584" s="284">
        <v>286</v>
      </c>
    </row>
    <row r="585" spans="16:27" ht="15.75" thickBot="1" x14ac:dyDescent="0.3">
      <c r="P585">
        <v>287</v>
      </c>
      <c r="R585" s="433"/>
      <c r="S585" s="284">
        <v>286</v>
      </c>
      <c r="X585">
        <v>285</v>
      </c>
      <c r="Z585" s="432" t="s">
        <v>290</v>
      </c>
      <c r="AA585" s="285">
        <v>0.2321</v>
      </c>
    </row>
    <row r="586" spans="16:27" ht="15.75" thickBot="1" x14ac:dyDescent="0.3">
      <c r="P586">
        <v>288</v>
      </c>
      <c r="R586" s="432" t="s">
        <v>86</v>
      </c>
      <c r="S586" s="285">
        <v>0.21729999999999999</v>
      </c>
      <c r="X586">
        <v>286</v>
      </c>
      <c r="Z586" s="433"/>
      <c r="AA586" s="286">
        <v>287</v>
      </c>
    </row>
    <row r="587" spans="16:27" ht="15.75" thickBot="1" x14ac:dyDescent="0.3">
      <c r="P587">
        <v>289</v>
      </c>
      <c r="R587" s="433"/>
      <c r="S587" s="286">
        <v>287</v>
      </c>
      <c r="X587">
        <v>287</v>
      </c>
      <c r="Z587" s="432" t="s">
        <v>233</v>
      </c>
      <c r="AA587" s="287">
        <v>0.2261</v>
      </c>
    </row>
    <row r="588" spans="16:27" ht="15.75" thickBot="1" x14ac:dyDescent="0.3">
      <c r="P588">
        <v>290</v>
      </c>
      <c r="R588" s="432" t="s">
        <v>100</v>
      </c>
      <c r="S588" s="287">
        <v>0.21229999999999999</v>
      </c>
      <c r="X588">
        <v>288</v>
      </c>
      <c r="Z588" s="433"/>
      <c r="AA588" s="288">
        <v>288</v>
      </c>
    </row>
    <row r="589" spans="16:27" ht="15.75" thickBot="1" x14ac:dyDescent="0.3">
      <c r="P589">
        <v>291</v>
      </c>
      <c r="R589" s="433"/>
      <c r="S589" s="288">
        <v>288</v>
      </c>
      <c r="X589">
        <v>289</v>
      </c>
      <c r="Z589" s="432" t="s">
        <v>73</v>
      </c>
      <c r="AA589" s="289">
        <v>0.22509999999999999</v>
      </c>
    </row>
    <row r="590" spans="16:27" ht="15.75" thickBot="1" x14ac:dyDescent="0.3">
      <c r="P590">
        <v>292</v>
      </c>
      <c r="R590" s="432" t="s">
        <v>276</v>
      </c>
      <c r="S590" s="289">
        <v>0.21129999999999999</v>
      </c>
      <c r="X590">
        <v>291</v>
      </c>
      <c r="Z590" s="433"/>
      <c r="AA590" s="290">
        <v>289</v>
      </c>
    </row>
    <row r="591" spans="16:27" ht="15.75" thickBot="1" x14ac:dyDescent="0.3">
      <c r="P591">
        <v>293</v>
      </c>
      <c r="R591" s="433"/>
      <c r="S591" s="290">
        <v>289</v>
      </c>
      <c r="X591">
        <v>292</v>
      </c>
      <c r="Z591" s="13" t="s">
        <v>140</v>
      </c>
      <c r="AA591" s="291">
        <v>0.21929999999999999</v>
      </c>
    </row>
    <row r="592" spans="16:27" ht="15.75" thickBot="1" x14ac:dyDescent="0.3">
      <c r="P592">
        <v>294</v>
      </c>
      <c r="R592" s="432" t="s">
        <v>350</v>
      </c>
      <c r="S592" s="291">
        <v>0.20810000000000001</v>
      </c>
      <c r="X592">
        <v>293</v>
      </c>
      <c r="Z592" s="14" t="s">
        <v>428</v>
      </c>
      <c r="AA592" s="292">
        <v>290</v>
      </c>
    </row>
    <row r="593" spans="16:27" ht="15.75" thickBot="1" x14ac:dyDescent="0.3">
      <c r="P593">
        <v>295</v>
      </c>
      <c r="R593" s="433"/>
      <c r="S593" s="292">
        <v>290</v>
      </c>
      <c r="X593">
        <v>294</v>
      </c>
      <c r="Z593" s="432" t="s">
        <v>177</v>
      </c>
      <c r="AA593" s="293">
        <v>0.21870000000000001</v>
      </c>
    </row>
    <row r="594" spans="16:27" ht="15.75" thickBot="1" x14ac:dyDescent="0.3">
      <c r="P594">
        <v>296</v>
      </c>
      <c r="R594" s="432" t="s">
        <v>275</v>
      </c>
      <c r="S594" s="293">
        <v>0.20630000000000001</v>
      </c>
      <c r="X594">
        <v>295</v>
      </c>
      <c r="Z594" s="433"/>
      <c r="AA594" s="294">
        <v>291</v>
      </c>
    </row>
    <row r="595" spans="16:27" ht="15.75" thickBot="1" x14ac:dyDescent="0.3">
      <c r="P595">
        <v>297</v>
      </c>
      <c r="R595" s="433"/>
      <c r="S595" s="294">
        <v>291</v>
      </c>
      <c r="X595">
        <v>296</v>
      </c>
      <c r="Z595" s="432" t="s">
        <v>86</v>
      </c>
      <c r="AA595" s="295">
        <v>0.21340000000000001</v>
      </c>
    </row>
    <row r="596" spans="16:27" ht="15.75" thickBot="1" x14ac:dyDescent="0.3">
      <c r="P596">
        <v>298</v>
      </c>
      <c r="R596" s="432" t="s">
        <v>122</v>
      </c>
      <c r="S596" s="295">
        <v>0.20449999999999999</v>
      </c>
      <c r="X596">
        <v>298</v>
      </c>
      <c r="Z596" s="433"/>
      <c r="AA596" s="296">
        <v>292</v>
      </c>
    </row>
    <row r="597" spans="16:27" ht="15.75" thickBot="1" x14ac:dyDescent="0.3">
      <c r="P597">
        <v>299</v>
      </c>
      <c r="R597" s="433"/>
      <c r="S597" s="296">
        <v>292</v>
      </c>
      <c r="X597">
        <v>299</v>
      </c>
      <c r="Z597" s="432" t="s">
        <v>216</v>
      </c>
      <c r="AA597" s="297">
        <v>0.2122</v>
      </c>
    </row>
    <row r="598" spans="16:27" ht="15.75" thickBot="1" x14ac:dyDescent="0.3">
      <c r="P598">
        <v>300</v>
      </c>
      <c r="R598" s="432" t="s">
        <v>342</v>
      </c>
      <c r="S598" s="297">
        <v>0.19750000000000001</v>
      </c>
      <c r="X598">
        <v>300</v>
      </c>
      <c r="Z598" s="433"/>
      <c r="AA598" s="298">
        <v>293</v>
      </c>
    </row>
    <row r="599" spans="16:27" ht="15.75" thickBot="1" x14ac:dyDescent="0.3">
      <c r="P599">
        <v>301</v>
      </c>
      <c r="R599" s="433"/>
      <c r="S599" s="298">
        <v>293</v>
      </c>
      <c r="X599">
        <v>301</v>
      </c>
      <c r="Z599" s="432" t="s">
        <v>173</v>
      </c>
      <c r="AA599" s="299">
        <v>0.20849999999999999</v>
      </c>
    </row>
    <row r="600" spans="16:27" ht="15.75" thickBot="1" x14ac:dyDescent="0.3">
      <c r="P600">
        <v>302</v>
      </c>
      <c r="R600" s="432" t="s">
        <v>180</v>
      </c>
      <c r="S600" s="299">
        <v>0.18970000000000001</v>
      </c>
      <c r="X600">
        <v>302</v>
      </c>
      <c r="Z600" s="433"/>
      <c r="AA600" s="300">
        <v>294</v>
      </c>
    </row>
    <row r="601" spans="16:27" ht="15.75" thickBot="1" x14ac:dyDescent="0.3">
      <c r="P601">
        <v>303</v>
      </c>
      <c r="R601" s="433"/>
      <c r="S601" s="300">
        <v>294</v>
      </c>
      <c r="X601">
        <v>303</v>
      </c>
      <c r="Z601" s="432" t="s">
        <v>309</v>
      </c>
      <c r="AA601" s="301">
        <v>0.2084</v>
      </c>
    </row>
    <row r="602" spans="16:27" ht="15.75" thickBot="1" x14ac:dyDescent="0.3">
      <c r="P602">
        <v>304</v>
      </c>
      <c r="R602" s="432" t="s">
        <v>176</v>
      </c>
      <c r="S602" s="301">
        <v>0.18920000000000001</v>
      </c>
      <c r="X602">
        <v>304</v>
      </c>
      <c r="Z602" s="433"/>
      <c r="AA602" s="302">
        <v>295</v>
      </c>
    </row>
    <row r="603" spans="16:27" ht="15.75" thickBot="1" x14ac:dyDescent="0.3">
      <c r="P603">
        <v>305</v>
      </c>
      <c r="R603" s="433"/>
      <c r="S603" s="302">
        <v>295</v>
      </c>
      <c r="X603">
        <v>305</v>
      </c>
      <c r="Z603" s="432" t="s">
        <v>35</v>
      </c>
      <c r="AA603" s="303">
        <v>0.2014</v>
      </c>
    </row>
    <row r="604" spans="16:27" ht="15.75" thickBot="1" x14ac:dyDescent="0.3">
      <c r="P604">
        <v>306</v>
      </c>
      <c r="R604" s="432" t="s">
        <v>44</v>
      </c>
      <c r="S604" s="303">
        <v>0.18260000000000001</v>
      </c>
      <c r="X604">
        <v>306</v>
      </c>
      <c r="Z604" s="433"/>
      <c r="AA604" s="304">
        <v>296</v>
      </c>
    </row>
    <row r="605" spans="16:27" ht="15.75" thickBot="1" x14ac:dyDescent="0.3">
      <c r="P605">
        <v>307</v>
      </c>
      <c r="R605" s="433"/>
      <c r="S605" s="304">
        <v>296</v>
      </c>
      <c r="X605">
        <v>307</v>
      </c>
      <c r="Z605" s="13" t="s">
        <v>146</v>
      </c>
      <c r="AA605" s="305">
        <v>0.1991</v>
      </c>
    </row>
    <row r="606" spans="16:27" ht="15.75" thickBot="1" x14ac:dyDescent="0.3">
      <c r="P606">
        <v>308</v>
      </c>
      <c r="R606" s="432" t="s">
        <v>343</v>
      </c>
      <c r="S606" s="305">
        <v>0.18179999999999999</v>
      </c>
      <c r="X606">
        <v>308</v>
      </c>
      <c r="Z606" s="14" t="s">
        <v>428</v>
      </c>
      <c r="AA606" s="306">
        <v>297</v>
      </c>
    </row>
    <row r="607" spans="16:27" ht="15.75" thickBot="1" x14ac:dyDescent="0.3">
      <c r="P607">
        <v>309</v>
      </c>
      <c r="R607" s="433"/>
      <c r="S607" s="306">
        <v>297</v>
      </c>
      <c r="X607">
        <v>309</v>
      </c>
      <c r="Z607" s="432" t="s">
        <v>80</v>
      </c>
      <c r="AA607" s="307">
        <v>0.19439999999999999</v>
      </c>
    </row>
    <row r="608" spans="16:27" ht="15.75" thickBot="1" x14ac:dyDescent="0.3">
      <c r="P608">
        <v>310</v>
      </c>
      <c r="R608" s="432" t="s">
        <v>272</v>
      </c>
      <c r="S608" s="307">
        <v>0.18129999999999999</v>
      </c>
      <c r="X608">
        <v>310</v>
      </c>
      <c r="Z608" s="433"/>
      <c r="AA608" s="308">
        <v>298</v>
      </c>
    </row>
    <row r="609" spans="16:27" ht="15.75" thickBot="1" x14ac:dyDescent="0.3">
      <c r="P609">
        <v>311</v>
      </c>
      <c r="R609" s="433"/>
      <c r="S609" s="308">
        <v>298</v>
      </c>
      <c r="X609">
        <v>311</v>
      </c>
      <c r="Z609" s="432" t="s">
        <v>176</v>
      </c>
      <c r="AA609" s="309">
        <v>0.19439999999999999</v>
      </c>
    </row>
    <row r="610" spans="16:27" ht="15.75" thickBot="1" x14ac:dyDescent="0.3">
      <c r="P610">
        <v>312</v>
      </c>
      <c r="R610" s="432" t="s">
        <v>269</v>
      </c>
      <c r="S610" s="309">
        <v>0.18110000000000001</v>
      </c>
      <c r="X610">
        <v>312</v>
      </c>
      <c r="Z610" s="433"/>
      <c r="AA610" s="310">
        <v>299</v>
      </c>
    </row>
    <row r="611" spans="16:27" ht="15.75" thickBot="1" x14ac:dyDescent="0.3">
      <c r="P611">
        <v>313</v>
      </c>
      <c r="R611" s="433"/>
      <c r="S611" s="310">
        <v>299</v>
      </c>
      <c r="X611">
        <v>313</v>
      </c>
      <c r="Z611" s="432" t="s">
        <v>329</v>
      </c>
      <c r="AA611" s="311">
        <v>0.19239999999999999</v>
      </c>
    </row>
    <row r="612" spans="16:27" ht="15.75" thickBot="1" x14ac:dyDescent="0.3">
      <c r="P612">
        <v>314</v>
      </c>
      <c r="R612" s="432" t="s">
        <v>278</v>
      </c>
      <c r="S612" s="311">
        <v>0.18090000000000001</v>
      </c>
      <c r="X612">
        <v>314</v>
      </c>
      <c r="Z612" s="433"/>
      <c r="AA612" s="312">
        <v>300</v>
      </c>
    </row>
    <row r="613" spans="16:27" ht="15.75" thickBot="1" x14ac:dyDescent="0.3">
      <c r="P613">
        <v>315</v>
      </c>
      <c r="R613" s="433"/>
      <c r="S613" s="312">
        <v>300</v>
      </c>
      <c r="X613">
        <v>315</v>
      </c>
      <c r="Z613" s="65" t="s">
        <v>23</v>
      </c>
      <c r="AA613" s="66" t="s">
        <v>408</v>
      </c>
    </row>
    <row r="614" spans="16:27" ht="15.75" thickBot="1" x14ac:dyDescent="0.3">
      <c r="P614">
        <v>316</v>
      </c>
      <c r="R614" s="65" t="s">
        <v>23</v>
      </c>
      <c r="S614" s="66" t="s">
        <v>408</v>
      </c>
      <c r="X614">
        <v>316</v>
      </c>
      <c r="Z614" s="432" t="s">
        <v>58</v>
      </c>
      <c r="AA614" s="313">
        <v>0.19239999999999999</v>
      </c>
    </row>
    <row r="615" spans="16:27" ht="15.75" thickBot="1" x14ac:dyDescent="0.3">
      <c r="P615">
        <v>317</v>
      </c>
      <c r="R615" s="432" t="s">
        <v>39</v>
      </c>
      <c r="S615" s="313">
        <v>0.18079999999999999</v>
      </c>
      <c r="X615">
        <v>317</v>
      </c>
      <c r="Z615" s="433"/>
      <c r="AA615" s="314">
        <v>301</v>
      </c>
    </row>
    <row r="616" spans="16:27" ht="15.75" thickBot="1" x14ac:dyDescent="0.3">
      <c r="P616">
        <v>318</v>
      </c>
      <c r="R616" s="433"/>
      <c r="S616" s="314">
        <v>301</v>
      </c>
      <c r="X616">
        <v>318</v>
      </c>
      <c r="Z616" s="432" t="s">
        <v>226</v>
      </c>
      <c r="AA616" s="315">
        <v>0.18859999999999999</v>
      </c>
    </row>
    <row r="617" spans="16:27" ht="15.75" thickBot="1" x14ac:dyDescent="0.3">
      <c r="P617">
        <v>319</v>
      </c>
      <c r="R617" s="432" t="s">
        <v>238</v>
      </c>
      <c r="S617" s="315">
        <v>0.17510000000000001</v>
      </c>
      <c r="X617">
        <v>319</v>
      </c>
      <c r="Z617" s="433"/>
      <c r="AA617" s="316">
        <v>302</v>
      </c>
    </row>
    <row r="618" spans="16:27" ht="15.75" thickBot="1" x14ac:dyDescent="0.3">
      <c r="P618">
        <v>320</v>
      </c>
      <c r="R618" s="433"/>
      <c r="S618" s="316">
        <v>302</v>
      </c>
      <c r="X618">
        <v>320</v>
      </c>
      <c r="Z618" s="432" t="s">
        <v>39</v>
      </c>
      <c r="AA618" s="317">
        <v>0.17949999999999999</v>
      </c>
    </row>
    <row r="619" spans="16:27" ht="15.75" thickBot="1" x14ac:dyDescent="0.3">
      <c r="P619">
        <v>321</v>
      </c>
      <c r="R619" s="432" t="s">
        <v>227</v>
      </c>
      <c r="S619" s="317">
        <v>0.17280000000000001</v>
      </c>
      <c r="X619">
        <v>321</v>
      </c>
      <c r="Z619" s="433"/>
      <c r="AA619" s="318">
        <v>303</v>
      </c>
    </row>
    <row r="620" spans="16:27" ht="15.75" thickBot="1" x14ac:dyDescent="0.3">
      <c r="P620">
        <v>322</v>
      </c>
      <c r="R620" s="433"/>
      <c r="S620" s="318">
        <v>303</v>
      </c>
      <c r="X620">
        <v>323</v>
      </c>
      <c r="Z620" s="432" t="s">
        <v>232</v>
      </c>
      <c r="AA620" s="319">
        <v>0.17710000000000001</v>
      </c>
    </row>
    <row r="621" spans="16:27" ht="15.75" thickBot="1" x14ac:dyDescent="0.3">
      <c r="P621">
        <v>323</v>
      </c>
      <c r="R621" s="432" t="s">
        <v>309</v>
      </c>
      <c r="S621" s="319">
        <v>0.1724</v>
      </c>
      <c r="X621">
        <v>324</v>
      </c>
      <c r="Z621" s="433"/>
      <c r="AA621" s="320">
        <v>304</v>
      </c>
    </row>
    <row r="622" spans="16:27" ht="15.75" thickBot="1" x14ac:dyDescent="0.3">
      <c r="P622">
        <v>324</v>
      </c>
      <c r="R622" s="433"/>
      <c r="S622" s="320">
        <v>304</v>
      </c>
      <c r="X622">
        <v>325</v>
      </c>
      <c r="Z622" s="432" t="s">
        <v>191</v>
      </c>
      <c r="AA622" s="321">
        <v>0.17649999999999999</v>
      </c>
    </row>
    <row r="623" spans="16:27" ht="15.75" thickBot="1" x14ac:dyDescent="0.3">
      <c r="P623">
        <v>325</v>
      </c>
      <c r="R623" s="432" t="s">
        <v>65</v>
      </c>
      <c r="S623" s="321">
        <v>0.17230000000000001</v>
      </c>
      <c r="X623">
        <v>326</v>
      </c>
      <c r="Z623" s="433"/>
      <c r="AA623" s="322">
        <v>305</v>
      </c>
    </row>
    <row r="624" spans="16:27" ht="15.75" thickBot="1" x14ac:dyDescent="0.3">
      <c r="P624">
        <v>326</v>
      </c>
      <c r="R624" s="433"/>
      <c r="S624" s="322">
        <v>305</v>
      </c>
      <c r="X624">
        <v>327</v>
      </c>
      <c r="Z624" s="432" t="s">
        <v>77</v>
      </c>
      <c r="AA624" s="323">
        <v>0.1762</v>
      </c>
    </row>
    <row r="625" spans="16:27" ht="15.75" thickBot="1" x14ac:dyDescent="0.3">
      <c r="P625">
        <v>327</v>
      </c>
      <c r="R625" s="432" t="s">
        <v>191</v>
      </c>
      <c r="S625" s="323">
        <v>0.1686</v>
      </c>
      <c r="X625">
        <v>328</v>
      </c>
      <c r="Z625" s="433"/>
      <c r="AA625" s="324">
        <v>306</v>
      </c>
    </row>
    <row r="626" spans="16:27" ht="15.75" thickBot="1" x14ac:dyDescent="0.3">
      <c r="P626">
        <v>328</v>
      </c>
      <c r="R626" s="433"/>
      <c r="S626" s="324">
        <v>306</v>
      </c>
      <c r="X626">
        <v>329</v>
      </c>
      <c r="Z626" s="432" t="s">
        <v>195</v>
      </c>
      <c r="AA626" s="325">
        <v>0.1762</v>
      </c>
    </row>
    <row r="627" spans="16:27" ht="15.75" thickBot="1" x14ac:dyDescent="0.3">
      <c r="P627">
        <v>329</v>
      </c>
      <c r="R627" s="432" t="s">
        <v>233</v>
      </c>
      <c r="S627" s="325">
        <v>0.16600000000000001</v>
      </c>
      <c r="X627">
        <v>330</v>
      </c>
      <c r="Z627" s="433"/>
      <c r="AA627" s="326">
        <v>307</v>
      </c>
    </row>
    <row r="628" spans="16:27" ht="15.75" thickBot="1" x14ac:dyDescent="0.3">
      <c r="P628">
        <v>330</v>
      </c>
      <c r="R628" s="433"/>
      <c r="S628" s="326">
        <v>307</v>
      </c>
      <c r="X628">
        <v>331</v>
      </c>
      <c r="Z628" s="432" t="s">
        <v>153</v>
      </c>
      <c r="AA628" s="327">
        <v>0.17610000000000001</v>
      </c>
    </row>
    <row r="629" spans="16:27" ht="15.75" thickBot="1" x14ac:dyDescent="0.3">
      <c r="P629">
        <v>331</v>
      </c>
      <c r="R629" s="432" t="s">
        <v>40</v>
      </c>
      <c r="S629" s="327">
        <v>0.16259999999999999</v>
      </c>
      <c r="X629">
        <v>332</v>
      </c>
      <c r="Z629" s="433"/>
      <c r="AA629" s="328">
        <v>308</v>
      </c>
    </row>
    <row r="630" spans="16:27" ht="15.75" thickBot="1" x14ac:dyDescent="0.3">
      <c r="P630">
        <v>332</v>
      </c>
      <c r="R630" s="433"/>
      <c r="S630" s="328">
        <v>308</v>
      </c>
      <c r="X630">
        <v>333</v>
      </c>
      <c r="Z630" s="432" t="s">
        <v>385</v>
      </c>
      <c r="AA630" s="329">
        <v>0.17399999999999999</v>
      </c>
    </row>
    <row r="631" spans="16:27" ht="15.75" thickBot="1" x14ac:dyDescent="0.3">
      <c r="P631">
        <v>333</v>
      </c>
      <c r="R631" s="432" t="s">
        <v>310</v>
      </c>
      <c r="S631" s="329">
        <v>0.16170000000000001</v>
      </c>
      <c r="X631">
        <v>334</v>
      </c>
      <c r="Z631" s="433"/>
      <c r="AA631" s="330">
        <v>309</v>
      </c>
    </row>
    <row r="632" spans="16:27" ht="15.75" thickBot="1" x14ac:dyDescent="0.3">
      <c r="P632">
        <v>334</v>
      </c>
      <c r="R632" s="433"/>
      <c r="S632" s="330">
        <v>309</v>
      </c>
      <c r="X632">
        <v>335</v>
      </c>
      <c r="Z632" s="432" t="s">
        <v>122</v>
      </c>
      <c r="AA632" s="331">
        <v>0.16919999999999999</v>
      </c>
    </row>
    <row r="633" spans="16:27" ht="15.75" thickBot="1" x14ac:dyDescent="0.3">
      <c r="P633">
        <v>335</v>
      </c>
      <c r="R633" s="432" t="s">
        <v>216</v>
      </c>
      <c r="S633" s="331">
        <v>0.1613</v>
      </c>
      <c r="X633">
        <v>336</v>
      </c>
      <c r="Z633" s="433"/>
      <c r="AA633" s="332">
        <v>310</v>
      </c>
    </row>
    <row r="634" spans="16:27" ht="15.75" thickBot="1" x14ac:dyDescent="0.3">
      <c r="P634">
        <v>336</v>
      </c>
      <c r="R634" s="433"/>
      <c r="S634" s="332">
        <v>310</v>
      </c>
      <c r="X634">
        <v>337</v>
      </c>
      <c r="Z634" s="432" t="s">
        <v>94</v>
      </c>
      <c r="AA634" s="333">
        <v>0.16769999999999999</v>
      </c>
    </row>
    <row r="635" spans="16:27" ht="15.75" thickBot="1" x14ac:dyDescent="0.3">
      <c r="P635">
        <v>337</v>
      </c>
      <c r="R635" s="432" t="s">
        <v>258</v>
      </c>
      <c r="S635" s="333">
        <v>0.16120000000000001</v>
      </c>
      <c r="X635">
        <v>338</v>
      </c>
      <c r="Z635" s="433"/>
      <c r="AA635" s="334">
        <v>311</v>
      </c>
    </row>
    <row r="636" spans="16:27" ht="15.75" thickBot="1" x14ac:dyDescent="0.3">
      <c r="P636">
        <v>338</v>
      </c>
      <c r="R636" s="433"/>
      <c r="S636" s="334">
        <v>311</v>
      </c>
      <c r="X636">
        <v>339</v>
      </c>
      <c r="Z636" s="432" t="s">
        <v>227</v>
      </c>
      <c r="AA636" s="335">
        <v>0.1666</v>
      </c>
    </row>
    <row r="637" spans="16:27" ht="15.75" thickBot="1" x14ac:dyDescent="0.3">
      <c r="P637">
        <v>339</v>
      </c>
      <c r="R637" s="432" t="s">
        <v>195</v>
      </c>
      <c r="S637" s="335">
        <v>0.15429999999999999</v>
      </c>
      <c r="X637">
        <v>340</v>
      </c>
      <c r="Z637" s="433"/>
      <c r="AA637" s="336">
        <v>312</v>
      </c>
    </row>
    <row r="638" spans="16:27" ht="15.75" thickBot="1" x14ac:dyDescent="0.3">
      <c r="P638">
        <v>340</v>
      </c>
      <c r="R638" s="433"/>
      <c r="S638" s="336">
        <v>312</v>
      </c>
      <c r="X638">
        <v>341</v>
      </c>
      <c r="Z638" s="432" t="s">
        <v>178</v>
      </c>
      <c r="AA638" s="337">
        <v>0.16489999999999999</v>
      </c>
    </row>
    <row r="639" spans="16:27" ht="15.75" thickBot="1" x14ac:dyDescent="0.3">
      <c r="P639">
        <v>341</v>
      </c>
      <c r="R639" s="432" t="s">
        <v>241</v>
      </c>
      <c r="S639" s="337">
        <v>0.15379999999999999</v>
      </c>
      <c r="X639">
        <v>342</v>
      </c>
      <c r="Z639" s="433"/>
      <c r="AA639" s="338">
        <v>313</v>
      </c>
    </row>
    <row r="640" spans="16:27" ht="15.75" thickBot="1" x14ac:dyDescent="0.3">
      <c r="P640">
        <v>342</v>
      </c>
      <c r="R640" s="433"/>
      <c r="S640" s="338">
        <v>313</v>
      </c>
      <c r="X640">
        <v>343</v>
      </c>
      <c r="Z640" s="432" t="s">
        <v>228</v>
      </c>
      <c r="AA640" s="339">
        <v>0.16470000000000001</v>
      </c>
    </row>
    <row r="641" spans="16:27" ht="15.75" thickBot="1" x14ac:dyDescent="0.3">
      <c r="P641">
        <v>343</v>
      </c>
      <c r="R641" s="432" t="s">
        <v>430</v>
      </c>
      <c r="S641" s="339">
        <v>0.15179999999999999</v>
      </c>
      <c r="X641">
        <v>344</v>
      </c>
      <c r="Z641" s="433"/>
      <c r="AA641" s="340">
        <v>314</v>
      </c>
    </row>
    <row r="642" spans="16:27" ht="15.75" thickBot="1" x14ac:dyDescent="0.3">
      <c r="P642">
        <v>344</v>
      </c>
      <c r="R642" s="433"/>
      <c r="S642" s="340">
        <v>314</v>
      </c>
      <c r="X642">
        <v>345</v>
      </c>
      <c r="Z642" s="432" t="s">
        <v>149</v>
      </c>
      <c r="AA642" s="341">
        <v>0.16450000000000001</v>
      </c>
    </row>
    <row r="643" spans="16:27" ht="15.75" thickBot="1" x14ac:dyDescent="0.3">
      <c r="P643">
        <v>345</v>
      </c>
      <c r="R643" s="432" t="s">
        <v>329</v>
      </c>
      <c r="S643" s="341">
        <v>0.14749999999999999</v>
      </c>
      <c r="X643">
        <v>346</v>
      </c>
      <c r="Z643" s="433"/>
      <c r="AA643" s="342">
        <v>315</v>
      </c>
    </row>
    <row r="644" spans="16:27" ht="15.75" thickBot="1" x14ac:dyDescent="0.3">
      <c r="P644">
        <v>346</v>
      </c>
      <c r="R644" s="433"/>
      <c r="S644" s="342">
        <v>315</v>
      </c>
      <c r="X644">
        <v>347</v>
      </c>
      <c r="Z644" s="432" t="s">
        <v>187</v>
      </c>
      <c r="AA644" s="343">
        <v>0.161</v>
      </c>
    </row>
    <row r="645" spans="16:27" ht="15.75" thickBot="1" x14ac:dyDescent="0.3">
      <c r="P645">
        <v>347</v>
      </c>
      <c r="R645" s="432" t="s">
        <v>58</v>
      </c>
      <c r="S645" s="343">
        <v>0.14299999999999999</v>
      </c>
      <c r="X645">
        <v>348</v>
      </c>
      <c r="Z645" s="433"/>
      <c r="AA645" s="344">
        <v>316</v>
      </c>
    </row>
    <row r="646" spans="16:27" ht="15.75" thickBot="1" x14ac:dyDescent="0.3">
      <c r="P646">
        <v>348</v>
      </c>
      <c r="R646" s="433"/>
      <c r="S646" s="344">
        <v>316</v>
      </c>
      <c r="X646">
        <v>349</v>
      </c>
      <c r="Z646" s="432" t="s">
        <v>314</v>
      </c>
      <c r="AA646" s="345">
        <v>0.1598</v>
      </c>
    </row>
    <row r="647" spans="16:27" ht="15.75" thickBot="1" x14ac:dyDescent="0.3">
      <c r="P647">
        <v>349</v>
      </c>
      <c r="R647" s="432" t="s">
        <v>149</v>
      </c>
      <c r="S647" s="345">
        <v>0.1414</v>
      </c>
      <c r="X647">
        <v>350</v>
      </c>
      <c r="Z647" s="433"/>
      <c r="AA647" s="346">
        <v>317</v>
      </c>
    </row>
    <row r="648" spans="16:27" ht="15.75" thickBot="1" x14ac:dyDescent="0.3">
      <c r="P648">
        <v>350</v>
      </c>
      <c r="R648" s="433"/>
      <c r="S648" s="346">
        <v>317</v>
      </c>
      <c r="X648">
        <v>351</v>
      </c>
      <c r="Z648" s="432" t="s">
        <v>197</v>
      </c>
      <c r="AA648" s="347">
        <v>0.1593</v>
      </c>
    </row>
    <row r="649" spans="16:27" ht="15.75" thickBot="1" x14ac:dyDescent="0.3">
      <c r="P649">
        <v>351</v>
      </c>
      <c r="R649" s="432" t="s">
        <v>43</v>
      </c>
      <c r="S649" s="347">
        <v>0.14050000000000001</v>
      </c>
      <c r="Z649" s="433"/>
      <c r="AA649" s="348">
        <v>318</v>
      </c>
    </row>
    <row r="650" spans="16:27" ht="15.75" thickBot="1" x14ac:dyDescent="0.3">
      <c r="R650" s="433"/>
      <c r="S650" s="348">
        <v>318</v>
      </c>
      <c r="Z650" s="432" t="s">
        <v>278</v>
      </c>
      <c r="AA650" s="349">
        <v>0.1573</v>
      </c>
    </row>
    <row r="651" spans="16:27" ht="15.75" thickBot="1" x14ac:dyDescent="0.3">
      <c r="R651" s="432" t="s">
        <v>265</v>
      </c>
      <c r="S651" s="349">
        <v>0.13930000000000001</v>
      </c>
      <c r="Z651" s="433"/>
      <c r="AA651" s="350">
        <v>319</v>
      </c>
    </row>
    <row r="652" spans="16:27" ht="15.75" thickBot="1" x14ac:dyDescent="0.3">
      <c r="R652" s="433"/>
      <c r="S652" s="350">
        <v>319</v>
      </c>
      <c r="Z652" s="432" t="s">
        <v>350</v>
      </c>
      <c r="AA652" s="351">
        <v>0.1565</v>
      </c>
    </row>
    <row r="653" spans="16:27" ht="15.75" thickBot="1" x14ac:dyDescent="0.3">
      <c r="R653" s="432" t="s">
        <v>174</v>
      </c>
      <c r="S653" s="351">
        <v>0.1389</v>
      </c>
      <c r="Z653" s="433"/>
      <c r="AA653" s="352">
        <v>320</v>
      </c>
    </row>
    <row r="654" spans="16:27" ht="15.75" thickBot="1" x14ac:dyDescent="0.3">
      <c r="R654" s="433"/>
      <c r="S654" s="352">
        <v>320</v>
      </c>
      <c r="Z654" s="432" t="s">
        <v>241</v>
      </c>
      <c r="AA654" s="353">
        <v>0.1512</v>
      </c>
    </row>
    <row r="655" spans="16:27" ht="15.75" thickBot="1" x14ac:dyDescent="0.3">
      <c r="R655" s="432" t="s">
        <v>57</v>
      </c>
      <c r="S655" s="353">
        <v>0.13719999999999999</v>
      </c>
      <c r="Z655" s="433"/>
      <c r="AA655" s="354">
        <v>321</v>
      </c>
    </row>
    <row r="656" spans="16:27" ht="15.75" thickBot="1" x14ac:dyDescent="0.3">
      <c r="R656" s="433"/>
      <c r="S656" s="354">
        <v>321</v>
      </c>
      <c r="Z656" s="13" t="s">
        <v>118</v>
      </c>
      <c r="AA656" s="355">
        <v>0.151</v>
      </c>
    </row>
    <row r="657" spans="18:27" ht="15.75" thickBot="1" x14ac:dyDescent="0.3">
      <c r="R657" s="432" t="s">
        <v>226</v>
      </c>
      <c r="S657" s="355">
        <v>0.13650000000000001</v>
      </c>
      <c r="Z657" s="14" t="s">
        <v>431</v>
      </c>
      <c r="AA657" s="356">
        <v>322</v>
      </c>
    </row>
    <row r="658" spans="18:27" ht="15.75" thickBot="1" x14ac:dyDescent="0.3">
      <c r="R658" s="433"/>
      <c r="S658" s="356">
        <v>322</v>
      </c>
      <c r="Z658" s="432" t="s">
        <v>294</v>
      </c>
      <c r="AA658" s="357">
        <v>0.14940000000000001</v>
      </c>
    </row>
    <row r="659" spans="18:27" ht="15.75" thickBot="1" x14ac:dyDescent="0.3">
      <c r="R659" s="432" t="s">
        <v>246</v>
      </c>
      <c r="S659" s="357">
        <v>0.13619999999999999</v>
      </c>
      <c r="Z659" s="433"/>
      <c r="AA659" s="358">
        <v>323</v>
      </c>
    </row>
    <row r="660" spans="18:27" ht="15.75" thickBot="1" x14ac:dyDescent="0.3">
      <c r="R660" s="433"/>
      <c r="S660" s="358">
        <v>323</v>
      </c>
      <c r="Z660" s="432" t="s">
        <v>165</v>
      </c>
      <c r="AA660" s="359">
        <v>0.14940000000000001</v>
      </c>
    </row>
    <row r="661" spans="18:27" ht="15.75" thickBot="1" x14ac:dyDescent="0.3">
      <c r="R661" s="432" t="s">
        <v>63</v>
      </c>
      <c r="S661" s="359">
        <v>0.1333</v>
      </c>
      <c r="Z661" s="433"/>
      <c r="AA661" s="360">
        <v>324</v>
      </c>
    </row>
    <row r="662" spans="18:27" ht="15.75" thickBot="1" x14ac:dyDescent="0.3">
      <c r="R662" s="433"/>
      <c r="S662" s="360">
        <v>324</v>
      </c>
      <c r="Z662" s="432" t="s">
        <v>180</v>
      </c>
      <c r="AA662" s="361">
        <v>0.14810000000000001</v>
      </c>
    </row>
    <row r="663" spans="18:27" ht="15.75" thickBot="1" x14ac:dyDescent="0.3">
      <c r="R663" s="432" t="s">
        <v>83</v>
      </c>
      <c r="S663" s="361">
        <v>0.13089999999999999</v>
      </c>
      <c r="Z663" s="433"/>
      <c r="AA663" s="362">
        <v>325</v>
      </c>
    </row>
    <row r="664" spans="18:27" ht="15.75" thickBot="1" x14ac:dyDescent="0.3">
      <c r="R664" s="433"/>
      <c r="S664" s="362">
        <v>325</v>
      </c>
      <c r="Z664" s="65" t="s">
        <v>23</v>
      </c>
      <c r="AA664" s="66" t="s">
        <v>408</v>
      </c>
    </row>
    <row r="665" spans="18:27" ht="15.75" thickBot="1" x14ac:dyDescent="0.3">
      <c r="R665" s="65" t="s">
        <v>23</v>
      </c>
      <c r="S665" s="66" t="s">
        <v>408</v>
      </c>
      <c r="Z665" s="432" t="s">
        <v>291</v>
      </c>
      <c r="AA665" s="363">
        <v>0.1477</v>
      </c>
    </row>
    <row r="666" spans="18:27" ht="15.75" thickBot="1" x14ac:dyDescent="0.3">
      <c r="R666" s="432" t="s">
        <v>307</v>
      </c>
      <c r="S666" s="363">
        <v>0.12909999999999999</v>
      </c>
      <c r="Z666" s="433"/>
      <c r="AA666" s="364">
        <v>326</v>
      </c>
    </row>
    <row r="667" spans="18:27" ht="15.75" thickBot="1" x14ac:dyDescent="0.3">
      <c r="R667" s="433"/>
      <c r="S667" s="364">
        <v>326</v>
      </c>
      <c r="Z667" s="432" t="s">
        <v>240</v>
      </c>
      <c r="AA667" s="365">
        <v>0.13669999999999999</v>
      </c>
    </row>
    <row r="668" spans="18:27" ht="15.75" thickBot="1" x14ac:dyDescent="0.3">
      <c r="R668" s="432" t="s">
        <v>173</v>
      </c>
      <c r="S668" s="365">
        <v>0.12889999999999999</v>
      </c>
      <c r="Z668" s="433"/>
      <c r="AA668" s="366">
        <v>327</v>
      </c>
    </row>
    <row r="669" spans="18:27" ht="15.75" thickBot="1" x14ac:dyDescent="0.3">
      <c r="R669" s="433"/>
      <c r="S669" s="366">
        <v>327</v>
      </c>
      <c r="Z669" s="432" t="s">
        <v>246</v>
      </c>
      <c r="AA669" s="367">
        <v>0.13370000000000001</v>
      </c>
    </row>
    <row r="670" spans="18:27" ht="15.75" thickBot="1" x14ac:dyDescent="0.3">
      <c r="R670" s="432" t="s">
        <v>197</v>
      </c>
      <c r="S670" s="367">
        <v>0.12540000000000001</v>
      </c>
      <c r="Z670" s="433"/>
      <c r="AA670" s="368">
        <v>328</v>
      </c>
    </row>
    <row r="671" spans="18:27" ht="15.75" thickBot="1" x14ac:dyDescent="0.3">
      <c r="R671" s="433"/>
      <c r="S671" s="368">
        <v>328</v>
      </c>
      <c r="Z671" s="432" t="s">
        <v>189</v>
      </c>
      <c r="AA671" s="369">
        <v>0.1308</v>
      </c>
    </row>
    <row r="672" spans="18:27" ht="15.75" thickBot="1" x14ac:dyDescent="0.3">
      <c r="R672" s="432" t="s">
        <v>35</v>
      </c>
      <c r="S672" s="369">
        <v>0.1225</v>
      </c>
      <c r="Z672" s="433"/>
      <c r="AA672" s="370">
        <v>329</v>
      </c>
    </row>
    <row r="673" spans="18:27" ht="15.75" thickBot="1" x14ac:dyDescent="0.3">
      <c r="R673" s="433"/>
      <c r="S673" s="370">
        <v>329</v>
      </c>
      <c r="Z673" s="432" t="s">
        <v>264</v>
      </c>
      <c r="AA673" s="371">
        <v>0.1263</v>
      </c>
    </row>
    <row r="674" spans="18:27" ht="15.75" thickBot="1" x14ac:dyDescent="0.3">
      <c r="R674" s="432" t="s">
        <v>94</v>
      </c>
      <c r="S674" s="371">
        <v>0.1215</v>
      </c>
      <c r="Z674" s="433"/>
      <c r="AA674" s="372">
        <v>330</v>
      </c>
    </row>
    <row r="675" spans="18:27" ht="15.75" thickBot="1" x14ac:dyDescent="0.3">
      <c r="R675" s="433"/>
      <c r="S675" s="372">
        <v>330</v>
      </c>
      <c r="Z675" s="432" t="s">
        <v>302</v>
      </c>
      <c r="AA675" s="373">
        <v>0.126</v>
      </c>
    </row>
    <row r="676" spans="18:27" ht="15.75" thickBot="1" x14ac:dyDescent="0.3">
      <c r="R676" s="432" t="s">
        <v>228</v>
      </c>
      <c r="S676" s="373">
        <v>0.1181</v>
      </c>
      <c r="Z676" s="433"/>
      <c r="AA676" s="374">
        <v>331</v>
      </c>
    </row>
    <row r="677" spans="18:27" ht="15.75" thickBot="1" x14ac:dyDescent="0.3">
      <c r="R677" s="433"/>
      <c r="S677" s="374">
        <v>331</v>
      </c>
      <c r="Z677" s="432" t="s">
        <v>63</v>
      </c>
      <c r="AA677" s="375">
        <v>0.12590000000000001</v>
      </c>
    </row>
    <row r="678" spans="18:27" ht="15.75" thickBot="1" x14ac:dyDescent="0.3">
      <c r="R678" s="432" t="s">
        <v>77</v>
      </c>
      <c r="S678" s="375">
        <v>0.11650000000000001</v>
      </c>
      <c r="Z678" s="433"/>
      <c r="AA678" s="376">
        <v>332</v>
      </c>
    </row>
    <row r="679" spans="18:27" ht="15.75" thickBot="1" x14ac:dyDescent="0.3">
      <c r="R679" s="433"/>
      <c r="S679" s="376">
        <v>332</v>
      </c>
      <c r="Z679" s="432" t="s">
        <v>352</v>
      </c>
      <c r="AA679" s="377">
        <v>0.1234</v>
      </c>
    </row>
    <row r="680" spans="18:27" ht="15.75" thickBot="1" x14ac:dyDescent="0.3">
      <c r="R680" s="432" t="s">
        <v>189</v>
      </c>
      <c r="S680" s="377">
        <v>0.105</v>
      </c>
      <c r="Z680" s="433"/>
      <c r="AA680" s="378">
        <v>333</v>
      </c>
    </row>
    <row r="681" spans="18:27" ht="15.75" thickBot="1" x14ac:dyDescent="0.3">
      <c r="R681" s="433"/>
      <c r="S681" s="378">
        <v>333</v>
      </c>
      <c r="Z681" s="432" t="s">
        <v>174</v>
      </c>
      <c r="AA681" s="379">
        <v>0.1234</v>
      </c>
    </row>
    <row r="682" spans="18:27" ht="15.75" thickBot="1" x14ac:dyDescent="0.3">
      <c r="R682" s="432" t="s">
        <v>302</v>
      </c>
      <c r="S682" s="379">
        <v>0.1028</v>
      </c>
      <c r="Z682" s="433"/>
      <c r="AA682" s="380">
        <v>334</v>
      </c>
    </row>
    <row r="683" spans="18:27" ht="15.75" thickBot="1" x14ac:dyDescent="0.3">
      <c r="R683" s="433"/>
      <c r="S683" s="380">
        <v>334</v>
      </c>
      <c r="Z683" s="432" t="s">
        <v>357</v>
      </c>
      <c r="AA683" s="381">
        <v>0.12230000000000001</v>
      </c>
    </row>
    <row r="684" spans="18:27" ht="15.75" thickBot="1" x14ac:dyDescent="0.3">
      <c r="R684" s="432" t="s">
        <v>357</v>
      </c>
      <c r="S684" s="381">
        <v>0.10199999999999999</v>
      </c>
      <c r="Z684" s="433"/>
      <c r="AA684" s="382">
        <v>335</v>
      </c>
    </row>
    <row r="685" spans="18:27" ht="15.75" thickBot="1" x14ac:dyDescent="0.3">
      <c r="R685" s="433"/>
      <c r="S685" s="382">
        <v>335</v>
      </c>
      <c r="Z685" s="432" t="s">
        <v>265</v>
      </c>
      <c r="AA685" s="383">
        <v>0.1208</v>
      </c>
    </row>
    <row r="686" spans="18:27" ht="15.75" thickBot="1" x14ac:dyDescent="0.3">
      <c r="R686" s="432" t="s">
        <v>42</v>
      </c>
      <c r="S686" s="383">
        <v>0.10059999999999999</v>
      </c>
      <c r="Z686" s="433"/>
      <c r="AA686" s="384">
        <v>336</v>
      </c>
    </row>
    <row r="687" spans="18:27" ht="15.75" thickBot="1" x14ac:dyDescent="0.3">
      <c r="R687" s="433"/>
      <c r="S687" s="384">
        <v>336</v>
      </c>
      <c r="Z687" s="432" t="s">
        <v>43</v>
      </c>
      <c r="AA687" s="385">
        <v>0.1188</v>
      </c>
    </row>
    <row r="688" spans="18:27" ht="15.75" thickBot="1" x14ac:dyDescent="0.3">
      <c r="R688" s="432" t="s">
        <v>209</v>
      </c>
      <c r="S688" s="385">
        <v>9.9299999999999999E-2</v>
      </c>
      <c r="Z688" s="433"/>
      <c r="AA688" s="386">
        <v>337</v>
      </c>
    </row>
    <row r="689" spans="18:27" ht="15.75" thickBot="1" x14ac:dyDescent="0.3">
      <c r="R689" s="433"/>
      <c r="S689" s="386">
        <v>337</v>
      </c>
      <c r="Z689" s="432" t="s">
        <v>342</v>
      </c>
      <c r="AA689" s="387">
        <v>0.1168</v>
      </c>
    </row>
    <row r="690" spans="18:27" ht="15.75" thickBot="1" x14ac:dyDescent="0.3">
      <c r="R690" s="432" t="s">
        <v>303</v>
      </c>
      <c r="S690" s="387">
        <v>9.2200000000000004E-2</v>
      </c>
      <c r="Z690" s="433"/>
      <c r="AA690" s="388">
        <v>338</v>
      </c>
    </row>
    <row r="691" spans="18:27" ht="15.75" thickBot="1" x14ac:dyDescent="0.3">
      <c r="R691" s="433"/>
      <c r="S691" s="388">
        <v>338</v>
      </c>
      <c r="Z691" s="432" t="s">
        <v>75</v>
      </c>
      <c r="AA691" s="389">
        <v>0.1129</v>
      </c>
    </row>
    <row r="692" spans="18:27" ht="15.75" thickBot="1" x14ac:dyDescent="0.3">
      <c r="R692" s="432" t="s">
        <v>306</v>
      </c>
      <c r="S692" s="389">
        <v>9.2100000000000001E-2</v>
      </c>
      <c r="Z692" s="433"/>
      <c r="AA692" s="390">
        <v>339</v>
      </c>
    </row>
    <row r="693" spans="18:27" ht="15.75" thickBot="1" x14ac:dyDescent="0.3">
      <c r="R693" s="433"/>
      <c r="S693" s="390">
        <v>339</v>
      </c>
      <c r="Z693" s="432" t="s">
        <v>275</v>
      </c>
      <c r="AA693" s="391">
        <v>0.1128</v>
      </c>
    </row>
    <row r="694" spans="18:27" ht="15.75" thickBot="1" x14ac:dyDescent="0.3">
      <c r="R694" s="432" t="s">
        <v>365</v>
      </c>
      <c r="S694" s="391">
        <v>8.5500000000000007E-2</v>
      </c>
      <c r="Z694" s="433"/>
      <c r="AA694" s="392">
        <v>340</v>
      </c>
    </row>
    <row r="695" spans="18:27" ht="15.75" thickBot="1" x14ac:dyDescent="0.3">
      <c r="R695" s="433"/>
      <c r="S695" s="392">
        <v>340</v>
      </c>
      <c r="Z695" s="432" t="s">
        <v>101</v>
      </c>
      <c r="AA695" s="393">
        <v>8.3599999999999994E-2</v>
      </c>
    </row>
    <row r="696" spans="18:27" ht="15.75" thickBot="1" x14ac:dyDescent="0.3">
      <c r="R696" s="432" t="s">
        <v>232</v>
      </c>
      <c r="S696" s="393">
        <v>8.4500000000000006E-2</v>
      </c>
      <c r="Z696" s="433"/>
      <c r="AA696" s="394">
        <v>341</v>
      </c>
    </row>
    <row r="697" spans="18:27" ht="15.75" thickBot="1" x14ac:dyDescent="0.3">
      <c r="R697" s="433"/>
      <c r="S697" s="394">
        <v>341</v>
      </c>
      <c r="Z697" s="432" t="s">
        <v>49</v>
      </c>
      <c r="AA697" s="395">
        <v>8.2799999999999999E-2</v>
      </c>
    </row>
    <row r="698" spans="18:27" ht="15.75" thickBot="1" x14ac:dyDescent="0.3">
      <c r="R698" s="432" t="s">
        <v>264</v>
      </c>
      <c r="S698" s="395">
        <v>8.1799999999999998E-2</v>
      </c>
      <c r="Z698" s="433"/>
      <c r="AA698" s="396">
        <v>342</v>
      </c>
    </row>
    <row r="699" spans="18:27" ht="15.75" thickBot="1" x14ac:dyDescent="0.3">
      <c r="R699" s="433"/>
      <c r="S699" s="396">
        <v>342</v>
      </c>
      <c r="Z699" s="432" t="s">
        <v>343</v>
      </c>
      <c r="AA699" s="397">
        <v>7.5499999999999998E-2</v>
      </c>
    </row>
    <row r="700" spans="18:27" ht="15.75" thickBot="1" x14ac:dyDescent="0.3">
      <c r="R700" s="432" t="s">
        <v>290</v>
      </c>
      <c r="S700" s="397">
        <v>7.6799999999999993E-2</v>
      </c>
      <c r="Z700" s="433"/>
      <c r="AA700" s="398">
        <v>343</v>
      </c>
    </row>
    <row r="701" spans="18:27" ht="15.75" thickBot="1" x14ac:dyDescent="0.3">
      <c r="R701" s="433"/>
      <c r="S701" s="398">
        <v>343</v>
      </c>
      <c r="Z701" s="432" t="s">
        <v>141</v>
      </c>
      <c r="AA701" s="399">
        <v>7.2700000000000001E-2</v>
      </c>
    </row>
    <row r="702" spans="18:27" ht="15.75" thickBot="1" x14ac:dyDescent="0.3">
      <c r="R702" s="432" t="s">
        <v>240</v>
      </c>
      <c r="S702" s="399">
        <v>7.3499999999999996E-2</v>
      </c>
      <c r="Z702" s="433"/>
      <c r="AA702" s="400">
        <v>344</v>
      </c>
    </row>
    <row r="703" spans="18:27" ht="15.75" thickBot="1" x14ac:dyDescent="0.3">
      <c r="R703" s="433"/>
      <c r="S703" s="400">
        <v>344</v>
      </c>
      <c r="Z703" s="432" t="s">
        <v>307</v>
      </c>
      <c r="AA703" s="401">
        <v>7.2499999999999995E-2</v>
      </c>
    </row>
    <row r="704" spans="18:27" ht="15.75" thickBot="1" x14ac:dyDescent="0.3">
      <c r="R704" s="432" t="s">
        <v>153</v>
      </c>
      <c r="S704" s="401">
        <v>7.3300000000000004E-2</v>
      </c>
      <c r="Z704" s="433"/>
      <c r="AA704" s="402">
        <v>345</v>
      </c>
    </row>
    <row r="705" spans="18:27" ht="15.75" thickBot="1" x14ac:dyDescent="0.3">
      <c r="R705" s="433"/>
      <c r="S705" s="402">
        <v>345</v>
      </c>
      <c r="Z705" s="432" t="s">
        <v>121</v>
      </c>
      <c r="AA705" s="403">
        <v>6.9500000000000006E-2</v>
      </c>
    </row>
    <row r="706" spans="18:27" ht="15.75" thickBot="1" x14ac:dyDescent="0.3">
      <c r="R706" s="432" t="s">
        <v>49</v>
      </c>
      <c r="S706" s="403">
        <v>6.88E-2</v>
      </c>
      <c r="Z706" s="433"/>
      <c r="AA706" s="404">
        <v>346</v>
      </c>
    </row>
    <row r="707" spans="18:27" ht="15.75" thickBot="1" x14ac:dyDescent="0.3">
      <c r="R707" s="433"/>
      <c r="S707" s="404">
        <v>346</v>
      </c>
      <c r="Z707" s="432" t="s">
        <v>209</v>
      </c>
      <c r="AA707" s="405">
        <v>6.4299999999999996E-2</v>
      </c>
    </row>
    <row r="708" spans="18:27" ht="15.75" thickBot="1" x14ac:dyDescent="0.3">
      <c r="R708" s="432" t="s">
        <v>352</v>
      </c>
      <c r="S708" s="405">
        <v>6.8199999999999997E-2</v>
      </c>
      <c r="Z708" s="433"/>
      <c r="AA708" s="406">
        <v>347</v>
      </c>
    </row>
    <row r="709" spans="18:27" ht="15.75" thickBot="1" x14ac:dyDescent="0.3">
      <c r="R709" s="433"/>
      <c r="S709" s="406">
        <v>347</v>
      </c>
      <c r="Z709" s="432" t="s">
        <v>137</v>
      </c>
      <c r="AA709" s="407">
        <v>6.3799999999999996E-2</v>
      </c>
    </row>
    <row r="710" spans="18:27" ht="15.75" thickBot="1" x14ac:dyDescent="0.3">
      <c r="R710" s="432" t="s">
        <v>78</v>
      </c>
      <c r="S710" s="407">
        <v>5.04E-2</v>
      </c>
      <c r="Z710" s="433"/>
      <c r="AA710" s="408">
        <v>348</v>
      </c>
    </row>
    <row r="711" spans="18:27" ht="15.75" thickBot="1" x14ac:dyDescent="0.3">
      <c r="R711" s="433"/>
      <c r="S711" s="408">
        <v>348</v>
      </c>
      <c r="Z711" s="432" t="s">
        <v>78</v>
      </c>
      <c r="AA711" s="409">
        <v>6.2300000000000001E-2</v>
      </c>
    </row>
    <row r="712" spans="18:27" ht="15.75" thickBot="1" x14ac:dyDescent="0.3">
      <c r="R712" s="432" t="s">
        <v>137</v>
      </c>
      <c r="S712" s="409">
        <v>5.0299999999999997E-2</v>
      </c>
      <c r="Z712" s="433"/>
      <c r="AA712" s="410">
        <v>349</v>
      </c>
    </row>
    <row r="713" spans="18:27" ht="15.75" thickBot="1" x14ac:dyDescent="0.3">
      <c r="R713" s="433"/>
      <c r="S713" s="410">
        <v>349</v>
      </c>
      <c r="Z713" s="432" t="s">
        <v>65</v>
      </c>
      <c r="AA713" s="411">
        <v>5.8900000000000001E-2</v>
      </c>
    </row>
    <row r="714" spans="18:27" ht="15.75" thickBot="1" x14ac:dyDescent="0.3">
      <c r="R714" s="432" t="s">
        <v>101</v>
      </c>
      <c r="S714" s="411">
        <v>4.8099999999999997E-2</v>
      </c>
      <c r="Z714" s="433"/>
      <c r="AA714" s="412">
        <v>350</v>
      </c>
    </row>
    <row r="715" spans="18:27" ht="15.75" thickBot="1" x14ac:dyDescent="0.3">
      <c r="R715" s="433"/>
      <c r="S715" s="412">
        <v>350</v>
      </c>
      <c r="Z715" s="432" t="s">
        <v>83</v>
      </c>
      <c r="AA715" s="413">
        <v>4.1099999999999998E-2</v>
      </c>
    </row>
    <row r="716" spans="18:27" ht="15.75" thickBot="1" x14ac:dyDescent="0.3">
      <c r="R716" s="432" t="s">
        <v>121</v>
      </c>
      <c r="S716" s="413">
        <v>4.2599999999999999E-2</v>
      </c>
      <c r="Z716" s="433"/>
      <c r="AA716" s="414">
        <v>351</v>
      </c>
    </row>
    <row r="717" spans="18:27" ht="15.75" thickBot="1" x14ac:dyDescent="0.3">
      <c r="R717" s="433"/>
      <c r="S717" s="414">
        <v>351</v>
      </c>
      <c r="Z717" s="65" t="s">
        <v>23</v>
      </c>
      <c r="AA717" s="66" t="s">
        <v>408</v>
      </c>
    </row>
    <row r="718" spans="18:27" ht="15.75" thickBot="1" x14ac:dyDescent="0.3">
      <c r="R718" s="65" t="s">
        <v>23</v>
      </c>
      <c r="S718" s="66" t="s">
        <v>408</v>
      </c>
    </row>
  </sheetData>
  <sortState xmlns:xlrd2="http://schemas.microsoft.com/office/spreadsheetml/2017/richdata2" ref="W2:X648">
    <sortCondition ref="W183:W648"/>
  </sortState>
  <mergeCells count="566">
    <mergeCell ref="Z85:Z86"/>
    <mergeCell ref="Z87:Z88"/>
    <mergeCell ref="Z83:Z84"/>
    <mergeCell ref="Z69:Z70"/>
    <mergeCell ref="Z59:Z60"/>
    <mergeCell ref="Z53:Z54"/>
    <mergeCell ref="Z55:Z56"/>
    <mergeCell ref="Z48:Z49"/>
    <mergeCell ref="Z12:Z13"/>
    <mergeCell ref="Z120:Z121"/>
    <mergeCell ref="Z114:Z115"/>
    <mergeCell ref="Z110:Z111"/>
    <mergeCell ref="Z106:Z107"/>
    <mergeCell ref="Z108:Z109"/>
    <mergeCell ref="Z97:Z98"/>
    <mergeCell ref="Z99:Z100"/>
    <mergeCell ref="Z93:Z94"/>
    <mergeCell ref="Z95:Z96"/>
    <mergeCell ref="Z150:Z151"/>
    <mergeCell ref="Z146:Z147"/>
    <mergeCell ref="Z148:Z149"/>
    <mergeCell ref="Z142:Z143"/>
    <mergeCell ref="Z144:Z145"/>
    <mergeCell ref="Z136:Z137"/>
    <mergeCell ref="Z132:Z133"/>
    <mergeCell ref="Z126:Z127"/>
    <mergeCell ref="Z124:Z125"/>
    <mergeCell ref="Z175:Z176"/>
    <mergeCell ref="Z177:Z178"/>
    <mergeCell ref="Z171:Z172"/>
    <mergeCell ref="Z173:Z174"/>
    <mergeCell ref="Z169:Z170"/>
    <mergeCell ref="Z165:Z166"/>
    <mergeCell ref="Z159:Z160"/>
    <mergeCell ref="Z161:Z162"/>
    <mergeCell ref="Z155:Z156"/>
    <mergeCell ref="Z157:Z158"/>
    <mergeCell ref="Z199:Z200"/>
    <mergeCell ref="Z195:Z196"/>
    <mergeCell ref="Z197:Z198"/>
    <mergeCell ref="Z191:Z192"/>
    <mergeCell ref="Z193:Z194"/>
    <mergeCell ref="Z187:Z188"/>
    <mergeCell ref="Z183:Z184"/>
    <mergeCell ref="Z185:Z186"/>
    <mergeCell ref="Z179:Z180"/>
    <mergeCell ref="Z181:Z182"/>
    <mergeCell ref="Z224:Z225"/>
    <mergeCell ref="Z226:Z227"/>
    <mergeCell ref="Z220:Z221"/>
    <mergeCell ref="Z222:Z223"/>
    <mergeCell ref="Z214:Z215"/>
    <mergeCell ref="Z208:Z209"/>
    <mergeCell ref="Z210:Z211"/>
    <mergeCell ref="Z203:Z204"/>
    <mergeCell ref="Z206:Z207"/>
    <mergeCell ref="Z244:Z245"/>
    <mergeCell ref="Z246:Z247"/>
    <mergeCell ref="Z240:Z241"/>
    <mergeCell ref="Z242:Z243"/>
    <mergeCell ref="Z236:Z237"/>
    <mergeCell ref="Z238:Z239"/>
    <mergeCell ref="Z234:Z235"/>
    <mergeCell ref="Z228:Z229"/>
    <mergeCell ref="Z230:Z231"/>
    <mergeCell ref="Z265:Z266"/>
    <mergeCell ref="Z267:Z268"/>
    <mergeCell ref="Z261:Z262"/>
    <mergeCell ref="Z263:Z264"/>
    <mergeCell ref="Z257:Z258"/>
    <mergeCell ref="Z259:Z260"/>
    <mergeCell ref="Z252:Z253"/>
    <mergeCell ref="Z254:Z255"/>
    <mergeCell ref="Z248:Z249"/>
    <mergeCell ref="Z250:Z251"/>
    <mergeCell ref="Z285:Z286"/>
    <mergeCell ref="Z287:Z288"/>
    <mergeCell ref="Z281:Z282"/>
    <mergeCell ref="Z283:Z284"/>
    <mergeCell ref="Z277:Z278"/>
    <mergeCell ref="Z279:Z280"/>
    <mergeCell ref="Z273:Z274"/>
    <mergeCell ref="Z275:Z276"/>
    <mergeCell ref="Z269:Z270"/>
    <mergeCell ref="Z271:Z272"/>
    <mergeCell ref="Z305:Z306"/>
    <mergeCell ref="Z301:Z302"/>
    <mergeCell ref="Z303:Z304"/>
    <mergeCell ref="Z297:Z298"/>
    <mergeCell ref="Z299:Z300"/>
    <mergeCell ref="Z293:Z294"/>
    <mergeCell ref="Z295:Z296"/>
    <mergeCell ref="Z289:Z290"/>
    <mergeCell ref="Z291:Z292"/>
    <mergeCell ref="Z336:Z337"/>
    <mergeCell ref="Z330:Z331"/>
    <mergeCell ref="Z332:Z333"/>
    <mergeCell ref="Z326:Z327"/>
    <mergeCell ref="Z328:Z329"/>
    <mergeCell ref="Z322:Z323"/>
    <mergeCell ref="Z324:Z325"/>
    <mergeCell ref="Z320:Z321"/>
    <mergeCell ref="Z310:Z311"/>
    <mergeCell ref="Z312:Z313"/>
    <mergeCell ref="Z354:Z355"/>
    <mergeCell ref="Z356:Z357"/>
    <mergeCell ref="Z350:Z351"/>
    <mergeCell ref="Z352:Z353"/>
    <mergeCell ref="Z346:Z347"/>
    <mergeCell ref="Z348:Z349"/>
    <mergeCell ref="Z342:Z343"/>
    <mergeCell ref="Z344:Z345"/>
    <mergeCell ref="Z338:Z339"/>
    <mergeCell ref="Z340:Z341"/>
    <mergeCell ref="Z379:Z380"/>
    <mergeCell ref="Z381:Z382"/>
    <mergeCell ref="Z375:Z376"/>
    <mergeCell ref="Z377:Z378"/>
    <mergeCell ref="Z371:Z372"/>
    <mergeCell ref="Z373:Z374"/>
    <mergeCell ref="Z367:Z368"/>
    <mergeCell ref="Z369:Z370"/>
    <mergeCell ref="Z363:Z364"/>
    <mergeCell ref="Z365:Z366"/>
    <mergeCell ref="Z399:Z400"/>
    <mergeCell ref="Z401:Z402"/>
    <mergeCell ref="Z395:Z396"/>
    <mergeCell ref="Z397:Z398"/>
    <mergeCell ref="Z391:Z392"/>
    <mergeCell ref="Z393:Z394"/>
    <mergeCell ref="Z387:Z388"/>
    <mergeCell ref="Z389:Z390"/>
    <mergeCell ref="Z383:Z384"/>
    <mergeCell ref="Z385:Z386"/>
    <mergeCell ref="Z420:Z421"/>
    <mergeCell ref="Z422:Z423"/>
    <mergeCell ref="Z416:Z417"/>
    <mergeCell ref="Z418:Z419"/>
    <mergeCell ref="Z412:Z413"/>
    <mergeCell ref="Z414:Z415"/>
    <mergeCell ref="Z407:Z408"/>
    <mergeCell ref="Z410:Z411"/>
    <mergeCell ref="Z403:Z404"/>
    <mergeCell ref="Z405:Z406"/>
    <mergeCell ref="Z440:Z441"/>
    <mergeCell ref="Z442:Z443"/>
    <mergeCell ref="Z436:Z437"/>
    <mergeCell ref="Z438:Z439"/>
    <mergeCell ref="Z432:Z433"/>
    <mergeCell ref="Z434:Z435"/>
    <mergeCell ref="Z428:Z429"/>
    <mergeCell ref="Z430:Z431"/>
    <mergeCell ref="Z424:Z425"/>
    <mergeCell ref="Z426:Z427"/>
    <mergeCell ref="Z461:Z462"/>
    <mergeCell ref="Z463:Z464"/>
    <mergeCell ref="Z456:Z457"/>
    <mergeCell ref="Z458:Z459"/>
    <mergeCell ref="Z452:Z453"/>
    <mergeCell ref="Z454:Z455"/>
    <mergeCell ref="Z448:Z449"/>
    <mergeCell ref="Z450:Z451"/>
    <mergeCell ref="Z444:Z445"/>
    <mergeCell ref="Z446:Z447"/>
    <mergeCell ref="Z481:Z482"/>
    <mergeCell ref="Z483:Z484"/>
    <mergeCell ref="Z477:Z478"/>
    <mergeCell ref="Z479:Z480"/>
    <mergeCell ref="Z473:Z474"/>
    <mergeCell ref="Z475:Z476"/>
    <mergeCell ref="Z469:Z470"/>
    <mergeCell ref="Z471:Z472"/>
    <mergeCell ref="Z465:Z466"/>
    <mergeCell ref="Z467:Z468"/>
    <mergeCell ref="Z501:Z502"/>
    <mergeCell ref="Z503:Z504"/>
    <mergeCell ref="Z497:Z498"/>
    <mergeCell ref="Z499:Z500"/>
    <mergeCell ref="Z493:Z494"/>
    <mergeCell ref="Z495:Z496"/>
    <mergeCell ref="Z489:Z490"/>
    <mergeCell ref="Z491:Z492"/>
    <mergeCell ref="Z485:Z486"/>
    <mergeCell ref="Z487:Z488"/>
    <mergeCell ref="Z522:Z523"/>
    <mergeCell ref="Z524:Z525"/>
    <mergeCell ref="Z518:Z519"/>
    <mergeCell ref="Z520:Z521"/>
    <mergeCell ref="Z514:Z515"/>
    <mergeCell ref="Z516:Z517"/>
    <mergeCell ref="Z509:Z510"/>
    <mergeCell ref="Z512:Z513"/>
    <mergeCell ref="Z505:Z506"/>
    <mergeCell ref="Z507:Z508"/>
    <mergeCell ref="Z542:Z543"/>
    <mergeCell ref="Z544:Z545"/>
    <mergeCell ref="Z538:Z539"/>
    <mergeCell ref="Z540:Z541"/>
    <mergeCell ref="Z534:Z535"/>
    <mergeCell ref="Z536:Z537"/>
    <mergeCell ref="Z530:Z531"/>
    <mergeCell ref="Z532:Z533"/>
    <mergeCell ref="Z526:Z527"/>
    <mergeCell ref="Z563:Z564"/>
    <mergeCell ref="Z565:Z566"/>
    <mergeCell ref="Z558:Z559"/>
    <mergeCell ref="Z560:Z561"/>
    <mergeCell ref="Z554:Z555"/>
    <mergeCell ref="Z556:Z557"/>
    <mergeCell ref="Z550:Z551"/>
    <mergeCell ref="Z546:Z547"/>
    <mergeCell ref="Z548:Z549"/>
    <mergeCell ref="Z583:Z584"/>
    <mergeCell ref="Z585:Z586"/>
    <mergeCell ref="Z579:Z580"/>
    <mergeCell ref="Z581:Z582"/>
    <mergeCell ref="Z575:Z576"/>
    <mergeCell ref="Z577:Z578"/>
    <mergeCell ref="Z571:Z572"/>
    <mergeCell ref="Z573:Z574"/>
    <mergeCell ref="Z567:Z568"/>
    <mergeCell ref="Z569:Z570"/>
    <mergeCell ref="Z607:Z608"/>
    <mergeCell ref="Z609:Z610"/>
    <mergeCell ref="Z603:Z604"/>
    <mergeCell ref="Z599:Z600"/>
    <mergeCell ref="Z601:Z602"/>
    <mergeCell ref="Z595:Z596"/>
    <mergeCell ref="Z597:Z598"/>
    <mergeCell ref="Z593:Z594"/>
    <mergeCell ref="Z587:Z588"/>
    <mergeCell ref="Z589:Z590"/>
    <mergeCell ref="Z628:Z629"/>
    <mergeCell ref="Z630:Z631"/>
    <mergeCell ref="Z624:Z625"/>
    <mergeCell ref="Z626:Z627"/>
    <mergeCell ref="Z620:Z621"/>
    <mergeCell ref="Z622:Z623"/>
    <mergeCell ref="Z616:Z617"/>
    <mergeCell ref="Z618:Z619"/>
    <mergeCell ref="Z611:Z612"/>
    <mergeCell ref="Z614:Z615"/>
    <mergeCell ref="Z648:Z649"/>
    <mergeCell ref="Z650:Z651"/>
    <mergeCell ref="Z644:Z645"/>
    <mergeCell ref="Z646:Z647"/>
    <mergeCell ref="Z640:Z641"/>
    <mergeCell ref="Z642:Z643"/>
    <mergeCell ref="Z636:Z637"/>
    <mergeCell ref="Z638:Z639"/>
    <mergeCell ref="Z632:Z633"/>
    <mergeCell ref="Z634:Z635"/>
    <mergeCell ref="Z675:Z676"/>
    <mergeCell ref="Z669:Z670"/>
    <mergeCell ref="Z671:Z672"/>
    <mergeCell ref="Z665:Z666"/>
    <mergeCell ref="Z667:Z668"/>
    <mergeCell ref="Z660:Z661"/>
    <mergeCell ref="Z662:Z663"/>
    <mergeCell ref="Z658:Z659"/>
    <mergeCell ref="Z652:Z653"/>
    <mergeCell ref="Z654:Z655"/>
    <mergeCell ref="R58:R59"/>
    <mergeCell ref="R54:R55"/>
    <mergeCell ref="R37:R38"/>
    <mergeCell ref="Z713:Z714"/>
    <mergeCell ref="Z715:Z716"/>
    <mergeCell ref="Z709:Z710"/>
    <mergeCell ref="Z711:Z712"/>
    <mergeCell ref="Z705:Z706"/>
    <mergeCell ref="Z707:Z708"/>
    <mergeCell ref="Z701:Z702"/>
    <mergeCell ref="Z703:Z704"/>
    <mergeCell ref="Z697:Z698"/>
    <mergeCell ref="Z699:Z700"/>
    <mergeCell ref="Z693:Z694"/>
    <mergeCell ref="Z695:Z696"/>
    <mergeCell ref="Z689:Z690"/>
    <mergeCell ref="Z691:Z692"/>
    <mergeCell ref="Z685:Z686"/>
    <mergeCell ref="Z687:Z688"/>
    <mergeCell ref="Z681:Z682"/>
    <mergeCell ref="Z683:Z684"/>
    <mergeCell ref="Z677:Z678"/>
    <mergeCell ref="Z679:Z680"/>
    <mergeCell ref="Z673:Z674"/>
    <mergeCell ref="R107:R108"/>
    <mergeCell ref="R102:R103"/>
    <mergeCell ref="R94:R95"/>
    <mergeCell ref="R96:R97"/>
    <mergeCell ref="R92:R93"/>
    <mergeCell ref="R88:R89"/>
    <mergeCell ref="R82:R83"/>
    <mergeCell ref="R78:R79"/>
    <mergeCell ref="R72:R73"/>
    <mergeCell ref="R131:R132"/>
    <mergeCell ref="R133:R134"/>
    <mergeCell ref="R123:R124"/>
    <mergeCell ref="R125:R126"/>
    <mergeCell ref="R119:R120"/>
    <mergeCell ref="R121:R122"/>
    <mergeCell ref="R117:R118"/>
    <mergeCell ref="R111:R112"/>
    <mergeCell ref="R113:R114"/>
    <mergeCell ref="R160:R161"/>
    <mergeCell ref="R162:R163"/>
    <mergeCell ref="R156:R157"/>
    <mergeCell ref="R151:R152"/>
    <mergeCell ref="R153:R154"/>
    <mergeCell ref="R149:R150"/>
    <mergeCell ref="R141:R142"/>
    <mergeCell ref="R135:R136"/>
    <mergeCell ref="R137:R138"/>
    <mergeCell ref="R188:R189"/>
    <mergeCell ref="R190:R191"/>
    <mergeCell ref="R184:R185"/>
    <mergeCell ref="R180:R181"/>
    <mergeCell ref="R182:R183"/>
    <mergeCell ref="R172:R173"/>
    <mergeCell ref="R174:R175"/>
    <mergeCell ref="R168:R169"/>
    <mergeCell ref="R164:R165"/>
    <mergeCell ref="R166:R167"/>
    <mergeCell ref="R213:R214"/>
    <mergeCell ref="R209:R210"/>
    <mergeCell ref="R211:R212"/>
    <mergeCell ref="R207:R208"/>
    <mergeCell ref="R200:R201"/>
    <mergeCell ref="R202:R203"/>
    <mergeCell ref="R196:R197"/>
    <mergeCell ref="R198:R199"/>
    <mergeCell ref="R192:R193"/>
    <mergeCell ref="R194:R195"/>
    <mergeCell ref="R237:R238"/>
    <mergeCell ref="R239:R240"/>
    <mergeCell ref="R233:R234"/>
    <mergeCell ref="R229:R230"/>
    <mergeCell ref="R231:R232"/>
    <mergeCell ref="R225:R226"/>
    <mergeCell ref="R221:R222"/>
    <mergeCell ref="R223:R224"/>
    <mergeCell ref="R217:R218"/>
    <mergeCell ref="R258:R259"/>
    <mergeCell ref="R253:R254"/>
    <mergeCell ref="R255:R256"/>
    <mergeCell ref="R249:R250"/>
    <mergeCell ref="R251:R252"/>
    <mergeCell ref="R245:R246"/>
    <mergeCell ref="R247:R248"/>
    <mergeCell ref="R241:R242"/>
    <mergeCell ref="R243:R244"/>
    <mergeCell ref="R282:R283"/>
    <mergeCell ref="R284:R285"/>
    <mergeCell ref="R278:R279"/>
    <mergeCell ref="R280:R281"/>
    <mergeCell ref="R274:R275"/>
    <mergeCell ref="R276:R277"/>
    <mergeCell ref="R270:R271"/>
    <mergeCell ref="R272:R273"/>
    <mergeCell ref="R262:R263"/>
    <mergeCell ref="R264:R265"/>
    <mergeCell ref="R302:R303"/>
    <mergeCell ref="R304:R305"/>
    <mergeCell ref="R298:R299"/>
    <mergeCell ref="R300:R301"/>
    <mergeCell ref="R294:R295"/>
    <mergeCell ref="R296:R297"/>
    <mergeCell ref="R290:R291"/>
    <mergeCell ref="R286:R287"/>
    <mergeCell ref="R288:R289"/>
    <mergeCell ref="R323:R324"/>
    <mergeCell ref="R325:R326"/>
    <mergeCell ref="R319:R320"/>
    <mergeCell ref="R321:R322"/>
    <mergeCell ref="R315:R316"/>
    <mergeCell ref="R317:R318"/>
    <mergeCell ref="R311:R312"/>
    <mergeCell ref="R313:R314"/>
    <mergeCell ref="R306:R307"/>
    <mergeCell ref="R309:R310"/>
    <mergeCell ref="R343:R344"/>
    <mergeCell ref="R345:R346"/>
    <mergeCell ref="R339:R340"/>
    <mergeCell ref="R341:R342"/>
    <mergeCell ref="R335:R336"/>
    <mergeCell ref="R337:R338"/>
    <mergeCell ref="R331:R332"/>
    <mergeCell ref="R333:R334"/>
    <mergeCell ref="R327:R328"/>
    <mergeCell ref="R329:R330"/>
    <mergeCell ref="R364:R365"/>
    <mergeCell ref="R366:R367"/>
    <mergeCell ref="R360:R361"/>
    <mergeCell ref="R362:R363"/>
    <mergeCell ref="R355:R356"/>
    <mergeCell ref="R357:R358"/>
    <mergeCell ref="R351:R352"/>
    <mergeCell ref="R353:R354"/>
    <mergeCell ref="R347:R348"/>
    <mergeCell ref="R349:R350"/>
    <mergeCell ref="R384:R385"/>
    <mergeCell ref="R386:R387"/>
    <mergeCell ref="R380:R381"/>
    <mergeCell ref="R382:R383"/>
    <mergeCell ref="R376:R377"/>
    <mergeCell ref="R378:R379"/>
    <mergeCell ref="R372:R373"/>
    <mergeCell ref="R374:R375"/>
    <mergeCell ref="R368:R369"/>
    <mergeCell ref="R370:R371"/>
    <mergeCell ref="R404:R405"/>
    <mergeCell ref="R406:R407"/>
    <mergeCell ref="R400:R401"/>
    <mergeCell ref="R402:R403"/>
    <mergeCell ref="R396:R397"/>
    <mergeCell ref="R398:R399"/>
    <mergeCell ref="R392:R393"/>
    <mergeCell ref="R394:R395"/>
    <mergeCell ref="R388:R389"/>
    <mergeCell ref="R390:R391"/>
    <mergeCell ref="R425:R426"/>
    <mergeCell ref="R427:R428"/>
    <mergeCell ref="R421:R422"/>
    <mergeCell ref="R423:R424"/>
    <mergeCell ref="R417:R418"/>
    <mergeCell ref="R419:R420"/>
    <mergeCell ref="R413:R414"/>
    <mergeCell ref="R415:R416"/>
    <mergeCell ref="R411:R412"/>
    <mergeCell ref="R451:R452"/>
    <mergeCell ref="R445:R446"/>
    <mergeCell ref="R447:R448"/>
    <mergeCell ref="R441:R442"/>
    <mergeCell ref="R443:R444"/>
    <mergeCell ref="R439:R440"/>
    <mergeCell ref="R433:R434"/>
    <mergeCell ref="R435:R436"/>
    <mergeCell ref="R429:R430"/>
    <mergeCell ref="R431:R432"/>
    <mergeCell ref="R470:R471"/>
    <mergeCell ref="R472:R473"/>
    <mergeCell ref="R466:R467"/>
    <mergeCell ref="R468:R469"/>
    <mergeCell ref="R464:R465"/>
    <mergeCell ref="R457:R458"/>
    <mergeCell ref="R459:R460"/>
    <mergeCell ref="R453:R454"/>
    <mergeCell ref="R455:R456"/>
    <mergeCell ref="R490:R491"/>
    <mergeCell ref="R492:R493"/>
    <mergeCell ref="R486:R487"/>
    <mergeCell ref="R488:R489"/>
    <mergeCell ref="R482:R483"/>
    <mergeCell ref="R484:R485"/>
    <mergeCell ref="R478:R479"/>
    <mergeCell ref="R480:R481"/>
    <mergeCell ref="R474:R475"/>
    <mergeCell ref="R476:R477"/>
    <mergeCell ref="R510:R511"/>
    <mergeCell ref="R513:R514"/>
    <mergeCell ref="R506:R507"/>
    <mergeCell ref="R508:R509"/>
    <mergeCell ref="R502:R503"/>
    <mergeCell ref="R504:R505"/>
    <mergeCell ref="R498:R499"/>
    <mergeCell ref="R494:R495"/>
    <mergeCell ref="R496:R497"/>
    <mergeCell ref="R531:R532"/>
    <mergeCell ref="R533:R534"/>
    <mergeCell ref="R527:R528"/>
    <mergeCell ref="R529:R530"/>
    <mergeCell ref="R523:R524"/>
    <mergeCell ref="R525:R526"/>
    <mergeCell ref="R519:R520"/>
    <mergeCell ref="R521:R522"/>
    <mergeCell ref="R515:R516"/>
    <mergeCell ref="R517:R518"/>
    <mergeCell ref="R551:R552"/>
    <mergeCell ref="R553:R554"/>
    <mergeCell ref="R547:R548"/>
    <mergeCell ref="R549:R550"/>
    <mergeCell ref="R543:R544"/>
    <mergeCell ref="R545:R546"/>
    <mergeCell ref="R539:R540"/>
    <mergeCell ref="R541:R542"/>
    <mergeCell ref="R537:R538"/>
    <mergeCell ref="R572:R573"/>
    <mergeCell ref="R574:R575"/>
    <mergeCell ref="R568:R569"/>
    <mergeCell ref="R570:R571"/>
    <mergeCell ref="R564:R565"/>
    <mergeCell ref="R566:R567"/>
    <mergeCell ref="R559:R560"/>
    <mergeCell ref="R561:R562"/>
    <mergeCell ref="R555:R556"/>
    <mergeCell ref="R557:R558"/>
    <mergeCell ref="R592:R593"/>
    <mergeCell ref="R594:R595"/>
    <mergeCell ref="R588:R589"/>
    <mergeCell ref="R590:R591"/>
    <mergeCell ref="R584:R585"/>
    <mergeCell ref="R586:R587"/>
    <mergeCell ref="R580:R581"/>
    <mergeCell ref="R582:R583"/>
    <mergeCell ref="R576:R577"/>
    <mergeCell ref="R578:R579"/>
    <mergeCell ref="R612:R613"/>
    <mergeCell ref="R615:R616"/>
    <mergeCell ref="R608:R609"/>
    <mergeCell ref="R610:R611"/>
    <mergeCell ref="R604:R605"/>
    <mergeCell ref="R606:R607"/>
    <mergeCell ref="R600:R601"/>
    <mergeCell ref="R602:R603"/>
    <mergeCell ref="R596:R597"/>
    <mergeCell ref="R598:R599"/>
    <mergeCell ref="R633:R634"/>
    <mergeCell ref="R635:R636"/>
    <mergeCell ref="R629:R630"/>
    <mergeCell ref="R631:R632"/>
    <mergeCell ref="R625:R626"/>
    <mergeCell ref="R627:R628"/>
    <mergeCell ref="R621:R622"/>
    <mergeCell ref="R623:R624"/>
    <mergeCell ref="R617:R618"/>
    <mergeCell ref="R619:R620"/>
    <mergeCell ref="R653:R654"/>
    <mergeCell ref="R655:R656"/>
    <mergeCell ref="R649:R650"/>
    <mergeCell ref="R651:R652"/>
    <mergeCell ref="R645:R646"/>
    <mergeCell ref="R647:R648"/>
    <mergeCell ref="R641:R642"/>
    <mergeCell ref="R643:R644"/>
    <mergeCell ref="R637:R638"/>
    <mergeCell ref="R639:R640"/>
    <mergeCell ref="R674:R675"/>
    <mergeCell ref="R676:R677"/>
    <mergeCell ref="R670:R671"/>
    <mergeCell ref="R672:R673"/>
    <mergeCell ref="R666:R667"/>
    <mergeCell ref="R668:R669"/>
    <mergeCell ref="R661:R662"/>
    <mergeCell ref="R663:R664"/>
    <mergeCell ref="R657:R658"/>
    <mergeCell ref="R659:R660"/>
    <mergeCell ref="R694:R695"/>
    <mergeCell ref="R696:R697"/>
    <mergeCell ref="R690:R691"/>
    <mergeCell ref="R692:R693"/>
    <mergeCell ref="R686:R687"/>
    <mergeCell ref="R688:R689"/>
    <mergeCell ref="R682:R683"/>
    <mergeCell ref="R684:R685"/>
    <mergeCell ref="R678:R679"/>
    <mergeCell ref="R680:R681"/>
    <mergeCell ref="R714:R715"/>
    <mergeCell ref="R716:R717"/>
    <mergeCell ref="R710:R711"/>
    <mergeCell ref="R712:R713"/>
    <mergeCell ref="R706:R707"/>
    <mergeCell ref="R708:R709"/>
    <mergeCell ref="R702:R703"/>
    <mergeCell ref="R704:R705"/>
    <mergeCell ref="R698:R699"/>
    <mergeCell ref="R700:R701"/>
  </mergeCells>
  <hyperlinks>
    <hyperlink ref="Z4" r:id="rId1" display="https://barttorvik.com/team.php?team=Villanova&amp;year=2016" xr:uid="{ACA014FC-053D-4696-BEB8-CA6FC4E5CF00}"/>
    <hyperlink ref="Z5" r:id="rId2" display="https://barttorvik.com/team.php?team=Villanova&amp;year=2016" xr:uid="{FD784E2C-7698-4CB9-A631-5AE8ADB3F9F0}"/>
    <hyperlink ref="Z6" r:id="rId3" display="https://barttorvik.com/team.php?team=Kentucky&amp;year=2016" xr:uid="{042DFA08-6943-4AF6-9B8E-58E14091145B}"/>
    <hyperlink ref="Z7" r:id="rId4" display="https://barttorvik.com/team.php?team=Kentucky&amp;year=2016" xr:uid="{D0D524EE-6381-4523-B149-CB723339CBBD}"/>
    <hyperlink ref="Z8" r:id="rId5" display="https://barttorvik.com/team.php?team=Virginia&amp;year=2016" xr:uid="{11D3FE93-C253-481D-A232-5121E5A507B1}"/>
    <hyperlink ref="Z9" r:id="rId6" display="https://barttorvik.com/team.php?team=Virginia&amp;year=2016" xr:uid="{76919A1E-4424-4D99-AA29-D73341494C2A}"/>
    <hyperlink ref="Z10" r:id="rId7" display="https://barttorvik.com/team.php?team=Indiana&amp;year=2016" xr:uid="{5738CBFC-0434-4C1B-8EB0-9E95EA8758C4}"/>
    <hyperlink ref="Z11" r:id="rId8" display="https://barttorvik.com/team.php?team=Indiana&amp;year=2016" xr:uid="{CC92ABC6-6F75-413C-B2B6-69F3776EEDAA}"/>
    <hyperlink ref="Z12" r:id="rId9" display="https://barttorvik.com/team.php?team=Louisville&amp;year=2016" xr:uid="{EB936F77-1719-42F8-AC98-DF66DBB30859}"/>
    <hyperlink ref="Z14" r:id="rId10" display="https://barttorvik.com/team.php?team=Kansas&amp;year=2016" xr:uid="{CEFEFE0E-8A87-4B91-993D-FFA492FBC1BD}"/>
    <hyperlink ref="Z15" r:id="rId11" display="https://barttorvik.com/team.php?team=Kansas&amp;year=2016" xr:uid="{1FFF23FC-33D5-444E-8859-9E2B1D87FC74}"/>
    <hyperlink ref="Z16" r:id="rId12" display="https://barttorvik.com/team.php?team=Oklahoma&amp;year=2016" xr:uid="{85E4C839-41B0-428B-BD09-4D5508FDA327}"/>
    <hyperlink ref="Z17" r:id="rId13" display="https://barttorvik.com/team.php?team=Oklahoma&amp;year=2016" xr:uid="{808F2FA9-BB52-407C-BB57-BE334C62F778}"/>
    <hyperlink ref="Z18" r:id="rId14" display="https://barttorvik.com/team.php?team=Duke&amp;year=2016" xr:uid="{9825B14C-7284-44C6-A05A-D1E2CBDB2329}"/>
    <hyperlink ref="Z19" r:id="rId15" display="https://barttorvik.com/team.php?team=Duke&amp;year=2016" xr:uid="{E4475A4C-70F5-48B7-A9FB-70F415AB895A}"/>
    <hyperlink ref="Z20" r:id="rId16" display="https://barttorvik.com/team.php?team=North+Carolina&amp;year=2016" xr:uid="{6120D36C-10DE-4127-91E4-A64D86E7A032}"/>
    <hyperlink ref="Z21" r:id="rId17" display="https://barttorvik.com/team.php?team=North+Carolina&amp;year=2016" xr:uid="{A435D875-C4CF-4BB4-9525-694552808434}"/>
    <hyperlink ref="Z22" r:id="rId18" display="https://barttorvik.com/team.php?team=Michigan+St.&amp;year=2016" xr:uid="{6CBAE12E-FB2C-444A-87AE-4ED7D338466E}"/>
    <hyperlink ref="Z23" r:id="rId19" display="https://barttorvik.com/team.php?team=Michigan+St.&amp;year=2016" xr:uid="{7B0DA063-1F47-4DF8-9879-1978164F8AAB}"/>
    <hyperlink ref="Z24" r:id="rId20" display="https://barttorvik.com/team.php?team=California&amp;year=2016" xr:uid="{C25F1BC6-C51E-429A-A20A-5B781F3B35A2}"/>
    <hyperlink ref="Z25" r:id="rId21" display="https://barttorvik.com/team.php?team=California&amp;year=2016" xr:uid="{B6387021-452B-45CE-9649-0BC6A28C3DD7}"/>
    <hyperlink ref="Z26" r:id="rId22" display="https://barttorvik.com/team.php?team=Wichita+St.&amp;year=2016" xr:uid="{6F6773E2-29C7-4CF9-91D1-FDAB47BED3CF}"/>
    <hyperlink ref="Z27" r:id="rId23" display="https://barttorvik.com/team.php?team=Wichita+St.&amp;year=2016" xr:uid="{14AD18E2-7BC0-4596-8B72-F38949C994A3}"/>
    <hyperlink ref="Z28" r:id="rId24" display="https://barttorvik.com/team.php?team=Vanderbilt&amp;year=2016" xr:uid="{B8CFF8FF-E951-415F-9031-6003D8E43A9E}"/>
    <hyperlink ref="Z29" r:id="rId25" display="https://barttorvik.com/team.php?team=Vanderbilt&amp;year=2016" xr:uid="{4D4F942E-F25E-4AB0-8A11-2D66B097A822}"/>
    <hyperlink ref="Z30" r:id="rId26" display="https://barttorvik.com/team.php?team=Texas+A%26M&amp;year=2016" xr:uid="{CE42470F-F62A-4972-971C-596733ACE48B}"/>
    <hyperlink ref="Z31" r:id="rId27" display="https://barttorvik.com/team.php?team=Texas+A%26M&amp;year=2016" xr:uid="{770C36DC-E3C9-49F1-91B3-39D7D448F0F2}"/>
    <hyperlink ref="Z32" r:id="rId28" display="https://barttorvik.com/team.php?team=Oregon&amp;year=2016" xr:uid="{93DF2826-5472-4720-9E4E-4AD38E1748E4}"/>
    <hyperlink ref="Z33" r:id="rId29" display="https://barttorvik.com/team.php?team=Oregon&amp;year=2016" xr:uid="{6B5C589C-5E9A-4F91-BDEB-6DFF203A09D5}"/>
    <hyperlink ref="Z34" r:id="rId30" display="https://barttorvik.com/team.php?team=Arizona&amp;year=2016" xr:uid="{B8EC0CDA-5944-4E39-845C-D9B729C5D959}"/>
    <hyperlink ref="Z35" r:id="rId31" display="https://barttorvik.com/team.php?team=Arizona&amp;year=2016" xr:uid="{797F439C-A77F-48A4-ACFC-066B3340E932}"/>
    <hyperlink ref="Z36" r:id="rId32" display="https://barttorvik.com/team.php?team=Purdue&amp;year=2016" xr:uid="{A6002132-57FB-4E85-B273-992CA509A065}"/>
    <hyperlink ref="Z37" r:id="rId33" display="https://barttorvik.com/team.php?team=Purdue&amp;year=2016" xr:uid="{07E857D7-108C-437C-8A16-2297AE8DD3B1}"/>
    <hyperlink ref="Z38" r:id="rId34" display="https://barttorvik.com/team.php?team=Miami+FL&amp;year=2016" xr:uid="{F68A83A8-FA89-43EE-B4C1-1F4D5B458498}"/>
    <hyperlink ref="Z39" r:id="rId35" display="https://barttorvik.com/team.php?team=Miami+FL&amp;year=2016" xr:uid="{2E78752B-EB13-4BBE-830F-14ABAE7E63EC}"/>
    <hyperlink ref="Z40" r:id="rId36" display="https://barttorvik.com/team.php?team=VCU&amp;year=2016" xr:uid="{F0EA78A7-CCFB-4733-BDC4-1D9189738B4B}"/>
    <hyperlink ref="Z41" r:id="rId37" display="https://barttorvik.com/team.php?team=VCU&amp;year=2016" xr:uid="{721EB0B8-A4A6-482C-9CF8-B685EC562A01}"/>
    <hyperlink ref="Z42" r:id="rId38" display="https://barttorvik.com/team.php?team=Iowa&amp;year=2016" xr:uid="{A9212B2E-E1BD-4ADA-9D2D-5E8D8A6222EC}"/>
    <hyperlink ref="Z43" r:id="rId39" display="https://barttorvik.com/team.php?team=Iowa&amp;year=2016" xr:uid="{E9AF8CDF-E80B-4101-B05E-21DBC9C6C9B9}"/>
    <hyperlink ref="Z44" r:id="rId40" display="https://barttorvik.com/team.php?team=Xavier&amp;year=2016" xr:uid="{3ACBB732-B887-4717-B007-5C0662918238}"/>
    <hyperlink ref="Z45" r:id="rId41" display="https://barttorvik.com/team.php?team=Xavier&amp;year=2016" xr:uid="{BF30AEB1-9E94-4930-A99C-0DFF81C697FD}"/>
    <hyperlink ref="Z46" r:id="rId42" display="https://barttorvik.com/team.php?team=Utah&amp;year=2016" xr:uid="{68989EA9-50A3-480A-B50A-2E44B0964536}"/>
    <hyperlink ref="Z47" r:id="rId43" display="https://barttorvik.com/team.php?team=Utah&amp;year=2016" xr:uid="{E53940AC-70D6-430E-B82A-C400FB7C5E97}"/>
    <hyperlink ref="Z48" r:id="rId44" display="https://barttorvik.com/team.php?team=Saint+Mary%27s&amp;year=2016" xr:uid="{ABABD072-E0B6-436B-A0B7-BBA01D1CFB7B}"/>
    <hyperlink ref="Z50" r:id="rId45" display="https://barttorvik.com/team.php?team=Iowa+St.&amp;year=2016" xr:uid="{4942381E-D8C4-4C45-8C32-703E2D315805}"/>
    <hyperlink ref="Z51" r:id="rId46" display="https://barttorvik.com/team.php?team=Iowa+St.&amp;year=2016" xr:uid="{E4D2A4CA-A4C2-4F82-9693-B110B7EC7A5E}"/>
    <hyperlink ref="AA52" r:id="rId47" display="https://barttorvik.com/trank.php?&amp;begin=20151101&amp;end=20160501&amp;conlimit=All&amp;year=2016&amp;top=0&amp;venue=H&amp;type=All&amp;mingames=0&amp;quad=5&amp;rpi=" xr:uid="{732B6E70-29D1-49B9-A35F-EBF2CEAF7DEF}"/>
    <hyperlink ref="Z53" r:id="rId48" display="https://barttorvik.com/team.php?team=SMU&amp;year=2016" xr:uid="{2442B4E2-8122-4C67-8DB1-4F89CFBDE498}"/>
    <hyperlink ref="Z55" r:id="rId49" display="https://barttorvik.com/team.php?team=Creighton&amp;year=2016" xr:uid="{961984B8-9F27-485E-B3F6-926EFDB0F518}"/>
    <hyperlink ref="Z57" r:id="rId50" display="https://barttorvik.com/team.php?team=Cincinnati&amp;year=2016" xr:uid="{A114BEEB-AC24-4AAC-BA12-A6130F2F188A}"/>
    <hyperlink ref="Z58" r:id="rId51" display="https://barttorvik.com/team.php?team=Cincinnati&amp;year=2016" xr:uid="{44B80BFE-BB2B-4350-9CFE-39AC959361CE}"/>
    <hyperlink ref="Z59" r:id="rId52" display="https://barttorvik.com/team.php?team=Florida&amp;year=2016" xr:uid="{A15967AB-3D7D-4C4A-92FF-3DFDEAA49DF2}"/>
    <hyperlink ref="Z61" r:id="rId53" display="https://barttorvik.com/team.php?team=Gonzaga&amp;year=2016" xr:uid="{0F953DBD-4F1F-47CE-A5EF-FBB64120FDA1}"/>
    <hyperlink ref="Z62" r:id="rId54" display="https://barttorvik.com/team.php?team=Gonzaga&amp;year=2016" xr:uid="{91C4996A-4EA4-4790-A3B7-C634FADF34BE}"/>
    <hyperlink ref="Z63" r:id="rId55" display="https://barttorvik.com/team.php?team=USC&amp;year=2016" xr:uid="{93E76A38-2EA4-425C-AB77-20AC0D7ECE75}"/>
    <hyperlink ref="Z64" r:id="rId56" display="https://barttorvik.com/team.php?team=USC&amp;year=2016" xr:uid="{34BA8143-9288-4BD8-A35F-81D2810DF9BA}"/>
    <hyperlink ref="Z65" r:id="rId57" display="https://barttorvik.com/team.php?team=Colorado&amp;year=2016" xr:uid="{CD59F3D9-FB47-4A7C-99C3-91AB338F23D7}"/>
    <hyperlink ref="Z66" r:id="rId58" display="https://barttorvik.com/team.php?team=Colorado&amp;year=2016" xr:uid="{8232EA88-30CA-4A80-AD85-71462056B76E}"/>
    <hyperlink ref="Z67" r:id="rId59" display="https://barttorvik.com/team.php?team=Butler&amp;year=2016" xr:uid="{B4B32500-1B32-4059-846B-B4A32206FD92}"/>
    <hyperlink ref="Z68" r:id="rId60" display="https://barttorvik.com/team.php?team=Butler&amp;year=2016" xr:uid="{54540669-D4A7-4B39-AD4F-4DCCF8E0E4A8}"/>
    <hyperlink ref="Z69" r:id="rId61" display="https://barttorvik.com/team.php?team=Valparaiso&amp;year=2016" xr:uid="{E23CAF6D-0028-4530-B891-F4DF973E96F5}"/>
    <hyperlink ref="Z71" r:id="rId62" display="https://barttorvik.com/team.php?team=Baylor&amp;year=2016" xr:uid="{D50DB95C-190B-49E1-BE3D-C4F08C6228E9}"/>
    <hyperlink ref="Z72" r:id="rId63" display="https://barttorvik.com/team.php?team=Baylor&amp;year=2016" xr:uid="{C470E0DC-EA23-4937-91B3-7EAEED3F3A5D}"/>
    <hyperlink ref="Z73" r:id="rId64" display="https://barttorvik.com/team.php?team=Syracuse&amp;year=2016" xr:uid="{629E37F4-CDD2-4FFD-9085-94F69A61F846}"/>
    <hyperlink ref="Z74" r:id="rId65" display="https://barttorvik.com/team.php?team=Syracuse&amp;year=2016" xr:uid="{50071C7A-1B7B-44FF-8BFA-B21D279F0AF1}"/>
    <hyperlink ref="Z75" r:id="rId66" display="https://barttorvik.com/team.php?team=Maryland&amp;year=2016" xr:uid="{184E8616-1557-47CA-859E-3DA9AFF37A1D}"/>
    <hyperlink ref="Z76" r:id="rId67" display="https://barttorvik.com/team.php?team=Maryland&amp;year=2016" xr:uid="{8D016FD9-DF50-4000-945D-C64E77EF44C3}"/>
    <hyperlink ref="Z77" r:id="rId68" display="https://barttorvik.com/team.php?team=Seton+Hall&amp;year=2016" xr:uid="{05D37B41-DA3F-4CEE-BE26-1BE8BAE08F7D}"/>
    <hyperlink ref="Z78" r:id="rId69" display="https://barttorvik.com/team.php?team=Seton+Hall&amp;year=2016" xr:uid="{E17F181F-28EB-40FA-8D9C-6F1B249AB84A}"/>
    <hyperlink ref="Z79" r:id="rId70" display="https://barttorvik.com/team.php?team=Texas&amp;year=2016" xr:uid="{84573EAD-4443-45C7-8420-E9A11DB555DA}"/>
    <hyperlink ref="Z80" r:id="rId71" display="https://barttorvik.com/team.php?team=Texas&amp;year=2016" xr:uid="{E18F0CCB-EB51-409E-BAB5-634A770572FA}"/>
    <hyperlink ref="Z81" r:id="rId72" display="https://barttorvik.com/team.php?team=Texas+Tech&amp;year=2016" xr:uid="{74C3DF81-2F59-4F11-98DF-98D89BB642D1}"/>
    <hyperlink ref="Z82" r:id="rId73" display="https://barttorvik.com/team.php?team=Texas+Tech&amp;year=2016" xr:uid="{F82F9043-23A7-4F0D-A9D5-3976EDD73275}"/>
    <hyperlink ref="Z83" r:id="rId74" display="https://barttorvik.com/team.php?team=Clemson&amp;year=2016" xr:uid="{BB6FC17E-1E6A-4DD2-9D21-CCF313FAAD26}"/>
    <hyperlink ref="Z85" r:id="rId75" display="https://barttorvik.com/team.php?team=San+Diego+St.&amp;year=2016" xr:uid="{2F96861E-86DC-4F41-A653-A802A13B9A93}"/>
    <hyperlink ref="Z87" r:id="rId76" display="https://barttorvik.com/team.php?team=George+Washington&amp;year=2016" xr:uid="{BF5FEE0C-3950-4BA9-A8EE-20A05395C6C8}"/>
    <hyperlink ref="Z89" r:id="rId77" display="https://barttorvik.com/team.php?team=Connecticut&amp;year=2016" xr:uid="{43A99D0D-ADEE-495D-BD7E-14E0E1012862}"/>
    <hyperlink ref="Z90" r:id="rId78" display="https://barttorvik.com/team.php?team=Connecticut&amp;year=2016" xr:uid="{2B504F3E-D835-49B5-A361-161E114CE96D}"/>
    <hyperlink ref="Z91" r:id="rId79" display="https://barttorvik.com/team.php?team=Yale&amp;year=2016" xr:uid="{75F83897-0231-486E-9472-9670190DC04F}"/>
    <hyperlink ref="Z92" r:id="rId80" display="https://barttorvik.com/team.php?team=Yale&amp;year=2016" xr:uid="{6D23058B-FF22-4075-9072-E7F82B8DDB10}"/>
    <hyperlink ref="Z93" r:id="rId81" display="https://barttorvik.com/team.php?team=LSU&amp;year=2016" xr:uid="{43EFCC9B-A699-4893-9750-E1B8B06A3DD7}"/>
    <hyperlink ref="Z95" r:id="rId82" display="https://barttorvik.com/team.php?team=Florida+St.&amp;year=2016" xr:uid="{57C92805-A172-462E-BC7B-FC1EE0F4EEF0}"/>
    <hyperlink ref="Z97" r:id="rId83" display="https://barttorvik.com/team.php?team=Rhode+Island&amp;year=2016" xr:uid="{0BC41559-3A35-49EF-845E-67A34C84B016}"/>
    <hyperlink ref="Z99" r:id="rId84" display="https://barttorvik.com/team.php?team=BYU&amp;year=2016" xr:uid="{B15CD55C-D9AB-4117-8999-45E4D1474194}"/>
    <hyperlink ref="Z101" r:id="rId85" display="https://barttorvik.com/team.php?team=Notre+Dame&amp;year=2016" xr:uid="{3A8CF590-CBD9-49BB-B9DB-F06C1FEA04F7}"/>
    <hyperlink ref="Z102" r:id="rId86" display="https://barttorvik.com/team.php?team=Notre+Dame&amp;year=2016" xr:uid="{31AB223B-65CC-4A5E-B486-0475E09DEC66}"/>
    <hyperlink ref="AA103" r:id="rId87" display="https://barttorvik.com/trank.php?&amp;begin=20151101&amp;end=20160501&amp;conlimit=All&amp;year=2016&amp;top=0&amp;venue=H&amp;type=All&amp;mingames=0&amp;quad=5&amp;rpi=" xr:uid="{52074EC8-5FF5-4C5C-A90E-36DDC72F694A}"/>
    <hyperlink ref="Z104" r:id="rId88" display="https://barttorvik.com/team.php?team=Pittsburgh&amp;year=2016" xr:uid="{B66E116F-6D91-4C30-B472-6CF68B5294E5}"/>
    <hyperlink ref="Z105" r:id="rId89" display="https://barttorvik.com/team.php?team=Pittsburgh&amp;year=2016" xr:uid="{7FA745CF-7EB9-4F26-BC34-E29CC3BF925E}"/>
    <hyperlink ref="Z106" r:id="rId90" display="https://barttorvik.com/team.php?team=Kansas+St.&amp;year=2016" xr:uid="{6B997A15-0DDE-4B76-9958-1731B017072C}"/>
    <hyperlink ref="Z108" r:id="rId91" display="https://barttorvik.com/team.php?team=Georgia+Tech&amp;year=2016" xr:uid="{394A9A58-E7EE-4658-B6D2-8F78B981C8AC}"/>
    <hyperlink ref="Z110" r:id="rId92" display="https://barttorvik.com/team.php?team=UCLA&amp;year=2016" xr:uid="{05195AB2-7C27-4080-A0D4-3CDF4FE9FFCF}"/>
    <hyperlink ref="Z112" r:id="rId93" display="https://barttorvik.com/team.php?team=Tulsa&amp;year=2016" xr:uid="{1E8D972F-121F-4BA5-96CB-DF2275200CF7}"/>
    <hyperlink ref="Z113" r:id="rId94" display="https://barttorvik.com/team.php?team=Tulsa&amp;year=2016" xr:uid="{071C244C-4642-4238-A9C7-7FFA59C16E70}"/>
    <hyperlink ref="Z114" r:id="rId95" display="https://barttorvik.com/team.php?team=South+Carolina&amp;year=2016" xr:uid="{BBBD5172-ECB3-48BB-B3BD-B7573B60E17F}"/>
    <hyperlink ref="Z116" r:id="rId96" display="https://barttorvik.com/team.php?team=Wisconsin&amp;year=2016" xr:uid="{40F26619-C191-46A5-8FC4-89774585BC85}"/>
    <hyperlink ref="Z117" r:id="rId97" display="https://barttorvik.com/team.php?team=Wisconsin&amp;year=2016" xr:uid="{E9DEBED3-F2BD-4CBE-97FD-DFB9ED4D84F1}"/>
    <hyperlink ref="Z118" r:id="rId98" display="https://barttorvik.com/team.php?team=Michigan&amp;year=2016" xr:uid="{3516BB46-BB50-4B64-829D-B458C0E0D2E0}"/>
    <hyperlink ref="Z119" r:id="rId99" display="https://barttorvik.com/team.php?team=Michigan&amp;year=2016" xr:uid="{409108BB-F9E9-4E4D-B0C6-9337EBFA196E}"/>
    <hyperlink ref="Z120" r:id="rId100" display="https://barttorvik.com/team.php?team=Arizona+St.&amp;year=2016" xr:uid="{56A4D3EB-5996-4974-A530-44DFBF3F49A9}"/>
    <hyperlink ref="Z122" r:id="rId101" display="https://barttorvik.com/team.php?team=South+Dakota+St.&amp;year=2016" xr:uid="{63CAA178-AA66-4FAF-B452-FF858A0935B8}"/>
    <hyperlink ref="Z123" r:id="rId102" display="https://barttorvik.com/team.php?team=South+Dakota+St.&amp;year=2016" xr:uid="{60A9ECA6-D8F8-4ADF-95CC-16AB748AFA4E}"/>
    <hyperlink ref="Z124" r:id="rId103" display="https://barttorvik.com/team.php?team=Arkansas&amp;year=2016" xr:uid="{4E8AE689-F233-45C1-BAD8-548015C8B84C}"/>
    <hyperlink ref="Z126" r:id="rId104" display="https://barttorvik.com/team.php?team=Georgia&amp;year=2016" xr:uid="{DEBB9F1E-5E19-400F-BDAF-9FE20E0D0E46}"/>
    <hyperlink ref="Z128" r:id="rId105" display="https://barttorvik.com/team.php?team=Oregon+St.&amp;year=2016" xr:uid="{E4B98D8E-4BC2-46D8-9F87-5096774109F1}"/>
    <hyperlink ref="Z129" r:id="rId106" display="https://barttorvik.com/team.php?team=Oregon+St.&amp;year=2016" xr:uid="{7FB336DF-B2A9-41D5-82D1-47D0AE7685F2}"/>
    <hyperlink ref="Z130" r:id="rId107" display="https://barttorvik.com/team.php?team=Northern+Iowa&amp;year=2016" xr:uid="{ED7D6A8E-1825-4FFA-8466-D21F131001F5}"/>
    <hyperlink ref="Z131" r:id="rId108" display="https://barttorvik.com/team.php?team=Northern+Iowa&amp;year=2016" xr:uid="{7B03AC6A-6EE8-4435-841B-4956ECD45C91}"/>
    <hyperlink ref="Z132" r:id="rId109" display="https://barttorvik.com/team.php?team=Washington&amp;year=2016" xr:uid="{10CD3986-E84C-42C8-ABD6-BC5D01B182AA}"/>
    <hyperlink ref="Z134" r:id="rId110" display="https://barttorvik.com/team.php?team=Dayton&amp;year=2016" xr:uid="{4AD970ED-F079-485E-B4BA-7D3969E6D7FC}"/>
    <hyperlink ref="Z135" r:id="rId111" display="https://barttorvik.com/team.php?team=Dayton&amp;year=2016" xr:uid="{FD09A494-C276-494E-AA44-B72727F5946A}"/>
    <hyperlink ref="Z136" r:id="rId112" display="https://barttorvik.com/team.php?team=Princeton&amp;year=2016" xr:uid="{1CB5AB45-2BF6-49A1-96F0-4DBB49C7E82D}"/>
    <hyperlink ref="Z138" r:id="rId113" display="https://barttorvik.com/team.php?team=Saint+Joseph%27s&amp;year=2016" xr:uid="{65120CDC-66B2-4755-8C8D-D387B7AFB940}"/>
    <hyperlink ref="Z139" r:id="rId114" display="https://barttorvik.com/team.php?team=Saint+Joseph%27s&amp;year=2016" xr:uid="{85B04F26-AC4C-4802-8F11-099008748C47}"/>
    <hyperlink ref="Z140" r:id="rId115" display="https://barttorvik.com/team.php?team=Little+Rock&amp;year=2016" xr:uid="{8FE9DFA7-D81C-4BB8-B048-6DAEF41A3416}"/>
    <hyperlink ref="Z141" r:id="rId116" display="https://barttorvik.com/team.php?team=Little+Rock&amp;year=2016" xr:uid="{A891C1C0-275A-480F-8957-D8915487A9A8}"/>
    <hyperlink ref="Z142" r:id="rId117" display="https://barttorvik.com/team.php?team=Houston&amp;year=2016" xr:uid="{6BC33B1B-A83C-493A-8DD1-785F6DEBB4C0}"/>
    <hyperlink ref="Z144" r:id="rId118" display="https://barttorvik.com/team.php?team=New+Mexico&amp;year=2016" xr:uid="{C146E0ED-548E-40AB-B75A-066CC33D01EB}"/>
    <hyperlink ref="Z146" r:id="rId119" display="https://barttorvik.com/team.php?team=Stanford&amp;year=2016" xr:uid="{573DAA21-6ED6-4AA3-851B-6BBC8D3C6630}"/>
    <hyperlink ref="Z148" r:id="rId120" display="https://barttorvik.com/team.php?team=UC+Irvine&amp;year=2016" xr:uid="{B32F8F77-DB57-420A-ADDF-54C5CCF6ACFC}"/>
    <hyperlink ref="Z150" r:id="rId121" display="https://barttorvik.com/team.php?team=Alabama&amp;year=2016" xr:uid="{AFC86279-EF32-4ABA-9D77-5FD5DF2591AC}"/>
    <hyperlink ref="Z152" r:id="rId122" display="https://barttorvik.com/team.php?team=Stephen+F.+Austin&amp;year=2016" xr:uid="{25A61A1D-3C91-4D26-89E3-9D3F817D8FDD}"/>
    <hyperlink ref="Z153" r:id="rId123" display="https://barttorvik.com/team.php?team=Stephen+F.+Austin&amp;year=2016" xr:uid="{9B6F0629-E44D-4F95-9FB0-88650749C929}"/>
    <hyperlink ref="AA154" r:id="rId124" display="https://barttorvik.com/trank.php?&amp;begin=20151101&amp;end=20160501&amp;conlimit=All&amp;year=2016&amp;top=0&amp;venue=H&amp;type=All&amp;mingames=0&amp;quad=5&amp;rpi=" xr:uid="{C756CD0D-CBE9-4FF7-899B-3E9D8AD69854}"/>
    <hyperlink ref="Z155" r:id="rId125" display="https://barttorvik.com/team.php?team=Louisiana+Monroe&amp;year=2016" xr:uid="{F3029355-C938-40DE-A629-C8A4A2676B53}"/>
    <hyperlink ref="Z157" r:id="rId126" display="https://barttorvik.com/team.php?team=Oklahoma+St.&amp;year=2016" xr:uid="{3265B40F-9420-4F80-AC3E-85E0CDA96497}"/>
    <hyperlink ref="Z159" r:id="rId127" display="https://barttorvik.com/team.php?team=Ohio+St.&amp;year=2016" xr:uid="{5E712256-A3F3-45D5-A77D-6C9787A393F1}"/>
    <hyperlink ref="Z161" r:id="rId128" display="https://barttorvik.com/team.php?team=Akron&amp;year=2016" xr:uid="{7E37558F-0F34-4FDE-8C2E-EEE249A76098}"/>
    <hyperlink ref="Z163" r:id="rId129" display="https://barttorvik.com/team.php?team=Hawaii&amp;year=2016" xr:uid="{6BB3CB80-0904-418E-B405-B712E3BCF79B}"/>
    <hyperlink ref="Z164" r:id="rId130" display="https://barttorvik.com/team.php?team=Hawaii&amp;year=2016" xr:uid="{AEC4B447-4199-41CA-90C7-F5BA266DEA5D}"/>
    <hyperlink ref="Z165" r:id="rId131" display="https://barttorvik.com/team.php?team=Virginia+Tech&amp;year=2016" xr:uid="{951C0971-074F-4746-8B53-11F90453EACA}"/>
    <hyperlink ref="Z167" r:id="rId132" display="https://barttorvik.com/team.php?team=Cal+St.+Bakersfield&amp;year=2016" xr:uid="{BE9FC0A7-FFA4-41B8-B51B-F8503987720D}"/>
    <hyperlink ref="Z168" r:id="rId133" display="https://barttorvik.com/team.php?team=Cal+St.+Bakersfield&amp;year=2016" xr:uid="{CF4CBEA3-0270-4004-A840-05AA8933552F}"/>
    <hyperlink ref="Z169" r:id="rId134" display="https://barttorvik.com/team.php?team=Richmond&amp;year=2016" xr:uid="{FA255FA4-033E-4D77-965B-48F255655265}"/>
    <hyperlink ref="Z171" r:id="rId135" display="https://barttorvik.com/team.php?team=Tennessee&amp;year=2016" xr:uid="{2BC9A58C-BEA7-44F1-91B7-D9E10E0CD4E4}"/>
    <hyperlink ref="Z173" r:id="rId136" display="https://barttorvik.com/team.php?team=Mississippi+St.&amp;year=2016" xr:uid="{4E1DE61B-FB89-4047-99E9-057CF470036C}"/>
    <hyperlink ref="Z175" r:id="rId137" display="https://barttorvik.com/team.php?team=Old+Dominion&amp;year=2016" xr:uid="{924A799A-E0F6-414F-88EB-B328105050B1}"/>
    <hyperlink ref="Z177" r:id="rId138" display="https://barttorvik.com/team.php?team=Boise+St.&amp;year=2016" xr:uid="{425D89EB-3003-4A06-B353-8A7E21ABF481}"/>
    <hyperlink ref="Z179" r:id="rId139" display="https://barttorvik.com/team.php?team=Evansville&amp;year=2016" xr:uid="{3F8B2BAB-FBF1-462E-AB53-8CF9F7EA0E16}"/>
    <hyperlink ref="Z181" r:id="rId140" display="https://barttorvik.com/team.php?team=UT+Arlington&amp;year=2016" xr:uid="{6D0284DD-639E-4EA8-BF09-BA39877E8C92}"/>
    <hyperlink ref="Z183" r:id="rId141" display="https://barttorvik.com/team.php?team=Mississippi&amp;year=2016" xr:uid="{657D1DC6-7F64-4297-AEB2-8EE9817CE347}"/>
    <hyperlink ref="Z185" r:id="rId142" display="https://barttorvik.com/team.php?team=Long+Beach+St.&amp;year=2016" xr:uid="{F1190540-785E-4779-8CB1-CEF1405170EE}"/>
    <hyperlink ref="Z187" r:id="rId143" display="https://barttorvik.com/team.php?team=Davidson&amp;year=2016" xr:uid="{1725B9BA-59C2-4C82-B67A-2C6047FDEC79}"/>
    <hyperlink ref="Z189" r:id="rId144" display="https://barttorvik.com/team.php?team=Providence&amp;year=2016" xr:uid="{5BA463B8-CF99-4171-9B1A-8C9B8446380D}"/>
    <hyperlink ref="Z190" r:id="rId145" display="https://barttorvik.com/team.php?team=Providence&amp;year=2016" xr:uid="{028B9ADA-15A7-427E-AA7A-5B5C2A2D561A}"/>
    <hyperlink ref="Z191" r:id="rId146" display="https://barttorvik.com/team.php?team=Georgetown&amp;year=2016" xr:uid="{9ADCF240-00D1-4D3C-80A1-66E82AC2F08A}"/>
    <hyperlink ref="Z193" r:id="rId147" display="https://barttorvik.com/team.php?team=Wright+St.&amp;year=2016" xr:uid="{A3693FCC-A831-44FF-8B82-FF6FB3D8A2E4}"/>
    <hyperlink ref="Z195" r:id="rId148" display="https://barttorvik.com/team.php?team=William+%26+Mary&amp;year=2016" xr:uid="{2AEECE9F-558D-4114-B78D-87E98B81B57D}"/>
    <hyperlink ref="Z197" r:id="rId149" display="https://barttorvik.com/team.php?team=Illinois+St.&amp;year=2016" xr:uid="{1452A9AC-E363-45A0-89A6-135648499A77}"/>
    <hyperlink ref="Z199" r:id="rId150" display="https://barttorvik.com/team.php?team=Northwestern&amp;year=2016" xr:uid="{15088348-5F60-4321-BAB3-4958DB3CD98E}"/>
    <hyperlink ref="Z201" r:id="rId151" display="https://barttorvik.com/team.php?team=Chattanooga&amp;year=2016" xr:uid="{AA33C374-8E87-433F-ABA6-4A22477409E5}"/>
    <hyperlink ref="Z202" r:id="rId152" display="https://barttorvik.com/team.php?team=Chattanooga&amp;year=2016" xr:uid="{1708B812-43F9-4DDC-93DA-83AD6B61308F}"/>
    <hyperlink ref="Z203" r:id="rId153" display="https://barttorvik.com/team.php?team=New+Mexico+St.&amp;year=2016" xr:uid="{07E50ED2-13AE-4E6F-BB69-48BC44AC4B96}"/>
    <hyperlink ref="AA205" r:id="rId154" display="https://barttorvik.com/trank.php?&amp;begin=20151101&amp;end=20160501&amp;conlimit=All&amp;year=2016&amp;top=0&amp;venue=H&amp;type=All&amp;mingames=0&amp;quad=5&amp;rpi=" xr:uid="{80BA433D-4498-4668-990F-30C83E343996}"/>
    <hyperlink ref="Z206" r:id="rId155" display="https://barttorvik.com/team.php?team=Toledo&amp;year=2016" xr:uid="{5F949453-7B14-4174-A3A4-AEB08EDBA625}"/>
    <hyperlink ref="Z208" r:id="rId156" display="https://barttorvik.com/team.php?team=Memphis&amp;year=2016" xr:uid="{31464F46-D78C-4BF4-9AD7-7D5B8BF602C9}"/>
    <hyperlink ref="Z210" r:id="rId157" display="https://barttorvik.com/team.php?team=UNLV&amp;year=2016" xr:uid="{872E8503-F6BA-4DA9-AF48-293BBAF8E6FE}"/>
    <hyperlink ref="Z212" r:id="rId158" display="https://barttorvik.com/team.php?team=Weber+St.&amp;year=2016" xr:uid="{7761A1A5-2E55-4556-8569-7C8EB782FBE0}"/>
    <hyperlink ref="Z213" r:id="rId159" display="https://barttorvik.com/team.php?team=Weber+St.&amp;year=2016" xr:uid="{0BBA952E-4069-4D95-A200-BFC72CE70AE0}"/>
    <hyperlink ref="Z214" r:id="rId160" display="https://barttorvik.com/team.php?team=Monmouth&amp;year=2016" xr:uid="{D2CC8BBA-48CB-4533-A5BB-0A82BC57F454}"/>
    <hyperlink ref="Z216" r:id="rId161" display="https://barttorvik.com/team.php?team=UNC+Wilmington&amp;year=2016" xr:uid="{F586450F-D91B-4E4B-8B83-CAE4BB003CAF}"/>
    <hyperlink ref="Z217" r:id="rId162" display="https://barttorvik.com/team.php?team=UNC+Wilmington&amp;year=2016" xr:uid="{DCBDAD66-2712-4C81-8132-ED4D462558D1}"/>
    <hyperlink ref="Z218" r:id="rId163" display="https://barttorvik.com/team.php?team=Temple&amp;year=2016" xr:uid="{2D3CB1FC-1194-4BD4-B219-2F380B4DA8C2}"/>
    <hyperlink ref="Z219" r:id="rId164" display="https://barttorvik.com/team.php?team=Temple&amp;year=2016" xr:uid="{930A486D-CAA0-4B7A-8B33-F0EA5A36F22B}"/>
    <hyperlink ref="Z220" r:id="rId165" display="https://barttorvik.com/team.php?team=Belmont&amp;year=2016" xr:uid="{E2C920E7-C5B7-437B-9C48-D9497B102D86}"/>
    <hyperlink ref="Z222" r:id="rId166" display="https://barttorvik.com/team.php?team=Marquette&amp;year=2016" xr:uid="{B4A8E5E1-4497-4B40-9E1A-55220FA952B7}"/>
    <hyperlink ref="Z224" r:id="rId167" display="https://barttorvik.com/team.php?team=Nebraska&amp;year=2016" xr:uid="{4AF2F9E5-E617-49BC-8855-4F64F6D49A11}"/>
    <hyperlink ref="Z226" r:id="rId168" display="https://barttorvik.com/team.php?team=Texas+Southern&amp;year=2016" xr:uid="{2950DBEB-C988-4DD7-9B51-075BA7C94584}"/>
    <hyperlink ref="Z228" r:id="rId169" display="https://barttorvik.com/team.php?team=Towson&amp;year=2016" xr:uid="{84E2EB5C-36B3-4210-AE61-BB3A1B14A9A9}"/>
    <hyperlink ref="Z230" r:id="rId170" display="https://barttorvik.com/team.php?team=Eastern+Michigan&amp;year=2016" xr:uid="{A3E1D539-3B35-4EE0-BE66-D30098A62945}"/>
    <hyperlink ref="Z232" r:id="rId171" display="https://barttorvik.com/team.php?team=Fresno+St.&amp;year=2016" xr:uid="{D7EAAD2E-F2DD-4177-81AE-8DB3BED51348}"/>
    <hyperlink ref="Z233" r:id="rId172" display="https://barttorvik.com/team.php?team=Fresno+St.&amp;year=2016" xr:uid="{8283A212-C947-41D1-9529-C1F091B395BA}"/>
    <hyperlink ref="Z234" r:id="rId173" display="https://barttorvik.com/team.php?team=TCU&amp;year=2016" xr:uid="{C0BC16C2-D0B8-41A8-A606-13F4C0350721}"/>
    <hyperlink ref="Z236" r:id="rId174" display="https://barttorvik.com/team.php?team=St.+Bonaventure&amp;year=2016" xr:uid="{BAF36796-BD5C-461B-97A6-81B75BBBF1C8}"/>
    <hyperlink ref="Z238" r:id="rId175" display="https://barttorvik.com/team.php?team=North+Carolina+St.&amp;year=2016" xr:uid="{1E8FDAAB-E435-458C-AA72-21E4BB1B270D}"/>
    <hyperlink ref="Z240" r:id="rId176" display="https://barttorvik.com/team.php?team=Missouri&amp;year=2016" xr:uid="{E5A5D250-1711-42D4-91A7-ED278B157B91}"/>
    <hyperlink ref="Z242" r:id="rId177" display="https://barttorvik.com/team.php?team=College+of+Charleston&amp;year=2016" xr:uid="{05F4B40A-E805-485C-9240-105C0D02F147}"/>
    <hyperlink ref="Z244" r:id="rId178" display="https://barttorvik.com/team.php?team=Pepperdine&amp;year=2016" xr:uid="{2318B137-DA09-4A70-9CE8-96C96A837ABA}"/>
    <hyperlink ref="Z246" r:id="rId179" display="https://barttorvik.com/team.php?team=Louisiana+Lafayette&amp;year=2016" xr:uid="{589E8BC5-5BE6-4108-8497-90A0A082E131}"/>
    <hyperlink ref="Z248" r:id="rId180" display="https://barttorvik.com/team.php?team=Siena&amp;year=2016" xr:uid="{AD251AC3-9C87-4DE3-AD8A-508A99B622F1}"/>
    <hyperlink ref="Z250" r:id="rId181" display="https://barttorvik.com/team.php?team=North+Dakota+St.&amp;year=2016" xr:uid="{43E7C829-1249-401B-88C6-F9BBFC33A28B}"/>
    <hyperlink ref="Z252" r:id="rId182" display="https://barttorvik.com/team.php?team=Fordham&amp;year=2016" xr:uid="{4B544A85-8ED8-46D9-8F89-09BC99327682}"/>
    <hyperlink ref="Z254" r:id="rId183" display="https://barttorvik.com/team.php?team=Montana&amp;year=2016" xr:uid="{C76AC7C5-3AAF-4551-8380-DA6417DCF0F2}"/>
    <hyperlink ref="AA256" r:id="rId184" display="https://barttorvik.com/trank.php?&amp;begin=20151101&amp;end=20160501&amp;conlimit=All&amp;year=2016&amp;top=0&amp;venue=H&amp;type=All&amp;mingames=0&amp;quad=5&amp;rpi=" xr:uid="{36FCB44D-D62F-48D9-BA0F-E0A5D4B3A543}"/>
    <hyperlink ref="Z257" r:id="rId185" display="https://barttorvik.com/team.php?team=Wake+Forest&amp;year=2016" xr:uid="{33FE58F7-D7EF-45AC-9895-838373B2BCA9}"/>
    <hyperlink ref="Z259" r:id="rId186" display="https://barttorvik.com/team.php?team=UAB&amp;year=2016" xr:uid="{B002AE65-FE21-47EF-A6A4-DC7313A6F60F}"/>
    <hyperlink ref="Z261" r:id="rId187" display="https://barttorvik.com/team.php?team=Murray+St.&amp;year=2016" xr:uid="{0952DB15-DB2C-4942-AA23-DBE9EE917959}"/>
    <hyperlink ref="Z263" r:id="rId188" display="https://barttorvik.com/team.php?team=Marshall&amp;year=2016" xr:uid="{0F689E63-A700-4245-B000-D924E3D5CFC9}"/>
    <hyperlink ref="Z265" r:id="rId189" display="https://barttorvik.com/team.php?team=Northern+Illinois&amp;year=2016" xr:uid="{9BA39B55-511F-46DD-AC11-F9A2590F097E}"/>
    <hyperlink ref="Z267" r:id="rId190" display="https://barttorvik.com/team.php?team=Grand+Canyon&amp;year=2016" xr:uid="{4BE7A916-739D-4C01-8EEE-A63CB1C9B28A}"/>
    <hyperlink ref="Z269" r:id="rId191" display="https://barttorvik.com/team.php?team=Hofstra&amp;year=2016" xr:uid="{77B76BCE-4DA7-490F-8A25-D375ECA23704}"/>
    <hyperlink ref="Z271" r:id="rId192" display="https://barttorvik.com/team.php?team=Indiana+St.&amp;year=2016" xr:uid="{A8814CE3-A53E-438C-92B2-C7C1B02699B6}"/>
    <hyperlink ref="Z273" r:id="rId193" display="https://barttorvik.com/team.php?team=Louisiana+Tech&amp;year=2016" xr:uid="{32CDBEB8-0125-49B1-A136-89A200447AAF}"/>
    <hyperlink ref="Z275" r:id="rId194" display="https://barttorvik.com/team.php?team=Mercer&amp;year=2016" xr:uid="{D6AC1529-172A-4827-AF5E-3B780F18D678}"/>
    <hyperlink ref="Z277" r:id="rId195" display="https://barttorvik.com/team.php?team=James+Madison&amp;year=2016" xr:uid="{2A7B5D6B-0AB1-4C79-A4C1-BBCAEE6A07D4}"/>
    <hyperlink ref="Z279" r:id="rId196" display="https://barttorvik.com/team.php?team=Eastern+Washington&amp;year=2016" xr:uid="{B7294183-EA43-4E43-8E78-1346B2AB7F31}"/>
    <hyperlink ref="Z281" r:id="rId197" display="https://barttorvik.com/team.php?team=Nevada&amp;year=2016" xr:uid="{12007225-576D-401A-A561-CAC88B67F5E4}"/>
    <hyperlink ref="Z283" r:id="rId198" display="https://barttorvik.com/team.php?team=Utah+St.&amp;year=2016" xr:uid="{587CD935-037D-4243-BF1F-C32CDDEC6550}"/>
    <hyperlink ref="Z285" r:id="rId199" display="https://barttorvik.com/team.php?team=Albany&amp;year=2016" xr:uid="{DFCD9B38-D0AD-4B31-9589-0F6A4034A28D}"/>
    <hyperlink ref="Z287" r:id="rId200" display="https://barttorvik.com/team.php?team=IPFW&amp;year=2016" xr:uid="{848AAE91-14D2-4310-AFEB-1559C9ED4787}"/>
    <hyperlink ref="Z289" r:id="rId201" display="https://barttorvik.com/team.php?team=Auburn&amp;year=2016" xr:uid="{125C19AE-592D-43F4-89A8-AB0FBE92D896}"/>
    <hyperlink ref="Z291" r:id="rId202" display="https://barttorvik.com/team.php?team=UC+Santa+Barbara&amp;year=2016" xr:uid="{302CC8CF-EAB0-408A-93B5-44BB1717E135}"/>
    <hyperlink ref="Z293" r:id="rId203" display="https://barttorvik.com/team.php?team=Columbia&amp;year=2016" xr:uid="{45F822F9-C8DE-4390-AF76-1B5537755468}"/>
    <hyperlink ref="Z295" r:id="rId204" display="https://barttorvik.com/team.php?team=Central+Michigan&amp;year=2016" xr:uid="{AD52FE8D-6CD3-413E-A78D-47B2B9C647FD}"/>
    <hyperlink ref="Z297" r:id="rId205" display="https://barttorvik.com/team.php?team=Georgia+Southern&amp;year=2016" xr:uid="{DFB5553D-6F83-47EE-978D-CDB0AF88DE64}"/>
    <hyperlink ref="Z299" r:id="rId206" display="https://barttorvik.com/team.php?team=Penn+St.&amp;year=2016" xr:uid="{761A3242-1729-4975-AAB1-9FEC04641FEB}"/>
    <hyperlink ref="Z301" r:id="rId207" display="https://barttorvik.com/team.php?team=Morehead+St.&amp;year=2016" xr:uid="{255FAA96-66A0-437B-A1C3-40E4F27173F8}"/>
    <hyperlink ref="Z303" r:id="rId208" display="https://barttorvik.com/team.php?team=Ohio&amp;year=2016" xr:uid="{C33824AA-1B56-41F1-821D-99AA0D77CEC9}"/>
    <hyperlink ref="Z305" r:id="rId209" display="https://barttorvik.com/team.php?team=Milwaukee&amp;year=2016" xr:uid="{BB76B376-2030-44C5-97F4-52FFA39E017C}"/>
    <hyperlink ref="AA307" r:id="rId210" display="https://barttorvik.com/trank.php?&amp;begin=20151101&amp;end=20160501&amp;conlimit=All&amp;year=2016&amp;top=0&amp;venue=H&amp;type=All&amp;mingames=0&amp;quad=5&amp;rpi=" xr:uid="{5A6553F5-3028-4919-9B36-5BCB53F0E66B}"/>
    <hyperlink ref="Z308" r:id="rId211" display="https://barttorvik.com/team.php?team=Iona&amp;year=2016" xr:uid="{26E84583-3AB2-4AFD-AB4A-0264CD3E6C43}"/>
    <hyperlink ref="Z309" r:id="rId212" display="https://barttorvik.com/team.php?team=Iona&amp;year=2016" xr:uid="{8050881D-81CF-4241-9115-3A583E6A37CC}"/>
    <hyperlink ref="Z310" r:id="rId213" display="https://barttorvik.com/team.php?team=Duquesne&amp;year=2016" xr:uid="{9C8C0129-A6E1-4987-8D78-ED41C0608B86}"/>
    <hyperlink ref="Z312" r:id="rId214" display="https://barttorvik.com/team.php?team=Portland&amp;year=2016" xr:uid="{7C812C58-5EDF-49D3-B825-6DCE2F63F4AD}"/>
    <hyperlink ref="Z314" r:id="rId215" display="https://barttorvik.com/team.php?team=Stony+Brook&amp;year=2016" xr:uid="{18CB4E94-2AF8-4D5F-AB69-92307E958AD1}"/>
    <hyperlink ref="Z315" r:id="rId216" display="https://barttorvik.com/team.php?team=Stony+Brook&amp;year=2016" xr:uid="{64520560-D120-4A05-87A7-7AA7180355C2}"/>
    <hyperlink ref="Z316" r:id="rId217" display="https://barttorvik.com/team.php?team=Florida+Gulf+Coast&amp;year=2016" xr:uid="{34B412FD-513F-46F8-BA50-3B07183F92DB}"/>
    <hyperlink ref="Z317" r:id="rId218" display="https://barttorvik.com/team.php?team=Florida+Gulf+Coast&amp;year=2016" xr:uid="{E9C9B177-D0E4-4C81-A08F-9C0E3D5E907C}"/>
    <hyperlink ref="Z318" r:id="rId219" display="https://barttorvik.com/team.php?team=Green+Bay&amp;year=2016" xr:uid="{38DC0BD6-A941-40C3-8392-E9CB03F74A7E}"/>
    <hyperlink ref="Z319" r:id="rId220" display="https://barttorvik.com/team.php?team=Green+Bay&amp;year=2016" xr:uid="{BD6ACD28-2B8B-4B0D-9B6C-2B4A18703C53}"/>
    <hyperlink ref="Z320" r:id="rId221" display="https://barttorvik.com/team.php?team=Harvard&amp;year=2016" xr:uid="{3DE5947A-4784-4374-AD38-211D02DE052F}"/>
    <hyperlink ref="Z322" r:id="rId222" display="https://barttorvik.com/team.php?team=DePaul&amp;year=2016" xr:uid="{D7D0E269-EEAC-49D3-BE5C-31F4AA88EFB2}"/>
    <hyperlink ref="Z324" r:id="rId223" display="https://barttorvik.com/team.php?team=Northeastern&amp;year=2016" xr:uid="{72D2389F-AB34-4001-B7AB-5CAD787D58CB}"/>
    <hyperlink ref="Z326" r:id="rId224" display="https://barttorvik.com/team.php?team=IUPUI&amp;year=2016" xr:uid="{85F3FA34-1F72-4A27-ADF6-73E39B974D05}"/>
    <hyperlink ref="Z328" r:id="rId225" display="https://barttorvik.com/team.php?team=Kent+St.&amp;year=2016" xr:uid="{B29F21BE-F5B4-435F-A622-E9C066575FB2}"/>
    <hyperlink ref="Z330" r:id="rId226" display="https://barttorvik.com/team.php?team=Georgia+St.&amp;year=2016" xr:uid="{BC93D49E-2F73-438E-AAB6-99B2E993E7BD}"/>
    <hyperlink ref="Z332" r:id="rId227" display="https://barttorvik.com/team.php?team=Furman&amp;year=2016" xr:uid="{1059ABE6-8A8A-4D81-A4D7-CFC9F8F7C070}"/>
    <hyperlink ref="Z334" r:id="rId228" display="https://barttorvik.com/team.php?team=Middle+Tennessee&amp;year=2016" xr:uid="{AC86CC89-444A-4269-954A-6E4928A8D48B}"/>
    <hyperlink ref="Z335" r:id="rId229" display="https://barttorvik.com/team.php?team=Middle+Tennessee&amp;year=2016" xr:uid="{0E502C84-7E22-4D5A-AB4D-5F561755E65E}"/>
    <hyperlink ref="Z336" r:id="rId230" display="https://barttorvik.com/team.php?team=Tennessee+Tech&amp;year=2016" xr:uid="{D6A83FC8-C2EC-4A2F-883E-CD24E9C4074B}"/>
    <hyperlink ref="Z338" r:id="rId231" display="https://barttorvik.com/team.php?team=Colorado+St.&amp;year=2016" xr:uid="{7D0DB32B-6007-4385-8A09-15DB08409D46}"/>
    <hyperlink ref="Z340" r:id="rId232" display="https://barttorvik.com/team.php?team=Wofford&amp;year=2016" xr:uid="{67754605-AF84-4F83-8304-441A00947109}"/>
    <hyperlink ref="Z342" r:id="rId233" display="https://barttorvik.com/team.php?team=Montana+St.&amp;year=2016" xr:uid="{51223708-EE60-408E-9C2C-1143FADD6E7D}"/>
    <hyperlink ref="Z344" r:id="rId234" display="https://barttorvik.com/team.php?team=Wyoming&amp;year=2016" xr:uid="{5478F6B4-2AC7-4DA7-A5F9-E22CB3CF575E}"/>
    <hyperlink ref="Z346" r:id="rId235" display="https://barttorvik.com/team.php?team=Detroit&amp;year=2016" xr:uid="{6CADCBD3-290A-4817-B2A9-2C1D5A5428FE}"/>
    <hyperlink ref="Z348" r:id="rId236" display="https://barttorvik.com/team.php?team=Illinois&amp;year=2016" xr:uid="{4972586A-658B-4348-8894-8AF890898CEE}"/>
    <hyperlink ref="Z350" r:id="rId237" display="https://barttorvik.com/team.php?team=Western+Michigan&amp;year=2016" xr:uid="{5A2EAB24-896B-4AB2-ADD5-26310C997AB4}"/>
    <hyperlink ref="Z352" r:id="rId238" display="https://barttorvik.com/team.php?team=Texas+A%26M+Corpus+Chris&amp;year=2016" xr:uid="{967EFFCF-0753-4CF0-8C14-439E050ECD6B}"/>
    <hyperlink ref="Z354" r:id="rId239" display="https://barttorvik.com/team.php?team=Oral+Roberts&amp;year=2016" xr:uid="{C11B91EE-9B11-444D-A1D8-135FABB5D299}"/>
    <hyperlink ref="Z356" r:id="rId240" display="https://barttorvik.com/team.php?team=Tennessee+St.&amp;year=2016" xr:uid="{4B259CA4-96B1-406A-9669-BF54722BF5B8}"/>
    <hyperlink ref="AA358" r:id="rId241" display="https://barttorvik.com/trank.php?&amp;begin=20151101&amp;end=20160501&amp;conlimit=All&amp;year=2016&amp;top=0&amp;venue=H&amp;type=All&amp;mingames=0&amp;quad=5&amp;rpi=" xr:uid="{859EBFEC-C8BC-4456-8A94-A6E261013A59}"/>
    <hyperlink ref="Z359" r:id="rId242" display="https://barttorvik.com/team.php?team=UNC+Asheville&amp;year=2016" xr:uid="{C035D3F5-AF4B-4C47-9690-AB13F50107EB}"/>
    <hyperlink ref="Z360" r:id="rId243" display="https://barttorvik.com/team.php?team=UNC+Asheville&amp;year=2016" xr:uid="{8689C091-46C7-48E9-92E4-541BE5293FDC}"/>
    <hyperlink ref="Z361" r:id="rId244" display="https://barttorvik.com/team.php?team=Buffalo&amp;year=2016" xr:uid="{19D34E78-474E-47F7-9ED5-EE9A6DD2B734}"/>
    <hyperlink ref="Z362" r:id="rId245" display="https://barttorvik.com/team.php?team=Buffalo&amp;year=2016" xr:uid="{65DEFA74-1BFE-4E01-9EF7-11C44EF23D4E}"/>
    <hyperlink ref="Z363" r:id="rId246" display="https://barttorvik.com/team.php?team=Washington+St.&amp;year=2016" xr:uid="{F0FE76DC-80C2-4D2F-B7B7-4D927B272B4F}"/>
    <hyperlink ref="Z365" r:id="rId247" display="https://barttorvik.com/team.php?team=Southern+Illinois&amp;year=2016" xr:uid="{C1A2601C-CC3E-43A8-AF74-0D0D63A88BA7}"/>
    <hyperlink ref="Z367" r:id="rId248" display="https://barttorvik.com/team.php?team=George+Mason&amp;year=2016" xr:uid="{9FD97FB5-9D56-4E00-AB92-3CE4655C0CC2}"/>
    <hyperlink ref="Z369" r:id="rId249" display="https://barttorvik.com/team.php?team=High+Point&amp;year=2016" xr:uid="{EC384CC2-8032-44D6-A581-2CE928BD72C2}"/>
    <hyperlink ref="Z371" r:id="rId250" display="https://barttorvik.com/team.php?team=Oakland&amp;year=2016" xr:uid="{B11F2B05-6A49-4526-B6F0-8B0BD39D0F32}"/>
    <hyperlink ref="Z373" r:id="rId251" display="https://barttorvik.com/team.php?team=Minnesota&amp;year=2016" xr:uid="{D0F8B48F-DFC0-43F3-9852-F1DB1BF92F19}"/>
    <hyperlink ref="Z375" r:id="rId252" display="https://barttorvik.com/team.php?team=East+Tennessee+St.&amp;year=2016" xr:uid="{DF3E996B-F87A-42E9-9737-6161278F1751}"/>
    <hyperlink ref="Z377" r:id="rId253" display="https://barttorvik.com/team.php?team=Bucknell&amp;year=2016" xr:uid="{134EB1C6-9C9A-4B00-AFB0-1059CBFA3345}"/>
    <hyperlink ref="Z379" r:id="rId254" display="https://barttorvik.com/team.php?team=Boston+College&amp;year=2016" xr:uid="{2ADFF678-D220-497D-A36D-BB315979DDB3}"/>
    <hyperlink ref="Z381" r:id="rId255" display="https://barttorvik.com/team.php?team=North+Florida&amp;year=2016" xr:uid="{2ACB7DAE-3184-4072-B39C-8A31DC789F1E}"/>
    <hyperlink ref="Z383" r:id="rId256" display="https://barttorvik.com/team.php?team=Massachusetts&amp;year=2016" xr:uid="{D051B37A-4F1F-4C75-B359-8BB39DF43675}"/>
    <hyperlink ref="Z385" r:id="rId257" display="https://barttorvik.com/team.php?team=Ball+St.&amp;year=2016" xr:uid="{D4888564-1D16-4C82-8E09-87EAFE18C2FC}"/>
    <hyperlink ref="Z387" r:id="rId258" display="https://barttorvik.com/team.php?team=Western+Kentucky&amp;year=2016" xr:uid="{67F2B085-9A13-4DD4-9EB3-B57E32AD77A3}"/>
    <hyperlink ref="Z389" r:id="rId259" display="https://barttorvik.com/team.php?team=Elon&amp;year=2016" xr:uid="{AF3DC5C6-007C-442E-A69C-2F6F09D9F0E8}"/>
    <hyperlink ref="Z391" r:id="rId260" display="https://barttorvik.com/team.php?team=Coastal+Carolina&amp;year=2016" xr:uid="{21D823EC-5580-4BB1-AEA8-E8CDC6D8F7F9}"/>
    <hyperlink ref="Z393" r:id="rId261" display="https://barttorvik.com/team.php?team=Winthrop&amp;year=2016" xr:uid="{2F3F8869-84BD-4D0F-BBCA-08FD44824CA1}"/>
    <hyperlink ref="Z395" r:id="rId262" display="https://barttorvik.com/team.php?team=UCF&amp;year=2016" xr:uid="{75C7536B-4E50-4A58-BC40-A9012B36FD3F}"/>
    <hyperlink ref="Z397" r:id="rId263" display="https://barttorvik.com/team.php?team=North+Dakota&amp;year=2016" xr:uid="{B0F4D4F4-97F0-4CD7-A72C-F1E0579E7E9D}"/>
    <hyperlink ref="Z399" r:id="rId264" display="https://barttorvik.com/team.php?team=Texas+St.&amp;year=2016" xr:uid="{430B2F3F-67B4-4FED-BA20-547E03F4163D}"/>
    <hyperlink ref="Z401" r:id="rId265" display="https://barttorvik.com/team.php?team=Norfolk+St.&amp;year=2016" xr:uid="{20D984FB-5C52-4665-A957-8B1FE156B9C5}"/>
    <hyperlink ref="Z403" r:id="rId266" display="https://barttorvik.com/team.php?team=Pacific&amp;year=2016" xr:uid="{37E10EE5-B2A2-4688-A4FC-EB8B90AA9DFC}"/>
    <hyperlink ref="Z405" r:id="rId267" display="https://barttorvik.com/team.php?team=South+Dakota&amp;year=2016" xr:uid="{6DC7A20C-E41E-483F-A6A1-DAC9484FD350}"/>
    <hyperlink ref="Z407" r:id="rId268" display="https://barttorvik.com/team.php?team=Western+Carolina&amp;year=2016" xr:uid="{DAD8BBE9-F98E-4BA1-BACF-FFC28966BA85}"/>
    <hyperlink ref="AA409" r:id="rId269" display="https://barttorvik.com/trank.php?&amp;begin=20151101&amp;end=20160501&amp;conlimit=All&amp;year=2016&amp;top=0&amp;venue=H&amp;type=All&amp;mingames=0&amp;quad=5&amp;rpi=" xr:uid="{01DA9E92-F69F-42D6-9AF2-377FE78101DC}"/>
    <hyperlink ref="Z410" r:id="rId270" display="https://barttorvik.com/team.php?team=Cal+Poly&amp;year=2016" xr:uid="{7731D554-44D2-482B-BA34-1668DDBD965A}"/>
    <hyperlink ref="Z412" r:id="rId271" display="https://barttorvik.com/team.php?team=UNC+Greensboro&amp;year=2016" xr:uid="{5AED9C32-CDBD-4B70-9023-E9D9AF681C86}"/>
    <hyperlink ref="Z414" r:id="rId272" display="https://barttorvik.com/team.php?team=La+Salle&amp;year=2016" xr:uid="{F32C332B-1196-4F1C-A93A-2BF5E345C67C}"/>
    <hyperlink ref="Z416" r:id="rId273" display="https://barttorvik.com/team.php?team=Vermont&amp;year=2016" xr:uid="{992DB71E-9823-44B8-A45F-3A8D2F6FBEF4}"/>
    <hyperlink ref="Z418" r:id="rId274" display="https://barttorvik.com/team.php?team=Loyola+Chicago&amp;year=2016" xr:uid="{C2E39559-1CA1-4DE7-A5EA-F5747652163A}"/>
    <hyperlink ref="Z420" r:id="rId275" display="https://barttorvik.com/team.php?team=Denver&amp;year=2016" xr:uid="{A5A07521-EBC6-4047-A9A3-FF09013150BC}"/>
    <hyperlink ref="Z422" r:id="rId276" display="https://barttorvik.com/team.php?team=Penn&amp;year=2016" xr:uid="{382C93DF-9C7F-4A74-AE74-B103741D341A}"/>
    <hyperlink ref="Z424" r:id="rId277" display="https://barttorvik.com/team.php?team=East+Carolina&amp;year=2016" xr:uid="{CF462591-29DD-49B5-9FA9-EC8F39E2AF8B}"/>
    <hyperlink ref="Z426" r:id="rId278" display="https://barttorvik.com/team.php?team=Nebraska+Omaha&amp;year=2016" xr:uid="{F6A08204-EF92-41F9-A6F2-626038F07095}"/>
    <hyperlink ref="Z428" r:id="rId279" display="https://barttorvik.com/team.php?team=Dartmouth&amp;year=2016" xr:uid="{0191F2C7-54B9-4743-A0B5-A2DF7E938EA3}"/>
    <hyperlink ref="Z430" r:id="rId280" display="https://barttorvik.com/team.php?team=UTEP&amp;year=2016" xr:uid="{25852FC3-9763-4197-9377-75E69CCAAD1F}"/>
    <hyperlink ref="Z432" r:id="rId281" display="https://barttorvik.com/team.php?team=Appalachian+St.&amp;year=2016" xr:uid="{FECB3AF3-D1CA-45E7-931F-087F84435C30}"/>
    <hyperlink ref="Z434" r:id="rId282" display="https://barttorvik.com/team.php?team=Missouri+St.&amp;year=2016" xr:uid="{BA556B50-BFFD-4450-9C79-3C3ABCF1AF11}"/>
    <hyperlink ref="Z436" r:id="rId283" display="https://barttorvik.com/team.php?team=San+Jose+St.&amp;year=2016" xr:uid="{4625C009-E4A4-491B-9AFE-64845E1B485C}"/>
    <hyperlink ref="Z438" r:id="rId284" display="https://barttorvik.com/team.php?team=Canisius&amp;year=2016" xr:uid="{C0609EDB-82C8-420D-9F51-DF636A7B915F}"/>
    <hyperlink ref="Z440" r:id="rId285" display="https://barttorvik.com/team.php?team=Tulane&amp;year=2016" xr:uid="{21E68EB2-2624-4B78-A802-A8D5E828F320}"/>
    <hyperlink ref="Z442" r:id="rId286" display="https://barttorvik.com/team.php?team=Eastern+Kentucky&amp;year=2016" xr:uid="{7D042DFC-45AB-4E36-B21E-F3E1FB15ACCB}"/>
    <hyperlink ref="Z444" r:id="rId287" display="https://barttorvik.com/team.php?team=Lehigh&amp;year=2016" xr:uid="{AEB3C416-2428-431F-BCC7-86641BC70331}"/>
    <hyperlink ref="Z446" r:id="rId288" display="https://barttorvik.com/team.php?team=Tennessee+Martin&amp;year=2016" xr:uid="{828EEDFB-DC39-443A-AAF6-F39FA9824FAD}"/>
    <hyperlink ref="Z448" r:id="rId289" display="https://barttorvik.com/team.php?team=Bethune+Cookman&amp;year=2016" xr:uid="{E601F3B2-F1C9-4D00-A571-897D3A6ACF1F}"/>
    <hyperlink ref="Z450" r:id="rId290" display="https://barttorvik.com/team.php?team=UMKC&amp;year=2016" xr:uid="{4CA54AF6-7EBC-4723-B2D2-463E0C8EFC6F}"/>
    <hyperlink ref="Z452" r:id="rId291" display="https://barttorvik.com/team.php?team=St.+John%27s&amp;year=2016" xr:uid="{ACC9CA24-866C-4D64-A998-F7B4C114F2BB}"/>
    <hyperlink ref="Z454" r:id="rId292" display="https://barttorvik.com/team.php?team=Sam+Houston+St.&amp;year=2016" xr:uid="{06BE8D90-D151-4C04-BB76-A36E4C4FEE6C}"/>
    <hyperlink ref="Z456" r:id="rId293" display="https://barttorvik.com/team.php?team=Drexel&amp;year=2016" xr:uid="{A6A943B0-15EE-4195-8609-31BFF3ED4200}"/>
    <hyperlink ref="Z458" r:id="rId294" display="https://barttorvik.com/team.php?team=Charlotte&amp;year=2016" xr:uid="{AF6EA6B1-E46F-44AC-9173-D007DF587067}"/>
    <hyperlink ref="AA460" r:id="rId295" display="https://barttorvik.com/trank.php?&amp;begin=20151101&amp;end=20160501&amp;conlimit=All&amp;year=2016&amp;top=0&amp;venue=H&amp;type=All&amp;mingames=0&amp;quad=5&amp;rpi=" xr:uid="{A324517B-D572-45FD-AF92-E87A6913B12F}"/>
    <hyperlink ref="Z461" r:id="rId296" display="https://barttorvik.com/team.php?team=San+Francisco&amp;year=2016" xr:uid="{471BAD37-3B61-4F81-A2BC-B30F3B3F2FE7}"/>
    <hyperlink ref="Z463" r:id="rId297" display="https://barttorvik.com/team.php?team=UC+Davis&amp;year=2016" xr:uid="{8425EA57-3956-4965-93E8-ABB8A608CE2F}"/>
    <hyperlink ref="Z465" r:id="rId298" display="https://barttorvik.com/team.php?team=Saint+Louis&amp;year=2016" xr:uid="{4809D89D-6F78-4C1F-8EB9-971F58BF497F}"/>
    <hyperlink ref="Z467" r:id="rId299" display="https://barttorvik.com/team.php?team=FIU&amp;year=2016" xr:uid="{5B4165F1-9BE9-4BC8-B60F-7F24C8617A23}"/>
    <hyperlink ref="Z469" r:id="rId300" display="https://barttorvik.com/team.php?team=UC+Riverside&amp;year=2016" xr:uid="{D0A6A557-BB4F-4CAE-A4B9-E30315CE1441}"/>
    <hyperlink ref="Z471" r:id="rId301" display="https://barttorvik.com/team.php?team=Delaware&amp;year=2016" xr:uid="{6564DFBC-C381-40F0-930F-996CDF385C1D}"/>
    <hyperlink ref="Z473" r:id="rId302" display="https://barttorvik.com/team.php?team=Air+Force&amp;year=2016" xr:uid="{2924C74B-1168-4DC8-BB3F-48B7CAFE408B}"/>
    <hyperlink ref="Z475" r:id="rId303" display="https://barttorvik.com/team.php?team=San+Diego&amp;year=2016" xr:uid="{B322982E-1717-4F4F-8BC1-DECA0EF00CA4}"/>
    <hyperlink ref="Z477" r:id="rId304" display="https://barttorvik.com/team.php?team=Loyola+Marymount&amp;year=2016" xr:uid="{25C244AF-CFAD-44B9-9831-58697F0D6097}"/>
    <hyperlink ref="Z479" r:id="rId305" display="https://barttorvik.com/team.php?team=Mount+St.+Mary%27s&amp;year=2016" xr:uid="{5D70F19C-DA20-45A4-8CE8-B6A3DFD70E8E}"/>
    <hyperlink ref="Z481" r:id="rId306" display="https://barttorvik.com/team.php?team=Fairfield&amp;year=2016" xr:uid="{A565CB41-3F86-4D7F-97EC-7B3CAF3EB6E1}"/>
    <hyperlink ref="Z483" r:id="rId307" display="https://barttorvik.com/team.php?team=Radford&amp;year=2016" xr:uid="{21CCF6BE-ABDF-4DA3-B822-8AC94088BDC4}"/>
    <hyperlink ref="Z485" r:id="rId308" display="https://barttorvik.com/team.php?team=Rider&amp;year=2016" xr:uid="{4006D76F-B6EC-4FA2-843F-E6A0F023A680}"/>
    <hyperlink ref="Z487" r:id="rId309" display="https://barttorvik.com/team.php?team=Manhattan&amp;year=2016" xr:uid="{AB9F3089-C4A1-408F-9CDA-218ED4F60D0E}"/>
    <hyperlink ref="Z489" r:id="rId310" display="https://barttorvik.com/team.php?team=Northern+Kentucky&amp;year=2016" xr:uid="{630BC4F0-A946-41C0-AA53-B93D9868A867}"/>
    <hyperlink ref="Z491" r:id="rId311" display="https://barttorvik.com/team.php?team=Samford&amp;year=2016" xr:uid="{CFDECBDE-2011-4601-9DDC-A016483B5D0F}"/>
    <hyperlink ref="Z493" r:id="rId312" display="https://barttorvik.com/team.php?team=Miami+OH&amp;year=2016" xr:uid="{1B90D17D-C42B-438E-852E-8C1396A131AF}"/>
    <hyperlink ref="Z495" r:id="rId313" display="https://barttorvik.com/team.php?team=Wagner&amp;year=2016" xr:uid="{64163F06-C646-4025-8EDF-578D78C54405}"/>
    <hyperlink ref="Z497" r:id="rId314" display="https://barttorvik.com/team.php?team=Boston+University&amp;year=2016" xr:uid="{62579429-5300-4DBC-A9DD-66C3CB3A0B1E}"/>
    <hyperlink ref="Z499" r:id="rId315" display="https://barttorvik.com/team.php?team=Arkansas+St.&amp;year=2016" xr:uid="{BBC2A220-60BD-4132-8E25-C48F351C2941}"/>
    <hyperlink ref="Z501" r:id="rId316" display="https://barttorvik.com/team.php?team=Kennesaw+St.&amp;year=2016" xr:uid="{D9859C80-52A5-46D1-8788-F0F8D105828F}"/>
    <hyperlink ref="Z503" r:id="rId317" display="https://barttorvik.com/team.php?team=NJIT&amp;year=2016" xr:uid="{691424DE-77F2-4AAB-8AC4-C0A19C8FE50A}"/>
    <hyperlink ref="Z505" r:id="rId318" display="https://barttorvik.com/team.php?team=Houston+Christian&amp;year=2016" xr:uid="{AE726368-3C57-45B9-BBC8-3CF7F94C78C8}"/>
    <hyperlink ref="Z507" r:id="rId319" display="https://barttorvik.com/team.php?team=Jacksonville&amp;year=2016" xr:uid="{3E5B9470-3315-4C2B-BE45-9664E93771EF}"/>
    <hyperlink ref="Z509" r:id="rId320" display="https://barttorvik.com/team.php?team=Idaho&amp;year=2016" xr:uid="{CB102BFF-E853-4ABD-B783-EB3D8444D649}"/>
    <hyperlink ref="AA511" r:id="rId321" display="https://barttorvik.com/trank.php?&amp;begin=20151101&amp;end=20160501&amp;conlimit=All&amp;year=2016&amp;top=0&amp;venue=H&amp;type=All&amp;mingames=0&amp;quad=5&amp;rpi=" xr:uid="{7EA29BFA-BE30-407A-B1C3-81FB3DF44E79}"/>
    <hyperlink ref="Z512" r:id="rId322" display="https://barttorvik.com/team.php?team=Alcorn+St.&amp;year=2016" xr:uid="{49D04F1A-A591-46CF-8C94-96A9C26FCD9B}"/>
    <hyperlink ref="Z514" r:id="rId323" display="https://barttorvik.com/team.php?team=Eastern+Illinois&amp;year=2016" xr:uid="{05E874EF-79BF-4AAF-ABD3-553214C0CEC5}"/>
    <hyperlink ref="Z516" r:id="rId324" display="https://barttorvik.com/team.php?team=Colgate&amp;year=2016" xr:uid="{1D1F6C03-3DF3-473C-9277-A9A4C8F19BA7}"/>
    <hyperlink ref="Z518" r:id="rId325" display="https://barttorvik.com/team.php?team=Saint+Peter%27s&amp;year=2016" xr:uid="{D98A9DF3-8878-47BB-8827-9A9D60D5394B}"/>
    <hyperlink ref="Z520" r:id="rId326" display="https://barttorvik.com/team.php?team=Bowling+Green&amp;year=2016" xr:uid="{2392DD4B-62D1-4447-BF4A-F6E5DBD70B13}"/>
    <hyperlink ref="Z522" r:id="rId327" display="https://barttorvik.com/team.php?team=Southeastern+Louisiana&amp;year=2016" xr:uid="{89CB9280-0843-4159-8996-CFDB3E67C462}"/>
    <hyperlink ref="Z524" r:id="rId328" display="https://barttorvik.com/team.php?team=Idaho+St.&amp;year=2016" xr:uid="{AE2879A4-4B3B-47F6-939A-8D9130DAF8F3}"/>
    <hyperlink ref="Z526" r:id="rId329" display="https://barttorvik.com/team.php?team=North+Texas&amp;year=2016" xr:uid="{5F3E82F6-0408-4053-AAD2-4AFB55F2ACD5}"/>
    <hyperlink ref="Z528" r:id="rId330" display="https://barttorvik.com/team.php?team=Southern&amp;year=2016" xr:uid="{E97BE44A-F09B-465E-88F8-9B9C4B394D6B}"/>
    <hyperlink ref="Z529" r:id="rId331" display="https://barttorvik.com/team.php?team=Southern&amp;year=2016" xr:uid="{AB44C3A9-2D6A-46CB-AB3D-8173EC9587A7}"/>
    <hyperlink ref="Z530" r:id="rId332" display="https://barttorvik.com/team.php?team=Rutgers&amp;year=2016" xr:uid="{723B9F0C-2151-4EC7-A8D9-32CCCDD41474}"/>
    <hyperlink ref="Z532" r:id="rId333" display="https://barttorvik.com/team.php?team=Brown&amp;year=2016" xr:uid="{B0752169-D884-49F2-A4BA-E5BB812978C1}"/>
    <hyperlink ref="Z534" r:id="rId334" display="https://barttorvik.com/team.php?team=Portland+St.&amp;year=2016" xr:uid="{ED49093B-412D-4300-90D8-8842B2035A62}"/>
    <hyperlink ref="Z536" r:id="rId335" display="https://barttorvik.com/team.php?team=Quinnipiac&amp;year=2016" xr:uid="{2BA74F95-655A-4276-BF0F-42DF4A9B08B3}"/>
    <hyperlink ref="Z538" r:id="rId336" display="https://barttorvik.com/team.php?team=Cal+St.+Fullerton&amp;year=2016" xr:uid="{3E4DE499-3552-4706-B525-880F0710A7F8}"/>
    <hyperlink ref="Z540" r:id="rId337" display="https://barttorvik.com/team.php?team=VMI&amp;year=2016" xr:uid="{87F2C287-3E00-49CF-9A1F-98383228A719}"/>
    <hyperlink ref="Z542" r:id="rId338" display="https://barttorvik.com/team.php?team=Rice&amp;year=2016" xr:uid="{CCEF1073-AADC-4FF3-9E97-4EBCD36C7BDA}"/>
    <hyperlink ref="Z544" r:id="rId339" display="https://barttorvik.com/team.php?team=Incarnate+Word&amp;year=2016" xr:uid="{1B411398-A158-4671-AA53-F200615B581E}"/>
    <hyperlink ref="Z546" r:id="rId340" display="https://barttorvik.com/team.php?team=New+Hampshire&amp;year=2016" xr:uid="{53C9FF04-D575-4AB2-9A31-BBBB9C241853}"/>
    <hyperlink ref="Z548" r:id="rId341" display="https://barttorvik.com/team.php?team=Western+Illinois&amp;year=2016" xr:uid="{9D45B5FF-FA20-427A-8609-661221BFCBEB}"/>
    <hyperlink ref="Z550" r:id="rId342" display="https://barttorvik.com/team.php?team=Gardner+Webb&amp;year=2016" xr:uid="{82E20581-8C7D-4227-A38F-B97DB99A3F13}"/>
    <hyperlink ref="Z552" r:id="rId343" display="https://barttorvik.com/team.php?team=Austin+Peay&amp;year=2016" xr:uid="{35765F5F-7EF2-423D-89A6-B180C1589415}"/>
    <hyperlink ref="Z553" r:id="rId344" display="https://barttorvik.com/team.php?team=Austin+Peay&amp;year=2016" xr:uid="{CBEEA1DD-0E56-4EB0-8E19-1F6E65339045}"/>
    <hyperlink ref="Z554" r:id="rId345" display="https://barttorvik.com/team.php?team=South+Carolina+St.&amp;year=2016" xr:uid="{EFACE914-ABB1-4246-8804-38BE01760E36}"/>
    <hyperlink ref="Z556" r:id="rId346" display="https://barttorvik.com/team.php?team=Drake&amp;year=2016" xr:uid="{01E4B4D0-9AB4-46DC-80FE-66A0F08E6CED}"/>
    <hyperlink ref="Z558" r:id="rId347" display="https://barttorvik.com/team.php?team=Santa+Clara&amp;year=2016" xr:uid="{636111C9-4ACB-40C0-AC11-777E2EF676E3}"/>
    <hyperlink ref="Z560" r:id="rId348" display="https://barttorvik.com/team.php?team=South+Alabama&amp;year=2016" xr:uid="{203FF296-4FD4-4C8A-92AE-CD73B7EEA201}"/>
    <hyperlink ref="AA562" r:id="rId349" display="https://barttorvik.com/trank.php?&amp;begin=20151101&amp;end=20160501&amp;conlimit=All&amp;year=2016&amp;top=0&amp;venue=H&amp;type=All&amp;mingames=0&amp;quad=5&amp;rpi=" xr:uid="{FF8780B8-FFFE-471A-A189-8789F94BA974}"/>
    <hyperlink ref="Z563" r:id="rId350" display="https://barttorvik.com/team.php?team=Alabama+St.&amp;year=2016" xr:uid="{ECA81A06-5A02-40F9-87DD-64AEC69C0476}"/>
    <hyperlink ref="Z565" r:id="rId351" display="https://barttorvik.com/team.php?team=Army&amp;year=2016" xr:uid="{A777788A-5CE8-4FFD-B94E-0C86F3F9D3DB}"/>
    <hyperlink ref="Z567" r:id="rId352" display="https://barttorvik.com/team.php?team=Southern+Miss&amp;year=2016" xr:uid="{26B7B509-BD91-425B-93C7-C3D8F9F7BA73}"/>
    <hyperlink ref="Z569" r:id="rId353" display="https://barttorvik.com/team.php?team=St.+Francis+PA&amp;year=2016" xr:uid="{137F15F5-5704-42FC-9B4B-E112EE3B82E2}"/>
    <hyperlink ref="Z571" r:id="rId354" display="https://barttorvik.com/team.php?team=Cornell&amp;year=2016" xr:uid="{CE7CD618-A090-4846-8314-96E9DA5D706C}"/>
    <hyperlink ref="Z573" r:id="rId355" display="https://barttorvik.com/team.php?team=Utah+Valley&amp;year=2016" xr:uid="{5804DC53-1042-4A5F-BFDD-A16B850BCBED}"/>
    <hyperlink ref="Z575" r:id="rId356" display="https://barttorvik.com/team.php?team=Navy&amp;year=2016" xr:uid="{F76164D0-8329-47D2-9E19-ECA48D900395}"/>
    <hyperlink ref="Z577" r:id="rId357" display="https://barttorvik.com/team.php?team=Jackson+St.&amp;year=2016" xr:uid="{EC0E2AE2-5B2E-4199-A41B-F3456EEB0ACF}"/>
    <hyperlink ref="Z579" r:id="rId358" display="https://barttorvik.com/team.php?team=Troy&amp;year=2016" xr:uid="{8DB45217-5FCA-4696-B67E-42842169176B}"/>
    <hyperlink ref="Z581" r:id="rId359" display="https://barttorvik.com/team.php?team=South+Florida&amp;year=2016" xr:uid="{43BA6D60-C7FE-4EE2-9DE0-E65E385C7F9D}"/>
    <hyperlink ref="Z583" r:id="rId360" display="https://barttorvik.com/team.php?team=Sacramento+St.&amp;year=2016" xr:uid="{4A5ED02E-F2C2-410A-8754-32FFAC577CB9}"/>
    <hyperlink ref="Z585" r:id="rId361" display="https://barttorvik.com/team.php?team=Savannah+St.&amp;year=2016" xr:uid="{7878D4E6-54D8-4164-AD20-45640BDF0F64}"/>
    <hyperlink ref="Z587" r:id="rId362" display="https://barttorvik.com/team.php?team=North+Carolina+Central&amp;year=2016" xr:uid="{2B673B32-AB88-46E6-8DB0-46AF3B67BA8E}"/>
    <hyperlink ref="Z589" r:id="rId363" display="https://barttorvik.com/team.php?team=Cal+St.+Northridge&amp;year=2016" xr:uid="{C6D5CDEB-C2FB-4114-AE8E-CDC85C206C23}"/>
    <hyperlink ref="Z591" r:id="rId364" display="https://barttorvik.com/team.php?team=Hampton&amp;year=2016" xr:uid="{AAC0D805-9FE6-420C-BD32-983AD6C0952F}"/>
    <hyperlink ref="Z592" r:id="rId365" display="https://barttorvik.com/team.php?team=Hampton&amp;year=2016" xr:uid="{D44CFC70-B884-4F55-A77B-F4B8C9BC7484}"/>
    <hyperlink ref="Z593" r:id="rId366" display="https://barttorvik.com/team.php?team=Lipscomb&amp;year=2016" xr:uid="{18229884-ACD8-4BBE-ADEA-DFFD51ADF702}"/>
    <hyperlink ref="Z595" r:id="rId367" display="https://barttorvik.com/team.php?team=Cleveland+St.&amp;year=2016" xr:uid="{FBADFF7C-3A98-44FF-B91D-77AB5EDE93A5}"/>
    <hyperlink ref="Z597" r:id="rId368" display="https://barttorvik.com/team.php?team=Morgan+St.&amp;year=2016" xr:uid="{44797FF8-2287-4F54-909D-5465A5A6DAE6}"/>
    <hyperlink ref="Z599" r:id="rId369" display="https://barttorvik.com/team.php?team=Lafayette&amp;year=2016" xr:uid="{3FDE871F-362B-4ADD-8B5A-C926FAA7D133}"/>
    <hyperlink ref="Z601" r:id="rId370" display="https://barttorvik.com/team.php?team=St.+Francis+NY&amp;year=2016" xr:uid="{24B8BE6E-9B39-4C39-A6E0-36CB9A68AAA1}"/>
    <hyperlink ref="Z603" r:id="rId371" display="https://barttorvik.com/team.php?team=Abilene+Christian&amp;year=2016" xr:uid="{571D89F7-1C2A-419F-9E1C-EA4B3B58C3DD}"/>
    <hyperlink ref="Z605" r:id="rId372" display="https://barttorvik.com/team.php?team=Holy+Cross&amp;year=2016" xr:uid="{30F55BCC-7DB1-4448-BF95-BBE7E64AED5F}"/>
    <hyperlink ref="Z606" r:id="rId373" display="https://barttorvik.com/team.php?team=Holy+Cross&amp;year=2016" xr:uid="{6F797047-C9F3-4ADC-B6B2-3B14442408D4}"/>
    <hyperlink ref="Z607" r:id="rId374" display="https://barttorvik.com/team.php?team=Charleston+Southern&amp;year=2016" xr:uid="{C205DF2A-F42B-4E55-89C2-52106E289A9F}"/>
    <hyperlink ref="Z609" r:id="rId375" display="https://barttorvik.com/team.php?team=Liberty&amp;year=2016" xr:uid="{CBFCEA5F-6FC8-4E3D-8D8A-6BE491657E0E}"/>
    <hyperlink ref="Z611" r:id="rId376" display="https://barttorvik.com/team.php?team=The+Citadel&amp;year=2016" xr:uid="{9F10A81B-55D7-4116-82C8-CF1EB82F0593}"/>
    <hyperlink ref="AA613" r:id="rId377" display="https://barttorvik.com/trank.php?&amp;begin=20151101&amp;end=20160501&amp;conlimit=All&amp;year=2016&amp;top=0&amp;venue=H&amp;type=All&amp;mingames=0&amp;quad=5&amp;rpi=" xr:uid="{93981CF0-C952-4A63-8DAE-BD9579DBF371}"/>
    <hyperlink ref="Z614" r:id="rId378" display="https://barttorvik.com/team.php?team=Binghamton&amp;year=2016" xr:uid="{CA0AC69D-A442-4C12-93BE-2BBB89E92720}"/>
    <hyperlink ref="Z616" r:id="rId379" display="https://barttorvik.com/team.php?team=New+Orleans&amp;year=2016" xr:uid="{F4654762-F567-4FC5-A04D-0DA7735A03BA}"/>
    <hyperlink ref="Z618" r:id="rId380" display="https://barttorvik.com/team.php?team=Alabama+A%26M&amp;year=2016" xr:uid="{A4573D65-EAFE-49EF-8B7B-09492957EB3F}"/>
    <hyperlink ref="Z620" r:id="rId381" display="https://barttorvik.com/team.php?team=North+Carolina+A%26T&amp;year=2016" xr:uid="{02B8EA55-3292-4239-AE88-BCF88662E59C}"/>
    <hyperlink ref="Z622" r:id="rId382" display="https://barttorvik.com/team.php?team=Marist&amp;year=2016" xr:uid="{1B29D39A-9F74-4C76-A8B7-E5D813074D84}"/>
    <hyperlink ref="Z624" r:id="rId383" display="https://barttorvik.com/team.php?team=Central+Arkansas&amp;year=2016" xr:uid="{7B84E124-C48E-4082-84A0-FA85434E5C49}"/>
    <hyperlink ref="Z626" r:id="rId384" display="https://barttorvik.com/team.php?team=Maryland+Eastern+Shore&amp;year=2016" xr:uid="{863CB49A-8867-4165-8F93-13720033CF78}"/>
    <hyperlink ref="Z628" r:id="rId385" display="https://barttorvik.com/team.php?team=Illinois+Chicago&amp;year=2016" xr:uid="{5381545A-FC1E-4996-BC78-8BF6C3E4198D}"/>
    <hyperlink ref="Z630" r:id="rId386" display="https://barttorvik.com/team.php?team=Youngstown+St.&amp;year=2016" xr:uid="{940DB4E8-DD0B-4EE6-8931-22FB687F5F9B}"/>
    <hyperlink ref="Z632" r:id="rId387" display="https://barttorvik.com/team.php?team=Florida+Atlantic&amp;year=2016" xr:uid="{213FB91D-8436-493A-A63F-02A2B1B8BD13}"/>
    <hyperlink ref="Z634" r:id="rId388" display="https://barttorvik.com/team.php?team=Coppin+St.&amp;year=2016" xr:uid="{BBD51597-D1BD-4CDF-A168-46E28F786F38}"/>
    <hyperlink ref="Z636" r:id="rId389" display="https://barttorvik.com/team.php?team=Niagara&amp;year=2016" xr:uid="{5AD5276C-724C-4347-A731-66B2F94668DA}"/>
    <hyperlink ref="Z638" r:id="rId390" display="https://barttorvik.com/team.php?team=LIU+Brooklyn&amp;year=2016" xr:uid="{D1315F11-4088-4096-8889-7849EF87892B}"/>
    <hyperlink ref="Z640" r:id="rId391" display="https://barttorvik.com/team.php?team=Nicholls+St.&amp;year=2016" xr:uid="{26FDBA56-3933-40F0-81B2-FF462644B030}"/>
    <hyperlink ref="Z642" r:id="rId392" display="https://barttorvik.com/team.php?team=Howard&amp;year=2016" xr:uid="{AFA7852A-879C-4B7E-B073-8C71A95BF4C9}"/>
    <hyperlink ref="Z644" r:id="rId393" display="https://barttorvik.com/team.php?team=Loyola+MD&amp;year=2016" xr:uid="{EB42333B-ED54-4E8B-A5F3-33816C2C8BF0}"/>
    <hyperlink ref="Z646" r:id="rId394" display="https://barttorvik.com/team.php?team=Stetson&amp;year=2016" xr:uid="{13FD528E-2D4E-4C9F-8F05-08B1F53A0A1F}"/>
    <hyperlink ref="Z648" r:id="rId395" display="https://barttorvik.com/team.php?team=McNeese+St.&amp;year=2016" xr:uid="{9E35232E-AA07-424F-A069-84E0F53FD2BC}"/>
    <hyperlink ref="Z650" r:id="rId396" display="https://barttorvik.com/team.php?team=Sacred+Heart&amp;year=2016" xr:uid="{99F82FDE-618F-43E2-ABED-B5B0E911FEE3}"/>
    <hyperlink ref="Z652" r:id="rId397" display="https://barttorvik.com/team.php?team=USC+Upstate&amp;year=2016" xr:uid="{FFA28F30-25FB-4B7C-A5A2-1AA27155C174}"/>
    <hyperlink ref="Z654" r:id="rId398" display="https://barttorvik.com/team.php?team=Northern+Colorado&amp;year=2016" xr:uid="{E5239F29-29FB-4540-B0E8-812C20F54FEA}"/>
    <hyperlink ref="Z656" r:id="rId399" display="https://barttorvik.com/team.php?team=Fairleigh+Dickinson&amp;year=2016" xr:uid="{E4843211-E61F-4417-9CE6-BD9FBFA65FE2}"/>
    <hyperlink ref="Z657" r:id="rId400" display="https://barttorvik.com/team.php?team=Fairleigh+Dickinson&amp;year=2016" xr:uid="{0C9E8CA7-98D5-477C-A7F3-CFB4862AAF5D}"/>
    <hyperlink ref="Z658" r:id="rId401" display="https://barttorvik.com/team.php?team=SIU+Edwardsville&amp;year=2016" xr:uid="{96A3301F-CA84-4B54-94E5-8F80DE1868CC}"/>
    <hyperlink ref="Z660" r:id="rId402" display="https://barttorvik.com/team.php?team=Jacksonville+St.&amp;year=2016" xr:uid="{F33E0929-D006-4EF9-8535-B4F32248075B}"/>
    <hyperlink ref="Z662" r:id="rId403" display="https://barttorvik.com/team.php?team=Longwood&amp;year=2016" xr:uid="{BAEABB3E-8DF0-49ED-B69A-A161E45FD2AA}"/>
    <hyperlink ref="AA664" r:id="rId404" display="https://barttorvik.com/trank.php?&amp;begin=20151101&amp;end=20160501&amp;conlimit=All&amp;year=2016&amp;top=0&amp;venue=H&amp;type=All&amp;mingames=0&amp;quad=5&amp;rpi=" xr:uid="{656A4C36-041A-440A-B3B0-54BDFF9D4CE3}"/>
    <hyperlink ref="Z665" r:id="rId405" display="https://barttorvik.com/team.php?team=Seattle&amp;year=2016" xr:uid="{94F8893D-254D-4B6C-AD35-F01DA3C35442}"/>
    <hyperlink ref="Z667" r:id="rId406" display="https://barttorvik.com/team.php?team=Northern+Arizona&amp;year=2016" xr:uid="{9331A7D2-6D68-40D9-A27B-04052B9B8418}"/>
    <hyperlink ref="Z669" r:id="rId407" display="https://barttorvik.com/team.php?team=Northwestern+St.&amp;year=2016" xr:uid="{8FAB6394-A403-4500-94AD-243191E9ABEE}"/>
    <hyperlink ref="Z671" r:id="rId408" display="https://barttorvik.com/team.php?team=Maine&amp;year=2016" xr:uid="{7AEB89DE-1AD5-47EE-80CF-D5F27A64F870}"/>
    <hyperlink ref="Z673" r:id="rId409" display="https://barttorvik.com/team.php?team=Prairie+View+A%26M&amp;year=2016" xr:uid="{C52AF065-A35A-494D-9D2C-510FA0E995E8}"/>
    <hyperlink ref="Z675" r:id="rId410" display="https://barttorvik.com/team.php?team=Southeast+Missouri+St.&amp;year=2016" xr:uid="{A39478E1-E013-4EA7-BAA7-731385518BB4}"/>
    <hyperlink ref="Z677" r:id="rId411" display="https://barttorvik.com/team.php?team=Bradley&amp;year=2016" xr:uid="{D0161294-AA48-470A-9DB0-A4C49E96DA3C}"/>
    <hyperlink ref="Z679" r:id="rId412" display="https://barttorvik.com/team.php?team=UT+Rio+Grande+Valley&amp;year=2016" xr:uid="{FB568877-26D5-4D8D-91D8-EB17E579C374}"/>
    <hyperlink ref="Z681" r:id="rId413" display="https://barttorvik.com/team.php?team=Lamar&amp;year=2016" xr:uid="{2F9E3B11-98C4-46E6-B9E5-549681ACD8DC}"/>
    <hyperlink ref="Z683" r:id="rId414" display="https://barttorvik.com/team.php?team=UTSA&amp;year=2016" xr:uid="{0E9F75C3-8CC7-4813-9810-F95B10A51B36}"/>
    <hyperlink ref="Z685" r:id="rId415" display="https://barttorvik.com/team.php?team=Presbyterian&amp;year=2016" xr:uid="{4C26C9ED-6D24-4BDC-8F66-6166C32E624C}"/>
    <hyperlink ref="Z687" r:id="rId416" display="https://barttorvik.com/team.php?team=American&amp;year=2016" xr:uid="{3527304F-3630-40A8-AB30-77492D192904}"/>
    <hyperlink ref="Z689" r:id="rId417" display="https://barttorvik.com/team.php?team=UMass+Lowell&amp;year=2016" xr:uid="{079BFB3D-A913-4335-A212-C3D1DA3025BE}"/>
    <hyperlink ref="Z691" r:id="rId418" display="https://barttorvik.com/team.php?team=Campbell&amp;year=2016" xr:uid="{48DCE20E-E72E-4F7E-ACF3-5C8A6860D998}"/>
    <hyperlink ref="Z693" r:id="rId419" display="https://barttorvik.com/team.php?team=Robert+Morris&amp;year=2016" xr:uid="{59BA009B-01E0-458D-B2A7-C272FDBC67F0}"/>
    <hyperlink ref="Z695" r:id="rId420" display="https://barttorvik.com/team.php?team=Delaware+St.&amp;year=2016" xr:uid="{CEDC091E-AB13-4975-A25E-ABEC02C38DF2}"/>
    <hyperlink ref="Z697" r:id="rId421" display="https://barttorvik.com/team.php?team=Arkansas+Pine+Bluff&amp;year=2016" xr:uid="{0A6C542C-BE92-4783-B147-0A0FE31187F7}"/>
    <hyperlink ref="Z699" r:id="rId422" display="https://barttorvik.com/team.php?team=UMBC&amp;year=2016" xr:uid="{762BCADF-2314-4E60-A27E-ADD19657C8FB}"/>
    <hyperlink ref="Z701" r:id="rId423" display="https://barttorvik.com/team.php?team=Hartford&amp;year=2016" xr:uid="{533A9B61-6CCE-495B-ACB9-296FA3F49A3D}"/>
    <hyperlink ref="Z703" r:id="rId424" display="https://barttorvik.com/team.php?team=Southern+Utah&amp;year=2016" xr:uid="{8D9A19CE-67A5-4FF8-A48A-ED7F79C5899D}"/>
    <hyperlink ref="Z705" r:id="rId425" display="https://barttorvik.com/team.php?team=Florida+A%26M&amp;year=2016" xr:uid="{396BDE9D-248B-4FC9-8361-4496A09FF1EA}"/>
    <hyperlink ref="Z707" r:id="rId426" display="https://barttorvik.com/team.php?team=Mississippi+Valley+St.&amp;year=2016" xr:uid="{8AEB035E-002B-42F2-8913-D66774835EAB}"/>
    <hyperlink ref="Z709" r:id="rId427" display="https://barttorvik.com/team.php?team=Grambling+St.&amp;year=2016" xr:uid="{744487B3-03C3-438D-9705-8E483AF7CAC2}"/>
    <hyperlink ref="Z711" r:id="rId428" display="https://barttorvik.com/team.php?team=Central+Connecticut&amp;year=2016" xr:uid="{8463C13A-8DA4-4B93-8DFC-637C6DB7B253}"/>
    <hyperlink ref="Z713" r:id="rId429" display="https://barttorvik.com/team.php?team=Bryant&amp;year=2016" xr:uid="{A35C3F39-B318-4537-997F-07F6264D1698}"/>
    <hyperlink ref="Z715" r:id="rId430" display="https://barttorvik.com/team.php?team=Chicago+St.&amp;year=2016" xr:uid="{DB54EA8F-F635-4A03-A22A-A8C73932E837}"/>
    <hyperlink ref="AA717" r:id="rId431" display="https://barttorvik.com/trank.php?&amp;begin=20151101&amp;end=20160501&amp;conlimit=All&amp;year=2016&amp;top=0&amp;venue=H&amp;type=All&amp;mingames=0&amp;quad=5&amp;rpi=" xr:uid="{0B83524E-3F86-4350-926F-10B43FFB690B}"/>
    <hyperlink ref="Z3" r:id="rId432" display="https://barttorvik.com/team.php?team=West+Virginia&amp;year=2016" xr:uid="{0C5A34B2-7A85-4280-AD4B-C6FC4C6DD4E2}"/>
    <hyperlink ref="Z2" r:id="rId433" display="https://barttorvik.com/team.php?team=West+Virginia&amp;year=2016" xr:uid="{990F762B-527B-411C-B119-234D7B00BD8F}"/>
    <hyperlink ref="R2" r:id="rId434" display="https://barttorvik.com/trank.php?sort=0&amp;begin=20151101&amp;end=20160314&amp;conlimit=All&amp;year=2016&amp;top=0&amp;venue=A-N&amp;type=All&amp;mingames=0&amp;quad=5&amp;rpi=" xr:uid="{94842165-E076-46C5-800B-B366037CEC8E}"/>
    <hyperlink ref="S2" r:id="rId435" display="https://barttorvik.com/trank.php?&amp;begin=20151101&amp;end=20160314&amp;conlimit=All&amp;year=2016&amp;top=0&amp;venue=A-N&amp;type=All&amp;mingames=0&amp;quad=5&amp;rpi=&amp;rev=0" xr:uid="{780BA168-A1CC-4C71-B2EB-17A0317DC441}"/>
    <hyperlink ref="R3" r:id="rId436" display="https://barttorvik.com/team.php?team=Kansas&amp;year=2016" xr:uid="{5AA7387B-AB9D-4526-B57C-F8E35AD7BE8C}"/>
    <hyperlink ref="R4" r:id="rId437" display="https://barttorvik.com/team.php?team=Kansas&amp;year=2016" xr:uid="{0178E220-A938-4A91-9533-25873A29E7C9}"/>
    <hyperlink ref="R5" r:id="rId438" display="https://barttorvik.com/team.php?team=Villanova&amp;year=2016" xr:uid="{EAE417CF-38AA-4A0A-ACBD-C07F610D6744}"/>
    <hyperlink ref="R6" r:id="rId439" display="https://barttorvik.com/team.php?team=Villanova&amp;year=2016" xr:uid="{11FEAF6B-F361-4F8D-B1A0-682C18E790DD}"/>
    <hyperlink ref="R7" r:id="rId440" display="https://barttorvik.com/team.php?team=Michigan+St.&amp;year=2016" xr:uid="{4C36C752-624B-4EEB-AC55-133ECE025DC3}"/>
    <hyperlink ref="R8" r:id="rId441" display="https://barttorvik.com/team.php?team=Michigan+St.&amp;year=2016" xr:uid="{7F694789-D4D1-4288-8350-975FE4504E3C}"/>
    <hyperlink ref="R9" r:id="rId442" display="https://barttorvik.com/team.php?team=Virginia&amp;year=2016" xr:uid="{3113ECAE-41B5-4017-A808-76B90DF634C1}"/>
    <hyperlink ref="R10" r:id="rId443" display="https://barttorvik.com/team.php?team=Virginia&amp;year=2016" xr:uid="{822F9392-C4AE-405C-BC23-6302847CB56A}"/>
    <hyperlink ref="R11" r:id="rId444" display="https://barttorvik.com/team.php?team=North+Carolina&amp;year=2016" xr:uid="{A3780CB6-BCBB-42A9-9AD3-51F102405DB6}"/>
    <hyperlink ref="R12" r:id="rId445" display="https://barttorvik.com/team.php?team=North+Carolina&amp;year=2016" xr:uid="{E61EA027-82BC-4B34-859C-8C9B3A91A292}"/>
    <hyperlink ref="R13" r:id="rId446" display="https://barttorvik.com/team.php?team=Purdue&amp;year=2016" xr:uid="{6BA3F2CE-A388-4AFA-B95B-0C0FE2CEB7C3}"/>
    <hyperlink ref="R14" r:id="rId447" display="https://barttorvik.com/team.php?team=Purdue&amp;year=2016" xr:uid="{B9271786-C169-468C-91D5-F10D88AFA0E0}"/>
    <hyperlink ref="R15" r:id="rId448" display="https://barttorvik.com/team.php?team=Xavier&amp;year=2016" xr:uid="{698E8D41-279D-41AF-BC53-A6736F298A95}"/>
    <hyperlink ref="R16" r:id="rId449" display="https://barttorvik.com/team.php?team=Xavier&amp;year=2016" xr:uid="{94659C86-0E5F-4E94-AB97-A205F42AF84A}"/>
    <hyperlink ref="R17" r:id="rId450" display="https://barttorvik.com/team.php?team=Oklahoma&amp;year=2016" xr:uid="{3737C689-0BEE-493A-9D0B-9FCC6A7E3407}"/>
    <hyperlink ref="R18" r:id="rId451" display="https://barttorvik.com/team.php?team=Oklahoma&amp;year=2016" xr:uid="{EBE77D63-C898-4BE9-B3DE-B6113DAC1D2C}"/>
    <hyperlink ref="R19" r:id="rId452" display="https://barttorvik.com/team.php?team=Miami+FL&amp;year=2016" xr:uid="{5F9E3D9F-BD72-47A4-B9EB-89E05F5994A8}"/>
    <hyperlink ref="R20" r:id="rId453" display="https://barttorvik.com/team.php?team=Miami+FL&amp;year=2016" xr:uid="{A960E3B5-74BD-4177-A8C3-F021C6F01F82}"/>
    <hyperlink ref="R21" r:id="rId454" display="https://barttorvik.com/team.php?team=West+Virginia&amp;year=2016" xr:uid="{DCCCD351-F912-4FEC-BAC1-9C539B2B078A}"/>
    <hyperlink ref="R22" r:id="rId455" display="https://barttorvik.com/team.php?team=West+Virginia&amp;year=2016" xr:uid="{BEDEA677-E33E-4C66-9CF7-7AA948600208}"/>
    <hyperlink ref="R23" r:id="rId456" display="https://barttorvik.com/team.php?team=Seton+Hall&amp;year=2016" xr:uid="{7EB34D9D-E37B-4CEC-BF3F-AAC738F111F5}"/>
    <hyperlink ref="R24" r:id="rId457" display="https://barttorvik.com/team.php?team=Seton+Hall&amp;year=2016" xr:uid="{958D7754-5538-41D6-A0A7-C1B243ADB658}"/>
    <hyperlink ref="R25" r:id="rId458" display="https://barttorvik.com/team.php?team=Gonzaga&amp;year=2016" xr:uid="{4216EF7D-7A40-4F88-8962-A5EEFCBFCB96}"/>
    <hyperlink ref="R26" r:id="rId459" display="https://barttorvik.com/team.php?team=Gonzaga&amp;year=2016" xr:uid="{4E2EC7C5-6549-486F-874E-5EB272BBEECD}"/>
    <hyperlink ref="R27" r:id="rId460" display="https://barttorvik.com/team.php?team=Iowa+St.&amp;year=2016" xr:uid="{DFAA2BDD-6706-414F-BD4A-5709495796C1}"/>
    <hyperlink ref="R28" r:id="rId461" display="https://barttorvik.com/team.php?team=Iowa+St.&amp;year=2016" xr:uid="{2CDC9BFD-116B-4592-9A6D-33112167DDEA}"/>
    <hyperlink ref="R29" r:id="rId462" display="https://barttorvik.com/team.php?team=Iowa&amp;year=2016" xr:uid="{30176E1A-EACF-401F-BA9E-4F12F002F446}"/>
    <hyperlink ref="R30" r:id="rId463" display="https://barttorvik.com/team.php?team=Iowa&amp;year=2016" xr:uid="{AB310F2C-0700-4850-9D22-E58724ECD018}"/>
    <hyperlink ref="R31" r:id="rId464" display="https://barttorvik.com/team.php?team=Kentucky&amp;year=2016" xr:uid="{FCB80FAE-5B35-4F8F-99D3-9B8726AD8F96}"/>
    <hyperlink ref="R32" r:id="rId465" display="https://barttorvik.com/team.php?team=Kentucky&amp;year=2016" xr:uid="{0B0868FE-C88A-4FCB-820D-FF7D18B4D3C6}"/>
    <hyperlink ref="R33" r:id="rId466" display="https://barttorvik.com/team.php?team=Maryland&amp;year=2016" xr:uid="{9362DB32-9E9E-4FC5-A743-EEF6379B4F78}"/>
    <hyperlink ref="R34" r:id="rId467" display="https://barttorvik.com/team.php?team=Maryland&amp;year=2016" xr:uid="{13557B49-EA7F-47E4-A693-8D3B819D1026}"/>
    <hyperlink ref="R35" r:id="rId468" display="https://barttorvik.com/team.php?team=Wichita+St.&amp;year=2016" xr:uid="{9E55AE12-E69A-4023-861D-1B3135C8EAC5}"/>
    <hyperlink ref="R36" r:id="rId469" display="https://barttorvik.com/team.php?team=Wichita+St.&amp;year=2016" xr:uid="{31D3E99A-0855-41D4-84B8-7173063A3823}"/>
    <hyperlink ref="R37" r:id="rId470" display="https://barttorvik.com/team.php?team=SMU&amp;year=2016" xr:uid="{6073A015-9C12-477C-BC64-2E5F56C95DFB}"/>
    <hyperlink ref="R39" r:id="rId471" display="https://barttorvik.com/team.php?team=Saint+Joseph%27s&amp;year=2016" xr:uid="{2B3196BD-1E3D-45AA-A4D6-C123F51E0BDF}"/>
    <hyperlink ref="R40" r:id="rId472" display="https://barttorvik.com/team.php?team=Saint+Joseph%27s&amp;year=2016" xr:uid="{CB6BFDFB-F8DC-403C-AE99-0D5D07A6D50D}"/>
    <hyperlink ref="R41" r:id="rId473" display="https://barttorvik.com/team.php?team=Vanderbilt&amp;year=2016" xr:uid="{5447E148-2A15-4155-BCFC-E731018A2590}"/>
    <hyperlink ref="R42" r:id="rId474" display="https://barttorvik.com/team.php?team=Vanderbilt&amp;year=2016" xr:uid="{1E2580D5-8C4C-420B-9CA8-1660E5B5C183}"/>
    <hyperlink ref="R43" r:id="rId475" display="https://barttorvik.com/team.php?team=Providence&amp;year=2016" xr:uid="{F2120227-75C9-4168-AF41-986C37FC0B1A}"/>
    <hyperlink ref="R44" r:id="rId476" display="https://barttorvik.com/team.php?team=Providence&amp;year=2016" xr:uid="{C337C993-D650-42E1-9528-5DE2BA6A6AC9}"/>
    <hyperlink ref="R45" r:id="rId477" display="https://barttorvik.com/team.php?team=Texas+A%26M&amp;year=2016" xr:uid="{B74851E2-00F4-4BF9-9F19-F87BB98A71AA}"/>
    <hyperlink ref="R46" r:id="rId478" display="https://barttorvik.com/team.php?team=Texas+A%26M&amp;year=2016" xr:uid="{20D3C397-E793-4C75-8D9E-67D0EED72B7C}"/>
    <hyperlink ref="R47" r:id="rId479" display="https://barttorvik.com/team.php?team=Connecticut&amp;year=2016" xr:uid="{E96494F8-9BCE-4B38-A794-7852EFFF1D2A}"/>
    <hyperlink ref="R48" r:id="rId480" display="https://barttorvik.com/team.php?team=Connecticut&amp;year=2016" xr:uid="{21D163CE-C975-4D8B-B140-CF9684ACA086}"/>
    <hyperlink ref="R49" r:id="rId481" display="https://barttorvik.com/team.php?team=Baylor&amp;year=2016" xr:uid="{4500EFF2-381D-4E48-9FD2-4F093A470E85}"/>
    <hyperlink ref="R50" r:id="rId482" display="https://barttorvik.com/team.php?team=Baylor&amp;year=2016" xr:uid="{11074463-D4D7-4257-9568-18B1D3CAD8DC}"/>
    <hyperlink ref="R51" r:id="rId483" display="https://barttorvik.com/team.php?team=Pittsburgh&amp;year=2016" xr:uid="{43C01BC2-0758-4614-A9D5-8D61DFFCAFEC}"/>
    <hyperlink ref="R52" r:id="rId484" display="https://barttorvik.com/team.php?team=Pittsburgh&amp;year=2016" xr:uid="{EDFAFAE6-292B-427C-8B27-113A916C1C0E}"/>
    <hyperlink ref="S53" r:id="rId485" display="https://barttorvik.com/trank.php?&amp;begin=20151101&amp;end=20160314&amp;conlimit=All&amp;year=2016&amp;top=0&amp;venue=A-N&amp;type=All&amp;mingames=0&amp;quad=5&amp;rpi=" xr:uid="{E6F13DA7-68C8-4510-90AB-8DFF0F7ABDF6}"/>
    <hyperlink ref="R54" r:id="rId486" display="https://barttorvik.com/team.php?team=Saint+Mary%27s&amp;year=2016" xr:uid="{8573809A-69CD-44EF-A0F7-B1D43CCA74A4}"/>
    <hyperlink ref="R56" r:id="rId487" display="https://barttorvik.com/team.php?team=Dayton&amp;year=2016" xr:uid="{37FC9597-44C7-4AF9-BF46-234A8822AE0C}"/>
    <hyperlink ref="R57" r:id="rId488" display="https://barttorvik.com/team.php?team=Dayton&amp;year=2016" xr:uid="{7370CA88-F878-4C04-A2D4-2AEE888BA814}"/>
    <hyperlink ref="R58" r:id="rId489" display="https://barttorvik.com/team.php?team=Louisville&amp;year=2016" xr:uid="{4B16CA97-3C23-4CC5-8815-781D647AA7D4}"/>
    <hyperlink ref="R60" r:id="rId490" display="https://barttorvik.com/team.php?team=Butler&amp;year=2016" xr:uid="{8928A638-9837-4416-856D-8ABDB37456CA}"/>
    <hyperlink ref="R61" r:id="rId491" display="https://barttorvik.com/team.php?team=Butler&amp;year=2016" xr:uid="{CF5B1E53-8623-4A74-9568-0DCF02812D09}"/>
    <hyperlink ref="R62" r:id="rId492" display="https://barttorvik.com/team.php?team=Duke&amp;year=2016" xr:uid="{CBDE987F-EDA8-4FE7-B4EC-CC6D36620578}"/>
    <hyperlink ref="R63" r:id="rId493" display="https://barttorvik.com/team.php?team=Duke&amp;year=2016" xr:uid="{235A030F-2EE7-4344-9390-66FA5ACCB5EA}"/>
    <hyperlink ref="R64" r:id="rId494" display="https://barttorvik.com/team.php?team=Oregon&amp;year=2016" xr:uid="{0EB1B08B-7129-4545-8981-6D361AC9C773}"/>
    <hyperlink ref="R65" r:id="rId495" display="https://barttorvik.com/team.php?team=Oregon&amp;year=2016" xr:uid="{5A8DEFB0-B187-4BAD-A458-1D13F463893F}"/>
    <hyperlink ref="R66" r:id="rId496" display="https://barttorvik.com/team.php?team=Arizona&amp;year=2016" xr:uid="{B41CCCF5-F9F9-4FFC-84DC-9E4C3681D9BF}"/>
    <hyperlink ref="R67" r:id="rId497" display="https://barttorvik.com/team.php?team=Arizona&amp;year=2016" xr:uid="{C989FA0B-9716-48E7-ACA1-7915AAC035BA}"/>
    <hyperlink ref="R68" r:id="rId498" display="https://barttorvik.com/team.php?team=Texas&amp;year=2016" xr:uid="{86116FC7-55DB-4892-B389-937BB8AE40D1}"/>
    <hyperlink ref="R69" r:id="rId499" display="https://barttorvik.com/team.php?team=Texas&amp;year=2016" xr:uid="{F0F530E3-47AE-4E85-9FBA-3326D022E1FB}"/>
    <hyperlink ref="R70" r:id="rId500" display="https://barttorvik.com/team.php?team=Syracuse&amp;year=2016" xr:uid="{5135C300-DC7D-4E62-AC40-CE4BAF621C49}"/>
    <hyperlink ref="R71" r:id="rId501" display="https://barttorvik.com/team.php?team=Syracuse&amp;year=2016" xr:uid="{98303FE8-EB80-4565-86E8-BA7D933E57E9}"/>
    <hyperlink ref="R72" r:id="rId502" display="https://barttorvik.com/team.php?team=Georgetown&amp;year=2016" xr:uid="{3ED9A84E-CFE6-4C0F-A8EE-9D68FA5AB7F9}"/>
    <hyperlink ref="R74" r:id="rId503" display="https://barttorvik.com/team.php?team=Wisconsin&amp;year=2016" xr:uid="{6284AEA2-27EF-4DBA-A014-4C32499980F2}"/>
    <hyperlink ref="R75" r:id="rId504" display="https://barttorvik.com/team.php?team=Wisconsin&amp;year=2016" xr:uid="{CE7E4EA4-3B11-431B-9B9C-C88FE7C37506}"/>
    <hyperlink ref="R76" r:id="rId505" display="https://barttorvik.com/team.php?team=Michigan&amp;year=2016" xr:uid="{7E42E214-04FC-405E-BA0F-A612CD3CC5E9}"/>
    <hyperlink ref="R77" r:id="rId506" display="https://barttorvik.com/team.php?team=Michigan&amp;year=2016" xr:uid="{10431679-23F3-4927-A5E6-42A618D8B1A0}"/>
    <hyperlink ref="R78" r:id="rId507" display="https://barttorvik.com/team.php?team=Valparaiso&amp;year=2016" xr:uid="{DDA98178-C02F-4B5F-B38D-8648D27E5F36}"/>
    <hyperlink ref="R80" r:id="rId508" display="https://barttorvik.com/team.php?team=Utah&amp;year=2016" xr:uid="{D8726D22-A92D-4B7D-84E8-DF5C0211147A}"/>
    <hyperlink ref="R81" r:id="rId509" display="https://barttorvik.com/team.php?team=Utah&amp;year=2016" xr:uid="{AAE3A358-6444-4D7C-BB8E-B8C203C409F7}"/>
    <hyperlink ref="R82" r:id="rId510" display="https://barttorvik.com/team.php?team=North+Carolina+St.&amp;year=2016" xr:uid="{8797BF6A-61F5-4336-B54E-BB09E482126F}"/>
    <hyperlink ref="R84" r:id="rId511" display="https://barttorvik.com/team.php?team=Cincinnati&amp;year=2016" xr:uid="{A9C8A687-8B3E-4FB7-BB7E-90EF659FE932}"/>
    <hyperlink ref="R85" r:id="rId512" display="https://barttorvik.com/team.php?team=Cincinnati&amp;year=2016" xr:uid="{87C9BFEE-F145-4ECD-A703-46398A24A01D}"/>
    <hyperlink ref="R86" r:id="rId513" display="https://barttorvik.com/team.php?team=VCU&amp;year=2016" xr:uid="{A01B8336-6CC4-4DF0-A001-65C8109A7488}"/>
    <hyperlink ref="R87" r:id="rId514" display="https://barttorvik.com/team.php?team=VCU&amp;year=2016" xr:uid="{B52E15E8-3815-4337-AC2C-A564CABC745E}"/>
    <hyperlink ref="R88" r:id="rId515" display="https://barttorvik.com/team.php?team=Kansas+St.&amp;year=2016" xr:uid="{0AF3EB68-1C52-4045-A5C2-301AE4AC2E02}"/>
    <hyperlink ref="R90" r:id="rId516" display="https://barttorvik.com/team.php?team=California&amp;year=2016" xr:uid="{22EAEE85-1EAF-4011-8C90-4B261A563DDF}"/>
    <hyperlink ref="R91" r:id="rId517" display="https://barttorvik.com/team.php?team=California&amp;year=2016" xr:uid="{5F6EA76D-52AE-4AB2-BE95-540528D8B8BE}"/>
    <hyperlink ref="R92" r:id="rId518" display="https://barttorvik.com/team.php?team=San+Diego+St.&amp;year=2016" xr:uid="{F2AC4B63-CE61-4DB8-BDFB-4C0A337F0C74}"/>
    <hyperlink ref="R94" r:id="rId519" display="https://barttorvik.com/team.php?team=Georgia+Tech&amp;year=2016" xr:uid="{24057D6C-4281-4DC1-B237-FF8D795A02EC}"/>
    <hyperlink ref="R96" r:id="rId520" display="https://barttorvik.com/team.php?team=Florida&amp;year=2016" xr:uid="{44A877F4-24F8-489B-AD49-42C8A8136071}"/>
    <hyperlink ref="R98" r:id="rId521" display="https://barttorvik.com/team.php?team=Indiana&amp;year=2016" xr:uid="{E6E59274-80D6-4D0F-8A08-82D8FB7D78AF}"/>
    <hyperlink ref="R99" r:id="rId522" display="https://barttorvik.com/team.php?team=Indiana&amp;year=2016" xr:uid="{70E05DF5-12AA-4E02-BEE9-D6104326E351}"/>
    <hyperlink ref="R100" r:id="rId523" display="https://barttorvik.com/team.php?team=Hawaii&amp;year=2016" xr:uid="{5A9FB9D0-9FC6-4426-AEEC-D0F6539DFF15}"/>
    <hyperlink ref="R101" r:id="rId524" display="https://barttorvik.com/team.php?team=Hawaii&amp;year=2016" xr:uid="{C9C7F0F3-AC54-4089-9880-AC90CCDA3F31}"/>
    <hyperlink ref="R102" r:id="rId525" display="https://barttorvik.com/team.php?team=Marquette&amp;year=2016" xr:uid="{D5AD4339-AD1A-4433-B747-7190EA14A560}"/>
    <hyperlink ref="S104" r:id="rId526" display="https://barttorvik.com/trank.php?&amp;begin=20151101&amp;end=20160314&amp;conlimit=All&amp;year=2016&amp;top=0&amp;venue=A-N&amp;type=All&amp;mingames=0&amp;quad=5&amp;rpi=" xr:uid="{E75EA524-8CAE-4369-A2A8-F3B04C15C963}"/>
    <hyperlink ref="R105" r:id="rId527" display="https://barttorvik.com/team.php?team=Notre+Dame&amp;year=2016" xr:uid="{C09FC3C3-FE0B-4F36-AEB5-F60C30C9D0B4}"/>
    <hyperlink ref="R106" r:id="rId528" display="https://barttorvik.com/team.php?team=Notre+Dame&amp;year=2016" xr:uid="{20F6F415-6D3F-41D0-8C9E-CC940DAE689B}"/>
    <hyperlink ref="R107" r:id="rId529" display="https://barttorvik.com/team.php?team=South+Carolina&amp;year=2016" xr:uid="{8D8A7DDD-FD77-4E7E-AC76-273F00386343}"/>
    <hyperlink ref="R109" r:id="rId530" display="https://barttorvik.com/team.php?team=Stony+Brook&amp;year=2016" xr:uid="{10F20166-3721-49FA-BADF-1F3D694F2774}"/>
    <hyperlink ref="R110" r:id="rId531" display="https://barttorvik.com/team.php?team=Stony+Brook&amp;year=2016" xr:uid="{161E3889-58E7-4C09-9B81-64052736FA1B}"/>
    <hyperlink ref="R111" r:id="rId532" display="https://barttorvik.com/team.php?team=Creighton&amp;year=2016" xr:uid="{E8BBE926-14EE-4C9B-9868-FA543984C721}"/>
    <hyperlink ref="R113" r:id="rId533" display="https://barttorvik.com/team.php?team=Northwestern&amp;year=2016" xr:uid="{BC508274-0C9D-4928-8AB9-C324AA1D1142}"/>
    <hyperlink ref="R115" r:id="rId534" display="https://barttorvik.com/team.php?team=USC&amp;year=2016" xr:uid="{861A9B23-73D7-4908-A476-25E29F825476}"/>
    <hyperlink ref="R116" r:id="rId535" display="https://barttorvik.com/team.php?team=USC&amp;year=2016" xr:uid="{A61BD161-D832-4D78-B84F-5D68F5482812}"/>
    <hyperlink ref="R117" r:id="rId536" display="https://barttorvik.com/team.php?team=Oakland&amp;year=2016" xr:uid="{BAF9CED8-A662-4AED-A7FC-9EEDEA7CAA87}"/>
    <hyperlink ref="R119" r:id="rId537" display="https://barttorvik.com/team.php?team=Memphis&amp;year=2016" xr:uid="{FB6F6907-242C-43F3-908E-ADD77B96928A}"/>
    <hyperlink ref="R121" r:id="rId538" display="https://barttorvik.com/team.php?team=St.+Bonaventure&amp;year=2016" xr:uid="{9ED87CF8-AE42-405E-BD94-447A0038CA2E}"/>
    <hyperlink ref="R123" r:id="rId539" display="https://barttorvik.com/team.php?team=James+Madison&amp;year=2016" xr:uid="{898EADA3-0039-4E3D-90E5-E6132504EB57}"/>
    <hyperlink ref="R125" r:id="rId540" display="https://barttorvik.com/team.php?team=Princeton&amp;year=2016" xr:uid="{31BC1DAE-6FD0-4ACD-A26D-D2235907E778}"/>
    <hyperlink ref="R127" r:id="rId541" display="https://barttorvik.com/team.php?team=Yale&amp;year=2016" xr:uid="{CF2E2EDE-AE9E-42BE-BAF7-8E7E991164B5}"/>
    <hyperlink ref="R128" r:id="rId542" display="https://barttorvik.com/team.php?team=Yale&amp;year=2016" xr:uid="{381D3469-7888-49F1-8196-F749B3BE8CBA}"/>
    <hyperlink ref="R129" r:id="rId543" display="https://barttorvik.com/team.php?team=Little+Rock&amp;year=2016" xr:uid="{8B78F518-1B57-4934-B9DB-629DE6190DD9}"/>
    <hyperlink ref="R130" r:id="rId544" display="https://barttorvik.com/team.php?team=Little+Rock&amp;year=2016" xr:uid="{0B4B123D-2703-496D-BE6B-5DE7F5CB52C0}"/>
    <hyperlink ref="R131" r:id="rId545" display="https://barttorvik.com/team.php?team=UC+Santa+Barbara&amp;year=2016" xr:uid="{E483C2EA-69A7-48B3-8954-72DED604F7DF}"/>
    <hyperlink ref="R133" r:id="rId546" display="https://barttorvik.com/team.php?team=Washington&amp;year=2016" xr:uid="{C56F66A8-D133-4A84-9A8F-4D2F789290F7}"/>
    <hyperlink ref="R135" r:id="rId547" display="https://barttorvik.com/team.php?team=Florida+St.&amp;year=2016" xr:uid="{A11D7D11-8832-45D5-8BB0-703C6DBC136B}"/>
    <hyperlink ref="R137" r:id="rId548" display="https://barttorvik.com/team.php?team=BYU&amp;year=2016" xr:uid="{24587851-7F4A-4492-9F7F-C362CBCFD805}"/>
    <hyperlink ref="R139" r:id="rId549" display="https://barttorvik.com/team.php?team=Stephen+F.+Austin&amp;year=2016" xr:uid="{9622A0D2-BC85-4C28-947F-5BA5F9E36C4E}"/>
    <hyperlink ref="R140" r:id="rId550" display="https://barttorvik.com/team.php?team=Stephen+F.+Austin&amp;year=2016" xr:uid="{DB0BEE9A-9A34-4474-ADC1-981FB9682003}"/>
    <hyperlink ref="R141" r:id="rId551" display="https://barttorvik.com/team.php?team=Nebraska&amp;year=2016" xr:uid="{D0532523-63E7-4EF3-8B36-D2D632B116EA}"/>
    <hyperlink ref="R143" r:id="rId552" display="https://barttorvik.com/team.php?team=Oregon+St.&amp;year=2016" xr:uid="{14A56C69-1EC1-4231-BA20-853C8DEA0FCF}"/>
    <hyperlink ref="R144" r:id="rId553" display="https://barttorvik.com/team.php?team=Oregon+St.&amp;year=2016" xr:uid="{A60C5078-1B2D-4D52-8135-2D66E0786F9D}"/>
    <hyperlink ref="R145" r:id="rId554" display="https://barttorvik.com/team.php?team=Texas+Tech&amp;year=2016" xr:uid="{7BA3BCD8-9F67-4B89-988E-1635D3249F31}"/>
    <hyperlink ref="R146" r:id="rId555" display="https://barttorvik.com/team.php?team=Texas+Tech&amp;year=2016" xr:uid="{3F228E48-65CD-4FD6-B2C7-E11809210C28}"/>
    <hyperlink ref="R147" r:id="rId556" display="https://barttorvik.com/team.php?team=Northern+Iowa&amp;year=2016" xr:uid="{9FC7401D-7F1C-4BA1-863E-2C1E71202934}"/>
    <hyperlink ref="R148" r:id="rId557" display="https://barttorvik.com/team.php?team=Northern+Iowa&amp;year=2016" xr:uid="{F3D9C4C5-FC31-4579-B16F-3B16070B4E3C}"/>
    <hyperlink ref="R149" r:id="rId558" display="https://barttorvik.com/team.php?team=Houston&amp;year=2016" xr:uid="{C4B0F1A9-5E8D-4F66-9B38-9388A28E7978}"/>
    <hyperlink ref="R151" r:id="rId559" display="https://barttorvik.com/team.php?team=Georgia&amp;year=2016" xr:uid="{7C1B679A-2483-4C09-8D5A-5A80F05BC6AD}"/>
    <hyperlink ref="R153" r:id="rId560" display="https://barttorvik.com/team.php?team=Clemson&amp;year=2016" xr:uid="{313ADB16-CE32-443F-AF35-91D5F8623423}"/>
    <hyperlink ref="S155" r:id="rId561" display="https://barttorvik.com/trank.php?&amp;begin=20151101&amp;end=20160314&amp;conlimit=All&amp;year=2016&amp;top=0&amp;venue=A-N&amp;type=All&amp;mingames=0&amp;quad=5&amp;rpi=" xr:uid="{891EF881-93A4-4D97-95D6-A15FDD6AC6E5}"/>
    <hyperlink ref="R156" r:id="rId562" display="https://barttorvik.com/team.php?team=Evansville&amp;year=2016" xr:uid="{8046F526-9EB7-4CD0-BFA2-A9C4D45C1137}"/>
    <hyperlink ref="R158" r:id="rId563" display="https://barttorvik.com/team.php?team=Temple&amp;year=2016" xr:uid="{8FA0846F-6EF9-4C5E-8224-44E43BAD3C2F}"/>
    <hyperlink ref="R159" r:id="rId564" display="https://barttorvik.com/team.php?team=Temple&amp;year=2016" xr:uid="{10299FF9-CFBB-488A-9249-08785666ED2C}"/>
    <hyperlink ref="R160" r:id="rId565" display="https://barttorvik.com/team.php?team=Mississippi&amp;year=2016" xr:uid="{041288DF-03EE-4949-A7F3-9003EB9CD37D}"/>
    <hyperlink ref="R162" r:id="rId566" display="https://barttorvik.com/team.php?team=William+%26+Mary&amp;year=2016" xr:uid="{81519CAF-94F2-4A87-B5F0-093CE09F8903}"/>
    <hyperlink ref="R164" r:id="rId567" display="https://barttorvik.com/team.php?team=George+Washington&amp;year=2016" xr:uid="{87E44C2D-9EEA-47E6-A464-FC0C534819D8}"/>
    <hyperlink ref="R166" r:id="rId568" display="https://barttorvik.com/team.php?team=Virginia+Tech&amp;year=2016" xr:uid="{F3649919-49AE-4A41-A7BE-43D3EFE83718}"/>
    <hyperlink ref="R168" r:id="rId569" display="https://barttorvik.com/team.php?team=Monmouth&amp;year=2016" xr:uid="{7B8069EF-9871-4771-93D9-B3FEAB9298ED}"/>
    <hyperlink ref="R170" r:id="rId570" display="https://barttorvik.com/team.php?team=UNC+Wilmington&amp;year=2016" xr:uid="{CFAD590D-E789-41AE-81CE-A03A204CBBF1}"/>
    <hyperlink ref="R171" r:id="rId571" display="https://barttorvik.com/team.php?team=UNC+Wilmington&amp;year=2016" xr:uid="{F946DBA2-C06F-4FD3-BEE4-30BA70430724}"/>
    <hyperlink ref="R172" r:id="rId572" display="https://barttorvik.com/team.php?team=Alabama&amp;year=2016" xr:uid="{F0687CF0-E226-410C-AE54-6ED635DC099F}"/>
    <hyperlink ref="R174" r:id="rId573" display="https://barttorvik.com/team.php?team=Wake+Forest&amp;year=2016" xr:uid="{03C73BFD-C420-4860-A529-E74B95D15CC2}"/>
    <hyperlink ref="R176" r:id="rId574" display="https://barttorvik.com/team.php?team=Colorado&amp;year=2016" xr:uid="{DD1AC604-B141-40A3-8B9B-F13B69E8BE9E}"/>
    <hyperlink ref="R177" r:id="rId575" display="https://barttorvik.com/team.php?team=Colorado&amp;year=2016" xr:uid="{655B3C5E-4D81-49DF-B010-8CD509CE7325}"/>
    <hyperlink ref="R178" r:id="rId576" display="https://barttorvik.com/team.php?team=Iona&amp;year=2016" xr:uid="{F49F887E-F98C-4D30-A63B-DC4BCFB255A1}"/>
    <hyperlink ref="R179" r:id="rId577" display="https://barttorvik.com/team.php?team=Iona&amp;year=2016" xr:uid="{9602162D-DFCF-406E-8EB3-C4AB7B6DB883}"/>
    <hyperlink ref="R180" r:id="rId578" display="https://barttorvik.com/team.php?team=UCLA&amp;year=2016" xr:uid="{453984C7-453C-4165-9E2F-4D5D3C1C9301}"/>
    <hyperlink ref="R182" r:id="rId579" display="https://barttorvik.com/team.php?team=Boise+St.&amp;year=2016" xr:uid="{0E9D2079-071B-4EAC-9369-4DC9482B10AD}"/>
    <hyperlink ref="R184" r:id="rId580" display="https://barttorvik.com/team.php?team=Columbia&amp;year=2016" xr:uid="{0B6B1C3B-0B2F-444D-9A9A-22C80F65F254}"/>
    <hyperlink ref="R186" r:id="rId581" display="https://barttorvik.com/team.php?team=South+Dakota+St.&amp;year=2016" xr:uid="{FB61778E-CDA9-4F50-BD24-B3884642E51B}"/>
    <hyperlink ref="R187" r:id="rId582" display="https://barttorvik.com/team.php?team=South+Dakota+St.&amp;year=2016" xr:uid="{F3789A34-18B8-41E7-8C81-5A0D9716DE02}"/>
    <hyperlink ref="R188" r:id="rId583" display="https://barttorvik.com/team.php?team=Akron&amp;year=2016" xr:uid="{4333BC3E-DD85-4BA8-AC4B-27AAEB73E4FA}"/>
    <hyperlink ref="R190" r:id="rId584" display="https://barttorvik.com/team.php?team=Richmond&amp;year=2016" xr:uid="{3A7AE3D0-25EF-4419-90BB-6D03613B6DCF}"/>
    <hyperlink ref="R192" r:id="rId585" display="https://barttorvik.com/team.php?team=Long+Beach+St.&amp;year=2016" xr:uid="{FD84F74C-58D7-426D-B340-93139E935376}"/>
    <hyperlink ref="R194" r:id="rId586" display="https://barttorvik.com/team.php?team=Hofstra&amp;year=2016" xr:uid="{0D23CDEB-79D8-4EDB-BEBD-7404542F9FDE}"/>
    <hyperlink ref="R196" r:id="rId587" display="https://barttorvik.com/team.php?team=Arkansas&amp;year=2016" xr:uid="{40286994-256A-473E-AECA-5072B67A2F67}"/>
    <hyperlink ref="R198" r:id="rId588" display="https://barttorvik.com/team.php?team=UC+Irvine&amp;year=2016" xr:uid="{8A3AEF2A-CFA1-4243-87D4-8E7242FF4D54}"/>
    <hyperlink ref="R200" r:id="rId589" display="https://barttorvik.com/team.php?team=Mississippi+St.&amp;year=2016" xr:uid="{DB62E686-AC73-4C21-85F1-8224CA0C043F}"/>
    <hyperlink ref="R202" r:id="rId590" display="https://barttorvik.com/team.php?team=Southern+Illinois&amp;year=2016" xr:uid="{9A310929-779F-4513-9024-340ED1307A7C}"/>
    <hyperlink ref="R204" r:id="rId591" display="https://barttorvik.com/team.php?team=Cal+St.+Bakersfield&amp;year=2016" xr:uid="{441499AA-9CEA-4F6A-870E-E6B702A8EF04}"/>
    <hyperlink ref="R205" r:id="rId592" display="https://barttorvik.com/team.php?team=Cal+St.+Bakersfield&amp;year=2016" xr:uid="{B0CBBC58-7F82-4F29-9036-0C26918BFA95}"/>
    <hyperlink ref="S206" r:id="rId593" display="https://barttorvik.com/trank.php?&amp;begin=20151101&amp;end=20160314&amp;conlimit=All&amp;year=2016&amp;top=0&amp;venue=A-N&amp;type=All&amp;mingames=0&amp;quad=5&amp;rpi=" xr:uid="{F48A0A54-DA3D-4EBB-938B-EB7A8038CC6B}"/>
    <hyperlink ref="R207" r:id="rId594" display="https://barttorvik.com/team.php?team=Ohio+St.&amp;year=2016" xr:uid="{C1BB0662-87BA-4E54-9A61-0B55B89B2B54}"/>
    <hyperlink ref="R209" r:id="rId595" display="https://barttorvik.com/team.php?team=Oklahoma+St.&amp;year=2016" xr:uid="{DA05AD86-F30E-4A3D-A62E-E05FF51B6842}"/>
    <hyperlink ref="R211" r:id="rId596" display="https://barttorvik.com/team.php?team=Tennessee&amp;year=2016" xr:uid="{787C5B1C-D044-47F2-9FA3-D2B6C868AF7A}"/>
    <hyperlink ref="R213" r:id="rId597" display="https://barttorvik.com/team.php?team=UNLV&amp;year=2016" xr:uid="{2733D25A-E96E-4808-BC17-216A3AB17DBB}"/>
    <hyperlink ref="R215" r:id="rId598" display="https://barttorvik.com/team.php?team=Tulsa&amp;year=2016" xr:uid="{09CC1385-B857-41C3-842C-8BBA66E18F10}"/>
    <hyperlink ref="R216" r:id="rId599" display="https://barttorvik.com/team.php?team=Tulsa&amp;year=2016" xr:uid="{0020AD5B-BB54-40ED-9874-369B70D0F916}"/>
    <hyperlink ref="R217" r:id="rId600" display="https://barttorvik.com/team.php?team=UT+Arlington&amp;year=2016" xr:uid="{0E7F8A4A-3A3C-47C1-B3EE-CC28A850D627}"/>
    <hyperlink ref="R219" r:id="rId601" display="https://barttorvik.com/team.php?team=Middle+Tennessee&amp;year=2016" xr:uid="{7FC8531D-2085-41A1-9073-D25CFA33A42F}"/>
    <hyperlink ref="R220" r:id="rId602" display="https://barttorvik.com/team.php?team=Middle+Tennessee&amp;year=2016" xr:uid="{E716EBBA-4397-49BF-85F4-6792993FE477}"/>
    <hyperlink ref="R221" r:id="rId603" display="https://barttorvik.com/team.php?team=Northeastern&amp;year=2016" xr:uid="{D7845D3C-7FCA-49A9-BDB4-E93D3F52CA10}"/>
    <hyperlink ref="R223" r:id="rId604" display="https://barttorvik.com/team.php?team=LSU&amp;year=2016" xr:uid="{B110A8C4-904C-472C-947D-96881AC59CA0}"/>
    <hyperlink ref="R225" r:id="rId605" display="https://barttorvik.com/team.php?team=Illinois&amp;year=2016" xr:uid="{DB1F61BD-A3C5-48ED-9620-0FE07B880B57}"/>
    <hyperlink ref="R227" r:id="rId606" display="https://barttorvik.com/team.php?team=Fresno+St.&amp;year=2016" xr:uid="{9B97EF91-9756-4E48-9C61-C3734E9190E4}"/>
    <hyperlink ref="R228" r:id="rId607" display="https://barttorvik.com/team.php?team=Fresno+St.&amp;year=2016" xr:uid="{10E3A3CA-31CA-40F0-9285-1351BCA75968}"/>
    <hyperlink ref="R229" r:id="rId608" display="https://barttorvik.com/team.php?team=UAB&amp;year=2016" xr:uid="{AC95CEE1-CC75-4B8D-B6F5-D870CD3DE3F5}"/>
    <hyperlink ref="R231" r:id="rId609" display="https://barttorvik.com/team.php?team=Milwaukee&amp;year=2016" xr:uid="{96AAABB8-856D-4D82-8936-D5866D29AE77}"/>
    <hyperlink ref="R233" r:id="rId610" display="https://barttorvik.com/team.php?team=Duquesne&amp;year=2016" xr:uid="{6F0DED77-7CA9-4A63-B015-99E60DFD566C}"/>
    <hyperlink ref="R235" r:id="rId611" display="https://barttorvik.com/team.php?team=Chattanooga&amp;year=2016" xr:uid="{325C3CFF-D559-4849-A4E0-ED6C2C33C0AC}"/>
    <hyperlink ref="R236" r:id="rId612" display="https://barttorvik.com/team.php?team=Chattanooga&amp;year=2016" xr:uid="{918C680F-49B0-4C71-8808-878F17B5C38C}"/>
    <hyperlink ref="R237" r:id="rId613" display="https://barttorvik.com/team.php?team=Ohio&amp;year=2016" xr:uid="{0F28703E-3EAF-45D3-94F0-8378DB2DC759}"/>
    <hyperlink ref="R239" r:id="rId614" display="https://barttorvik.com/team.php?team=Nebraska+Omaha&amp;year=2016" xr:uid="{BCC74391-BD09-44A3-84D2-0D5CB5783D7A}"/>
    <hyperlink ref="R241" r:id="rId615" display="https://barttorvik.com/team.php?team=Vermont&amp;year=2016" xr:uid="{22923B37-0486-4800-99D4-CC76745A8F28}"/>
    <hyperlink ref="R243" r:id="rId616" display="https://barttorvik.com/team.php?team=Arizona+St.&amp;year=2016" xr:uid="{CABEF220-C4D8-41FB-8417-1150D312D292}"/>
    <hyperlink ref="R245" r:id="rId617" display="https://barttorvik.com/team.php?team=Old+Dominion&amp;year=2016" xr:uid="{31CE7D7B-1A36-4AC5-B1CC-8CCEF33C48DC}"/>
    <hyperlink ref="R247" r:id="rId618" display="https://barttorvik.com/team.php?team=Davidson&amp;year=2016" xr:uid="{6956159B-7A4A-47A7-A45E-36CF397F7205}"/>
    <hyperlink ref="R249" r:id="rId619" display="https://barttorvik.com/team.php?team=Navy&amp;year=2016" xr:uid="{E30E8544-031C-4142-907E-9905DBE90A31}"/>
    <hyperlink ref="R251" r:id="rId620" display="https://barttorvik.com/team.php?team=North+Florida&amp;year=2016" xr:uid="{9623A71C-1405-4757-A98D-C0B63F153C37}"/>
    <hyperlink ref="R253" r:id="rId621" display="https://barttorvik.com/team.php?team=Rhode+Island&amp;year=2016" xr:uid="{81B95C54-37F9-4E5B-972C-63F8CB0DA4AC}"/>
    <hyperlink ref="R255" r:id="rId622" display="https://barttorvik.com/team.php?team=New+Mexico&amp;year=2016" xr:uid="{59F7030B-1CDE-4957-BA49-9117ED2549B7}"/>
    <hyperlink ref="S257" r:id="rId623" display="https://barttorvik.com/trank.php?&amp;begin=20151101&amp;end=20160314&amp;conlimit=All&amp;year=2016&amp;top=0&amp;venue=A-N&amp;type=All&amp;mingames=0&amp;quad=5&amp;rpi=" xr:uid="{3B3B0D39-0678-482F-8FD2-8D65D88950A3}"/>
    <hyperlink ref="R258" r:id="rId624" display="https://barttorvik.com/team.php?team=Belmont&amp;year=2016" xr:uid="{5954BE3A-833E-4706-987D-C4E3A5E92224}"/>
    <hyperlink ref="R260" r:id="rId625" display="https://barttorvik.com/team.php?team=Buffalo&amp;year=2016" xr:uid="{1458C4E1-DA9C-479D-8E83-41417E44CCBE}"/>
    <hyperlink ref="R261" r:id="rId626" display="https://barttorvik.com/team.php?team=Buffalo&amp;year=2016" xr:uid="{401B2D38-84C8-4F88-B8B6-C471B5785C84}"/>
    <hyperlink ref="R262" r:id="rId627" display="https://barttorvik.com/team.php?team=Colorado+St.&amp;year=2016" xr:uid="{4747E00E-B264-4778-8FDD-F1659BC09A1C}"/>
    <hyperlink ref="R264" r:id="rId628" display="https://barttorvik.com/team.php?team=New+Mexico+St.&amp;year=2016" xr:uid="{807FC391-8C1F-4081-B6C4-50C53F638720}"/>
    <hyperlink ref="R266" r:id="rId629" display="https://barttorvik.com/team.php?team=UNC+Asheville&amp;year=2016" xr:uid="{0AB5CF39-C5ED-4737-A05F-D70E08A7A06F}"/>
    <hyperlink ref="R267" r:id="rId630" display="https://barttorvik.com/team.php?team=UNC+Asheville&amp;year=2016" xr:uid="{CF4C7554-E70F-4466-88B5-0ED77385B095}"/>
    <hyperlink ref="R268" r:id="rId631" display="https://barttorvik.com/team.php?team=Green+Bay&amp;year=2016" xr:uid="{7820262A-A99D-450D-BF4A-C4806603A1E1}"/>
    <hyperlink ref="R269" r:id="rId632" display="https://barttorvik.com/team.php?team=Green+Bay&amp;year=2016" xr:uid="{EF6FF1B1-E8EC-461C-BB76-7E738F0F9425}"/>
    <hyperlink ref="R270" r:id="rId633" display="https://barttorvik.com/team.php?team=Toledo&amp;year=2016" xr:uid="{67B2EAD2-6D3B-485C-806B-24EEB82FD937}"/>
    <hyperlink ref="R272" r:id="rId634" display="https://barttorvik.com/team.php?team=Massachusetts&amp;year=2016" xr:uid="{7A8B1CAE-5E08-4CE1-96F5-AA3314E95516}"/>
    <hyperlink ref="R274" r:id="rId635" display="https://barttorvik.com/team.php?team=Utah+St.&amp;year=2016" xr:uid="{39E799FD-A60E-4ED3-A8DD-C7E9C7B3AE55}"/>
    <hyperlink ref="R276" r:id="rId636" display="https://barttorvik.com/team.php?team=Pepperdine&amp;year=2016" xr:uid="{176B57DF-3714-4F73-AE0A-3A267E8D65F7}"/>
    <hyperlink ref="R278" r:id="rId637" display="https://barttorvik.com/team.php?team=Albany&amp;year=2016" xr:uid="{45721AA0-1BE2-4F63-B6E1-A8EC8FD422FE}"/>
    <hyperlink ref="R280" r:id="rId638" display="https://barttorvik.com/team.php?team=Grand+Canyon&amp;year=2016" xr:uid="{EF01073E-2CBA-463F-A8A7-8B495791CE74}"/>
    <hyperlink ref="R282" r:id="rId639" display="https://barttorvik.com/team.php?team=IPFW&amp;year=2016" xr:uid="{6A306EDF-96E7-441F-8415-0BC0EAAA29A9}"/>
    <hyperlink ref="R284" r:id="rId640" display="https://barttorvik.com/team.php?team=Nevada&amp;year=2016" xr:uid="{3BC6D652-AFE1-415E-9114-2518A8DFD50F}"/>
    <hyperlink ref="R286" r:id="rId641" display="https://barttorvik.com/team.php?team=College+of+Charleston&amp;year=2016" xr:uid="{3E6711CA-95FF-4891-822D-1DAC0BEF0660}"/>
    <hyperlink ref="R288" r:id="rId642" display="https://barttorvik.com/team.php?team=Stanford&amp;year=2016" xr:uid="{946BB03E-7869-4C3A-8B4E-EE22853957CF}"/>
    <hyperlink ref="R290" r:id="rId643" display="https://barttorvik.com/team.php?team=High+Point&amp;year=2016" xr:uid="{469CA8F4-1908-4373-A4D7-A401C3467F31}"/>
    <hyperlink ref="R292" r:id="rId644" display="https://barttorvik.com/team.php?team=Weber+St.&amp;year=2016" xr:uid="{D3A6F146-F7F3-4BAD-A71B-8B5F457D3C08}"/>
    <hyperlink ref="R293" r:id="rId645" display="https://barttorvik.com/team.php?team=Weber+St.&amp;year=2016" xr:uid="{A3C6A444-4897-4D28-87AF-91B16785C329}"/>
    <hyperlink ref="R294" r:id="rId646" display="https://barttorvik.com/team.php?team=Louisiana+Lafayette&amp;year=2016" xr:uid="{B08ADDD8-4B25-4780-8F55-CDE6783C053E}"/>
    <hyperlink ref="R296" r:id="rId647" display="https://barttorvik.com/team.php?team=Wagner&amp;year=2016" xr:uid="{31232B6D-7771-46AD-A94B-39891E235ABA}"/>
    <hyperlink ref="R298" r:id="rId648" display="https://barttorvik.com/team.php?team=Georgia+St.&amp;year=2016" xr:uid="{1EB20FA5-EBC0-47B3-B530-F9F5242B078A}"/>
    <hyperlink ref="R300" r:id="rId649" display="https://barttorvik.com/team.php?team=Siena&amp;year=2016" xr:uid="{5433821A-5932-40B2-9562-257BEF9F011C}"/>
    <hyperlink ref="R302" r:id="rId650" display="https://barttorvik.com/team.php?team=Lehigh&amp;year=2016" xr:uid="{D87DD55D-E343-42AF-A5F5-F9BFC7937973}"/>
    <hyperlink ref="R304" r:id="rId651" display="https://barttorvik.com/team.php?team=Illinois+St.&amp;year=2016" xr:uid="{235D9556-9F98-4346-967B-079DB6C929AA}"/>
    <hyperlink ref="R306" r:id="rId652" display="https://barttorvik.com/team.php?team=Elon&amp;year=2016" xr:uid="{CB2995BE-E555-4608-938A-B944F1281D9F}"/>
    <hyperlink ref="S308" r:id="rId653" display="https://barttorvik.com/trank.php?&amp;begin=20151101&amp;end=20160314&amp;conlimit=All&amp;year=2016&amp;top=0&amp;venue=A-N&amp;type=All&amp;mingames=0&amp;quad=5&amp;rpi=" xr:uid="{4122DBFB-B78B-4DE9-893C-E0294166A642}"/>
    <hyperlink ref="R309" r:id="rId654" display="https://barttorvik.com/team.php?team=Morehead+St.&amp;year=2016" xr:uid="{81F66677-FC85-4AE7-A1AE-39F6392FBCE5}"/>
    <hyperlink ref="R311" r:id="rId655" display="https://barttorvik.com/team.php?team=Central+Michigan&amp;year=2016" xr:uid="{70A79104-81E2-4435-9D28-CA21BD432905}"/>
    <hyperlink ref="R313" r:id="rId656" display="https://barttorvik.com/team.php?team=Coastal+Carolina&amp;year=2016" xr:uid="{B6413D40-2209-4EBB-B3A5-22E2CDC95224}"/>
    <hyperlink ref="R315" r:id="rId657" display="https://barttorvik.com/team.php?team=Marshall&amp;year=2016" xr:uid="{E7F5D7D9-0748-4AC0-8D85-74E8A853E4CE}"/>
    <hyperlink ref="R317" r:id="rId658" display="https://barttorvik.com/team.php?team=Western+Kentucky&amp;year=2016" xr:uid="{738707C3-C43C-4A99-91F3-A5AAEC23CDCE}"/>
    <hyperlink ref="R319" r:id="rId659" display="https://barttorvik.com/team.php?team=Fairfield&amp;year=2016" xr:uid="{7BA2EAE7-5258-4D5D-9F96-D4D039648179}"/>
    <hyperlink ref="R321" r:id="rId660" display="https://barttorvik.com/team.php?team=Ball+St.&amp;year=2016" xr:uid="{768D5BB7-16FD-4792-8650-AB0FA3185A88}"/>
    <hyperlink ref="R323" r:id="rId661" display="https://barttorvik.com/team.php?team=Wyoming&amp;year=2016" xr:uid="{E3925D81-BC94-4C83-8080-04628F751DB3}"/>
    <hyperlink ref="R325" r:id="rId662" display="https://barttorvik.com/team.php?team=TCU&amp;year=2016" xr:uid="{0C1788DA-131C-46EC-AEB0-3B18F479C484}"/>
    <hyperlink ref="R327" r:id="rId663" display="https://barttorvik.com/team.php?team=Harvard&amp;year=2016" xr:uid="{71D4FF82-463D-47D6-B9A2-893DBF7EF486}"/>
    <hyperlink ref="R329" r:id="rId664" display="https://barttorvik.com/team.php?team=East+Carolina&amp;year=2016" xr:uid="{F2A98826-C375-4441-A411-C7F89739892F}"/>
    <hyperlink ref="R331" r:id="rId665" display="https://barttorvik.com/team.php?team=Loyola+Chicago&amp;year=2016" xr:uid="{C98D9C1E-4A17-4F41-AC68-AF83BD5B1051}"/>
    <hyperlink ref="R333" r:id="rId666" display="https://barttorvik.com/team.php?team=Bucknell&amp;year=2016" xr:uid="{2106517C-EF52-4614-9F82-7AA6A5C913AE}"/>
    <hyperlink ref="R335" r:id="rId667" display="https://barttorvik.com/team.php?team=Penn+St.&amp;year=2016" xr:uid="{B13D5F7A-98EE-4F0E-9EFE-5E5D3AE89E93}"/>
    <hyperlink ref="R337" r:id="rId668" display="https://barttorvik.com/team.php?team=NJIT&amp;year=2016" xr:uid="{3F1C4C13-4F8B-4F25-BC8A-D8182672A639}"/>
    <hyperlink ref="R339" r:id="rId669" display="https://barttorvik.com/team.php?team=Tennessee+St.&amp;year=2016" xr:uid="{B2F00413-1B26-440C-95F6-6337C26A42F0}"/>
    <hyperlink ref="R341" r:id="rId670" display="https://barttorvik.com/team.php?team=Denver&amp;year=2016" xr:uid="{E78D11B8-9B1D-4C11-AAF9-3F6806454C34}"/>
    <hyperlink ref="R343" r:id="rId671" display="https://barttorvik.com/team.php?team=Wright+St.&amp;year=2016" xr:uid="{6A74D209-C108-4B8B-A8B5-FAD431A50B01}"/>
    <hyperlink ref="R345" r:id="rId672" display="https://barttorvik.com/team.php?team=Army&amp;year=2016" xr:uid="{3A661242-1190-449C-8D3E-A0692ADD509E}"/>
    <hyperlink ref="R347" r:id="rId673" display="https://barttorvik.com/team.php?team=Loyola+Marymount&amp;year=2016" xr:uid="{8BAE23CB-6D4E-4D6A-9383-4630421C1C3B}"/>
    <hyperlink ref="R349" r:id="rId674" display="https://barttorvik.com/team.php?team=Louisiana+Monroe&amp;year=2016" xr:uid="{F65764BA-CDFE-420D-B027-FA3AAB76A982}"/>
    <hyperlink ref="R351" r:id="rId675" display="https://barttorvik.com/team.php?team=DePaul&amp;year=2016" xr:uid="{C20A2C1E-5225-4B5F-9936-6F8BC0E49BE5}"/>
    <hyperlink ref="R353" r:id="rId676" display="https://barttorvik.com/team.php?team=Murray+St.&amp;year=2016" xr:uid="{0F5D49C7-1C31-428B-8D70-CB6D22157E54}"/>
    <hyperlink ref="R355" r:id="rId677" display="https://barttorvik.com/team.php?team=Tulane&amp;year=2016" xr:uid="{4812CDE8-562B-4540-84F9-0E299CD7E650}"/>
    <hyperlink ref="R357" r:id="rId678" display="https://barttorvik.com/team.php?team=Oral+Roberts&amp;year=2016" xr:uid="{00D9BFD7-6D1D-47AA-8F99-EEA59C4293E8}"/>
    <hyperlink ref="S359" r:id="rId679" display="https://barttorvik.com/trank.php?&amp;begin=20151101&amp;end=20160314&amp;conlimit=All&amp;year=2016&amp;top=0&amp;venue=A-N&amp;type=All&amp;mingames=0&amp;quad=5&amp;rpi=" xr:uid="{E4879308-CA5A-4FCE-9CC2-72C05C150A45}"/>
    <hyperlink ref="R360" r:id="rId680" display="https://barttorvik.com/team.php?team=Cal+Poly&amp;year=2016" xr:uid="{5133FE0E-71AB-4963-811D-A11079E0BA80}"/>
    <hyperlink ref="R362" r:id="rId681" display="https://barttorvik.com/team.php?team=East+Tennessee+St.&amp;year=2016" xr:uid="{47C68D69-2A59-49A0-8EC0-D213CE948081}"/>
    <hyperlink ref="R364" r:id="rId682" display="https://barttorvik.com/team.php?team=Idaho&amp;year=2016" xr:uid="{3D5AB53F-972A-4FF7-B170-A8AEDC281A87}"/>
    <hyperlink ref="R366" r:id="rId683" display="https://barttorvik.com/team.php?team=UCF&amp;year=2016" xr:uid="{5AC7B4FD-926C-4528-ACAE-7188D0FC35DA}"/>
    <hyperlink ref="R368" r:id="rId684" display="https://barttorvik.com/team.php?team=South+Florida&amp;year=2016" xr:uid="{48224C8D-BE12-4A04-A5F2-928A94E0E804}"/>
    <hyperlink ref="R370" r:id="rId685" display="https://barttorvik.com/team.php?team=Winthrop&amp;year=2016" xr:uid="{665A0353-65ED-4A92-A089-3B4E1499FF3B}"/>
    <hyperlink ref="R372" r:id="rId686" display="https://barttorvik.com/team.php?team=FIU&amp;year=2016" xr:uid="{55C50971-5A8E-47B6-88D0-A8A5D8EBFF52}"/>
    <hyperlink ref="R374" r:id="rId687" display="https://barttorvik.com/team.php?team=Montana&amp;year=2016" xr:uid="{A3FC03E7-A2A4-49D5-B541-7221AB976DA2}"/>
    <hyperlink ref="R376" r:id="rId688" display="https://barttorvik.com/team.php?team=Towson&amp;year=2016" xr:uid="{4D187A17-4B8B-4706-813F-8E63A01008AB}"/>
    <hyperlink ref="R378" r:id="rId689" display="https://barttorvik.com/team.php?team=Detroit&amp;year=2016" xr:uid="{A117BB3A-97B4-4BCE-A9AB-ABBB16B1347B}"/>
    <hyperlink ref="R380" r:id="rId690" display="https://barttorvik.com/team.php?team=Eastern+Kentucky&amp;year=2016" xr:uid="{4470BAEF-98B0-49A2-B4B6-5149FE90E54D}"/>
    <hyperlink ref="R382" r:id="rId691" display="https://barttorvik.com/team.php?team=Louisiana+Tech&amp;year=2016" xr:uid="{27CDC29A-CA2E-40CA-80B0-0F2E988B4CD3}"/>
    <hyperlink ref="R384" r:id="rId692" display="https://barttorvik.com/team.php?team=George+Mason&amp;year=2016" xr:uid="{3A8B6BFA-C72F-456D-9C90-E80BA8A7626E}"/>
    <hyperlink ref="R386" r:id="rId693" display="https://barttorvik.com/team.php?team=Santa+Clara&amp;year=2016" xr:uid="{0F622FB1-539B-4AE2-A96A-7BDCE2D57511}"/>
    <hyperlink ref="R388" r:id="rId694" display="https://barttorvik.com/team.php?team=Lipscomb&amp;year=2016" xr:uid="{EF8ADC9E-3903-4FB8-848F-29E869FFFF7E}"/>
    <hyperlink ref="R390" r:id="rId695" display="https://barttorvik.com/team.php?team=UTEP&amp;year=2016" xr:uid="{0882798F-48AA-4B1F-8035-A44B6DA2705B}"/>
    <hyperlink ref="R392" r:id="rId696" display="https://barttorvik.com/team.php?team=North+Dakota&amp;year=2016" xr:uid="{11044835-5C25-4CC2-950B-E6E0924317D4}"/>
    <hyperlink ref="R394" r:id="rId697" display="https://barttorvik.com/team.php?team=Eastern+Michigan&amp;year=2016" xr:uid="{63EA6F55-987F-45D4-B51B-A877E96B8333}"/>
    <hyperlink ref="R396" r:id="rId698" display="https://barttorvik.com/team.php?team=Texas+A%26M+Corpus+Chris&amp;year=2016" xr:uid="{FD9C7732-B582-433A-826E-C3A1E327DDED}"/>
    <hyperlink ref="R398" r:id="rId699" display="https://barttorvik.com/team.php?team=North+Dakota+St.&amp;year=2016" xr:uid="{60B4AB03-A8EF-4EFC-BAC0-D46EF7137EA8}"/>
    <hyperlink ref="R400" r:id="rId700" display="https://barttorvik.com/team.php?team=Kent+St.&amp;year=2016" xr:uid="{2CD8E170-6505-451F-8EBC-70E142DB378D}"/>
    <hyperlink ref="R402" r:id="rId701" display="https://barttorvik.com/team.php?team=San+Francisco&amp;year=2016" xr:uid="{92481F93-0D04-4B3D-87A8-4B5516263C02}"/>
    <hyperlink ref="R404" r:id="rId702" display="https://barttorvik.com/team.php?team=Eastern+Washington&amp;year=2016" xr:uid="{D45AE30B-3F83-41E0-B907-EE4A5050F796}"/>
    <hyperlink ref="R406" r:id="rId703" display="https://barttorvik.com/team.php?team=Washington+St.&amp;year=2016" xr:uid="{D6FB3AFD-C5F9-4F6A-8A49-2DCAE7992407}"/>
    <hyperlink ref="R408" r:id="rId704" display="https://barttorvik.com/team.php?team=Florida+Gulf+Coast&amp;year=2016" xr:uid="{99F53307-6ABE-4E38-A9C5-A5B6E3F5B0A3}"/>
    <hyperlink ref="R409" r:id="rId705" display="https://barttorvik.com/team.php?team=Florida+Gulf+Coast&amp;year=2016" xr:uid="{0413634A-FBD4-45E5-9B97-FC1BC24FE5D0}"/>
    <hyperlink ref="S410" r:id="rId706" display="https://barttorvik.com/trank.php?&amp;begin=20151101&amp;end=20160314&amp;conlimit=All&amp;year=2016&amp;top=0&amp;venue=A-N&amp;type=All&amp;mingames=0&amp;quad=5&amp;rpi=" xr:uid="{1561F523-7B00-4EF9-86FE-A4C2A462D6FD}"/>
    <hyperlink ref="R411" r:id="rId707" display="https://barttorvik.com/team.php?team=Boston+University&amp;year=2016" xr:uid="{4265F4F9-76BF-4331-9D75-E5251CF6E978}"/>
    <hyperlink ref="R413" r:id="rId708" display="https://barttorvik.com/team.php?team=Indiana+St.&amp;year=2016" xr:uid="{0808400E-1063-47F9-BC08-5F730550C4FA}"/>
    <hyperlink ref="R415" r:id="rId709" display="https://barttorvik.com/team.php?team=Saint+Louis&amp;year=2016" xr:uid="{BFC1AC9B-72FA-40C3-8BB4-1B37100F6E35}"/>
    <hyperlink ref="R417" r:id="rId710" display="https://barttorvik.com/team.php?team=Western+Michigan&amp;year=2016" xr:uid="{56B24B2C-96F7-434C-82B3-3A61B3AF3A87}"/>
    <hyperlink ref="R419" r:id="rId711" display="https://barttorvik.com/team.php?team=Rider&amp;year=2016" xr:uid="{F0DA636E-967D-4415-A8D3-1A9785367A20}"/>
    <hyperlink ref="R421" r:id="rId712" display="https://barttorvik.com/team.php?team=Loyola+MD&amp;year=2016" xr:uid="{0DBF14F3-8F5B-49DB-AE17-2A709809AEA3}"/>
    <hyperlink ref="R423" r:id="rId713" display="https://barttorvik.com/team.php?team=UC+Riverside&amp;year=2016" xr:uid="{19585F10-D336-4BFB-AABC-5B21F4E7889F}"/>
    <hyperlink ref="R425" r:id="rId714" display="https://barttorvik.com/team.php?team=Fordham&amp;year=2016" xr:uid="{6910876A-FCFE-49A0-86E9-BF5A373F67E5}"/>
    <hyperlink ref="R427" r:id="rId715" display="https://barttorvik.com/team.php?team=Portland&amp;year=2016" xr:uid="{3EE3AB64-AA8F-439A-9C6C-2DC2438C996E}"/>
    <hyperlink ref="R429" r:id="rId716" display="https://barttorvik.com/team.php?team=Bowling+Green&amp;year=2016" xr:uid="{74755492-9940-4893-9FE5-B268CC065087}"/>
    <hyperlink ref="R431" r:id="rId717" display="https://barttorvik.com/team.php?team=Western+Illinois&amp;year=2016" xr:uid="{922B7522-2548-402C-8DC5-F64869130DB8}"/>
    <hyperlink ref="R433" r:id="rId718" display="https://barttorvik.com/team.php?team=Mercer&amp;year=2016" xr:uid="{26A77F0F-7525-4D8C-B0AE-6AFA8A33AEB7}"/>
    <hyperlink ref="R435" r:id="rId719" display="https://barttorvik.com/team.php?team=Jackson+St.&amp;year=2016" xr:uid="{30216A8E-9564-4949-8500-C005C571FDF4}"/>
    <hyperlink ref="R437" r:id="rId720" display="https://barttorvik.com/team.php?team=Austin+Peay&amp;year=2016" xr:uid="{4C1C7806-BD45-4F92-8F17-D54902AC3CD9}"/>
    <hyperlink ref="R438" r:id="rId721" display="https://barttorvik.com/team.php?team=Austin+Peay&amp;year=2016" xr:uid="{18D8BE9E-A96B-4D12-9982-4F2599FA4ECA}"/>
    <hyperlink ref="R439" r:id="rId722" display="https://barttorvik.com/team.php?team=Cal+St.+Northridge&amp;year=2016" xr:uid="{DDE051B5-E001-49C7-98E7-D52EF2A0FB9F}"/>
    <hyperlink ref="R441" r:id="rId723" display="https://barttorvik.com/team.php?team=St.+John%27s&amp;year=2016" xr:uid="{D0679D1F-0810-4FED-BFA9-2F7F4A9CEE63}"/>
    <hyperlink ref="R443" r:id="rId724" display="https://barttorvik.com/team.php?team=Saint+Peter%27s&amp;year=2016" xr:uid="{30506992-5EF6-4777-B0FB-DA8406DCC63B}"/>
    <hyperlink ref="R445" r:id="rId725" display="https://barttorvik.com/team.php?team=Wofford&amp;year=2016" xr:uid="{7EE8EAE6-04A5-4906-9F90-947A5AB14EEC}"/>
    <hyperlink ref="R447" r:id="rId726" display="https://barttorvik.com/team.php?team=Seattle&amp;year=2016" xr:uid="{17644E2D-D1F8-401D-B513-37239C93EC83}"/>
    <hyperlink ref="R449" r:id="rId727" display="https://barttorvik.com/team.php?team=Fairleigh+Dickinson&amp;year=2016" xr:uid="{77C9B45C-6BFC-4684-8424-3CCDE1B0EBB4}"/>
    <hyperlink ref="R450" r:id="rId728" display="https://barttorvik.com/team.php?team=Fairleigh+Dickinson&amp;year=2016" xr:uid="{E1FD70A0-941E-4A0B-8C55-3D0593CEE04E}"/>
    <hyperlink ref="R451" r:id="rId729" display="https://barttorvik.com/team.php?team=Gardner+Webb&amp;year=2016" xr:uid="{6C4C09A2-C543-4F0A-B3B3-B303F8E43DCD}"/>
    <hyperlink ref="R453" r:id="rId730" display="https://barttorvik.com/team.php?team=Charlotte&amp;year=2016" xr:uid="{0CE1EB38-E229-4004-A9B2-BE174B166F95}"/>
    <hyperlink ref="R455" r:id="rId731" display="https://barttorvik.com/team.php?team=Missouri+St.&amp;year=2016" xr:uid="{0952FB5D-EDA4-4250-BA13-4637617D62CD}"/>
    <hyperlink ref="R457" r:id="rId732" display="https://barttorvik.com/team.php?team=Cal+St.+Fullerton&amp;year=2016" xr:uid="{59FB6467-415A-438B-B254-15A3F7CCBF2C}"/>
    <hyperlink ref="R459" r:id="rId733" display="https://barttorvik.com/team.php?team=Northern+Illinois&amp;year=2016" xr:uid="{0409C1E5-6A17-4E24-BB5D-2C8B5D24A2FD}"/>
    <hyperlink ref="S461" r:id="rId734" display="https://barttorvik.com/trank.php?&amp;begin=20151101&amp;end=20160314&amp;conlimit=All&amp;year=2016&amp;top=0&amp;venue=A-N&amp;type=All&amp;mingames=0&amp;quad=5&amp;rpi=" xr:uid="{1008E15C-E30B-4BE0-80F2-735AC98E2AB2}"/>
    <hyperlink ref="R462" r:id="rId735" display="https://barttorvik.com/team.php?team=Southern&amp;year=2016" xr:uid="{444F3DCE-799C-489D-A884-2BD6291DC6B7}"/>
    <hyperlink ref="R463" r:id="rId736" display="https://barttorvik.com/team.php?team=Southern&amp;year=2016" xr:uid="{CC21E29C-B70E-4878-B81C-44EDEB8854B4}"/>
    <hyperlink ref="R464" r:id="rId737" display="https://barttorvik.com/team.php?team=Samford&amp;year=2016" xr:uid="{BC563D12-5F47-4F79-868B-B61E66D3C3C6}"/>
    <hyperlink ref="R466" r:id="rId738" display="https://barttorvik.com/team.php?team=South+Dakota&amp;year=2016" xr:uid="{6798A039-1793-4039-A3E5-43AFB61CF734}"/>
    <hyperlink ref="R468" r:id="rId739" display="https://barttorvik.com/team.php?team=Sam+Houston+St.&amp;year=2016" xr:uid="{F6C0C8F9-74D9-4AFB-BAB6-8BEC503C7EBD}"/>
    <hyperlink ref="R470" r:id="rId740" display="https://barttorvik.com/team.php?team=Minnesota&amp;year=2016" xr:uid="{5FA46828-A025-4715-9C4F-E148C9E47954}"/>
    <hyperlink ref="R472" r:id="rId741" display="https://barttorvik.com/team.php?team=Furman&amp;year=2016" xr:uid="{23750FE6-5F98-4CD6-A79F-77FC11AC4A40}"/>
    <hyperlink ref="R474" r:id="rId742" display="https://barttorvik.com/team.php?team=Radford&amp;year=2016" xr:uid="{3C8FCF44-3816-41A6-9EBD-931C36AA42A1}"/>
    <hyperlink ref="R476" r:id="rId743" display="https://barttorvik.com/team.php?team=New+Hampshire&amp;year=2016" xr:uid="{C8F29ACF-26B8-45F1-85E7-085816FFFB8E}"/>
    <hyperlink ref="R478" r:id="rId744" display="https://barttorvik.com/team.php?team=Dartmouth&amp;year=2016" xr:uid="{576A3371-9070-4A94-A7A9-8852000BA76A}"/>
    <hyperlink ref="R480" r:id="rId745" display="https://barttorvik.com/team.php?team=Tennessee+Tech&amp;year=2016" xr:uid="{A37A38BD-FE45-43E7-A2AE-C272382ECE28}"/>
    <hyperlink ref="R482" r:id="rId746" display="https://barttorvik.com/team.php?team=Pacific&amp;year=2016" xr:uid="{907AB5FA-68BA-4C52-90E6-F94E628E3DB5}"/>
    <hyperlink ref="R484" r:id="rId747" display="https://barttorvik.com/team.php?team=Canisius&amp;year=2016" xr:uid="{9AB4FE01-5486-4EAA-866E-A3A07E08B3BC}"/>
    <hyperlink ref="R486" r:id="rId748" display="https://barttorvik.com/team.php?team=Portland+St.&amp;year=2016" xr:uid="{63A3AC90-19B1-42A9-B989-8551D4A0CEB8}"/>
    <hyperlink ref="R488" r:id="rId749" display="https://barttorvik.com/team.php?team=Auburn&amp;year=2016" xr:uid="{405C9B0C-1B09-4128-A59A-73A592C27F97}"/>
    <hyperlink ref="R490" r:id="rId750" display="https://barttorvik.com/team.php?team=Texas+St.&amp;year=2016" xr:uid="{D510B40F-5B48-47A7-8419-144CC0A16BC8}"/>
    <hyperlink ref="R492" r:id="rId751" display="https://barttorvik.com/team.php?team=Missouri&amp;year=2016" xr:uid="{33618A5E-65EE-413E-88E1-D028A62328E1}"/>
    <hyperlink ref="R494" r:id="rId752" display="https://barttorvik.com/team.php?team=Campbell&amp;year=2016" xr:uid="{7E7A05E8-FD56-4A39-BFAD-39A16B0F0CE8}"/>
    <hyperlink ref="R496" r:id="rId753" display="https://barttorvik.com/team.php?team=Texas+Southern&amp;year=2016" xr:uid="{D3EC4129-9C6F-4E65-8DA7-3083F52212E9}"/>
    <hyperlink ref="R498" r:id="rId754" display="https://barttorvik.com/team.php?team=Jacksonville+St.&amp;year=2016" xr:uid="{C6690E9F-5563-487F-8E04-E4E63E3302E8}"/>
    <hyperlink ref="R500" r:id="rId755" display="https://barttorvik.com/team.php?team=Hampton&amp;year=2016" xr:uid="{C77983EE-9154-46DD-AD0F-4886D88E2978}"/>
    <hyperlink ref="R501" r:id="rId756" display="https://barttorvik.com/team.php?team=Hampton&amp;year=2016" xr:uid="{2564B5EA-FFCF-44D3-81BF-A0E06D141962}"/>
    <hyperlink ref="R502" r:id="rId757" display="https://barttorvik.com/team.php?team=IUPUI&amp;year=2016" xr:uid="{C76D8AE4-A25F-4105-BE2F-8619D5605BD6}"/>
    <hyperlink ref="R504" r:id="rId758" display="https://barttorvik.com/team.php?team=Western+Carolina&amp;year=2016" xr:uid="{D9DAE3B2-0B52-4CF1-AC80-F204B417967D}"/>
    <hyperlink ref="R506" r:id="rId759" display="https://barttorvik.com/team.php?team=UC+Davis&amp;year=2016" xr:uid="{0C187D88-08D5-4F13-99FA-C26EEFEED846}"/>
    <hyperlink ref="R508" r:id="rId760" display="https://barttorvik.com/team.php?team=Drake&amp;year=2016" xr:uid="{D4635DD0-5AF4-4B43-9238-96BB3E7B7E62}"/>
    <hyperlink ref="R510" r:id="rId761" display="https://barttorvik.com/team.php?team=LIU+Brooklyn&amp;year=2016" xr:uid="{079D0A55-DCE1-41EA-8BCE-1F824C1DBB02}"/>
    <hyperlink ref="S512" r:id="rId762" display="https://barttorvik.com/trank.php?&amp;begin=20151101&amp;end=20160314&amp;conlimit=All&amp;year=2016&amp;top=0&amp;venue=A-N&amp;type=All&amp;mingames=0&amp;quad=5&amp;rpi=" xr:uid="{C6E1CBEF-C52E-473A-A06C-F970D621B2A8}"/>
    <hyperlink ref="R513" r:id="rId763" display="https://barttorvik.com/team.php?team=Troy&amp;year=2016" xr:uid="{623E60E2-CE17-4187-B4ED-0E4E0B03612E}"/>
    <hyperlink ref="R515" r:id="rId764" display="https://barttorvik.com/team.php?team=Tennessee+Martin&amp;year=2016" xr:uid="{925FECC4-9B77-45FD-82B0-B815898600CE}"/>
    <hyperlink ref="R517" r:id="rId765" display="https://barttorvik.com/team.php?team=Hartford&amp;year=2016" xr:uid="{E2C7DE08-B051-48E7-9F9B-1BAD08D0F680}"/>
    <hyperlink ref="R519" r:id="rId766" display="https://barttorvik.com/team.php?team=UNC+Greensboro&amp;year=2016" xr:uid="{F72C6FE1-3E02-4F45-9FF4-D8D8F1BF225D}"/>
    <hyperlink ref="R521" r:id="rId767" display="https://barttorvik.com/team.php?team=Jacksonville&amp;year=2016" xr:uid="{2D9A4E01-FC50-4CBF-AEC6-D96813CDDD79}"/>
    <hyperlink ref="R523" r:id="rId768" display="https://barttorvik.com/team.php?team=Manhattan&amp;year=2016" xr:uid="{00953D4B-A143-421A-BCF0-F299BD9CBBE0}"/>
    <hyperlink ref="R525" r:id="rId769" display="https://barttorvik.com/team.php?team=South+Alabama&amp;year=2016" xr:uid="{B48207BB-4543-47C9-9889-DF602CF0EBDD}"/>
    <hyperlink ref="R527" r:id="rId770" display="https://barttorvik.com/team.php?team=Drexel&amp;year=2016" xr:uid="{20BEC38C-50AF-43D0-A516-6647A228A5AE}"/>
    <hyperlink ref="R529" r:id="rId771" display="https://barttorvik.com/team.php?team=Miami+OH&amp;year=2016" xr:uid="{538BDEDF-6035-4DFF-9CB6-AE590E60FA4F}"/>
    <hyperlink ref="R531" r:id="rId772" display="https://barttorvik.com/team.php?team=Northern+Kentucky&amp;year=2016" xr:uid="{ADC7E866-1E4E-4769-95D7-D028B9FA8C5E}"/>
    <hyperlink ref="R533" r:id="rId773" display="https://barttorvik.com/team.php?team=Youngstown+St.&amp;year=2016" xr:uid="{0983AF82-2EA8-4838-88AB-FC336B42F5B3}"/>
    <hyperlink ref="R535" r:id="rId774" display="https://barttorvik.com/team.php?team=Holy+Cross&amp;year=2016" xr:uid="{C666C202-D1E5-49C9-86C3-2F8D0482E12C}"/>
    <hyperlink ref="R536" r:id="rId775" display="https://barttorvik.com/team.php?team=Holy+Cross&amp;year=2016" xr:uid="{F45FC616-2568-4DD5-833C-E8D6441BDF36}"/>
    <hyperlink ref="R537" r:id="rId776" display="https://barttorvik.com/team.php?team=Stetson&amp;year=2016" xr:uid="{B85CA6CE-F7B3-4795-9F97-C683329A95FF}"/>
    <hyperlink ref="R539" r:id="rId777" display="https://barttorvik.com/team.php?team=Kennesaw+St.&amp;year=2016" xr:uid="{AE780510-8E96-46D2-9707-193C7EDF46C9}"/>
    <hyperlink ref="R541" r:id="rId778" display="https://barttorvik.com/team.php?team=Arkansas+St.&amp;year=2016" xr:uid="{655699A8-0A0B-4D17-A8C7-756EA71FAAD3}"/>
    <hyperlink ref="R543" r:id="rId779" display="https://barttorvik.com/team.php?team=Norfolk+St.&amp;year=2016" xr:uid="{5E3BAB11-48E1-420E-B39D-8D9DB632A0B8}"/>
    <hyperlink ref="R545" r:id="rId780" display="https://barttorvik.com/team.php?team=San+Jose+St.&amp;year=2016" xr:uid="{DD8CF356-1148-4608-8E33-E64CE7FE1E80}"/>
    <hyperlink ref="R547" r:id="rId781" display="https://barttorvik.com/team.php?team=Colgate&amp;year=2016" xr:uid="{E3103751-C668-4629-8C43-0A9BA9BC1515}"/>
    <hyperlink ref="R549" r:id="rId782" display="https://barttorvik.com/team.php?team=Cornell&amp;year=2016" xr:uid="{CE4941B0-B273-4EA8-81B8-D77AAC87C621}"/>
    <hyperlink ref="R551" r:id="rId783" display="https://barttorvik.com/team.php?team=Brown&amp;year=2016" xr:uid="{44CBE2BD-AD55-40C0-B587-C25E16BAC1CE}"/>
    <hyperlink ref="R553" r:id="rId784" display="https://barttorvik.com/team.php?team=Utah+Valley&amp;year=2016" xr:uid="{6DA36B66-BD93-413A-A737-C34B139265D1}"/>
    <hyperlink ref="R555" r:id="rId785" display="https://barttorvik.com/team.php?team=Sacramento+St.&amp;year=2016" xr:uid="{C19994DA-F510-4F2B-A689-8A07C84FC19C}"/>
    <hyperlink ref="R557" r:id="rId786" display="https://barttorvik.com/team.php?team=Boston+College&amp;year=2016" xr:uid="{D9D995AF-E3CC-4A39-9538-7E87F8F00E5C}"/>
    <hyperlink ref="R559" r:id="rId787" display="https://barttorvik.com/team.php?team=Montana+St.&amp;year=2016" xr:uid="{C8881A65-D07E-47DE-8167-91D320BC77EE}"/>
    <hyperlink ref="R561" r:id="rId788" display="https://barttorvik.com/team.php?team=Eastern+Illinois&amp;year=2016" xr:uid="{C418662C-36B9-47DF-8148-84C66FA08226}"/>
    <hyperlink ref="S563" r:id="rId789" display="https://barttorvik.com/trank.php?&amp;begin=20151101&amp;end=20160314&amp;conlimit=All&amp;year=2016&amp;top=0&amp;venue=A-N&amp;type=All&amp;mingames=0&amp;quad=5&amp;rpi=" xr:uid="{DBD25237-C43C-4708-839E-7ED2F6B1095C}"/>
    <hyperlink ref="R564" r:id="rId790" display="https://barttorvik.com/team.php?team=Mount+St.+Mary%27s&amp;year=2016" xr:uid="{9FC4D455-F27B-4FBF-8C87-A84A586B8B57}"/>
    <hyperlink ref="R566" r:id="rId791" display="https://barttorvik.com/team.php?team=Air+Force&amp;year=2016" xr:uid="{B09F1018-D1AB-4006-880C-92B9CC2BACA3}"/>
    <hyperlink ref="R568" r:id="rId792" display="https://barttorvik.com/team.php?team=UMKC&amp;year=2016" xr:uid="{F99104C3-E4DC-48D9-B104-71EF58A7D19E}"/>
    <hyperlink ref="R570" r:id="rId793" display="https://barttorvik.com/team.php?team=Georgia+Southern&amp;year=2016" xr:uid="{A5E4C50F-F33C-4839-84C9-5FD6AD3C76F5}"/>
    <hyperlink ref="R572" r:id="rId794" display="https://barttorvik.com/team.php?team=La+Salle&amp;year=2016" xr:uid="{EA85E1AE-C2E9-4276-AD56-71974403AE17}"/>
    <hyperlink ref="R574" r:id="rId795" display="https://barttorvik.com/team.php?team=San+Diego&amp;year=2016" xr:uid="{D4EF8AF0-D86C-4560-BC30-C8453447C628}"/>
    <hyperlink ref="R576" r:id="rId796" display="https://barttorvik.com/team.php?team=Incarnate+Word&amp;year=2016" xr:uid="{31EFA996-6FEE-437C-AA2F-04DC325A1DA3}"/>
    <hyperlink ref="R578" r:id="rId797" display="https://barttorvik.com/team.php?team=Idaho+St.&amp;year=2016" xr:uid="{AE332B22-169A-49E2-828C-11F32A9C2D34}"/>
    <hyperlink ref="R580" r:id="rId798" display="https://barttorvik.com/team.php?team=SIU+Edwardsville&amp;year=2016" xr:uid="{5B3A018E-D09C-4432-BDE2-FFCA27040EE9}"/>
    <hyperlink ref="R582" r:id="rId799" display="https://barttorvik.com/team.php?team=South+Carolina+St.&amp;year=2016" xr:uid="{79CD1A66-3520-435A-98B4-5CD23E2DDA9C}"/>
    <hyperlink ref="R584" r:id="rId800" display="https://barttorvik.com/team.php?team=Charleston+Southern&amp;year=2016" xr:uid="{8F228E02-150F-4378-9FF5-05113B388E5B}"/>
    <hyperlink ref="R586" r:id="rId801" display="https://barttorvik.com/team.php?team=Cleveland+St.&amp;year=2016" xr:uid="{036F5E1E-BE4C-4B53-A061-E4999DBF8A88}"/>
    <hyperlink ref="R588" r:id="rId802" display="https://barttorvik.com/team.php?team=Delaware&amp;year=2016" xr:uid="{193D5AEE-1975-4798-9288-F34095C70849}"/>
    <hyperlink ref="R590" r:id="rId803" display="https://barttorvik.com/team.php?team=Rutgers&amp;year=2016" xr:uid="{63C93CB7-A0D5-4F76-B93F-BA94B3ACDC34}"/>
    <hyperlink ref="R592" r:id="rId804" display="https://barttorvik.com/team.php?team=USC+Upstate&amp;year=2016" xr:uid="{BDB25420-2CD0-4024-B8E1-D07BA2A17C74}"/>
    <hyperlink ref="R594" r:id="rId805" display="https://barttorvik.com/team.php?team=Robert+Morris&amp;year=2016" xr:uid="{60170245-1EEF-416C-9D61-6EEB3C7834B7}"/>
    <hyperlink ref="R596" r:id="rId806" display="https://barttorvik.com/team.php?team=Florida+Atlantic&amp;year=2016" xr:uid="{9CA75549-3718-42D2-A1D7-6E05EB004694}"/>
    <hyperlink ref="R598" r:id="rId807" display="https://barttorvik.com/team.php?team=UMass+Lowell&amp;year=2016" xr:uid="{99C826FB-2D4D-4E4E-9972-B140F9FE103E}"/>
    <hyperlink ref="R600" r:id="rId808" display="https://barttorvik.com/team.php?team=Longwood&amp;year=2016" xr:uid="{483FBAD8-0FFD-49BE-B7DD-5BED00AA25A3}"/>
    <hyperlink ref="R602" r:id="rId809" display="https://barttorvik.com/team.php?team=Liberty&amp;year=2016" xr:uid="{27E17CA4-F50F-427C-ACFD-16071129DEF3}"/>
    <hyperlink ref="R604" r:id="rId810" display="https://barttorvik.com/team.php?team=Appalachian+St.&amp;year=2016" xr:uid="{09D2A0D4-9B8E-4C20-80FD-FF34CFCE9E14}"/>
    <hyperlink ref="R606" r:id="rId811" display="https://barttorvik.com/team.php?team=UMBC&amp;year=2016" xr:uid="{8BBE3791-CFC0-471B-AE4F-F314598C3DA8}"/>
    <hyperlink ref="R608" r:id="rId812" display="https://barttorvik.com/team.php?team=Rice&amp;year=2016" xr:uid="{8ECEA664-E20B-42D7-B3FF-99A1269360C6}"/>
    <hyperlink ref="R610" r:id="rId813" display="https://barttorvik.com/team.php?team=Quinnipiac&amp;year=2016" xr:uid="{04B838F0-EADB-4A3F-AD2B-8932C4D8C0B7}"/>
    <hyperlink ref="R612" r:id="rId814" display="https://barttorvik.com/team.php?team=Sacred+Heart&amp;year=2016" xr:uid="{644B79AE-C0B9-4D9C-AA26-29C3D5D29768}"/>
    <hyperlink ref="S614" r:id="rId815" display="https://barttorvik.com/trank.php?&amp;begin=20151101&amp;end=20160314&amp;conlimit=All&amp;year=2016&amp;top=0&amp;venue=A-N&amp;type=All&amp;mingames=0&amp;quad=5&amp;rpi=" xr:uid="{BB05856A-209A-4F15-B203-A96D703BC5C2}"/>
    <hyperlink ref="R615" r:id="rId816" display="https://barttorvik.com/team.php?team=Alabama+A%26M&amp;year=2016" xr:uid="{A8EF24F9-9D80-4210-8E8C-8B6238C80CCC}"/>
    <hyperlink ref="R617" r:id="rId817" display="https://barttorvik.com/team.php?team=North+Texas&amp;year=2016" xr:uid="{1BA2E3E2-5CFC-4BCE-B729-ADCB6CAE3F44}"/>
    <hyperlink ref="R619" r:id="rId818" display="https://barttorvik.com/team.php?team=Niagara&amp;year=2016" xr:uid="{C9CD1FD2-D607-4C07-9C21-00604037E047}"/>
    <hyperlink ref="R621" r:id="rId819" display="https://barttorvik.com/team.php?team=St.+Francis+NY&amp;year=2016" xr:uid="{1F5EC41B-B1B4-473F-8167-3BB0344DD14C}"/>
    <hyperlink ref="R623" r:id="rId820" display="https://barttorvik.com/team.php?team=Bryant&amp;year=2016" xr:uid="{A6856FD0-2175-4E3C-9540-7F8486F43668}"/>
    <hyperlink ref="R625" r:id="rId821" display="https://barttorvik.com/team.php?team=Marist&amp;year=2016" xr:uid="{C049BC08-CEFE-43F8-B90C-D26DC7E5027D}"/>
    <hyperlink ref="R627" r:id="rId822" display="https://barttorvik.com/team.php?team=North+Carolina+Central&amp;year=2016" xr:uid="{91836DF1-DA97-463F-85C3-93B75C6B85CE}"/>
    <hyperlink ref="R629" r:id="rId823" display="https://barttorvik.com/team.php?team=Alabama+St.&amp;year=2016" xr:uid="{45CCFE6A-A052-4DDF-9691-A09CC22759E6}"/>
    <hyperlink ref="R631" r:id="rId824" display="https://barttorvik.com/team.php?team=St.+Francis+PA&amp;year=2016" xr:uid="{FA25C7CB-3C61-443D-A8C8-5F5D774B8EB5}"/>
    <hyperlink ref="R633" r:id="rId825" display="https://barttorvik.com/team.php?team=Morgan+St.&amp;year=2016" xr:uid="{F26CAA40-C74F-42BE-95D6-E6084F8C101B}"/>
    <hyperlink ref="R635" r:id="rId826" display="https://barttorvik.com/team.php?team=Penn&amp;year=2016" xr:uid="{DE3F2D83-3541-4249-9E76-D23EF4545F2E}"/>
    <hyperlink ref="R637" r:id="rId827" display="https://barttorvik.com/team.php?team=Maryland+Eastern+Shore&amp;year=2016" xr:uid="{2D13B82B-61A3-4849-B278-D9DFB9F4618C}"/>
    <hyperlink ref="R639" r:id="rId828" display="https://barttorvik.com/team.php?team=Northern+Colorado&amp;year=2016" xr:uid="{A692B7FC-9E12-4A1C-9AEB-A7EC5F095FE2}"/>
    <hyperlink ref="R641" r:id="rId829" display="https://barttorvik.com/team.php?team=Houston+Christian&amp;year=2016" xr:uid="{F76995CD-4F90-45DD-A126-E71FCA01C330}"/>
    <hyperlink ref="R643" r:id="rId830" display="https://barttorvik.com/team.php?team=The+Citadel&amp;year=2016" xr:uid="{244B92F7-36F4-4602-89F9-B7F2C94C080C}"/>
    <hyperlink ref="R645" r:id="rId831" display="https://barttorvik.com/team.php?team=Binghamton&amp;year=2016" xr:uid="{B215D0BF-7E4B-4F37-95BF-B2E408E997FB}"/>
    <hyperlink ref="R647" r:id="rId832" display="https://barttorvik.com/team.php?team=Howard&amp;year=2016" xr:uid="{24719155-7290-444E-AF38-5D91E01D569B}"/>
    <hyperlink ref="R649" r:id="rId833" display="https://barttorvik.com/team.php?team=American&amp;year=2016" xr:uid="{1A2ED9CC-7AC5-4499-B932-5BE53F7CB284}"/>
    <hyperlink ref="R651" r:id="rId834" display="https://barttorvik.com/team.php?team=Presbyterian&amp;year=2016" xr:uid="{29757956-ED31-4951-B41F-C02190F07059}"/>
    <hyperlink ref="R653" r:id="rId835" display="https://barttorvik.com/team.php?team=Lamar&amp;year=2016" xr:uid="{44EB71BA-3E8E-48BD-9359-7CCFF74048EC}"/>
    <hyperlink ref="R655" r:id="rId836" display="https://barttorvik.com/team.php?team=Bethune+Cookman&amp;year=2016" xr:uid="{74CF7521-AE13-41A8-8271-9CD80BB4664F}"/>
    <hyperlink ref="R657" r:id="rId837" display="https://barttorvik.com/team.php?team=New+Orleans&amp;year=2016" xr:uid="{CAE2FD7A-0654-4CFC-98AC-FD2689D8B54C}"/>
    <hyperlink ref="R659" r:id="rId838" display="https://barttorvik.com/team.php?team=Northwestern+St.&amp;year=2016" xr:uid="{8DFE5721-E07A-4B54-8E1E-B3453C813D66}"/>
    <hyperlink ref="R661" r:id="rId839" display="https://barttorvik.com/team.php?team=Bradley&amp;year=2016" xr:uid="{9F567C1D-2976-4699-8AAA-F5D020EBAA53}"/>
    <hyperlink ref="R663" r:id="rId840" display="https://barttorvik.com/team.php?team=Chicago+St.&amp;year=2016" xr:uid="{9CD62711-85AF-4E25-9FB4-2C6D75D74FB6}"/>
    <hyperlink ref="S665" r:id="rId841" display="https://barttorvik.com/trank.php?&amp;begin=20151101&amp;end=20160314&amp;conlimit=All&amp;year=2016&amp;top=0&amp;venue=A-N&amp;type=All&amp;mingames=0&amp;quad=5&amp;rpi=" xr:uid="{C4231B35-EC7A-43D9-AB53-60B9DB357E29}"/>
    <hyperlink ref="R666" r:id="rId842" display="https://barttorvik.com/team.php?team=Southern+Utah&amp;year=2016" xr:uid="{3CF3EB99-131B-4788-A466-71288E4ED3E6}"/>
    <hyperlink ref="R668" r:id="rId843" display="https://barttorvik.com/team.php?team=Lafayette&amp;year=2016" xr:uid="{D21FEB32-89C0-4E35-B7C9-47C59B7DD448}"/>
    <hyperlink ref="R670" r:id="rId844" display="https://barttorvik.com/team.php?team=McNeese+St.&amp;year=2016" xr:uid="{9B059E89-0A59-469B-AD5E-E45A94E12DFF}"/>
    <hyperlink ref="R672" r:id="rId845" display="https://barttorvik.com/team.php?team=Abilene+Christian&amp;year=2016" xr:uid="{69710A3C-9A15-40BB-8129-F5AA21023637}"/>
    <hyperlink ref="R674" r:id="rId846" display="https://barttorvik.com/team.php?team=Coppin+St.&amp;year=2016" xr:uid="{5C8A0453-F81F-45E6-AE15-60A30B28502A}"/>
    <hyperlink ref="R676" r:id="rId847" display="https://barttorvik.com/team.php?team=Nicholls+St.&amp;year=2016" xr:uid="{58B24218-071F-4429-A460-9B6736998A73}"/>
    <hyperlink ref="R678" r:id="rId848" display="https://barttorvik.com/team.php?team=Central+Arkansas&amp;year=2016" xr:uid="{B88B587C-2829-492C-947B-5E9FE80CACA7}"/>
    <hyperlink ref="R680" r:id="rId849" display="https://barttorvik.com/team.php?team=Maine&amp;year=2016" xr:uid="{04E54C85-A733-4C7E-B57C-F7FBE70BC56F}"/>
    <hyperlink ref="R682" r:id="rId850" display="https://barttorvik.com/team.php?team=Southeast+Missouri+St.&amp;year=2016" xr:uid="{59232024-F4F3-4BEA-BF32-B11008C1BC11}"/>
    <hyperlink ref="R684" r:id="rId851" display="https://barttorvik.com/team.php?team=UTSA&amp;year=2016" xr:uid="{3A68EFBC-FEAE-4DAC-8113-864FDE8E3A86}"/>
    <hyperlink ref="R686" r:id="rId852" display="https://barttorvik.com/team.php?team=Alcorn+St.&amp;year=2016" xr:uid="{D6D28BCA-B375-4F0E-B6BA-9B3B3D089F87}"/>
    <hyperlink ref="R688" r:id="rId853" display="https://barttorvik.com/team.php?team=Mississippi+Valley+St.&amp;year=2016" xr:uid="{7985FFF0-F3E1-4FE0-B432-3E290C4E7B0A}"/>
    <hyperlink ref="R690" r:id="rId854" display="https://barttorvik.com/team.php?team=Southeastern+Louisiana&amp;year=2016" xr:uid="{EA49A36E-1D88-4059-84A1-BB1B23351A37}"/>
    <hyperlink ref="R692" r:id="rId855" display="https://barttorvik.com/team.php?team=Southern+Miss&amp;year=2016" xr:uid="{46CA130E-766C-463C-85D5-26B8B9420B73}"/>
    <hyperlink ref="R694" r:id="rId856" display="https://barttorvik.com/team.php?team=VMI&amp;year=2016" xr:uid="{563F6782-13A5-492D-9EB8-8F85E2F02AE1}"/>
    <hyperlink ref="R696" r:id="rId857" display="https://barttorvik.com/team.php?team=North+Carolina+A%26T&amp;year=2016" xr:uid="{EA5F71C7-6368-41B9-8277-D653B0345729}"/>
    <hyperlink ref="R698" r:id="rId858" display="https://barttorvik.com/team.php?team=Prairie+View+A%26M&amp;year=2016" xr:uid="{58F82CBE-283B-40DF-9680-2B78D7F1AE0A}"/>
    <hyperlink ref="R700" r:id="rId859" display="https://barttorvik.com/team.php?team=Savannah+St.&amp;year=2016" xr:uid="{58F7ACF5-A0C3-48C2-8C85-8C0E974A0ED3}"/>
    <hyperlink ref="R702" r:id="rId860" display="https://barttorvik.com/team.php?team=Northern+Arizona&amp;year=2016" xr:uid="{5693988B-680D-4891-ACCF-446E282DA609}"/>
    <hyperlink ref="R704" r:id="rId861" display="https://barttorvik.com/team.php?team=Illinois+Chicago&amp;year=2016" xr:uid="{461BE097-CF00-4182-A70E-D75C471D394A}"/>
    <hyperlink ref="R706" r:id="rId862" display="https://barttorvik.com/team.php?team=Arkansas+Pine+Bluff&amp;year=2016" xr:uid="{4BBEF868-39FA-4A4F-8DCC-5244E5A13E8D}"/>
    <hyperlink ref="R708" r:id="rId863" display="https://barttorvik.com/team.php?team=UT+Rio+Grande+Valley&amp;year=2016" xr:uid="{9885FC51-626F-4AD6-84CC-96BBA6DD5061}"/>
    <hyperlink ref="R710" r:id="rId864" display="https://barttorvik.com/team.php?team=Central+Connecticut&amp;year=2016" xr:uid="{8E697F9B-4BDD-472C-8A29-9E22FE2819A0}"/>
    <hyperlink ref="R712" r:id="rId865" display="https://barttorvik.com/team.php?team=Grambling+St.&amp;year=2016" xr:uid="{2DC05D83-E21D-4220-B40A-10FADEE86D3F}"/>
    <hyperlink ref="R714" r:id="rId866" display="https://barttorvik.com/team.php?team=Delaware+St.&amp;year=2016" xr:uid="{437E1E24-CDCB-4BA8-B068-D8FAF4049BFC}"/>
    <hyperlink ref="R716" r:id="rId867" display="https://barttorvik.com/team.php?team=Florida+A%26M&amp;year=2016" xr:uid="{6BBD7F02-19A5-453C-836B-F2205C322239}"/>
    <hyperlink ref="S718" r:id="rId868" display="https://barttorvik.com/trank.php?&amp;begin=20151101&amp;end=20160314&amp;conlimit=All&amp;year=2016&amp;top=0&amp;venue=A-N&amp;type=All&amp;mingames=0&amp;quad=5&amp;rpi=" xr:uid="{BB5216B4-02B0-4F68-BE81-B7F74FD93D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noncon all</vt:lpstr>
      <vt:lpstr>MOMENTUM</vt:lpstr>
      <vt:lpstr>T-Rank 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Adam.D t</dc:creator>
  <cp:lastModifiedBy>Adam Davis</cp:lastModifiedBy>
  <dcterms:created xsi:type="dcterms:W3CDTF">2024-03-03T23:26:20Z</dcterms:created>
  <dcterms:modified xsi:type="dcterms:W3CDTF">2025-02-14T21:38:42Z</dcterms:modified>
</cp:coreProperties>
</file>