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39AD9D17-808E-4628-86A2-9EF245B43197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NONCON" sheetId="4" r:id="rId2"/>
    <sheet name="T-RANK DATA " sheetId="2" r:id="rId3"/>
    <sheet name="Momentum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2" i="1"/>
  <c r="W3" i="1"/>
  <c r="W5" i="1"/>
  <c r="W4" i="1"/>
  <c r="W6" i="1"/>
  <c r="W8" i="1"/>
  <c r="W7" i="1"/>
  <c r="W10" i="1"/>
  <c r="W9" i="1"/>
  <c r="W11" i="1"/>
  <c r="W12" i="1"/>
  <c r="W18" i="1"/>
  <c r="W13" i="1"/>
  <c r="W15" i="1"/>
  <c r="W16" i="1"/>
  <c r="W21" i="1"/>
  <c r="W17" i="1"/>
  <c r="W20" i="1"/>
  <c r="W19" i="1"/>
  <c r="W14" i="1"/>
  <c r="W23" i="1"/>
  <c r="W24" i="1"/>
  <c r="W25" i="1"/>
  <c r="W26" i="1"/>
  <c r="W22" i="1"/>
  <c r="W27" i="1"/>
  <c r="W28" i="1"/>
  <c r="W29" i="1"/>
  <c r="W31" i="1"/>
  <c r="W34" i="1"/>
  <c r="W32" i="1"/>
  <c r="W30" i="1"/>
  <c r="W35" i="1"/>
  <c r="W33" i="1"/>
  <c r="W37" i="1"/>
  <c r="W36" i="1"/>
  <c r="W38" i="1"/>
  <c r="W40" i="1"/>
  <c r="W42" i="1"/>
  <c r="W39" i="1"/>
  <c r="W41" i="1"/>
  <c r="W44" i="1"/>
  <c r="W43" i="1"/>
  <c r="W47" i="1"/>
  <c r="W45" i="1"/>
  <c r="W49" i="1"/>
  <c r="W46" i="1"/>
  <c r="W48" i="1"/>
  <c r="W50" i="1"/>
  <c r="W51" i="1"/>
  <c r="W52" i="1"/>
  <c r="W53" i="1"/>
  <c r="W54" i="1"/>
  <c r="W55" i="1"/>
  <c r="W57" i="1"/>
  <c r="W56" i="1"/>
  <c r="W58" i="1"/>
  <c r="W60" i="1"/>
  <c r="W59" i="1"/>
  <c r="W61" i="1"/>
  <c r="W63" i="1"/>
  <c r="W62" i="1"/>
  <c r="W64" i="1"/>
  <c r="W65" i="1"/>
  <c r="W66" i="1"/>
  <c r="W67" i="1"/>
  <c r="W68" i="1"/>
  <c r="W69" i="1"/>
  <c r="W70" i="1"/>
  <c r="W71" i="1"/>
  <c r="W74" i="1"/>
  <c r="W73" i="1"/>
  <c r="W75" i="1"/>
  <c r="W72" i="1"/>
  <c r="W76" i="1"/>
  <c r="W79" i="1"/>
  <c r="W77" i="1"/>
  <c r="W78" i="1"/>
  <c r="W81" i="1"/>
  <c r="W80" i="1"/>
  <c r="W82" i="1"/>
  <c r="W83" i="1"/>
  <c r="W84" i="1"/>
  <c r="W85" i="1"/>
  <c r="W86" i="1"/>
  <c r="W88" i="1"/>
  <c r="W87" i="1"/>
  <c r="W89" i="1"/>
  <c r="W90" i="1"/>
  <c r="W91" i="1"/>
  <c r="W92" i="1"/>
  <c r="W93" i="1"/>
  <c r="W94" i="1"/>
  <c r="W95" i="1"/>
  <c r="W96" i="1"/>
  <c r="W98" i="1"/>
  <c r="W97" i="1"/>
  <c r="W99" i="1"/>
  <c r="W101" i="1"/>
  <c r="W100" i="1"/>
  <c r="W102" i="1"/>
  <c r="W104" i="1"/>
  <c r="W103" i="1"/>
  <c r="W105" i="1"/>
  <c r="W106" i="1"/>
  <c r="W107" i="1"/>
  <c r="W108" i="1"/>
  <c r="W109" i="1"/>
  <c r="W110" i="1"/>
  <c r="W113" i="1"/>
  <c r="W114" i="1"/>
  <c r="W111" i="1"/>
  <c r="W115" i="1"/>
  <c r="W112" i="1"/>
  <c r="W116" i="1"/>
  <c r="W117" i="1"/>
  <c r="W119" i="1"/>
  <c r="W118" i="1"/>
  <c r="W120" i="1"/>
  <c r="W121" i="1"/>
  <c r="W122" i="1"/>
  <c r="W123" i="1"/>
  <c r="W124" i="1"/>
  <c r="W125" i="1"/>
  <c r="W127" i="1"/>
  <c r="W126" i="1"/>
  <c r="W128" i="1"/>
  <c r="W129" i="1"/>
  <c r="W130" i="1"/>
  <c r="W131" i="1"/>
  <c r="W132" i="1"/>
  <c r="W133" i="1"/>
  <c r="W134" i="1"/>
  <c r="W135" i="1"/>
  <c r="W136" i="1"/>
  <c r="W137" i="1"/>
  <c r="W139" i="1"/>
  <c r="W138" i="1"/>
  <c r="W140" i="1"/>
  <c r="W142" i="1"/>
  <c r="W141" i="1"/>
  <c r="W143" i="1"/>
  <c r="W144" i="1"/>
  <c r="W148" i="1"/>
  <c r="W147" i="1"/>
  <c r="W146" i="1"/>
  <c r="W145" i="1"/>
  <c r="W149" i="1"/>
  <c r="W150" i="1"/>
  <c r="W152" i="1"/>
  <c r="W151" i="1"/>
  <c r="W153" i="1"/>
  <c r="W154" i="1"/>
  <c r="W155" i="1"/>
  <c r="W156" i="1"/>
  <c r="W157" i="1"/>
  <c r="W158" i="1"/>
  <c r="W159" i="1"/>
  <c r="W160" i="1"/>
  <c r="W161" i="1"/>
  <c r="W163" i="1"/>
  <c r="W162" i="1"/>
  <c r="W164" i="1"/>
  <c r="W166" i="1"/>
  <c r="W165" i="1"/>
  <c r="W167" i="1"/>
  <c r="W168" i="1"/>
  <c r="W169" i="1"/>
  <c r="W170" i="1"/>
  <c r="W172" i="1"/>
  <c r="W171" i="1"/>
  <c r="W173" i="1"/>
  <c r="W174" i="1"/>
  <c r="W175" i="1"/>
  <c r="W177" i="1"/>
  <c r="W176" i="1"/>
  <c r="W178" i="1"/>
  <c r="W179" i="1"/>
  <c r="W180" i="1"/>
  <c r="W182" i="1"/>
  <c r="W181" i="1"/>
  <c r="W183" i="1"/>
  <c r="W185" i="1"/>
  <c r="W184" i="1"/>
  <c r="W186" i="1"/>
  <c r="W187" i="1"/>
  <c r="W188" i="1"/>
  <c r="W189" i="1"/>
  <c r="W190" i="1"/>
  <c r="W192" i="1"/>
  <c r="W191" i="1"/>
  <c r="W193" i="1"/>
  <c r="W194" i="1"/>
  <c r="W195" i="1"/>
  <c r="W196" i="1"/>
  <c r="W198" i="1"/>
  <c r="W197" i="1"/>
  <c r="W199" i="1"/>
  <c r="W201" i="1"/>
  <c r="W200" i="1"/>
  <c r="W202" i="1"/>
  <c r="W203" i="1"/>
  <c r="W205" i="1"/>
  <c r="W204" i="1"/>
  <c r="W206" i="1"/>
  <c r="W207" i="1"/>
  <c r="W208" i="1"/>
  <c r="W210" i="1"/>
  <c r="W209" i="1"/>
  <c r="W211" i="1"/>
  <c r="W212" i="1"/>
  <c r="W213" i="1"/>
  <c r="W215" i="1"/>
  <c r="W214" i="1"/>
  <c r="W216" i="1"/>
  <c r="W217" i="1"/>
  <c r="W218" i="1"/>
  <c r="W219" i="1"/>
  <c r="W222" i="1"/>
  <c r="W220" i="1"/>
  <c r="W221" i="1"/>
  <c r="W223" i="1"/>
  <c r="W224" i="1"/>
  <c r="W225" i="1"/>
  <c r="W226" i="1"/>
  <c r="W227" i="1"/>
  <c r="W229" i="1"/>
  <c r="W228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9" i="1"/>
  <c r="W248" i="1"/>
  <c r="W250" i="1"/>
  <c r="W251" i="1"/>
  <c r="W252" i="1"/>
  <c r="W253" i="1"/>
  <c r="W254" i="1"/>
  <c r="W256" i="1"/>
  <c r="W255" i="1"/>
  <c r="W257" i="1"/>
  <c r="W258" i="1"/>
  <c r="W260" i="1"/>
  <c r="W259" i="1"/>
  <c r="W261" i="1"/>
  <c r="W262" i="1"/>
  <c r="W265" i="1"/>
  <c r="W263" i="1"/>
  <c r="W266" i="1"/>
  <c r="W264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3" i="1"/>
  <c r="W302" i="1"/>
  <c r="W304" i="1"/>
  <c r="W305" i="1"/>
  <c r="W307" i="1"/>
  <c r="W308" i="1"/>
  <c r="W306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2" i="1"/>
  <c r="AA3" i="1"/>
  <c r="AA4" i="1"/>
  <c r="AA5" i="1"/>
  <c r="AA9" i="1"/>
  <c r="AA7" i="1"/>
  <c r="AA6" i="1"/>
  <c r="AA8" i="1"/>
  <c r="AA10" i="1"/>
  <c r="AA14" i="1"/>
  <c r="AA22" i="1"/>
  <c r="AA19" i="1"/>
  <c r="AA11" i="1"/>
  <c r="AA16" i="1"/>
  <c r="AA17" i="1"/>
  <c r="AA12" i="1"/>
  <c r="AA15" i="1"/>
  <c r="AA13" i="1"/>
  <c r="AA20" i="1"/>
  <c r="AA18" i="1"/>
  <c r="AA21" i="1"/>
  <c r="AA27" i="1"/>
  <c r="AA23" i="1"/>
  <c r="AA24" i="1"/>
  <c r="AA25" i="1"/>
  <c r="AA26" i="1"/>
  <c r="AA30" i="1"/>
  <c r="AA29" i="1"/>
  <c r="AA28" i="1"/>
  <c r="AA33" i="1"/>
  <c r="AA31" i="1"/>
  <c r="AA32" i="1"/>
  <c r="AA34" i="1"/>
  <c r="AA35" i="1"/>
  <c r="AA36" i="1"/>
  <c r="AA37" i="1"/>
  <c r="AA38" i="1"/>
  <c r="AA39" i="1"/>
  <c r="AA43" i="1"/>
  <c r="AA41" i="1"/>
  <c r="AA45" i="1"/>
  <c r="AA44" i="1"/>
  <c r="AA42" i="1"/>
  <c r="AA40" i="1"/>
  <c r="AA46" i="1"/>
  <c r="AA48" i="1"/>
  <c r="AA47" i="1"/>
  <c r="AA49" i="1"/>
  <c r="AA50" i="1"/>
  <c r="AA51" i="1"/>
  <c r="AA54" i="1"/>
  <c r="AA53" i="1"/>
  <c r="AA52" i="1"/>
  <c r="AA56" i="1"/>
  <c r="AA55" i="1"/>
  <c r="AA59" i="1"/>
  <c r="AA57" i="1"/>
  <c r="AA62" i="1"/>
  <c r="AA58" i="1"/>
  <c r="AA60" i="1"/>
  <c r="AA61" i="1"/>
  <c r="AA63" i="1"/>
  <c r="AA67" i="1"/>
  <c r="AA64" i="1"/>
  <c r="AA66" i="1"/>
  <c r="AA65" i="1"/>
  <c r="AA68" i="1"/>
  <c r="AA70" i="1"/>
  <c r="AA69" i="1"/>
  <c r="AA72" i="1"/>
  <c r="AA73" i="1"/>
  <c r="AA71" i="1"/>
  <c r="AA74" i="1"/>
  <c r="AA75" i="1"/>
  <c r="AA76" i="1"/>
  <c r="AA77" i="1"/>
  <c r="AA78" i="1"/>
  <c r="AA80" i="1"/>
  <c r="AA79" i="1"/>
  <c r="AA81" i="1"/>
  <c r="AA83" i="1"/>
  <c r="AA82" i="1"/>
  <c r="AA84" i="1"/>
  <c r="AA87" i="1"/>
  <c r="AA85" i="1"/>
  <c r="AA86" i="1"/>
  <c r="AA88" i="1"/>
  <c r="AA89" i="1"/>
  <c r="AA90" i="1"/>
  <c r="AA91" i="1"/>
  <c r="AA92" i="1"/>
  <c r="AA97" i="1"/>
  <c r="AA93" i="1"/>
  <c r="AA95" i="1"/>
  <c r="AA96" i="1"/>
  <c r="AA94" i="1"/>
  <c r="AA99" i="1"/>
  <c r="AA100" i="1"/>
  <c r="AA98" i="1"/>
  <c r="AA101" i="1"/>
  <c r="AA103" i="1"/>
  <c r="AA102" i="1"/>
  <c r="AA108" i="1"/>
  <c r="AA105" i="1"/>
  <c r="AA104" i="1"/>
  <c r="AA106" i="1"/>
  <c r="AA107" i="1"/>
  <c r="AA109" i="1"/>
  <c r="AA110" i="1"/>
  <c r="AA112" i="1"/>
  <c r="AA115" i="1"/>
  <c r="AA111" i="1"/>
  <c r="AA114" i="1"/>
  <c r="AA116" i="1"/>
  <c r="AA113" i="1"/>
  <c r="AA117" i="1"/>
  <c r="AA118" i="1"/>
  <c r="AA120" i="1"/>
  <c r="AA119" i="1"/>
  <c r="AA122" i="1"/>
  <c r="AA121" i="1"/>
  <c r="AA123" i="1"/>
  <c r="AA124" i="1"/>
  <c r="AA126" i="1"/>
  <c r="AA125" i="1"/>
  <c r="AA127" i="1"/>
  <c r="AA128" i="1"/>
  <c r="AA129" i="1"/>
  <c r="AA131" i="1"/>
  <c r="AA132" i="1"/>
  <c r="AA130" i="1"/>
  <c r="AA133" i="1"/>
  <c r="AA135" i="1"/>
  <c r="AA134" i="1"/>
  <c r="AA137" i="1"/>
  <c r="AA136" i="1"/>
  <c r="AA138" i="1"/>
  <c r="AA139" i="1"/>
  <c r="AA140" i="1"/>
  <c r="AA141" i="1"/>
  <c r="AA142" i="1"/>
  <c r="AA145" i="1"/>
  <c r="AA143" i="1"/>
  <c r="AA146" i="1"/>
  <c r="AA144" i="1"/>
  <c r="AA147" i="1"/>
  <c r="AA149" i="1"/>
  <c r="AA150" i="1"/>
  <c r="AA148" i="1"/>
  <c r="AA151" i="1"/>
  <c r="AA154" i="1"/>
  <c r="AA153" i="1"/>
  <c r="AA152" i="1"/>
  <c r="AA155" i="1"/>
  <c r="AA158" i="1"/>
  <c r="AA156" i="1"/>
  <c r="AA157" i="1"/>
  <c r="AA160" i="1"/>
  <c r="AA159" i="1"/>
  <c r="AA161" i="1"/>
  <c r="AA162" i="1"/>
  <c r="AA163" i="1"/>
  <c r="AA165" i="1"/>
  <c r="AA164" i="1"/>
  <c r="AA166" i="1"/>
  <c r="AA168" i="1"/>
  <c r="AA167" i="1"/>
  <c r="AA169" i="1"/>
  <c r="AA170" i="1"/>
  <c r="AA171" i="1"/>
  <c r="AA174" i="1"/>
  <c r="AA173" i="1"/>
  <c r="AA172" i="1"/>
  <c r="AA176" i="1"/>
  <c r="AA177" i="1"/>
  <c r="AA175" i="1"/>
  <c r="AA178" i="1"/>
  <c r="AA180" i="1"/>
  <c r="AA179" i="1"/>
  <c r="AA183" i="1"/>
  <c r="AA184" i="1"/>
  <c r="AA181" i="1"/>
  <c r="AA185" i="1"/>
  <c r="AA182" i="1"/>
  <c r="AA186" i="1"/>
  <c r="AA187" i="1"/>
  <c r="AA189" i="1"/>
  <c r="AA188" i="1"/>
  <c r="AA190" i="1"/>
  <c r="AA191" i="1"/>
  <c r="AA192" i="1"/>
  <c r="AA193" i="1"/>
  <c r="AA194" i="1"/>
  <c r="AA196" i="1"/>
  <c r="AA195" i="1"/>
  <c r="AA197" i="1"/>
  <c r="AA199" i="1"/>
  <c r="AA198" i="1"/>
  <c r="AA200" i="1"/>
  <c r="AA201" i="1"/>
  <c r="AA202" i="1"/>
  <c r="AA204" i="1"/>
  <c r="AA203" i="1"/>
  <c r="AA206" i="1"/>
  <c r="AA205" i="1"/>
  <c r="AA207" i="1"/>
  <c r="AA208" i="1"/>
  <c r="AA209" i="1"/>
  <c r="AA211" i="1"/>
  <c r="AA210" i="1"/>
  <c r="AA212" i="1"/>
  <c r="AA213" i="1"/>
  <c r="AA214" i="1"/>
  <c r="AA215" i="1"/>
  <c r="AA216" i="1"/>
  <c r="AA217" i="1"/>
  <c r="AA218" i="1"/>
  <c r="AA219" i="1"/>
  <c r="AA221" i="1"/>
  <c r="AA220" i="1"/>
  <c r="AA222" i="1"/>
  <c r="AA223" i="1"/>
  <c r="AA224" i="1"/>
  <c r="AA225" i="1"/>
  <c r="AA229" i="1"/>
  <c r="AA228" i="1"/>
  <c r="AA226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1" i="1"/>
  <c r="AA243" i="1"/>
  <c r="AA244" i="1"/>
  <c r="AA245" i="1"/>
  <c r="AA246" i="1"/>
  <c r="AA248" i="1"/>
  <c r="AA247" i="1"/>
  <c r="AA250" i="1"/>
  <c r="AA249" i="1"/>
  <c r="AA251" i="1"/>
  <c r="AA252" i="1"/>
  <c r="AA253" i="1"/>
  <c r="AA254" i="1"/>
  <c r="AA258" i="1"/>
  <c r="AA256" i="1"/>
  <c r="AA255" i="1"/>
  <c r="AA257" i="1"/>
  <c r="AA259" i="1"/>
  <c r="AA260" i="1"/>
  <c r="AA262" i="1"/>
  <c r="AA264" i="1"/>
  <c r="AA263" i="1"/>
  <c r="AA261" i="1"/>
  <c r="AA266" i="1"/>
  <c r="AA265" i="1"/>
  <c r="AA267" i="1"/>
  <c r="AA268" i="1"/>
  <c r="AA269" i="1"/>
  <c r="AA270" i="1"/>
  <c r="AA272" i="1"/>
  <c r="AA271" i="1"/>
  <c r="AA273" i="1"/>
  <c r="AA274" i="1"/>
  <c r="AA276" i="1"/>
  <c r="AA275" i="1"/>
  <c r="AA278" i="1"/>
  <c r="AA277" i="1"/>
  <c r="AA279" i="1"/>
  <c r="AA280" i="1"/>
  <c r="AA281" i="1"/>
  <c r="AA284" i="1"/>
  <c r="AA283" i="1"/>
  <c r="AA282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9" i="1"/>
  <c r="AA308" i="1"/>
  <c r="AA307" i="1"/>
  <c r="AA310" i="1"/>
  <c r="AA311" i="1"/>
  <c r="AA312" i="1"/>
  <c r="AA313" i="1"/>
  <c r="AA314" i="1"/>
  <c r="AA315" i="1"/>
  <c r="AA317" i="1"/>
  <c r="AA316" i="1"/>
  <c r="AA318" i="1"/>
  <c r="AA319" i="1"/>
  <c r="AA320" i="1"/>
  <c r="AA321" i="1"/>
  <c r="AA322" i="1"/>
  <c r="AA323" i="1"/>
  <c r="AA325" i="1"/>
  <c r="AA324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2" i="1"/>
  <c r="AF3" i="1"/>
  <c r="AF4" i="1"/>
  <c r="AF5" i="1"/>
  <c r="AF9" i="1"/>
  <c r="AF7" i="1"/>
  <c r="AF6" i="1"/>
  <c r="AF8" i="1"/>
  <c r="AF10" i="1"/>
  <c r="AF14" i="1"/>
  <c r="AF22" i="1"/>
  <c r="AF19" i="1"/>
  <c r="AF11" i="1"/>
  <c r="AF16" i="1"/>
  <c r="AF17" i="1"/>
  <c r="AF12" i="1"/>
  <c r="AF15" i="1"/>
  <c r="AF13" i="1"/>
  <c r="AF20" i="1"/>
  <c r="AF18" i="1"/>
  <c r="AF21" i="1"/>
  <c r="AF27" i="1"/>
  <c r="AF23" i="1"/>
  <c r="AF24" i="1"/>
  <c r="AF25" i="1"/>
  <c r="AF26" i="1"/>
  <c r="AF30" i="1"/>
  <c r="AF29" i="1"/>
  <c r="AF28" i="1"/>
  <c r="AF33" i="1"/>
  <c r="AF31" i="1"/>
  <c r="AF32" i="1"/>
  <c r="AF34" i="1"/>
  <c r="AF35" i="1"/>
  <c r="AF36" i="1"/>
  <c r="AF37" i="1"/>
  <c r="AF38" i="1"/>
  <c r="AF39" i="1"/>
  <c r="AF43" i="1"/>
  <c r="AF41" i="1"/>
  <c r="AF45" i="1"/>
  <c r="AF44" i="1"/>
  <c r="AF42" i="1"/>
  <c r="AF40" i="1"/>
  <c r="AF46" i="1"/>
  <c r="AF48" i="1"/>
  <c r="AF47" i="1"/>
  <c r="AF49" i="1"/>
  <c r="AF50" i="1"/>
  <c r="AF51" i="1"/>
  <c r="AF54" i="1"/>
  <c r="AF53" i="1"/>
  <c r="AF52" i="1"/>
  <c r="AF56" i="1"/>
  <c r="AF55" i="1"/>
  <c r="AF59" i="1"/>
  <c r="AF57" i="1"/>
  <c r="AF62" i="1"/>
  <c r="AF58" i="1"/>
  <c r="AF60" i="1"/>
  <c r="AF61" i="1"/>
  <c r="AF63" i="1"/>
  <c r="AF67" i="1"/>
  <c r="AF64" i="1"/>
  <c r="AF66" i="1"/>
  <c r="AF65" i="1"/>
  <c r="AF68" i="1"/>
  <c r="AF70" i="1"/>
  <c r="AF69" i="1"/>
  <c r="AF72" i="1"/>
  <c r="AF73" i="1"/>
  <c r="AF71" i="1"/>
  <c r="AF74" i="1"/>
  <c r="AF75" i="1"/>
  <c r="AF76" i="1"/>
  <c r="AF77" i="1"/>
  <c r="AF78" i="1"/>
  <c r="AF80" i="1"/>
  <c r="AF79" i="1"/>
  <c r="AF81" i="1"/>
  <c r="AF83" i="1"/>
  <c r="AF82" i="1"/>
  <c r="AF84" i="1"/>
  <c r="AF87" i="1"/>
  <c r="AF85" i="1"/>
  <c r="AF86" i="1"/>
  <c r="AF88" i="1"/>
  <c r="AF89" i="1"/>
  <c r="AF90" i="1"/>
  <c r="AF91" i="1"/>
  <c r="AF92" i="1"/>
  <c r="AF97" i="1"/>
  <c r="AF93" i="1"/>
  <c r="AF95" i="1"/>
  <c r="AF96" i="1"/>
  <c r="AF94" i="1"/>
  <c r="AF99" i="1"/>
  <c r="AF100" i="1"/>
  <c r="AF98" i="1"/>
  <c r="AF101" i="1"/>
  <c r="AF103" i="1"/>
  <c r="AF102" i="1"/>
  <c r="AF108" i="1"/>
  <c r="AF105" i="1"/>
  <c r="AF104" i="1"/>
  <c r="AF106" i="1"/>
  <c r="AF107" i="1"/>
  <c r="AF109" i="1"/>
  <c r="AF110" i="1"/>
  <c r="AF112" i="1"/>
  <c r="AF115" i="1"/>
  <c r="AF111" i="1"/>
  <c r="AF114" i="1"/>
  <c r="AF116" i="1"/>
  <c r="AF113" i="1"/>
  <c r="AF117" i="1"/>
  <c r="AF118" i="1"/>
  <c r="AF120" i="1"/>
  <c r="AF119" i="1"/>
  <c r="AF122" i="1"/>
  <c r="AF121" i="1"/>
  <c r="AF123" i="1"/>
  <c r="AF124" i="1"/>
  <c r="AF126" i="1"/>
  <c r="AF125" i="1"/>
  <c r="AF127" i="1"/>
  <c r="AF128" i="1"/>
  <c r="AF129" i="1"/>
  <c r="AF131" i="1"/>
  <c r="AF132" i="1"/>
  <c r="AF130" i="1"/>
  <c r="AF133" i="1"/>
  <c r="AF135" i="1"/>
  <c r="AF134" i="1"/>
  <c r="AF137" i="1"/>
  <c r="AF136" i="1"/>
  <c r="AF138" i="1"/>
  <c r="AF139" i="1"/>
  <c r="AF140" i="1"/>
  <c r="AF141" i="1"/>
  <c r="AF142" i="1"/>
  <c r="AF145" i="1"/>
  <c r="AF143" i="1"/>
  <c r="AF146" i="1"/>
  <c r="AF144" i="1"/>
  <c r="AF147" i="1"/>
  <c r="AF149" i="1"/>
  <c r="AF150" i="1"/>
  <c r="AF148" i="1"/>
  <c r="AF151" i="1"/>
  <c r="AF154" i="1"/>
  <c r="AF153" i="1"/>
  <c r="AF152" i="1"/>
  <c r="AF155" i="1"/>
  <c r="AF158" i="1"/>
  <c r="AF156" i="1"/>
  <c r="AF157" i="1"/>
  <c r="AF160" i="1"/>
  <c r="AF159" i="1"/>
  <c r="AF161" i="1"/>
  <c r="AF162" i="1"/>
  <c r="AF163" i="1"/>
  <c r="AF165" i="1"/>
  <c r="AF164" i="1"/>
  <c r="AF166" i="1"/>
  <c r="AF168" i="1"/>
  <c r="AF167" i="1"/>
  <c r="AF169" i="1"/>
  <c r="AF170" i="1"/>
  <c r="AF171" i="1"/>
  <c r="AF174" i="1"/>
  <c r="AF173" i="1"/>
  <c r="AF172" i="1"/>
  <c r="AF176" i="1"/>
  <c r="AF177" i="1"/>
  <c r="AF175" i="1"/>
  <c r="AF178" i="1"/>
  <c r="AF180" i="1"/>
  <c r="AF179" i="1"/>
  <c r="AF183" i="1"/>
  <c r="AF184" i="1"/>
  <c r="AF181" i="1"/>
  <c r="AF185" i="1"/>
  <c r="AF182" i="1"/>
  <c r="AF186" i="1"/>
  <c r="AF187" i="1"/>
  <c r="AF189" i="1"/>
  <c r="AF188" i="1"/>
  <c r="AF190" i="1"/>
  <c r="AF191" i="1"/>
  <c r="AF192" i="1"/>
  <c r="AF193" i="1"/>
  <c r="AF194" i="1"/>
  <c r="AF196" i="1"/>
  <c r="AF195" i="1"/>
  <c r="AF197" i="1"/>
  <c r="AF199" i="1"/>
  <c r="AF198" i="1"/>
  <c r="AF200" i="1"/>
  <c r="AF201" i="1"/>
  <c r="AF202" i="1"/>
  <c r="AF204" i="1"/>
  <c r="AF203" i="1"/>
  <c r="AF206" i="1"/>
  <c r="AF205" i="1"/>
  <c r="AF207" i="1"/>
  <c r="AF208" i="1"/>
  <c r="AF209" i="1"/>
  <c r="AF211" i="1"/>
  <c r="AF210" i="1"/>
  <c r="AF212" i="1"/>
  <c r="AF213" i="1"/>
  <c r="AF214" i="1"/>
  <c r="AF215" i="1"/>
  <c r="AF216" i="1"/>
  <c r="AF217" i="1"/>
  <c r="AF218" i="1"/>
  <c r="AF219" i="1"/>
  <c r="AF221" i="1"/>
  <c r="AF220" i="1"/>
  <c r="AF222" i="1"/>
  <c r="AF223" i="1"/>
  <c r="AF224" i="1"/>
  <c r="AF225" i="1"/>
  <c r="AF229" i="1"/>
  <c r="AF228" i="1"/>
  <c r="AF226" i="1"/>
  <c r="AF227" i="1"/>
  <c r="AF230" i="1"/>
  <c r="AF231" i="1"/>
  <c r="AF232" i="1"/>
  <c r="AF233" i="1"/>
  <c r="AF234" i="1"/>
  <c r="AF235" i="1"/>
  <c r="AF236" i="1"/>
  <c r="AF237" i="1"/>
  <c r="AF238" i="1"/>
  <c r="AF239" i="1"/>
  <c r="AF240" i="1"/>
  <c r="AF242" i="1"/>
  <c r="AF241" i="1"/>
  <c r="AF243" i="1"/>
  <c r="AF244" i="1"/>
  <c r="AF245" i="1"/>
  <c r="AF246" i="1"/>
  <c r="AF248" i="1"/>
  <c r="AF247" i="1"/>
  <c r="AF250" i="1"/>
  <c r="AF249" i="1"/>
  <c r="AF251" i="1"/>
  <c r="AF252" i="1"/>
  <c r="AF253" i="1"/>
  <c r="AF254" i="1"/>
  <c r="AF258" i="1"/>
  <c r="AF256" i="1"/>
  <c r="AF255" i="1"/>
  <c r="AF257" i="1"/>
  <c r="AF259" i="1"/>
  <c r="AF260" i="1"/>
  <c r="AF262" i="1"/>
  <c r="AF264" i="1"/>
  <c r="AF263" i="1"/>
  <c r="AF261" i="1"/>
  <c r="AF266" i="1"/>
  <c r="AF265" i="1"/>
  <c r="AF267" i="1"/>
  <c r="AF268" i="1"/>
  <c r="AF269" i="1"/>
  <c r="AF270" i="1"/>
  <c r="AF272" i="1"/>
  <c r="AF271" i="1"/>
  <c r="AF273" i="1"/>
  <c r="AF274" i="1"/>
  <c r="AF276" i="1"/>
  <c r="AF275" i="1"/>
  <c r="AF278" i="1"/>
  <c r="AF277" i="1"/>
  <c r="AF279" i="1"/>
  <c r="AF280" i="1"/>
  <c r="AF281" i="1"/>
  <c r="AF284" i="1"/>
  <c r="AF283" i="1"/>
  <c r="AF282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9" i="1"/>
  <c r="AF308" i="1"/>
  <c r="AF307" i="1"/>
  <c r="AF310" i="1"/>
  <c r="AF311" i="1"/>
  <c r="AF312" i="1"/>
  <c r="AF313" i="1"/>
  <c r="AF314" i="1"/>
  <c r="AF315" i="1"/>
  <c r="AF317" i="1"/>
  <c r="AF316" i="1"/>
  <c r="AF318" i="1"/>
  <c r="AF319" i="1"/>
  <c r="AF320" i="1"/>
  <c r="AF321" i="1"/>
  <c r="AF322" i="1"/>
  <c r="AF323" i="1"/>
  <c r="AF325" i="1"/>
  <c r="AF324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2" i="1"/>
  <c r="AH3" i="1"/>
  <c r="AH4" i="1"/>
  <c r="AH5" i="1"/>
  <c r="AH9" i="1"/>
  <c r="AH7" i="1"/>
  <c r="AH6" i="1"/>
  <c r="AH8" i="1"/>
  <c r="AH10" i="1"/>
  <c r="AH14" i="1"/>
  <c r="AH22" i="1"/>
  <c r="AH19" i="1"/>
  <c r="AH11" i="1"/>
  <c r="AH16" i="1"/>
  <c r="AH17" i="1"/>
  <c r="AH12" i="1"/>
  <c r="AH15" i="1"/>
  <c r="AH13" i="1"/>
  <c r="AH20" i="1"/>
  <c r="AH18" i="1"/>
  <c r="AH21" i="1"/>
  <c r="AH27" i="1"/>
  <c r="AH23" i="1"/>
  <c r="AH24" i="1"/>
  <c r="AH25" i="1"/>
  <c r="AH26" i="1"/>
  <c r="AH30" i="1"/>
  <c r="AH29" i="1"/>
  <c r="AH28" i="1"/>
  <c r="AH33" i="1"/>
  <c r="AH31" i="1"/>
  <c r="AH32" i="1"/>
  <c r="AH34" i="1"/>
  <c r="AH35" i="1"/>
  <c r="AH36" i="1"/>
  <c r="AH37" i="1"/>
  <c r="AH38" i="1"/>
  <c r="AH39" i="1"/>
  <c r="AH43" i="1"/>
  <c r="AH41" i="1"/>
  <c r="AH45" i="1"/>
  <c r="AH44" i="1"/>
  <c r="AH42" i="1"/>
  <c r="AH40" i="1"/>
  <c r="AH46" i="1"/>
  <c r="AH48" i="1"/>
  <c r="AH47" i="1"/>
  <c r="AH49" i="1"/>
  <c r="AH50" i="1"/>
  <c r="AH51" i="1"/>
  <c r="AH54" i="1"/>
  <c r="AH53" i="1"/>
  <c r="AH52" i="1"/>
  <c r="AH56" i="1"/>
  <c r="AH55" i="1"/>
  <c r="AH59" i="1"/>
  <c r="AH57" i="1"/>
  <c r="AH62" i="1"/>
  <c r="AH58" i="1"/>
  <c r="AH60" i="1"/>
  <c r="AH61" i="1"/>
  <c r="AH63" i="1"/>
  <c r="AH67" i="1"/>
  <c r="AH64" i="1"/>
  <c r="AH66" i="1"/>
  <c r="AH65" i="1"/>
  <c r="AH68" i="1"/>
  <c r="AH70" i="1"/>
  <c r="AH69" i="1"/>
  <c r="AH72" i="1"/>
  <c r="AH73" i="1"/>
  <c r="AH71" i="1"/>
  <c r="AH74" i="1"/>
  <c r="AH75" i="1"/>
  <c r="AH76" i="1"/>
  <c r="AH77" i="1"/>
  <c r="AH78" i="1"/>
  <c r="AH80" i="1"/>
  <c r="AH79" i="1"/>
  <c r="AH81" i="1"/>
  <c r="AH83" i="1"/>
  <c r="AH82" i="1"/>
  <c r="AH84" i="1"/>
  <c r="AH87" i="1"/>
  <c r="AH85" i="1"/>
  <c r="AH86" i="1"/>
  <c r="AH88" i="1"/>
  <c r="AH89" i="1"/>
  <c r="AH90" i="1"/>
  <c r="AH91" i="1"/>
  <c r="AH92" i="1"/>
  <c r="AH97" i="1"/>
  <c r="AH93" i="1"/>
  <c r="AH95" i="1"/>
  <c r="AH96" i="1"/>
  <c r="AH94" i="1"/>
  <c r="AH99" i="1"/>
  <c r="AH100" i="1"/>
  <c r="AH98" i="1"/>
  <c r="AH101" i="1"/>
  <c r="AH103" i="1"/>
  <c r="AH102" i="1"/>
  <c r="AH108" i="1"/>
  <c r="AH105" i="1"/>
  <c r="AH104" i="1"/>
  <c r="AH106" i="1"/>
  <c r="AH107" i="1"/>
  <c r="AH109" i="1"/>
  <c r="AH110" i="1"/>
  <c r="AH112" i="1"/>
  <c r="AH115" i="1"/>
  <c r="AH111" i="1"/>
  <c r="AH114" i="1"/>
  <c r="AH116" i="1"/>
  <c r="AH113" i="1"/>
  <c r="AH117" i="1"/>
  <c r="AH118" i="1"/>
  <c r="AH120" i="1"/>
  <c r="AH119" i="1"/>
  <c r="AH122" i="1"/>
  <c r="AH121" i="1"/>
  <c r="AH123" i="1"/>
  <c r="AH124" i="1"/>
  <c r="AH126" i="1"/>
  <c r="AH125" i="1"/>
  <c r="AH127" i="1"/>
  <c r="AH128" i="1"/>
  <c r="AH129" i="1"/>
  <c r="AH131" i="1"/>
  <c r="AH132" i="1"/>
  <c r="AH130" i="1"/>
  <c r="AH133" i="1"/>
  <c r="AH135" i="1"/>
  <c r="AH134" i="1"/>
  <c r="AH137" i="1"/>
  <c r="AH136" i="1"/>
  <c r="AH138" i="1"/>
  <c r="AH139" i="1"/>
  <c r="AH140" i="1"/>
  <c r="AH141" i="1"/>
  <c r="AH142" i="1"/>
  <c r="AH145" i="1"/>
  <c r="AH143" i="1"/>
  <c r="AH146" i="1"/>
  <c r="AH144" i="1"/>
  <c r="AH147" i="1"/>
  <c r="AH149" i="1"/>
  <c r="AH150" i="1"/>
  <c r="AH148" i="1"/>
  <c r="AH151" i="1"/>
  <c r="AH154" i="1"/>
  <c r="AH153" i="1"/>
  <c r="AH152" i="1"/>
  <c r="AH155" i="1"/>
  <c r="AH158" i="1"/>
  <c r="AH156" i="1"/>
  <c r="AH157" i="1"/>
  <c r="AH160" i="1"/>
  <c r="AH159" i="1"/>
  <c r="AH161" i="1"/>
  <c r="AH162" i="1"/>
  <c r="AH163" i="1"/>
  <c r="AH165" i="1"/>
  <c r="AH164" i="1"/>
  <c r="AH166" i="1"/>
  <c r="AH168" i="1"/>
  <c r="AH167" i="1"/>
  <c r="AH169" i="1"/>
  <c r="AH170" i="1"/>
  <c r="AH171" i="1"/>
  <c r="AH174" i="1"/>
  <c r="AH173" i="1"/>
  <c r="AH172" i="1"/>
  <c r="AH176" i="1"/>
  <c r="AH177" i="1"/>
  <c r="AH175" i="1"/>
  <c r="AH178" i="1"/>
  <c r="AH180" i="1"/>
  <c r="AH179" i="1"/>
  <c r="AH183" i="1"/>
  <c r="AH184" i="1"/>
  <c r="AH181" i="1"/>
  <c r="AH185" i="1"/>
  <c r="AH182" i="1"/>
  <c r="AH186" i="1"/>
  <c r="AH187" i="1"/>
  <c r="AH189" i="1"/>
  <c r="AH188" i="1"/>
  <c r="AH190" i="1"/>
  <c r="AH191" i="1"/>
  <c r="AH192" i="1"/>
  <c r="AH193" i="1"/>
  <c r="AH194" i="1"/>
  <c r="AH196" i="1"/>
  <c r="AH195" i="1"/>
  <c r="AH197" i="1"/>
  <c r="AH199" i="1"/>
  <c r="AH198" i="1"/>
  <c r="AH200" i="1"/>
  <c r="AH201" i="1"/>
  <c r="AH202" i="1"/>
  <c r="AH204" i="1"/>
  <c r="AH203" i="1"/>
  <c r="AH206" i="1"/>
  <c r="AH205" i="1"/>
  <c r="AH207" i="1"/>
  <c r="AH208" i="1"/>
  <c r="AH209" i="1"/>
  <c r="AH211" i="1"/>
  <c r="AH210" i="1"/>
  <c r="AH212" i="1"/>
  <c r="AH213" i="1"/>
  <c r="AH214" i="1"/>
  <c r="AH215" i="1"/>
  <c r="AH216" i="1"/>
  <c r="AH217" i="1"/>
  <c r="AH218" i="1"/>
  <c r="AH219" i="1"/>
  <c r="AH221" i="1"/>
  <c r="AH220" i="1"/>
  <c r="AH222" i="1"/>
  <c r="AH223" i="1"/>
  <c r="AH224" i="1"/>
  <c r="AH225" i="1"/>
  <c r="AH229" i="1"/>
  <c r="AH228" i="1"/>
  <c r="AH226" i="1"/>
  <c r="AH227" i="1"/>
  <c r="AH230" i="1"/>
  <c r="AH231" i="1"/>
  <c r="AH232" i="1"/>
  <c r="AH233" i="1"/>
  <c r="AH234" i="1"/>
  <c r="AH235" i="1"/>
  <c r="AH236" i="1"/>
  <c r="AH237" i="1"/>
  <c r="AH238" i="1"/>
  <c r="AH239" i="1"/>
  <c r="AH240" i="1"/>
  <c r="AH242" i="1"/>
  <c r="AH241" i="1"/>
  <c r="AH243" i="1"/>
  <c r="AH244" i="1"/>
  <c r="AH245" i="1"/>
  <c r="AH246" i="1"/>
  <c r="AH248" i="1"/>
  <c r="AH247" i="1"/>
  <c r="AH250" i="1"/>
  <c r="AH249" i="1"/>
  <c r="AH251" i="1"/>
  <c r="AH252" i="1"/>
  <c r="AH253" i="1"/>
  <c r="AH254" i="1"/>
  <c r="AH258" i="1"/>
  <c r="AH256" i="1"/>
  <c r="AH255" i="1"/>
  <c r="AH257" i="1"/>
  <c r="AH259" i="1"/>
  <c r="AH260" i="1"/>
  <c r="AH262" i="1"/>
  <c r="AH264" i="1"/>
  <c r="AH263" i="1"/>
  <c r="AH261" i="1"/>
  <c r="AH266" i="1"/>
  <c r="AH265" i="1"/>
  <c r="AH267" i="1"/>
  <c r="AH268" i="1"/>
  <c r="AH269" i="1"/>
  <c r="AH270" i="1"/>
  <c r="AH272" i="1"/>
  <c r="AH271" i="1"/>
  <c r="AH273" i="1"/>
  <c r="AH274" i="1"/>
  <c r="AH276" i="1"/>
  <c r="AH275" i="1"/>
  <c r="AH278" i="1"/>
  <c r="AH277" i="1"/>
  <c r="AH279" i="1"/>
  <c r="AH280" i="1"/>
  <c r="AH281" i="1"/>
  <c r="AH284" i="1"/>
  <c r="AH283" i="1"/>
  <c r="AH282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9" i="1"/>
  <c r="AH308" i="1"/>
  <c r="AH307" i="1"/>
  <c r="AH310" i="1"/>
  <c r="AH311" i="1"/>
  <c r="AH312" i="1"/>
  <c r="AH313" i="1"/>
  <c r="AH314" i="1"/>
  <c r="AH315" i="1"/>
  <c r="AH317" i="1"/>
  <c r="AH316" i="1"/>
  <c r="AH318" i="1"/>
  <c r="AH319" i="1"/>
  <c r="AH320" i="1"/>
  <c r="AH321" i="1"/>
  <c r="AH322" i="1"/>
  <c r="AH323" i="1"/>
  <c r="AH325" i="1"/>
  <c r="AH324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2" i="1"/>
  <c r="X350" i="1" l="1"/>
  <c r="X338" i="1"/>
  <c r="X326" i="1"/>
  <c r="X314" i="1"/>
  <c r="X303" i="1"/>
  <c r="X278" i="1"/>
  <c r="X290" i="1"/>
  <c r="X264" i="1"/>
  <c r="X194" i="1"/>
  <c r="X50" i="1"/>
  <c r="X349" i="1"/>
  <c r="X337" i="1"/>
  <c r="X325" i="1"/>
  <c r="X313" i="1"/>
  <c r="X301" i="1"/>
  <c r="X289" i="1"/>
  <c r="X277" i="1"/>
  <c r="X266" i="1"/>
  <c r="X253" i="1"/>
  <c r="X241" i="1"/>
  <c r="X228" i="1"/>
  <c r="X217" i="1"/>
  <c r="X204" i="1"/>
  <c r="X193" i="1"/>
  <c r="X182" i="1"/>
  <c r="X169" i="1"/>
  <c r="X157" i="1"/>
  <c r="X148" i="1"/>
  <c r="X133" i="1"/>
  <c r="X121" i="1"/>
  <c r="X109" i="1"/>
  <c r="X98" i="1"/>
  <c r="X85" i="1"/>
  <c r="X73" i="1"/>
  <c r="X61" i="1"/>
  <c r="X48" i="1"/>
  <c r="X36" i="1"/>
  <c r="X26" i="1"/>
  <c r="X18" i="1"/>
  <c r="X206" i="1"/>
  <c r="X122" i="1"/>
  <c r="X348" i="1"/>
  <c r="X336" i="1"/>
  <c r="X324" i="1"/>
  <c r="X312" i="1"/>
  <c r="X300" i="1"/>
  <c r="X288" i="1"/>
  <c r="X276" i="1"/>
  <c r="X263" i="1"/>
  <c r="X252" i="1"/>
  <c r="X240" i="1"/>
  <c r="X229" i="1"/>
  <c r="X216" i="1"/>
  <c r="X205" i="1"/>
  <c r="X191" i="1"/>
  <c r="X180" i="1"/>
  <c r="X168" i="1"/>
  <c r="X156" i="1"/>
  <c r="X144" i="1"/>
  <c r="X132" i="1"/>
  <c r="X120" i="1"/>
  <c r="X108" i="1"/>
  <c r="X96" i="1"/>
  <c r="X84" i="1"/>
  <c r="X74" i="1"/>
  <c r="X59" i="1"/>
  <c r="X46" i="1"/>
  <c r="X37" i="1"/>
  <c r="X25" i="1"/>
  <c r="X12" i="1"/>
  <c r="X181" i="1"/>
  <c r="X38" i="1"/>
  <c r="X347" i="1"/>
  <c r="X335" i="1"/>
  <c r="X323" i="1"/>
  <c r="X311" i="1"/>
  <c r="X299" i="1"/>
  <c r="X287" i="1"/>
  <c r="X275" i="1"/>
  <c r="X265" i="1"/>
  <c r="X251" i="1"/>
  <c r="X239" i="1"/>
  <c r="X227" i="1"/>
  <c r="X214" i="1"/>
  <c r="X203" i="1"/>
  <c r="X192" i="1"/>
  <c r="X179" i="1"/>
  <c r="X167" i="1"/>
  <c r="X155" i="1"/>
  <c r="X143" i="1"/>
  <c r="X131" i="1"/>
  <c r="X118" i="1"/>
  <c r="X107" i="1"/>
  <c r="X95" i="1"/>
  <c r="X83" i="1"/>
  <c r="X71" i="1"/>
  <c r="X60" i="1"/>
  <c r="X49" i="1"/>
  <c r="X33" i="1"/>
  <c r="X24" i="1"/>
  <c r="X11" i="1"/>
  <c r="X147" i="1"/>
  <c r="X22" i="1"/>
  <c r="X346" i="1"/>
  <c r="X334" i="1"/>
  <c r="X322" i="1"/>
  <c r="X310" i="1"/>
  <c r="X298" i="1"/>
  <c r="X286" i="1"/>
  <c r="X274" i="1"/>
  <c r="X262" i="1"/>
  <c r="X250" i="1"/>
  <c r="X238" i="1"/>
  <c r="X226" i="1"/>
  <c r="X215" i="1"/>
  <c r="X202" i="1"/>
  <c r="X190" i="1"/>
  <c r="X178" i="1"/>
  <c r="X165" i="1"/>
  <c r="X154" i="1"/>
  <c r="X141" i="1"/>
  <c r="X130" i="1"/>
  <c r="X119" i="1"/>
  <c r="X106" i="1"/>
  <c r="X94" i="1"/>
  <c r="X82" i="1"/>
  <c r="X70" i="1"/>
  <c r="X58" i="1"/>
  <c r="X45" i="1"/>
  <c r="X35" i="1"/>
  <c r="X23" i="1"/>
  <c r="X9" i="1"/>
  <c r="X254" i="1"/>
  <c r="X75" i="1"/>
  <c r="X345" i="1"/>
  <c r="X333" i="1"/>
  <c r="X321" i="1"/>
  <c r="X309" i="1"/>
  <c r="X297" i="1"/>
  <c r="X285" i="1"/>
  <c r="X273" i="1"/>
  <c r="X261" i="1"/>
  <c r="X248" i="1"/>
  <c r="X237" i="1"/>
  <c r="X225" i="1"/>
  <c r="X213" i="1"/>
  <c r="X200" i="1"/>
  <c r="X189" i="1"/>
  <c r="X176" i="1"/>
  <c r="X166" i="1"/>
  <c r="X153" i="1"/>
  <c r="X142" i="1"/>
  <c r="X129" i="1"/>
  <c r="X117" i="1"/>
  <c r="X105" i="1"/>
  <c r="X93" i="1"/>
  <c r="X80" i="1"/>
  <c r="X69" i="1"/>
  <c r="X56" i="1"/>
  <c r="X47" i="1"/>
  <c r="X30" i="1"/>
  <c r="X14" i="1"/>
  <c r="X10" i="1"/>
  <c r="X230" i="1"/>
  <c r="X110" i="1"/>
  <c r="X344" i="1"/>
  <c r="X332" i="1"/>
  <c r="X320" i="1"/>
  <c r="X306" i="1"/>
  <c r="X296" i="1"/>
  <c r="X284" i="1"/>
  <c r="X272" i="1"/>
  <c r="X259" i="1"/>
  <c r="X249" i="1"/>
  <c r="X236" i="1"/>
  <c r="X224" i="1"/>
  <c r="X212" i="1"/>
  <c r="X201" i="1"/>
  <c r="X188" i="1"/>
  <c r="X177" i="1"/>
  <c r="X164" i="1"/>
  <c r="X151" i="1"/>
  <c r="X140" i="1"/>
  <c r="X128" i="1"/>
  <c r="X116" i="1"/>
  <c r="X103" i="1"/>
  <c r="X92" i="1"/>
  <c r="X81" i="1"/>
  <c r="X68" i="1"/>
  <c r="X57" i="1"/>
  <c r="X43" i="1"/>
  <c r="X32" i="1"/>
  <c r="X19" i="1"/>
  <c r="X7" i="1"/>
  <c r="X134" i="1"/>
  <c r="X343" i="1"/>
  <c r="X331" i="1"/>
  <c r="X319" i="1"/>
  <c r="X308" i="1"/>
  <c r="X295" i="1"/>
  <c r="X283" i="1"/>
  <c r="X271" i="1"/>
  <c r="X260" i="1"/>
  <c r="X247" i="1"/>
  <c r="X235" i="1"/>
  <c r="X223" i="1"/>
  <c r="X211" i="1"/>
  <c r="X199" i="1"/>
  <c r="X187" i="1"/>
  <c r="X175" i="1"/>
  <c r="X162" i="1"/>
  <c r="X152" i="1"/>
  <c r="X138" i="1"/>
  <c r="X126" i="1"/>
  <c r="X112" i="1"/>
  <c r="X104" i="1"/>
  <c r="X91" i="1"/>
  <c r="X78" i="1"/>
  <c r="X67" i="1"/>
  <c r="X55" i="1"/>
  <c r="X44" i="1"/>
  <c r="X34" i="1"/>
  <c r="X20" i="1"/>
  <c r="X8" i="1"/>
  <c r="X170" i="1"/>
  <c r="X97" i="1"/>
  <c r="X342" i="1"/>
  <c r="X330" i="1"/>
  <c r="X318" i="1"/>
  <c r="X307" i="1"/>
  <c r="X294" i="1"/>
  <c r="X282" i="1"/>
  <c r="X270" i="1"/>
  <c r="X258" i="1"/>
  <c r="X246" i="1"/>
  <c r="X234" i="1"/>
  <c r="X221" i="1"/>
  <c r="X209" i="1"/>
  <c r="X197" i="1"/>
  <c r="X186" i="1"/>
  <c r="X174" i="1"/>
  <c r="X163" i="1"/>
  <c r="X150" i="1"/>
  <c r="X139" i="1"/>
  <c r="X127" i="1"/>
  <c r="X115" i="1"/>
  <c r="X102" i="1"/>
  <c r="X90" i="1"/>
  <c r="X77" i="1"/>
  <c r="X66" i="1"/>
  <c r="X54" i="1"/>
  <c r="X41" i="1"/>
  <c r="X31" i="1"/>
  <c r="X17" i="1"/>
  <c r="X6" i="1"/>
  <c r="X218" i="1"/>
  <c r="X86" i="1"/>
  <c r="X2" i="1"/>
  <c r="X341" i="1"/>
  <c r="X329" i="1"/>
  <c r="X317" i="1"/>
  <c r="X305" i="1"/>
  <c r="X293" i="1"/>
  <c r="X281" i="1"/>
  <c r="X269" i="1"/>
  <c r="X257" i="1"/>
  <c r="X245" i="1"/>
  <c r="X233" i="1"/>
  <c r="X220" i="1"/>
  <c r="X210" i="1"/>
  <c r="X198" i="1"/>
  <c r="X184" i="1"/>
  <c r="X173" i="1"/>
  <c r="X161" i="1"/>
  <c r="X149" i="1"/>
  <c r="X137" i="1"/>
  <c r="X125" i="1"/>
  <c r="X111" i="1"/>
  <c r="X100" i="1"/>
  <c r="X89" i="1"/>
  <c r="X79" i="1"/>
  <c r="X65" i="1"/>
  <c r="X53" i="1"/>
  <c r="X39" i="1"/>
  <c r="X29" i="1"/>
  <c r="X21" i="1"/>
  <c r="X4" i="1"/>
  <c r="X158" i="1"/>
  <c r="X13" i="1"/>
  <c r="X352" i="1"/>
  <c r="X340" i="1"/>
  <c r="X328" i="1"/>
  <c r="X316" i="1"/>
  <c r="X304" i="1"/>
  <c r="X292" i="1"/>
  <c r="X280" i="1"/>
  <c r="X268" i="1"/>
  <c r="X255" i="1"/>
  <c r="X244" i="1"/>
  <c r="X232" i="1"/>
  <c r="X222" i="1"/>
  <c r="X208" i="1"/>
  <c r="X196" i="1"/>
  <c r="X185" i="1"/>
  <c r="X171" i="1"/>
  <c r="X160" i="1"/>
  <c r="X145" i="1"/>
  <c r="X136" i="1"/>
  <c r="X124" i="1"/>
  <c r="X114" i="1"/>
  <c r="X101" i="1"/>
  <c r="X87" i="1"/>
  <c r="X76" i="1"/>
  <c r="X64" i="1"/>
  <c r="X52" i="1"/>
  <c r="X42" i="1"/>
  <c r="X28" i="1"/>
  <c r="X16" i="1"/>
  <c r="X5" i="1"/>
  <c r="X242" i="1"/>
  <c r="X63" i="1"/>
  <c r="X351" i="1"/>
  <c r="X339" i="1"/>
  <c r="X327" i="1"/>
  <c r="X315" i="1"/>
  <c r="X302" i="1"/>
  <c r="X291" i="1"/>
  <c r="X279" i="1"/>
  <c r="X267" i="1"/>
  <c r="X256" i="1"/>
  <c r="X243" i="1"/>
  <c r="X231" i="1"/>
  <c r="X219" i="1"/>
  <c r="X207" i="1"/>
  <c r="X195" i="1"/>
  <c r="X183" i="1"/>
  <c r="X172" i="1"/>
  <c r="X159" i="1"/>
  <c r="X146" i="1"/>
  <c r="X135" i="1"/>
  <c r="X123" i="1"/>
  <c r="X113" i="1"/>
  <c r="X99" i="1"/>
  <c r="X88" i="1"/>
  <c r="X72" i="1"/>
  <c r="X62" i="1"/>
  <c r="X51" i="1"/>
  <c r="X40" i="1"/>
  <c r="X27" i="1"/>
  <c r="X15" i="1"/>
  <c r="X3" i="1"/>
  <c r="U2" i="1"/>
  <c r="U21" i="1"/>
  <c r="U19" i="1"/>
  <c r="U17" i="1"/>
  <c r="U4" i="1"/>
  <c r="U8" i="1"/>
  <c r="U12" i="1"/>
  <c r="U11" i="1"/>
  <c r="U6" i="1"/>
  <c r="U10" i="1"/>
  <c r="U5" i="1"/>
  <c r="U7" i="1"/>
  <c r="U9" i="1"/>
  <c r="U22" i="1"/>
  <c r="U25" i="1"/>
  <c r="U18" i="1"/>
  <c r="U26" i="1"/>
  <c r="U24" i="1"/>
  <c r="U20" i="1"/>
  <c r="U13" i="1"/>
  <c r="U28" i="1"/>
  <c r="U27" i="1"/>
  <c r="U16" i="1"/>
  <c r="U15" i="1"/>
  <c r="U14" i="1"/>
  <c r="U23" i="1"/>
  <c r="U32" i="1"/>
  <c r="U29" i="1"/>
  <c r="U33" i="1"/>
  <c r="U40" i="1"/>
  <c r="U31" i="1"/>
  <c r="U30" i="1"/>
  <c r="U34" i="1"/>
  <c r="U39" i="1"/>
  <c r="U37" i="1"/>
  <c r="U35" i="1"/>
  <c r="U53" i="1"/>
  <c r="U48" i="1"/>
  <c r="U38" i="1"/>
  <c r="U56" i="1"/>
  <c r="U44" i="1"/>
  <c r="U41" i="1"/>
  <c r="U49" i="1"/>
  <c r="U36" i="1"/>
  <c r="U42" i="1"/>
  <c r="U46" i="1"/>
  <c r="U43" i="1"/>
  <c r="U45" i="1"/>
  <c r="U80" i="1"/>
  <c r="U55" i="1"/>
  <c r="U65" i="1"/>
  <c r="U51" i="1"/>
  <c r="U52" i="1"/>
  <c r="U61" i="1"/>
  <c r="U75" i="1"/>
  <c r="U57" i="1"/>
  <c r="U54" i="1"/>
  <c r="U47" i="1"/>
  <c r="U68" i="1"/>
  <c r="U59" i="1"/>
  <c r="U66" i="1"/>
  <c r="U50" i="1"/>
  <c r="U71" i="1"/>
  <c r="U60" i="1"/>
  <c r="U64" i="1"/>
  <c r="U63" i="1"/>
  <c r="U58" i="1"/>
  <c r="U82" i="1"/>
  <c r="U72" i="1"/>
  <c r="U79" i="1"/>
  <c r="U87" i="1"/>
  <c r="U73" i="1"/>
  <c r="U62" i="1"/>
  <c r="U84" i="1"/>
  <c r="U74" i="1"/>
  <c r="U76" i="1"/>
  <c r="U69" i="1"/>
  <c r="U78" i="1"/>
  <c r="U86" i="1"/>
  <c r="U113" i="1"/>
  <c r="U85" i="1"/>
  <c r="U96" i="1"/>
  <c r="U67" i="1"/>
  <c r="U99" i="1"/>
  <c r="U70" i="1"/>
  <c r="U92" i="1"/>
  <c r="U94" i="1"/>
  <c r="U91" i="1"/>
  <c r="U83" i="1"/>
  <c r="U81" i="1"/>
  <c r="U93" i="1"/>
  <c r="U100" i="1"/>
  <c r="U106" i="1"/>
  <c r="U77" i="1"/>
  <c r="U107" i="1"/>
  <c r="U95" i="1"/>
  <c r="U97" i="1"/>
  <c r="U111" i="1"/>
  <c r="U102" i="1"/>
  <c r="U114" i="1"/>
  <c r="U121" i="1"/>
  <c r="U110" i="1"/>
  <c r="U89" i="1"/>
  <c r="U90" i="1"/>
  <c r="U112" i="1"/>
  <c r="U105" i="1"/>
  <c r="U88" i="1"/>
  <c r="U108" i="1"/>
  <c r="U119" i="1"/>
  <c r="U109" i="1"/>
  <c r="U117" i="1"/>
  <c r="U98" i="1"/>
  <c r="U104" i="1"/>
  <c r="U101" i="1"/>
  <c r="U128" i="1"/>
  <c r="U103" i="1"/>
  <c r="U115" i="1"/>
  <c r="U125" i="1"/>
  <c r="U122" i="1"/>
  <c r="U134" i="1"/>
  <c r="U124" i="1"/>
  <c r="U132" i="1"/>
  <c r="U133" i="1"/>
  <c r="U120" i="1"/>
  <c r="U138" i="1"/>
  <c r="U116" i="1"/>
  <c r="U151" i="1"/>
  <c r="U137" i="1"/>
  <c r="U135" i="1"/>
  <c r="U126" i="1"/>
  <c r="U118" i="1"/>
  <c r="U123" i="1"/>
  <c r="U162" i="1"/>
  <c r="U142" i="1"/>
  <c r="U159" i="1"/>
  <c r="U146" i="1"/>
  <c r="U127" i="1"/>
  <c r="U145" i="1"/>
  <c r="U160" i="1"/>
  <c r="U139" i="1"/>
  <c r="U163" i="1"/>
  <c r="U141" i="1"/>
  <c r="U175" i="1"/>
  <c r="U158" i="1"/>
  <c r="U144" i="1"/>
  <c r="U148" i="1"/>
  <c r="U150" i="1"/>
  <c r="U185" i="1"/>
  <c r="U136" i="1"/>
  <c r="U140" i="1"/>
  <c r="U131" i="1"/>
  <c r="U154" i="1"/>
  <c r="U143" i="1"/>
  <c r="U149" i="1"/>
  <c r="U152" i="1"/>
  <c r="U173" i="1"/>
  <c r="U171" i="1"/>
  <c r="U130" i="1"/>
  <c r="U153" i="1"/>
  <c r="U186" i="1"/>
  <c r="U161" i="1"/>
  <c r="U172" i="1"/>
  <c r="U156" i="1"/>
  <c r="U181" i="1"/>
  <c r="U191" i="1"/>
  <c r="U169" i="1"/>
  <c r="U147" i="1"/>
  <c r="U195" i="1"/>
  <c r="U129" i="1"/>
  <c r="U165" i="1"/>
  <c r="U188" i="1"/>
  <c r="U166" i="1"/>
  <c r="U180" i="1"/>
  <c r="U170" i="1"/>
  <c r="U157" i="1"/>
  <c r="U187" i="1"/>
  <c r="U197" i="1"/>
  <c r="U164" i="1"/>
  <c r="U179" i="1"/>
  <c r="U176" i="1"/>
  <c r="U155" i="1"/>
  <c r="U193" i="1"/>
  <c r="U182" i="1"/>
  <c r="U198" i="1"/>
  <c r="U190" i="1"/>
  <c r="U204" i="1"/>
  <c r="U167" i="1"/>
  <c r="U184" i="1"/>
  <c r="U213" i="1"/>
  <c r="U174" i="1"/>
  <c r="U168" i="1"/>
  <c r="U177" i="1"/>
  <c r="U178" i="1"/>
  <c r="U183" i="1"/>
  <c r="U209" i="1"/>
  <c r="U208" i="1"/>
  <c r="U216" i="1"/>
  <c r="U201" i="1"/>
  <c r="U230" i="1"/>
  <c r="U206" i="1"/>
  <c r="U200" i="1"/>
  <c r="U199" i="1"/>
  <c r="U207" i="1"/>
  <c r="U203" i="1"/>
  <c r="U194" i="1"/>
  <c r="U205" i="1"/>
  <c r="U220" i="1"/>
  <c r="U214" i="1"/>
  <c r="U218" i="1"/>
  <c r="U232" i="1"/>
  <c r="U228" i="1"/>
  <c r="U202" i="1"/>
  <c r="U217" i="1"/>
  <c r="U196" i="1"/>
  <c r="U253" i="1"/>
  <c r="U210" i="1"/>
  <c r="U192" i="1"/>
  <c r="U227" i="1"/>
  <c r="U215" i="1"/>
  <c r="U234" i="1"/>
  <c r="U224" i="1"/>
  <c r="U223" i="1"/>
  <c r="U212" i="1"/>
  <c r="U222" i="1"/>
  <c r="U221" i="1"/>
  <c r="U261" i="1"/>
  <c r="U237" i="1"/>
  <c r="U250" i="1"/>
  <c r="U240" i="1"/>
  <c r="U262" i="1"/>
  <c r="U245" i="1"/>
  <c r="U257" i="1"/>
  <c r="U239" i="1"/>
  <c r="U233" i="1"/>
  <c r="U247" i="1"/>
  <c r="U255" i="1"/>
  <c r="U211" i="1"/>
  <c r="U243" i="1"/>
  <c r="U244" i="1"/>
  <c r="U238" i="1"/>
  <c r="U231" i="1"/>
  <c r="U248" i="1"/>
  <c r="U271" i="1"/>
  <c r="U219" i="1"/>
  <c r="U246" i="1"/>
  <c r="U241" i="1"/>
  <c r="U259" i="1"/>
  <c r="U256" i="1"/>
  <c r="U269" i="1"/>
  <c r="U282" i="1"/>
  <c r="U275" i="1"/>
  <c r="U242" i="1"/>
  <c r="U236" i="1"/>
  <c r="U235" i="1"/>
  <c r="U280" i="1"/>
  <c r="U267" i="1"/>
  <c r="U263" i="1"/>
  <c r="U249" i="1"/>
  <c r="U266" i="1"/>
  <c r="U277" i="1"/>
  <c r="U189" i="1"/>
  <c r="U226" i="1"/>
  <c r="U270" i="1"/>
  <c r="U272" i="1"/>
  <c r="U252" i="1"/>
  <c r="U293" i="1"/>
  <c r="U251" i="1"/>
  <c r="U273" i="1"/>
  <c r="U274" i="1"/>
  <c r="U260" i="1"/>
  <c r="U279" i="1"/>
  <c r="U258" i="1"/>
  <c r="U265" i="1"/>
  <c r="U285" i="1"/>
  <c r="U286" i="1"/>
  <c r="U287" i="1"/>
  <c r="U297" i="1"/>
  <c r="U254" i="1"/>
  <c r="U276" i="1"/>
  <c r="U284" i="1"/>
  <c r="U290" i="1"/>
  <c r="U296" i="1"/>
  <c r="U229" i="1"/>
  <c r="U225" i="1"/>
  <c r="U303" i="1"/>
  <c r="U313" i="1"/>
  <c r="U302" i="1"/>
  <c r="U292" i="1"/>
  <c r="U301" i="1"/>
  <c r="U288" i="1"/>
  <c r="U295" i="1"/>
  <c r="U278" i="1"/>
  <c r="U281" i="1"/>
  <c r="U307" i="1"/>
  <c r="U315" i="1"/>
  <c r="U294" i="1"/>
  <c r="U264" i="1"/>
  <c r="U298" i="1"/>
  <c r="U299" i="1"/>
  <c r="U289" i="1"/>
  <c r="U310" i="1"/>
  <c r="U311" i="1"/>
  <c r="U283" i="1"/>
  <c r="U306" i="1"/>
  <c r="U314" i="1"/>
  <c r="U324" i="1"/>
  <c r="U305" i="1"/>
  <c r="U323" i="1"/>
  <c r="U300" i="1"/>
  <c r="U309" i="1"/>
  <c r="U321" i="1"/>
  <c r="U316" i="1"/>
  <c r="U268" i="1"/>
  <c r="U312" i="1"/>
  <c r="U308" i="1"/>
  <c r="U304" i="1"/>
  <c r="U291" i="1"/>
  <c r="U320" i="1"/>
  <c r="U319" i="1"/>
  <c r="U318" i="1"/>
  <c r="U329" i="1"/>
  <c r="U328" i="1"/>
  <c r="U327" i="1"/>
  <c r="U331" i="1"/>
  <c r="U322" i="1"/>
  <c r="U335" i="1"/>
  <c r="U340" i="1"/>
  <c r="U332" i="1"/>
  <c r="U326" i="1"/>
  <c r="U330" i="1"/>
  <c r="U325" i="1"/>
  <c r="U334" i="1"/>
  <c r="U317" i="1"/>
  <c r="U337" i="1"/>
  <c r="U336" i="1"/>
  <c r="U333" i="1"/>
  <c r="U341" i="1"/>
  <c r="U338" i="1"/>
  <c r="U339" i="1"/>
  <c r="U349" i="1"/>
  <c r="U347" i="1"/>
  <c r="U346" i="1"/>
  <c r="U344" i="1"/>
  <c r="U342" i="1"/>
  <c r="U345" i="1"/>
  <c r="U343" i="1"/>
  <c r="U350" i="1"/>
  <c r="U348" i="1"/>
  <c r="U351" i="1"/>
  <c r="U352" i="1"/>
  <c r="U3" i="1"/>
  <c r="S3" i="1"/>
  <c r="S5" i="1"/>
  <c r="S4" i="1"/>
  <c r="S6" i="1"/>
  <c r="S7" i="1"/>
  <c r="S19" i="1"/>
  <c r="S9" i="1"/>
  <c r="S8" i="1"/>
  <c r="S10" i="1"/>
  <c r="S11" i="1"/>
  <c r="S21" i="1"/>
  <c r="S17" i="1"/>
  <c r="S12" i="1"/>
  <c r="S18" i="1"/>
  <c r="S20" i="1"/>
  <c r="S24" i="1"/>
  <c r="S26" i="1"/>
  <c r="S22" i="1"/>
  <c r="S16" i="1"/>
  <c r="S25" i="1"/>
  <c r="S13" i="1"/>
  <c r="S15" i="1"/>
  <c r="S27" i="1"/>
  <c r="S23" i="1"/>
  <c r="S14" i="1"/>
  <c r="S29" i="1"/>
  <c r="S28" i="1"/>
  <c r="S32" i="1"/>
  <c r="S35" i="1"/>
  <c r="S37" i="1"/>
  <c r="S34" i="1"/>
  <c r="S31" i="1"/>
  <c r="S42" i="1"/>
  <c r="S36" i="1"/>
  <c r="S41" i="1"/>
  <c r="S44" i="1"/>
  <c r="S33" i="1"/>
  <c r="S30" i="1"/>
  <c r="S40" i="1"/>
  <c r="S43" i="1"/>
  <c r="S38" i="1"/>
  <c r="S49" i="1"/>
  <c r="S47" i="1"/>
  <c r="S39" i="1"/>
  <c r="S45" i="1"/>
  <c r="S51" i="1"/>
  <c r="S52" i="1"/>
  <c r="S54" i="1"/>
  <c r="S57" i="1"/>
  <c r="S46" i="1"/>
  <c r="S48" i="1"/>
  <c r="S53" i="1"/>
  <c r="S61" i="1"/>
  <c r="S56" i="1"/>
  <c r="S55" i="1"/>
  <c r="S50" i="1"/>
  <c r="S60" i="1"/>
  <c r="S59" i="1"/>
  <c r="S68" i="1"/>
  <c r="S64" i="1"/>
  <c r="S65" i="1"/>
  <c r="S63" i="1"/>
  <c r="S67" i="1"/>
  <c r="S74" i="1"/>
  <c r="S58" i="1"/>
  <c r="S71" i="1"/>
  <c r="S66" i="1"/>
  <c r="S75" i="1"/>
  <c r="S62" i="1"/>
  <c r="S72" i="1"/>
  <c r="S69" i="1"/>
  <c r="S78" i="1"/>
  <c r="S76" i="1"/>
  <c r="S77" i="1"/>
  <c r="S70" i="1"/>
  <c r="S79" i="1"/>
  <c r="S73" i="1"/>
  <c r="S81" i="1"/>
  <c r="S83" i="1"/>
  <c r="S80" i="1"/>
  <c r="S84" i="1"/>
  <c r="S86" i="1"/>
  <c r="S85" i="1"/>
  <c r="S89" i="1"/>
  <c r="S82" i="1"/>
  <c r="S90" i="1"/>
  <c r="S87" i="1"/>
  <c r="S92" i="1"/>
  <c r="S93" i="1"/>
  <c r="S91" i="1"/>
  <c r="S96" i="1"/>
  <c r="S88" i="1"/>
  <c r="S97" i="1"/>
  <c r="S98" i="1"/>
  <c r="S100" i="1"/>
  <c r="S101" i="1"/>
  <c r="S99" i="1"/>
  <c r="S105" i="1"/>
  <c r="S104" i="1"/>
  <c r="S102" i="1"/>
  <c r="S107" i="1"/>
  <c r="S108" i="1"/>
  <c r="S109" i="1"/>
  <c r="S94" i="1"/>
  <c r="S110" i="1"/>
  <c r="S103" i="1"/>
  <c r="S95" i="1"/>
  <c r="S106" i="1"/>
  <c r="S120" i="1"/>
  <c r="S111" i="1"/>
  <c r="S119" i="1"/>
  <c r="S113" i="1"/>
  <c r="S115" i="1"/>
  <c r="S118" i="1"/>
  <c r="S121" i="1"/>
  <c r="S116" i="1"/>
  <c r="S117" i="1"/>
  <c r="S122" i="1"/>
  <c r="S114" i="1"/>
  <c r="S124" i="1"/>
  <c r="S125" i="1"/>
  <c r="S112" i="1"/>
  <c r="S127" i="1"/>
  <c r="S123" i="1"/>
  <c r="S128" i="1"/>
  <c r="S129" i="1"/>
  <c r="S130" i="1"/>
  <c r="S132" i="1"/>
  <c r="S133" i="1"/>
  <c r="S131" i="1"/>
  <c r="S126" i="1"/>
  <c r="S134" i="1"/>
  <c r="S136" i="1"/>
  <c r="S139" i="1"/>
  <c r="S135" i="1"/>
  <c r="S138" i="1"/>
  <c r="S137" i="1"/>
  <c r="S142" i="1"/>
  <c r="S144" i="1"/>
  <c r="S154" i="1"/>
  <c r="S143" i="1"/>
  <c r="S141" i="1"/>
  <c r="S145" i="1"/>
  <c r="S149" i="1"/>
  <c r="S140" i="1"/>
  <c r="S148" i="1"/>
  <c r="S150" i="1"/>
  <c r="S146" i="1"/>
  <c r="S151" i="1"/>
  <c r="S152" i="1"/>
  <c r="S147" i="1"/>
  <c r="S156" i="1"/>
  <c r="S155" i="1"/>
  <c r="S157" i="1"/>
  <c r="S153" i="1"/>
  <c r="S159" i="1"/>
  <c r="S158" i="1"/>
  <c r="S165" i="1"/>
  <c r="S166" i="1"/>
  <c r="S164" i="1"/>
  <c r="S160" i="1"/>
  <c r="S161" i="1"/>
  <c r="S163" i="1"/>
  <c r="S171" i="1"/>
  <c r="S167" i="1"/>
  <c r="S169" i="1"/>
  <c r="S162" i="1"/>
  <c r="S168" i="1"/>
  <c r="S173" i="1"/>
  <c r="S177" i="1"/>
  <c r="S174" i="1"/>
  <c r="S175" i="1"/>
  <c r="S170" i="1"/>
  <c r="S172" i="1"/>
  <c r="S176" i="1"/>
  <c r="S179" i="1"/>
  <c r="S178" i="1"/>
  <c r="S180" i="1"/>
  <c r="S183" i="1"/>
  <c r="S181" i="1"/>
  <c r="S182" i="1"/>
  <c r="S184" i="1"/>
  <c r="S185" i="1"/>
  <c r="S186" i="1"/>
  <c r="S189" i="1"/>
  <c r="S188" i="1"/>
  <c r="S192" i="1"/>
  <c r="S191" i="1"/>
  <c r="S190" i="1"/>
  <c r="S187" i="1"/>
  <c r="S196" i="1"/>
  <c r="S194" i="1"/>
  <c r="S197" i="1"/>
  <c r="S195" i="1"/>
  <c r="S199" i="1"/>
  <c r="S193" i="1"/>
  <c r="S200" i="1"/>
  <c r="S198" i="1"/>
  <c r="S201" i="1"/>
  <c r="S203" i="1"/>
  <c r="S202" i="1"/>
  <c r="S207" i="1"/>
  <c r="S205" i="1"/>
  <c r="S209" i="1"/>
  <c r="S204" i="1"/>
  <c r="S206" i="1"/>
  <c r="S210" i="1"/>
  <c r="S208" i="1"/>
  <c r="S213" i="1"/>
  <c r="S211" i="1"/>
  <c r="S212" i="1"/>
  <c r="S214" i="1"/>
  <c r="S215" i="1"/>
  <c r="S217" i="1"/>
  <c r="S216" i="1"/>
  <c r="S218" i="1"/>
  <c r="S220" i="1"/>
  <c r="S223" i="1"/>
  <c r="S219" i="1"/>
  <c r="S222" i="1"/>
  <c r="S221" i="1"/>
  <c r="S225" i="1"/>
  <c r="S228" i="1"/>
  <c r="S226" i="1"/>
  <c r="S224" i="1"/>
  <c r="S229" i="1"/>
  <c r="S230" i="1"/>
  <c r="S231" i="1"/>
  <c r="S233" i="1"/>
  <c r="S227" i="1"/>
  <c r="S232" i="1"/>
  <c r="S234" i="1"/>
  <c r="S236" i="1"/>
  <c r="S235" i="1"/>
  <c r="S237" i="1"/>
  <c r="S242" i="1"/>
  <c r="S238" i="1"/>
  <c r="S241" i="1"/>
  <c r="S239" i="1"/>
  <c r="S244" i="1"/>
  <c r="S240" i="1"/>
  <c r="S243" i="1"/>
  <c r="S245" i="1"/>
  <c r="S249" i="1"/>
  <c r="S247" i="1"/>
  <c r="S246" i="1"/>
  <c r="S251" i="1"/>
  <c r="S250" i="1"/>
  <c r="S248" i="1"/>
  <c r="S252" i="1"/>
  <c r="S257" i="1"/>
  <c r="S254" i="1"/>
  <c r="S253" i="1"/>
  <c r="S255" i="1"/>
  <c r="S256" i="1"/>
  <c r="S258" i="1"/>
  <c r="S259" i="1"/>
  <c r="S264" i="1"/>
  <c r="S260" i="1"/>
  <c r="S261" i="1"/>
  <c r="S262" i="1"/>
  <c r="S265" i="1"/>
  <c r="S263" i="1"/>
  <c r="S266" i="1"/>
  <c r="S267" i="1"/>
  <c r="S268" i="1"/>
  <c r="S272" i="1"/>
  <c r="S269" i="1"/>
  <c r="S270" i="1"/>
  <c r="S271" i="1"/>
  <c r="S273" i="1"/>
  <c r="S275" i="1"/>
  <c r="S277" i="1"/>
  <c r="S276" i="1"/>
  <c r="S274" i="1"/>
  <c r="S278" i="1"/>
  <c r="S280" i="1"/>
  <c r="S279" i="1"/>
  <c r="S283" i="1"/>
  <c r="S284" i="1"/>
  <c r="S281" i="1"/>
  <c r="S282" i="1"/>
  <c r="S285" i="1"/>
  <c r="S286" i="1"/>
  <c r="S287" i="1"/>
  <c r="S289" i="1"/>
  <c r="S288" i="1"/>
  <c r="S290" i="1"/>
  <c r="S291" i="1"/>
  <c r="S292" i="1"/>
  <c r="S294" i="1"/>
  <c r="S293" i="1"/>
  <c r="S296" i="1"/>
  <c r="S295" i="1"/>
  <c r="S298" i="1"/>
  <c r="S297" i="1"/>
  <c r="S299" i="1"/>
  <c r="S300" i="1"/>
  <c r="S301" i="1"/>
  <c r="S303" i="1"/>
  <c r="S302" i="1"/>
  <c r="S304" i="1"/>
  <c r="S305" i="1"/>
  <c r="S307" i="1"/>
  <c r="S306" i="1"/>
  <c r="S308" i="1"/>
  <c r="S309" i="1"/>
  <c r="S310" i="1"/>
  <c r="S311" i="1"/>
  <c r="S313" i="1"/>
  <c r="S312" i="1"/>
  <c r="S314" i="1"/>
  <c r="S315" i="1"/>
  <c r="S316" i="1"/>
  <c r="S317" i="1"/>
  <c r="S318" i="1"/>
  <c r="S319" i="1"/>
  <c r="S320" i="1"/>
  <c r="S321" i="1"/>
  <c r="S322" i="1"/>
  <c r="S324" i="1"/>
  <c r="S323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2" i="1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2" i="2"/>
  <c r="AO221" i="1"/>
  <c r="AS221" i="1" s="1"/>
  <c r="AW221" i="1" s="1"/>
  <c r="AO97" i="1"/>
  <c r="AS97" i="1" s="1"/>
  <c r="AW97" i="1" s="1"/>
  <c r="AO52" i="1"/>
  <c r="AS52" i="1" s="1"/>
  <c r="AW52" i="1" s="1"/>
  <c r="AO352" i="1"/>
  <c r="AS352" i="1" s="1"/>
  <c r="AW352" i="1" s="1"/>
  <c r="AO347" i="1"/>
  <c r="AS347" i="1" s="1"/>
  <c r="AW347" i="1" s="1"/>
  <c r="AO120" i="1"/>
  <c r="AS120" i="1" s="1"/>
  <c r="AW120" i="1" s="1"/>
  <c r="AO313" i="1"/>
  <c r="AS313" i="1" s="1"/>
  <c r="AW313" i="1" s="1"/>
  <c r="AO291" i="1"/>
  <c r="AS291" i="1" s="1"/>
  <c r="AW291" i="1" s="1"/>
  <c r="AO270" i="1"/>
  <c r="AS270" i="1" s="1"/>
  <c r="AW270" i="1" s="1"/>
  <c r="AO20" i="1"/>
  <c r="AS20" i="1" s="1"/>
  <c r="AW20" i="1" s="1"/>
  <c r="AO126" i="1"/>
  <c r="AS126" i="1" s="1"/>
  <c r="AW126" i="1" s="1"/>
  <c r="AO46" i="1"/>
  <c r="AS46" i="1" s="1"/>
  <c r="AW46" i="1" s="1"/>
  <c r="AO350" i="1"/>
  <c r="AS350" i="1" s="1"/>
  <c r="AW350" i="1" s="1"/>
  <c r="AO133" i="1"/>
  <c r="AS133" i="1" s="1"/>
  <c r="AW133" i="1" s="1"/>
  <c r="AO247" i="1"/>
  <c r="AS247" i="1" s="1"/>
  <c r="AW247" i="1" s="1"/>
  <c r="AO70" i="1"/>
  <c r="AS70" i="1" s="1"/>
  <c r="AW70" i="1" s="1"/>
  <c r="AO302" i="1"/>
  <c r="AS302" i="1" s="1"/>
  <c r="AW302" i="1" s="1"/>
  <c r="AO157" i="1"/>
  <c r="AS157" i="1" s="1"/>
  <c r="AW157" i="1" s="1"/>
  <c r="AO12" i="1"/>
  <c r="AS12" i="1" s="1"/>
  <c r="AW12" i="1" s="1"/>
  <c r="AO99" i="1"/>
  <c r="AS99" i="1" s="1"/>
  <c r="AW99" i="1" s="1"/>
  <c r="AO338" i="1"/>
  <c r="AS338" i="1" s="1"/>
  <c r="AW338" i="1" s="1"/>
  <c r="AO319" i="1"/>
  <c r="AS319" i="1" s="1"/>
  <c r="AW319" i="1" s="1"/>
  <c r="AO77" i="1"/>
  <c r="AS77" i="1" s="1"/>
  <c r="AW77" i="1" s="1"/>
  <c r="AO153" i="1"/>
  <c r="AS153" i="1" s="1"/>
  <c r="AW153" i="1" s="1"/>
  <c r="AO177" i="1"/>
  <c r="AS177" i="1" s="1"/>
  <c r="AW177" i="1" s="1"/>
  <c r="AO219" i="1"/>
  <c r="AS219" i="1" s="1"/>
  <c r="AW219" i="1" s="1"/>
  <c r="AO253" i="1"/>
  <c r="AS253" i="1" s="1"/>
  <c r="AW253" i="1" s="1"/>
  <c r="AO258" i="1"/>
  <c r="AS258" i="1" s="1"/>
  <c r="AW258" i="1" s="1"/>
  <c r="AO296" i="1"/>
  <c r="AS296" i="1" s="1"/>
  <c r="AW296" i="1" s="1"/>
  <c r="AO86" i="1"/>
  <c r="AS86" i="1" s="1"/>
  <c r="AW86" i="1" s="1"/>
  <c r="AO151" i="1"/>
  <c r="AS151" i="1" s="1"/>
  <c r="AW151" i="1" s="1"/>
  <c r="AO27" i="1"/>
  <c r="AS27" i="1" s="1"/>
  <c r="AW27" i="1" s="1"/>
  <c r="AO76" i="1"/>
  <c r="AS76" i="1" s="1"/>
  <c r="AW76" i="1" s="1"/>
  <c r="AO268" i="1"/>
  <c r="AS268" i="1" s="1"/>
  <c r="AW268" i="1" s="1"/>
  <c r="AO98" i="1"/>
  <c r="AS98" i="1" s="1"/>
  <c r="AW98" i="1" s="1"/>
  <c r="AO249" i="1"/>
  <c r="AS249" i="1" s="1"/>
  <c r="AW249" i="1" s="1"/>
  <c r="AO276" i="1"/>
  <c r="AS276" i="1" s="1"/>
  <c r="AW276" i="1" s="1"/>
  <c r="AO75" i="1"/>
  <c r="AS75" i="1" s="1"/>
  <c r="AW75" i="1" s="1"/>
  <c r="AO264" i="1"/>
  <c r="AS264" i="1" s="1"/>
  <c r="AW264" i="1" s="1"/>
  <c r="AO174" i="1"/>
  <c r="AS174" i="1" s="1"/>
  <c r="AW174" i="1" s="1"/>
  <c r="AO314" i="1"/>
  <c r="AS314" i="1" s="1"/>
  <c r="AW314" i="1" s="1"/>
  <c r="AO342" i="1"/>
  <c r="AS342" i="1" s="1"/>
  <c r="AW342" i="1" s="1"/>
  <c r="AO224" i="1"/>
  <c r="AS224" i="1" s="1"/>
  <c r="AW224" i="1" s="1"/>
  <c r="AO309" i="1"/>
  <c r="AS309" i="1" s="1"/>
  <c r="AW309" i="1" s="1"/>
  <c r="AO240" i="1"/>
  <c r="AS240" i="1" s="1"/>
  <c r="AW240" i="1" s="1"/>
  <c r="AO109" i="1"/>
  <c r="AS109" i="1" s="1"/>
  <c r="AW109" i="1" s="1"/>
  <c r="AO336" i="1"/>
  <c r="AS336" i="1" s="1"/>
  <c r="AW336" i="1" s="1"/>
  <c r="AO24" i="1"/>
  <c r="AS24" i="1" s="1"/>
  <c r="AW24" i="1" s="1"/>
  <c r="AO39" i="1"/>
  <c r="AS39" i="1" s="1"/>
  <c r="AW39" i="1" s="1"/>
  <c r="AO271" i="1"/>
  <c r="AS271" i="1" s="1"/>
  <c r="AW271" i="1" s="1"/>
  <c r="AO230" i="1"/>
  <c r="AS230" i="1" s="1"/>
  <c r="AW230" i="1" s="1"/>
  <c r="AO285" i="1"/>
  <c r="AS285" i="1" s="1"/>
  <c r="AW285" i="1" s="1"/>
  <c r="AO96" i="1"/>
  <c r="AS96" i="1" s="1"/>
  <c r="AW96" i="1" s="1"/>
  <c r="AO87" i="1"/>
  <c r="AS87" i="1" s="1"/>
  <c r="AW87" i="1" s="1"/>
  <c r="AO78" i="1"/>
  <c r="AS78" i="1" s="1"/>
  <c r="AW78" i="1" s="1"/>
  <c r="AO233" i="1"/>
  <c r="AS233" i="1" s="1"/>
  <c r="AW233" i="1" s="1"/>
  <c r="AO91" i="1"/>
  <c r="AS91" i="1" s="1"/>
  <c r="AW91" i="1" s="1"/>
  <c r="AO349" i="1"/>
  <c r="AS349" i="1" s="1"/>
  <c r="AW349" i="1" s="1"/>
  <c r="AO266" i="1"/>
  <c r="AS266" i="1" s="1"/>
  <c r="AW266" i="1" s="1"/>
  <c r="AO23" i="1"/>
  <c r="AS23" i="1" s="1"/>
  <c r="AW23" i="1" s="1"/>
  <c r="AO305" i="1"/>
  <c r="AS305" i="1" s="1"/>
  <c r="AW305" i="1" s="1"/>
  <c r="AO67" i="1"/>
  <c r="AS67" i="1" s="1"/>
  <c r="AW67" i="1" s="1"/>
  <c r="AO53" i="1"/>
  <c r="AS53" i="1" s="1"/>
  <c r="AW53" i="1" s="1"/>
  <c r="AO294" i="1"/>
  <c r="AS294" i="1" s="1"/>
  <c r="AW294" i="1" s="1"/>
  <c r="AO339" i="1"/>
  <c r="AS339" i="1" s="1"/>
  <c r="AW339" i="1" s="1"/>
  <c r="AO213" i="1"/>
  <c r="AS213" i="1" s="1"/>
  <c r="AW213" i="1" s="1"/>
  <c r="AO193" i="1"/>
  <c r="AS193" i="1" s="1"/>
  <c r="AW193" i="1" s="1"/>
  <c r="AO278" i="1"/>
  <c r="AS278" i="1" s="1"/>
  <c r="AW278" i="1" s="1"/>
  <c r="AO263" i="1"/>
  <c r="AS263" i="1" s="1"/>
  <c r="AW263" i="1" s="1"/>
  <c r="AO246" i="1"/>
  <c r="AS246" i="1" s="1"/>
  <c r="AW246" i="1" s="1"/>
  <c r="AO9" i="1"/>
  <c r="AS9" i="1" s="1"/>
  <c r="AW9" i="1" s="1"/>
  <c r="AO215" i="1"/>
  <c r="AS215" i="1" s="1"/>
  <c r="AW215" i="1" s="1"/>
  <c r="AO198" i="1"/>
  <c r="AS198" i="1" s="1"/>
  <c r="AW198" i="1" s="1"/>
  <c r="AO64" i="1"/>
  <c r="AS64" i="1" s="1"/>
  <c r="AW64" i="1" s="1"/>
  <c r="AO192" i="1"/>
  <c r="AS192" i="1" s="1"/>
  <c r="AW192" i="1" s="1"/>
  <c r="AO279" i="1"/>
  <c r="AS279" i="1" s="1"/>
  <c r="AW279" i="1" s="1"/>
  <c r="AO150" i="1"/>
  <c r="AS150" i="1" s="1"/>
  <c r="AW150" i="1" s="1"/>
  <c r="AO184" i="1"/>
  <c r="AS184" i="1" s="1"/>
  <c r="AW184" i="1" s="1"/>
  <c r="AO142" i="1"/>
  <c r="AS142" i="1" s="1"/>
  <c r="AW142" i="1" s="1"/>
  <c r="AO143" i="1"/>
  <c r="AS143" i="1" s="1"/>
  <c r="AW143" i="1" s="1"/>
  <c r="AO203" i="1"/>
  <c r="AS203" i="1" s="1"/>
  <c r="AW203" i="1" s="1"/>
  <c r="AO272" i="1"/>
  <c r="AS272" i="1" s="1"/>
  <c r="AW272" i="1" s="1"/>
  <c r="AO284" i="1"/>
  <c r="AS284" i="1" s="1"/>
  <c r="AW284" i="1" s="1"/>
  <c r="AO10" i="1"/>
  <c r="AS10" i="1" s="1"/>
  <c r="AW10" i="1" s="1"/>
  <c r="AO344" i="1"/>
  <c r="AS344" i="1" s="1"/>
  <c r="AW344" i="1" s="1"/>
  <c r="AO260" i="1"/>
  <c r="AS260" i="1" s="1"/>
  <c r="AW260" i="1" s="1"/>
  <c r="AO108" i="1"/>
  <c r="AS108" i="1" s="1"/>
  <c r="AW108" i="1" s="1"/>
  <c r="AO28" i="1"/>
  <c r="AS28" i="1" s="1"/>
  <c r="AW28" i="1" s="1"/>
  <c r="AO199" i="1"/>
  <c r="AS199" i="1" s="1"/>
  <c r="AW199" i="1" s="1"/>
  <c r="AO158" i="1"/>
  <c r="AS158" i="1" s="1"/>
  <c r="AW158" i="1" s="1"/>
  <c r="AO102" i="1"/>
  <c r="AS102" i="1" s="1"/>
  <c r="AW102" i="1" s="1"/>
  <c r="AO110" i="1"/>
  <c r="AS110" i="1" s="1"/>
  <c r="AW110" i="1" s="1"/>
  <c r="AO164" i="1"/>
  <c r="AS164" i="1" s="1"/>
  <c r="AW164" i="1" s="1"/>
  <c r="AO117" i="1"/>
  <c r="AS117" i="1" s="1"/>
  <c r="AW117" i="1" s="1"/>
  <c r="AO138" i="1"/>
  <c r="AS138" i="1" s="1"/>
  <c r="AW138" i="1" s="1"/>
  <c r="AO63" i="1"/>
  <c r="AS63" i="1" s="1"/>
  <c r="AW63" i="1" s="1"/>
  <c r="AO47" i="1"/>
  <c r="AS47" i="1" s="1"/>
  <c r="AW47" i="1" s="1"/>
  <c r="AO188" i="1"/>
  <c r="AS188" i="1" s="1"/>
  <c r="AW188" i="1" s="1"/>
  <c r="AO124" i="1"/>
  <c r="AS124" i="1" s="1"/>
  <c r="AW124" i="1" s="1"/>
  <c r="AO113" i="1"/>
  <c r="AS113" i="1" s="1"/>
  <c r="AW113" i="1" s="1"/>
  <c r="AO2" i="1"/>
  <c r="AS2" i="1" s="1"/>
  <c r="AW2" i="1" s="1"/>
  <c r="AO340" i="1"/>
  <c r="AS340" i="1" s="1"/>
  <c r="AW340" i="1" s="1"/>
  <c r="AO156" i="1"/>
  <c r="AS156" i="1" s="1"/>
  <c r="AW156" i="1" s="1"/>
  <c r="AO182" i="1"/>
  <c r="AS182" i="1" s="1"/>
  <c r="AW182" i="1" s="1"/>
  <c r="AO324" i="1"/>
  <c r="AS324" i="1" s="1"/>
  <c r="AW324" i="1" s="1"/>
  <c r="AO334" i="1"/>
  <c r="AS334" i="1" s="1"/>
  <c r="AW334" i="1" s="1"/>
  <c r="AO119" i="1"/>
  <c r="AS119" i="1" s="1"/>
  <c r="AW119" i="1" s="1"/>
  <c r="AO251" i="1"/>
  <c r="AS251" i="1" s="1"/>
  <c r="AW251" i="1" s="1"/>
  <c r="AO286" i="1"/>
  <c r="AS286" i="1" s="1"/>
  <c r="AW286" i="1" s="1"/>
  <c r="AO190" i="1"/>
  <c r="AS190" i="1" s="1"/>
  <c r="AW190" i="1" s="1"/>
  <c r="AO234" i="1"/>
  <c r="AS234" i="1" s="1"/>
  <c r="AW234" i="1" s="1"/>
  <c r="AO41" i="1"/>
  <c r="AS41" i="1" s="1"/>
  <c r="AW41" i="1" s="1"/>
  <c r="AO232" i="1"/>
  <c r="AS232" i="1" s="1"/>
  <c r="AW232" i="1" s="1"/>
  <c r="AO341" i="1"/>
  <c r="AS341" i="1" s="1"/>
  <c r="AW341" i="1" s="1"/>
  <c r="AO223" i="1"/>
  <c r="AS223" i="1" s="1"/>
  <c r="AW223" i="1" s="1"/>
  <c r="AO325" i="1"/>
  <c r="AS325" i="1" s="1"/>
  <c r="AW325" i="1" s="1"/>
  <c r="AO82" i="1"/>
  <c r="AS82" i="1" s="1"/>
  <c r="AW82" i="1" s="1"/>
  <c r="AO231" i="1"/>
  <c r="AS231" i="1" s="1"/>
  <c r="AW231" i="1" s="1"/>
  <c r="AO42" i="1"/>
  <c r="AS42" i="1" s="1"/>
  <c r="AW42" i="1" s="1"/>
  <c r="AO311" i="1"/>
  <c r="AS311" i="1" s="1"/>
  <c r="AW311" i="1" s="1"/>
  <c r="AO43" i="1"/>
  <c r="AS43" i="1" s="1"/>
  <c r="AW43" i="1" s="1"/>
  <c r="AO201" i="1"/>
  <c r="AS201" i="1" s="1"/>
  <c r="AW201" i="1" s="1"/>
  <c r="AO115" i="1"/>
  <c r="AS115" i="1" s="1"/>
  <c r="AW115" i="1" s="1"/>
  <c r="AO73" i="1"/>
  <c r="AS73" i="1" s="1"/>
  <c r="AW73" i="1" s="1"/>
  <c r="AO13" i="1"/>
  <c r="AS13" i="1" s="1"/>
  <c r="AW13" i="1" s="1"/>
  <c r="AO208" i="1"/>
  <c r="AS208" i="1" s="1"/>
  <c r="AW208" i="1" s="1"/>
  <c r="AO332" i="1"/>
  <c r="AS332" i="1" s="1"/>
  <c r="AW332" i="1" s="1"/>
  <c r="AO273" i="1"/>
  <c r="AS273" i="1" s="1"/>
  <c r="AW273" i="1" s="1"/>
  <c r="AO171" i="1"/>
  <c r="AS171" i="1" s="1"/>
  <c r="AW171" i="1" s="1"/>
  <c r="AO222" i="1"/>
  <c r="AS222" i="1" s="1"/>
  <c r="AW222" i="1" s="1"/>
  <c r="AO7" i="1"/>
  <c r="AS7" i="1" s="1"/>
  <c r="AW7" i="1" s="1"/>
  <c r="AO29" i="1"/>
  <c r="AS29" i="1" s="1"/>
  <c r="AW29" i="1" s="1"/>
  <c r="AO259" i="1"/>
  <c r="AS259" i="1" s="1"/>
  <c r="AW259" i="1" s="1"/>
  <c r="AO139" i="1"/>
  <c r="AS139" i="1" s="1"/>
  <c r="AW139" i="1" s="1"/>
  <c r="AO5" i="1"/>
  <c r="AS5" i="1" s="1"/>
  <c r="AW5" i="1" s="1"/>
  <c r="AO146" i="1"/>
  <c r="AS146" i="1" s="1"/>
  <c r="AW146" i="1" s="1"/>
  <c r="AO326" i="1"/>
  <c r="AS326" i="1" s="1"/>
  <c r="AW326" i="1" s="1"/>
  <c r="AO237" i="1"/>
  <c r="AS237" i="1" s="1"/>
  <c r="AW237" i="1" s="1"/>
  <c r="AO122" i="1"/>
  <c r="AS122" i="1" s="1"/>
  <c r="AW122" i="1" s="1"/>
  <c r="AO217" i="1"/>
  <c r="AS217" i="1" s="1"/>
  <c r="AW217" i="1" s="1"/>
  <c r="AO161" i="1"/>
  <c r="AS161" i="1" s="1"/>
  <c r="AW161" i="1" s="1"/>
  <c r="AO241" i="1"/>
  <c r="AS241" i="1" s="1"/>
  <c r="AW241" i="1" s="1"/>
  <c r="AO236" i="1"/>
  <c r="AS236" i="1" s="1"/>
  <c r="AW236" i="1" s="1"/>
  <c r="AO212" i="1"/>
  <c r="AS212" i="1" s="1"/>
  <c r="AW212" i="1" s="1"/>
  <c r="AO343" i="1"/>
  <c r="AS343" i="1" s="1"/>
  <c r="AW343" i="1" s="1"/>
  <c r="AO141" i="1"/>
  <c r="AS141" i="1" s="1"/>
  <c r="AW141" i="1" s="1"/>
  <c r="AO277" i="1"/>
  <c r="AS277" i="1" s="1"/>
  <c r="AW277" i="1" s="1"/>
  <c r="AO93" i="1"/>
  <c r="AS93" i="1" s="1"/>
  <c r="AW93" i="1" s="1"/>
  <c r="AO8" i="1"/>
  <c r="AS8" i="1" s="1"/>
  <c r="AW8" i="1" s="1"/>
  <c r="AO100" i="1"/>
  <c r="AS100" i="1" s="1"/>
  <c r="AW100" i="1" s="1"/>
  <c r="AO169" i="1"/>
  <c r="AS169" i="1" s="1"/>
  <c r="AW169" i="1" s="1"/>
  <c r="AO275" i="1"/>
  <c r="AS275" i="1" s="1"/>
  <c r="AW275" i="1" s="1"/>
  <c r="AO187" i="1"/>
  <c r="AS187" i="1" s="1"/>
  <c r="AW187" i="1" s="1"/>
  <c r="AO333" i="1"/>
  <c r="AS333" i="1" s="1"/>
  <c r="AW333" i="1" s="1"/>
  <c r="AO303" i="1"/>
  <c r="AS303" i="1" s="1"/>
  <c r="AW303" i="1" s="1"/>
  <c r="AO304" i="1"/>
  <c r="AS304" i="1" s="1"/>
  <c r="AW304" i="1" s="1"/>
  <c r="AO33" i="1"/>
  <c r="AS33" i="1" s="1"/>
  <c r="AW33" i="1" s="1"/>
  <c r="AO140" i="1"/>
  <c r="AS140" i="1" s="1"/>
  <c r="AW140" i="1" s="1"/>
  <c r="AO36" i="1"/>
  <c r="AS36" i="1" s="1"/>
  <c r="AW36" i="1" s="1"/>
  <c r="AO318" i="1"/>
  <c r="AS318" i="1" s="1"/>
  <c r="AW318" i="1" s="1"/>
  <c r="AO152" i="1"/>
  <c r="AS152" i="1" s="1"/>
  <c r="AW152" i="1" s="1"/>
  <c r="AO321" i="1"/>
  <c r="AS321" i="1" s="1"/>
  <c r="AW321" i="1" s="1"/>
  <c r="AO111" i="1"/>
  <c r="AS111" i="1" s="1"/>
  <c r="AW111" i="1" s="1"/>
  <c r="AO145" i="1"/>
  <c r="AS145" i="1" s="1"/>
  <c r="AW145" i="1" s="1"/>
  <c r="AO32" i="1"/>
  <c r="AS32" i="1" s="1"/>
  <c r="AW32" i="1" s="1"/>
  <c r="AO287" i="1"/>
  <c r="AS287" i="1" s="1"/>
  <c r="AW287" i="1" s="1"/>
  <c r="AO22" i="1"/>
  <c r="AS22" i="1" s="1"/>
  <c r="AW22" i="1" s="1"/>
  <c r="AO49" i="1"/>
  <c r="AS49" i="1" s="1"/>
  <c r="AW49" i="1" s="1"/>
  <c r="AO44" i="1"/>
  <c r="AS44" i="1" s="1"/>
  <c r="AW44" i="1" s="1"/>
  <c r="AO252" i="1"/>
  <c r="AS252" i="1" s="1"/>
  <c r="AW252" i="1" s="1"/>
  <c r="AO34" i="1"/>
  <c r="AS34" i="1" s="1"/>
  <c r="AW34" i="1" s="1"/>
  <c r="AO69" i="1"/>
  <c r="AS69" i="1" s="1"/>
  <c r="AW69" i="1" s="1"/>
  <c r="AO106" i="1"/>
  <c r="AS106" i="1" s="1"/>
  <c r="AW106" i="1" s="1"/>
  <c r="AO346" i="1"/>
  <c r="AS346" i="1" s="1"/>
  <c r="AW346" i="1" s="1"/>
  <c r="AO172" i="1"/>
  <c r="AS172" i="1" s="1"/>
  <c r="AW172" i="1" s="1"/>
  <c r="AO118" i="1"/>
  <c r="AS118" i="1" s="1"/>
  <c r="AW118" i="1" s="1"/>
  <c r="AO85" i="1"/>
  <c r="AS85" i="1" s="1"/>
  <c r="AW85" i="1" s="1"/>
  <c r="AO183" i="1"/>
  <c r="AS183" i="1" s="1"/>
  <c r="AW183" i="1" s="1"/>
  <c r="AO238" i="1"/>
  <c r="AS238" i="1" s="1"/>
  <c r="AW238" i="1" s="1"/>
  <c r="AO206" i="1"/>
  <c r="AS206" i="1" s="1"/>
  <c r="AW206" i="1" s="1"/>
  <c r="AO328" i="1"/>
  <c r="AS328" i="1" s="1"/>
  <c r="AW328" i="1" s="1"/>
  <c r="AO196" i="1"/>
  <c r="AS196" i="1" s="1"/>
  <c r="AW196" i="1" s="1"/>
  <c r="AO216" i="1"/>
  <c r="AS216" i="1" s="1"/>
  <c r="AW216" i="1" s="1"/>
  <c r="AO218" i="1"/>
  <c r="AS218" i="1" s="1"/>
  <c r="AW218" i="1" s="1"/>
  <c r="AO88" i="1"/>
  <c r="AS88" i="1" s="1"/>
  <c r="AW88" i="1" s="1"/>
  <c r="AO170" i="1"/>
  <c r="AS170" i="1" s="1"/>
  <c r="AW170" i="1" s="1"/>
  <c r="AO54" i="1"/>
  <c r="AS54" i="1" s="1"/>
  <c r="AW54" i="1" s="1"/>
  <c r="AO179" i="1"/>
  <c r="AS179" i="1" s="1"/>
  <c r="AW179" i="1" s="1"/>
  <c r="AO116" i="1"/>
  <c r="AS116" i="1" s="1"/>
  <c r="AW116" i="1" s="1"/>
  <c r="AO92" i="1"/>
  <c r="AS92" i="1" s="1"/>
  <c r="AW92" i="1" s="1"/>
  <c r="AO197" i="1"/>
  <c r="AS197" i="1" s="1"/>
  <c r="AW197" i="1" s="1"/>
  <c r="AO280" i="1"/>
  <c r="AS280" i="1" s="1"/>
  <c r="AW280" i="1" s="1"/>
  <c r="AO300" i="1"/>
  <c r="AS300" i="1" s="1"/>
  <c r="AW300" i="1" s="1"/>
  <c r="AO290" i="1"/>
  <c r="AS290" i="1" s="1"/>
  <c r="AW290" i="1" s="1"/>
  <c r="AO307" i="1"/>
  <c r="AS307" i="1" s="1"/>
  <c r="AW307" i="1" s="1"/>
  <c r="AO4" i="1"/>
  <c r="AS4" i="1" s="1"/>
  <c r="AW4" i="1" s="1"/>
  <c r="AO348" i="1"/>
  <c r="AS348" i="1" s="1"/>
  <c r="AW348" i="1" s="1"/>
  <c r="AO154" i="1"/>
  <c r="AS154" i="1" s="1"/>
  <c r="AW154" i="1" s="1"/>
  <c r="AO112" i="1"/>
  <c r="AS112" i="1" s="1"/>
  <c r="AW112" i="1" s="1"/>
  <c r="AO166" i="1"/>
  <c r="AS166" i="1" s="1"/>
  <c r="AW166" i="1" s="1"/>
  <c r="AO181" i="1"/>
  <c r="AS181" i="1" s="1"/>
  <c r="AW181" i="1" s="1"/>
  <c r="AO269" i="1"/>
  <c r="AS269" i="1" s="1"/>
  <c r="AW269" i="1" s="1"/>
  <c r="AO320" i="1"/>
  <c r="AS320" i="1" s="1"/>
  <c r="AW320" i="1" s="1"/>
  <c r="AO173" i="1"/>
  <c r="AS173" i="1" s="1"/>
  <c r="AW173" i="1" s="1"/>
  <c r="AO327" i="1"/>
  <c r="AS327" i="1" s="1"/>
  <c r="AW327" i="1" s="1"/>
  <c r="AO225" i="1"/>
  <c r="AS225" i="1" s="1"/>
  <c r="AW225" i="1" s="1"/>
  <c r="AO194" i="1"/>
  <c r="AS194" i="1" s="1"/>
  <c r="AW194" i="1" s="1"/>
  <c r="AO195" i="1"/>
  <c r="AS195" i="1" s="1"/>
  <c r="AW195" i="1" s="1"/>
  <c r="AO144" i="1"/>
  <c r="AS144" i="1" s="1"/>
  <c r="AW144" i="1" s="1"/>
  <c r="AO37" i="1"/>
  <c r="AS37" i="1" s="1"/>
  <c r="AW37" i="1" s="1"/>
  <c r="AO288" i="1"/>
  <c r="AS288" i="1" s="1"/>
  <c r="AW288" i="1" s="1"/>
  <c r="AO16" i="1"/>
  <c r="AS16" i="1" s="1"/>
  <c r="AW16" i="1" s="1"/>
  <c r="AO104" i="1"/>
  <c r="AS104" i="1" s="1"/>
  <c r="AW104" i="1" s="1"/>
  <c r="AO90" i="1"/>
  <c r="AS90" i="1" s="1"/>
  <c r="AW90" i="1" s="1"/>
  <c r="AO72" i="1"/>
  <c r="AS72" i="1" s="1"/>
  <c r="AW72" i="1" s="1"/>
  <c r="AO58" i="1"/>
  <c r="AS58" i="1" s="1"/>
  <c r="AW58" i="1" s="1"/>
  <c r="AO14" i="1"/>
  <c r="AS14" i="1" s="1"/>
  <c r="AW14" i="1" s="1"/>
  <c r="AO125" i="1"/>
  <c r="AS125" i="1" s="1"/>
  <c r="AW125" i="1" s="1"/>
  <c r="AO239" i="1"/>
  <c r="AS239" i="1" s="1"/>
  <c r="AW239" i="1" s="1"/>
  <c r="AO25" i="1"/>
  <c r="AS25" i="1" s="1"/>
  <c r="AW25" i="1" s="1"/>
  <c r="AO293" i="1"/>
  <c r="AS293" i="1" s="1"/>
  <c r="AW293" i="1" s="1"/>
  <c r="AO248" i="1"/>
  <c r="AS248" i="1" s="1"/>
  <c r="AW248" i="1" s="1"/>
  <c r="AO129" i="1"/>
  <c r="AS129" i="1" s="1"/>
  <c r="AW129" i="1" s="1"/>
  <c r="AO94" i="1"/>
  <c r="AS94" i="1" s="1"/>
  <c r="AW94" i="1" s="1"/>
  <c r="AO310" i="1"/>
  <c r="AS310" i="1" s="1"/>
  <c r="AW310" i="1" s="1"/>
  <c r="AO62" i="1"/>
  <c r="AS62" i="1" s="1"/>
  <c r="AW62" i="1" s="1"/>
  <c r="AO229" i="1"/>
  <c r="AS229" i="1" s="1"/>
  <c r="AW229" i="1" s="1"/>
  <c r="AO243" i="1"/>
  <c r="AS243" i="1" s="1"/>
  <c r="AW243" i="1" s="1"/>
  <c r="AO316" i="1"/>
  <c r="AS316" i="1" s="1"/>
  <c r="AW316" i="1" s="1"/>
  <c r="AO351" i="1"/>
  <c r="AS351" i="1" s="1"/>
  <c r="AW351" i="1" s="1"/>
  <c r="AO61" i="1"/>
  <c r="AS61" i="1" s="1"/>
  <c r="AW61" i="1" s="1"/>
  <c r="AO57" i="1"/>
  <c r="AS57" i="1" s="1"/>
  <c r="AW57" i="1" s="1"/>
  <c r="AO18" i="1"/>
  <c r="AS18" i="1" s="1"/>
  <c r="AW18" i="1" s="1"/>
  <c r="AO292" i="1"/>
  <c r="AS292" i="1" s="1"/>
  <c r="AW292" i="1" s="1"/>
  <c r="AO306" i="1"/>
  <c r="AS306" i="1" s="1"/>
  <c r="AW306" i="1" s="1"/>
  <c r="AO35" i="1"/>
  <c r="AS35" i="1" s="1"/>
  <c r="AW35" i="1" s="1"/>
  <c r="AO149" i="1"/>
  <c r="AS149" i="1" s="1"/>
  <c r="AW149" i="1" s="1"/>
  <c r="AO81" i="1"/>
  <c r="AS81" i="1" s="1"/>
  <c r="AW81" i="1" s="1"/>
  <c r="AO205" i="1"/>
  <c r="AS205" i="1" s="1"/>
  <c r="AW205" i="1" s="1"/>
  <c r="AO226" i="1"/>
  <c r="AS226" i="1" s="1"/>
  <c r="AW226" i="1" s="1"/>
  <c r="AO123" i="1"/>
  <c r="AS123" i="1" s="1"/>
  <c r="AW123" i="1" s="1"/>
  <c r="AO298" i="1"/>
  <c r="AS298" i="1" s="1"/>
  <c r="AW298" i="1" s="1"/>
  <c r="AO289" i="1"/>
  <c r="AS289" i="1" s="1"/>
  <c r="AW289" i="1" s="1"/>
  <c r="AO155" i="1"/>
  <c r="AS155" i="1" s="1"/>
  <c r="AW155" i="1" s="1"/>
  <c r="AO254" i="1"/>
  <c r="AS254" i="1" s="1"/>
  <c r="AW254" i="1" s="1"/>
  <c r="AO19" i="1"/>
  <c r="AS19" i="1" s="1"/>
  <c r="AW19" i="1" s="1"/>
  <c r="AO105" i="1"/>
  <c r="AS105" i="1" s="1"/>
  <c r="AW105" i="1" s="1"/>
  <c r="AO245" i="1"/>
  <c r="AS245" i="1" s="1"/>
  <c r="AW245" i="1" s="1"/>
  <c r="AO131" i="1"/>
  <c r="AS131" i="1" s="1"/>
  <c r="AW131" i="1" s="1"/>
  <c r="AO189" i="1"/>
  <c r="AS189" i="1" s="1"/>
  <c r="AW189" i="1" s="1"/>
  <c r="AO74" i="1"/>
  <c r="AS74" i="1" s="1"/>
  <c r="AW74" i="1" s="1"/>
  <c r="AO89" i="1"/>
  <c r="AS89" i="1" s="1"/>
  <c r="AW89" i="1" s="1"/>
  <c r="AO202" i="1"/>
  <c r="AS202" i="1" s="1"/>
  <c r="AW202" i="1" s="1"/>
  <c r="AO132" i="1"/>
  <c r="AS132" i="1" s="1"/>
  <c r="AW132" i="1" s="1"/>
  <c r="AO315" i="1"/>
  <c r="AS315" i="1" s="1"/>
  <c r="AW315" i="1" s="1"/>
  <c r="AO265" i="1"/>
  <c r="AS265" i="1" s="1"/>
  <c r="AW265" i="1" s="1"/>
  <c r="AO51" i="1"/>
  <c r="AS51" i="1" s="1"/>
  <c r="AW51" i="1" s="1"/>
  <c r="AO180" i="1"/>
  <c r="AS180" i="1" s="1"/>
  <c r="AW180" i="1" s="1"/>
  <c r="AO312" i="1"/>
  <c r="AS312" i="1" s="1"/>
  <c r="AW312" i="1" s="1"/>
  <c r="AO17" i="1"/>
  <c r="AS17" i="1" s="1"/>
  <c r="AW17" i="1" s="1"/>
  <c r="AO255" i="1"/>
  <c r="AS255" i="1" s="1"/>
  <c r="AW255" i="1" s="1"/>
  <c r="AO40" i="1"/>
  <c r="AS40" i="1" s="1"/>
  <c r="AW40" i="1" s="1"/>
  <c r="AO337" i="1"/>
  <c r="AS337" i="1" s="1"/>
  <c r="AW337" i="1" s="1"/>
  <c r="AO175" i="1"/>
  <c r="AS175" i="1" s="1"/>
  <c r="AW175" i="1" s="1"/>
  <c r="AO204" i="1"/>
  <c r="AS204" i="1" s="1"/>
  <c r="AW204" i="1" s="1"/>
  <c r="AO295" i="1"/>
  <c r="AS295" i="1" s="1"/>
  <c r="AW295" i="1" s="1"/>
  <c r="AO262" i="1"/>
  <c r="AS262" i="1" s="1"/>
  <c r="AW262" i="1" s="1"/>
  <c r="AO257" i="1"/>
  <c r="AS257" i="1" s="1"/>
  <c r="AW257" i="1" s="1"/>
  <c r="AO331" i="1"/>
  <c r="AS331" i="1" s="1"/>
  <c r="AW331" i="1" s="1"/>
  <c r="AO185" i="1"/>
  <c r="AS185" i="1" s="1"/>
  <c r="AW185" i="1" s="1"/>
  <c r="AO335" i="1"/>
  <c r="AS335" i="1" s="1"/>
  <c r="AW335" i="1" s="1"/>
  <c r="AO330" i="1"/>
  <c r="AS330" i="1" s="1"/>
  <c r="AW330" i="1" s="1"/>
  <c r="AO83" i="1"/>
  <c r="AS83" i="1" s="1"/>
  <c r="AW83" i="1" s="1"/>
  <c r="AO345" i="1"/>
  <c r="AS345" i="1" s="1"/>
  <c r="AW345" i="1" s="1"/>
  <c r="AO235" i="1"/>
  <c r="AS235" i="1" s="1"/>
  <c r="AW235" i="1" s="1"/>
  <c r="AO95" i="1"/>
  <c r="AS95" i="1" s="1"/>
  <c r="AW95" i="1" s="1"/>
  <c r="AO114" i="1"/>
  <c r="AS114" i="1" s="1"/>
  <c r="AW114" i="1" s="1"/>
  <c r="AO261" i="1"/>
  <c r="AS261" i="1" s="1"/>
  <c r="AW261" i="1" s="1"/>
  <c r="AO323" i="1"/>
  <c r="AS323" i="1" s="1"/>
  <c r="AW323" i="1" s="1"/>
  <c r="AO228" i="1"/>
  <c r="AS228" i="1" s="1"/>
  <c r="AW228" i="1" s="1"/>
  <c r="AO80" i="1"/>
  <c r="AS80" i="1" s="1"/>
  <c r="AW80" i="1" s="1"/>
  <c r="AO48" i="1"/>
  <c r="AS48" i="1" s="1"/>
  <c r="AW48" i="1" s="1"/>
  <c r="AO103" i="1"/>
  <c r="AS103" i="1" s="1"/>
  <c r="AW103" i="1" s="1"/>
  <c r="AO50" i="1"/>
  <c r="AS50" i="1" s="1"/>
  <c r="AW50" i="1" s="1"/>
  <c r="AO214" i="1"/>
  <c r="AS214" i="1" s="1"/>
  <c r="AW214" i="1" s="1"/>
  <c r="AO130" i="1"/>
  <c r="AS130" i="1" s="1"/>
  <c r="AW130" i="1" s="1"/>
  <c r="AO267" i="1"/>
  <c r="AS267" i="1" s="1"/>
  <c r="AW267" i="1" s="1"/>
  <c r="AO79" i="1"/>
  <c r="AS79" i="1" s="1"/>
  <c r="AW79" i="1" s="1"/>
  <c r="AO60" i="1"/>
  <c r="AS60" i="1" s="1"/>
  <c r="AW60" i="1" s="1"/>
  <c r="AO207" i="1"/>
  <c r="AS207" i="1" s="1"/>
  <c r="AW207" i="1" s="1"/>
  <c r="AO220" i="1"/>
  <c r="AS220" i="1" s="1"/>
  <c r="AW220" i="1" s="1"/>
  <c r="AO165" i="1"/>
  <c r="AS165" i="1" s="1"/>
  <c r="AW165" i="1" s="1"/>
  <c r="AO56" i="1"/>
  <c r="AS56" i="1" s="1"/>
  <c r="AW56" i="1" s="1"/>
  <c r="AO274" i="1"/>
  <c r="AS274" i="1" s="1"/>
  <c r="AW274" i="1" s="1"/>
  <c r="AO137" i="1"/>
  <c r="AS137" i="1" s="1"/>
  <c r="AW137" i="1" s="1"/>
  <c r="AO128" i="1"/>
  <c r="AS128" i="1" s="1"/>
  <c r="AW128" i="1" s="1"/>
  <c r="AO135" i="1"/>
  <c r="AS135" i="1" s="1"/>
  <c r="AW135" i="1" s="1"/>
  <c r="AO211" i="1"/>
  <c r="AS211" i="1" s="1"/>
  <c r="AW211" i="1" s="1"/>
  <c r="AO163" i="1"/>
  <c r="AS163" i="1" s="1"/>
  <c r="AW163" i="1" s="1"/>
  <c r="AO209" i="1"/>
  <c r="AS209" i="1" s="1"/>
  <c r="AW209" i="1" s="1"/>
  <c r="AO210" i="1"/>
  <c r="AS210" i="1" s="1"/>
  <c r="AW210" i="1" s="1"/>
  <c r="AO127" i="1"/>
  <c r="AS127" i="1" s="1"/>
  <c r="AW127" i="1" s="1"/>
  <c r="AO308" i="1"/>
  <c r="AS308" i="1" s="1"/>
  <c r="AW308" i="1" s="1"/>
  <c r="AO317" i="1"/>
  <c r="AS317" i="1" s="1"/>
  <c r="AW317" i="1" s="1"/>
  <c r="AO71" i="1"/>
  <c r="AS71" i="1" s="1"/>
  <c r="AW71" i="1" s="1"/>
  <c r="AO15" i="1"/>
  <c r="AS15" i="1" s="1"/>
  <c r="AW15" i="1" s="1"/>
  <c r="AO301" i="1"/>
  <c r="AS301" i="1" s="1"/>
  <c r="AW301" i="1" s="1"/>
  <c r="AO178" i="1"/>
  <c r="AS178" i="1" s="1"/>
  <c r="AW178" i="1" s="1"/>
  <c r="AO227" i="1"/>
  <c r="AS227" i="1" s="1"/>
  <c r="AW227" i="1" s="1"/>
  <c r="AO121" i="1"/>
  <c r="AS121" i="1" s="1"/>
  <c r="AW121" i="1" s="1"/>
  <c r="AO134" i="1"/>
  <c r="AS134" i="1" s="1"/>
  <c r="AW134" i="1" s="1"/>
  <c r="AO59" i="1"/>
  <c r="AS59" i="1" s="1"/>
  <c r="AW59" i="1" s="1"/>
  <c r="AO256" i="1"/>
  <c r="AS256" i="1" s="1"/>
  <c r="AW256" i="1" s="1"/>
  <c r="AO66" i="1"/>
  <c r="AS66" i="1" s="1"/>
  <c r="AW66" i="1" s="1"/>
  <c r="AO250" i="1"/>
  <c r="AS250" i="1" s="1"/>
  <c r="AW250" i="1" s="1"/>
  <c r="AO84" i="1"/>
  <c r="AS84" i="1" s="1"/>
  <c r="AW84" i="1" s="1"/>
  <c r="AO299" i="1"/>
  <c r="AS299" i="1" s="1"/>
  <c r="AW299" i="1" s="1"/>
  <c r="AO55" i="1"/>
  <c r="AS55" i="1" s="1"/>
  <c r="AW55" i="1" s="1"/>
  <c r="AO159" i="1"/>
  <c r="AS159" i="1" s="1"/>
  <c r="AW159" i="1" s="1"/>
  <c r="AO167" i="1"/>
  <c r="AS167" i="1" s="1"/>
  <c r="AW167" i="1" s="1"/>
  <c r="AO200" i="1"/>
  <c r="AS200" i="1" s="1"/>
  <c r="AW200" i="1" s="1"/>
  <c r="AO282" i="1"/>
  <c r="AS282" i="1" s="1"/>
  <c r="AW282" i="1" s="1"/>
  <c r="AO107" i="1"/>
  <c r="AS107" i="1" s="1"/>
  <c r="AW107" i="1" s="1"/>
  <c r="AO31" i="1"/>
  <c r="AS31" i="1" s="1"/>
  <c r="AW31" i="1" s="1"/>
  <c r="AO65" i="1"/>
  <c r="AS65" i="1" s="1"/>
  <c r="AW65" i="1" s="1"/>
  <c r="AO68" i="1"/>
  <c r="AS68" i="1" s="1"/>
  <c r="AW68" i="1" s="1"/>
  <c r="AO3" i="1"/>
  <c r="AS3" i="1" s="1"/>
  <c r="AW3" i="1" s="1"/>
  <c r="AO21" i="1"/>
  <c r="AS21" i="1" s="1"/>
  <c r="AW21" i="1" s="1"/>
  <c r="AO45" i="1"/>
  <c r="AS45" i="1" s="1"/>
  <c r="AW45" i="1" s="1"/>
  <c r="AO322" i="1"/>
  <c r="AS322" i="1" s="1"/>
  <c r="AW322" i="1" s="1"/>
  <c r="AO242" i="1"/>
  <c r="AS242" i="1" s="1"/>
  <c r="AW242" i="1" s="1"/>
  <c r="AO30" i="1"/>
  <c r="AS30" i="1" s="1"/>
  <c r="AW30" i="1" s="1"/>
  <c r="AO147" i="1"/>
  <c r="AS147" i="1" s="1"/>
  <c r="AW147" i="1" s="1"/>
  <c r="AO168" i="1"/>
  <c r="AS168" i="1" s="1"/>
  <c r="AW168" i="1" s="1"/>
  <c r="AO176" i="1"/>
  <c r="AS176" i="1" s="1"/>
  <c r="AW176" i="1" s="1"/>
  <c r="AO6" i="1"/>
  <c r="AS6" i="1" s="1"/>
  <c r="AW6" i="1" s="1"/>
  <c r="AO329" i="1"/>
  <c r="AS329" i="1" s="1"/>
  <c r="AW329" i="1" s="1"/>
  <c r="AO281" i="1"/>
  <c r="AS281" i="1" s="1"/>
  <c r="AW281" i="1" s="1"/>
  <c r="AO244" i="1"/>
  <c r="AS244" i="1" s="1"/>
  <c r="AW244" i="1" s="1"/>
  <c r="AO186" i="1"/>
  <c r="AS186" i="1" s="1"/>
  <c r="AW186" i="1" s="1"/>
  <c r="AO11" i="1"/>
  <c r="AS11" i="1" s="1"/>
  <c r="AW11" i="1" s="1"/>
  <c r="AO162" i="1"/>
  <c r="AS162" i="1" s="1"/>
  <c r="AW162" i="1" s="1"/>
  <c r="AO101" i="1"/>
  <c r="AS101" i="1" s="1"/>
  <c r="AW101" i="1" s="1"/>
  <c r="AO26" i="1"/>
  <c r="AS26" i="1" s="1"/>
  <c r="AW26" i="1" s="1"/>
  <c r="AO160" i="1"/>
  <c r="AS160" i="1" s="1"/>
  <c r="AW160" i="1" s="1"/>
  <c r="AO191" i="1"/>
  <c r="AS191" i="1" s="1"/>
  <c r="AW191" i="1" s="1"/>
  <c r="AO148" i="1"/>
  <c r="AS148" i="1" s="1"/>
  <c r="AW148" i="1" s="1"/>
  <c r="AO38" i="1"/>
  <c r="AS38" i="1" s="1"/>
  <c r="AW38" i="1" s="1"/>
  <c r="AO136" i="1"/>
  <c r="AS136" i="1" s="1"/>
  <c r="AW136" i="1" s="1"/>
  <c r="AO297" i="1"/>
  <c r="AS297" i="1" s="1"/>
  <c r="AW297" i="1" s="1"/>
  <c r="AC221" i="1"/>
  <c r="AC97" i="1"/>
  <c r="AC52" i="1"/>
  <c r="AC352" i="1"/>
  <c r="AC347" i="1"/>
  <c r="AC120" i="1"/>
  <c r="AC313" i="1"/>
  <c r="AC291" i="1"/>
  <c r="AC270" i="1"/>
  <c r="AC20" i="1"/>
  <c r="AC126" i="1"/>
  <c r="AC46" i="1"/>
  <c r="AC350" i="1"/>
  <c r="AC133" i="1"/>
  <c r="AC247" i="1"/>
  <c r="AC70" i="1"/>
  <c r="AC302" i="1"/>
  <c r="AC157" i="1"/>
  <c r="AC12" i="1"/>
  <c r="AC99" i="1"/>
  <c r="AC338" i="1"/>
  <c r="AC319" i="1"/>
  <c r="AC77" i="1"/>
  <c r="AC153" i="1"/>
  <c r="AC177" i="1"/>
  <c r="AC219" i="1"/>
  <c r="AC253" i="1"/>
  <c r="AC258" i="1"/>
  <c r="AC296" i="1"/>
  <c r="AC86" i="1"/>
  <c r="AC151" i="1"/>
  <c r="AC27" i="1"/>
  <c r="AC76" i="1"/>
  <c r="AC268" i="1"/>
  <c r="AC98" i="1"/>
  <c r="AC249" i="1"/>
  <c r="AC276" i="1"/>
  <c r="AC75" i="1"/>
  <c r="AC264" i="1"/>
  <c r="AC174" i="1"/>
  <c r="AC314" i="1"/>
  <c r="AC342" i="1"/>
  <c r="AC224" i="1"/>
  <c r="AC309" i="1"/>
  <c r="AC240" i="1"/>
  <c r="AC109" i="1"/>
  <c r="AC336" i="1"/>
  <c r="AC24" i="1"/>
  <c r="AC39" i="1"/>
  <c r="AC271" i="1"/>
  <c r="AC230" i="1"/>
  <c r="AC285" i="1"/>
  <c r="AC96" i="1"/>
  <c r="AC87" i="1"/>
  <c r="AC78" i="1"/>
  <c r="AC233" i="1"/>
  <c r="AC91" i="1"/>
  <c r="AC349" i="1"/>
  <c r="AC266" i="1"/>
  <c r="AC23" i="1"/>
  <c r="AC305" i="1"/>
  <c r="AC67" i="1"/>
  <c r="AC53" i="1"/>
  <c r="AC294" i="1"/>
  <c r="AC339" i="1"/>
  <c r="AC213" i="1"/>
  <c r="AC193" i="1"/>
  <c r="AC278" i="1"/>
  <c r="AC263" i="1"/>
  <c r="AC246" i="1"/>
  <c r="AC9" i="1"/>
  <c r="AC215" i="1"/>
  <c r="AC198" i="1"/>
  <c r="AC64" i="1"/>
  <c r="AC192" i="1"/>
  <c r="AC279" i="1"/>
  <c r="AC150" i="1"/>
  <c r="AC184" i="1"/>
  <c r="AC142" i="1"/>
  <c r="AC143" i="1"/>
  <c r="AC203" i="1"/>
  <c r="AC272" i="1"/>
  <c r="AC284" i="1"/>
  <c r="AC10" i="1"/>
  <c r="AC344" i="1"/>
  <c r="AC260" i="1"/>
  <c r="AC108" i="1"/>
  <c r="AC28" i="1"/>
  <c r="AC199" i="1"/>
  <c r="AC158" i="1"/>
  <c r="AC102" i="1"/>
  <c r="AC110" i="1"/>
  <c r="AC164" i="1"/>
  <c r="AC117" i="1"/>
  <c r="AC138" i="1"/>
  <c r="AC63" i="1"/>
  <c r="AC47" i="1"/>
  <c r="AC188" i="1"/>
  <c r="AC124" i="1"/>
  <c r="AC113" i="1"/>
  <c r="AC2" i="1"/>
  <c r="AC340" i="1"/>
  <c r="AC156" i="1"/>
  <c r="AC182" i="1"/>
  <c r="AC324" i="1"/>
  <c r="AC334" i="1"/>
  <c r="AC119" i="1"/>
  <c r="AC251" i="1"/>
  <c r="AC286" i="1"/>
  <c r="AC190" i="1"/>
  <c r="AC234" i="1"/>
  <c r="AC41" i="1"/>
  <c r="AC232" i="1"/>
  <c r="AC341" i="1"/>
  <c r="AC223" i="1"/>
  <c r="AC325" i="1"/>
  <c r="AC82" i="1"/>
  <c r="AC231" i="1"/>
  <c r="AC42" i="1"/>
  <c r="AC311" i="1"/>
  <c r="AC43" i="1"/>
  <c r="AC201" i="1"/>
  <c r="AC115" i="1"/>
  <c r="AC73" i="1"/>
  <c r="AC13" i="1"/>
  <c r="AC208" i="1"/>
  <c r="AC332" i="1"/>
  <c r="AC273" i="1"/>
  <c r="AC171" i="1"/>
  <c r="AC222" i="1"/>
  <c r="AC7" i="1"/>
  <c r="AC29" i="1"/>
  <c r="AC259" i="1"/>
  <c r="AC139" i="1"/>
  <c r="AC5" i="1"/>
  <c r="AC146" i="1"/>
  <c r="AC326" i="1"/>
  <c r="AC237" i="1"/>
  <c r="AC122" i="1"/>
  <c r="AC217" i="1"/>
  <c r="AC161" i="1"/>
  <c r="AC241" i="1"/>
  <c r="AC236" i="1"/>
  <c r="AC212" i="1"/>
  <c r="AC343" i="1"/>
  <c r="AC141" i="1"/>
  <c r="AC277" i="1"/>
  <c r="AC93" i="1"/>
  <c r="AC8" i="1"/>
  <c r="AC100" i="1"/>
  <c r="AC169" i="1"/>
  <c r="AC275" i="1"/>
  <c r="AC187" i="1"/>
  <c r="AC333" i="1"/>
  <c r="AC303" i="1"/>
  <c r="AC304" i="1"/>
  <c r="AC33" i="1"/>
  <c r="AC140" i="1"/>
  <c r="AC36" i="1"/>
  <c r="AC318" i="1"/>
  <c r="AC152" i="1"/>
  <c r="AC321" i="1"/>
  <c r="AC111" i="1"/>
  <c r="AC145" i="1"/>
  <c r="AC32" i="1"/>
  <c r="AC287" i="1"/>
  <c r="AC22" i="1"/>
  <c r="AC49" i="1"/>
  <c r="AC44" i="1"/>
  <c r="AC252" i="1"/>
  <c r="AC34" i="1"/>
  <c r="AC69" i="1"/>
  <c r="AC106" i="1"/>
  <c r="AC346" i="1"/>
  <c r="AC172" i="1"/>
  <c r="AC118" i="1"/>
  <c r="AC85" i="1"/>
  <c r="AC183" i="1"/>
  <c r="AC238" i="1"/>
  <c r="AC206" i="1"/>
  <c r="AC328" i="1"/>
  <c r="AC196" i="1"/>
  <c r="AC216" i="1"/>
  <c r="AC218" i="1"/>
  <c r="AC88" i="1"/>
  <c r="AC170" i="1"/>
  <c r="AC54" i="1"/>
  <c r="AC179" i="1"/>
  <c r="AC116" i="1"/>
  <c r="AC92" i="1"/>
  <c r="AC197" i="1"/>
  <c r="AC280" i="1"/>
  <c r="AC300" i="1"/>
  <c r="AC290" i="1"/>
  <c r="AC307" i="1"/>
  <c r="AC4" i="1"/>
  <c r="AC348" i="1"/>
  <c r="AC154" i="1"/>
  <c r="AC112" i="1"/>
  <c r="AC166" i="1"/>
  <c r="AC181" i="1"/>
  <c r="AC269" i="1"/>
  <c r="AC320" i="1"/>
  <c r="AC173" i="1"/>
  <c r="AC327" i="1"/>
  <c r="AC225" i="1"/>
  <c r="AC194" i="1"/>
  <c r="AC195" i="1"/>
  <c r="AC144" i="1"/>
  <c r="AC37" i="1"/>
  <c r="AC288" i="1"/>
  <c r="AC16" i="1"/>
  <c r="AC104" i="1"/>
  <c r="AC90" i="1"/>
  <c r="AC72" i="1"/>
  <c r="AC58" i="1"/>
  <c r="AC14" i="1"/>
  <c r="AC125" i="1"/>
  <c r="AC239" i="1"/>
  <c r="AC25" i="1"/>
  <c r="AC293" i="1"/>
  <c r="AC248" i="1"/>
  <c r="AC129" i="1"/>
  <c r="AC94" i="1"/>
  <c r="AC310" i="1"/>
  <c r="AC62" i="1"/>
  <c r="AC229" i="1"/>
  <c r="AC243" i="1"/>
  <c r="AC316" i="1"/>
  <c r="AC351" i="1"/>
  <c r="AC61" i="1"/>
  <c r="AC57" i="1"/>
  <c r="AC18" i="1"/>
  <c r="AC292" i="1"/>
  <c r="AC306" i="1"/>
  <c r="AC35" i="1"/>
  <c r="AC149" i="1"/>
  <c r="AC81" i="1"/>
  <c r="AC205" i="1"/>
  <c r="AC226" i="1"/>
  <c r="AC123" i="1"/>
  <c r="AC298" i="1"/>
  <c r="AC289" i="1"/>
  <c r="AC155" i="1"/>
  <c r="AC254" i="1"/>
  <c r="AC19" i="1"/>
  <c r="AC105" i="1"/>
  <c r="AC245" i="1"/>
  <c r="AC131" i="1"/>
  <c r="AC189" i="1"/>
  <c r="AC74" i="1"/>
  <c r="AC89" i="1"/>
  <c r="AC202" i="1"/>
  <c r="AC132" i="1"/>
  <c r="AC315" i="1"/>
  <c r="AC265" i="1"/>
  <c r="AC51" i="1"/>
  <c r="AC180" i="1"/>
  <c r="AC312" i="1"/>
  <c r="AC17" i="1"/>
  <c r="AC255" i="1"/>
  <c r="AC40" i="1"/>
  <c r="AC337" i="1"/>
  <c r="AC175" i="1"/>
  <c r="AC204" i="1"/>
  <c r="AC295" i="1"/>
  <c r="AC262" i="1"/>
  <c r="AC257" i="1"/>
  <c r="AC331" i="1"/>
  <c r="AC185" i="1"/>
  <c r="AC335" i="1"/>
  <c r="AC330" i="1"/>
  <c r="AC83" i="1"/>
  <c r="AC345" i="1"/>
  <c r="AC235" i="1"/>
  <c r="AC95" i="1"/>
  <c r="AC114" i="1"/>
  <c r="AC261" i="1"/>
  <c r="AC323" i="1"/>
  <c r="AC228" i="1"/>
  <c r="AC80" i="1"/>
  <c r="AC48" i="1"/>
  <c r="AC103" i="1"/>
  <c r="AC50" i="1"/>
  <c r="AC214" i="1"/>
  <c r="AC130" i="1"/>
  <c r="AC267" i="1"/>
  <c r="AC79" i="1"/>
  <c r="AC60" i="1"/>
  <c r="AC207" i="1"/>
  <c r="AC220" i="1"/>
  <c r="AC165" i="1"/>
  <c r="AC56" i="1"/>
  <c r="AC274" i="1"/>
  <c r="AC137" i="1"/>
  <c r="AC128" i="1"/>
  <c r="AC135" i="1"/>
  <c r="AC211" i="1"/>
  <c r="AC163" i="1"/>
  <c r="AC209" i="1"/>
  <c r="AC210" i="1"/>
  <c r="AC127" i="1"/>
  <c r="AC308" i="1"/>
  <c r="AC317" i="1"/>
  <c r="AC71" i="1"/>
  <c r="AC15" i="1"/>
  <c r="AC301" i="1"/>
  <c r="AC178" i="1"/>
  <c r="AC227" i="1"/>
  <c r="AC121" i="1"/>
  <c r="AC134" i="1"/>
  <c r="AC59" i="1"/>
  <c r="AC256" i="1"/>
  <c r="AC66" i="1"/>
  <c r="AC250" i="1"/>
  <c r="AC84" i="1"/>
  <c r="AC299" i="1"/>
  <c r="AC55" i="1"/>
  <c r="AC159" i="1"/>
  <c r="AC167" i="1"/>
  <c r="AC200" i="1"/>
  <c r="AC282" i="1"/>
  <c r="AC107" i="1"/>
  <c r="AC31" i="1"/>
  <c r="AC65" i="1"/>
  <c r="AC68" i="1"/>
  <c r="AC3" i="1"/>
  <c r="AC21" i="1"/>
  <c r="AC45" i="1"/>
  <c r="AC322" i="1"/>
  <c r="AC242" i="1"/>
  <c r="AC30" i="1"/>
  <c r="AC147" i="1"/>
  <c r="AC168" i="1"/>
  <c r="AC176" i="1"/>
  <c r="AC6" i="1"/>
  <c r="AC329" i="1"/>
  <c r="AC281" i="1"/>
  <c r="AC244" i="1"/>
  <c r="AC186" i="1"/>
  <c r="AC11" i="1"/>
  <c r="AC162" i="1"/>
  <c r="AC101" i="1"/>
  <c r="AC26" i="1"/>
  <c r="AC160" i="1"/>
  <c r="AC191" i="1"/>
  <c r="AC148" i="1"/>
  <c r="AC38" i="1"/>
  <c r="AC136" i="1"/>
  <c r="AC297" i="1"/>
  <c r="T345" i="1" l="1"/>
  <c r="Y345" i="1" s="1"/>
  <c r="V343" i="1"/>
  <c r="V345" i="1"/>
  <c r="V3" i="1"/>
  <c r="T333" i="1"/>
  <c r="Y333" i="1" s="1"/>
  <c r="T321" i="1"/>
  <c r="Y321" i="1" s="1"/>
  <c r="T309" i="1"/>
  <c r="Y309" i="1" s="1"/>
  <c r="T298" i="1"/>
  <c r="Y298" i="1" s="1"/>
  <c r="T285" i="1"/>
  <c r="Y285" i="1" s="1"/>
  <c r="T273" i="1"/>
  <c r="Y273" i="1" s="1"/>
  <c r="T260" i="1"/>
  <c r="Y260" i="1" s="1"/>
  <c r="T251" i="1"/>
  <c r="Y251" i="1" s="1"/>
  <c r="T237" i="1"/>
  <c r="Y237" i="1" s="1"/>
  <c r="T308" i="1"/>
  <c r="Y308" i="1" s="1"/>
  <c r="T295" i="1"/>
  <c r="Y295" i="1" s="1"/>
  <c r="T282" i="1"/>
  <c r="Y282" i="1" s="1"/>
  <c r="T271" i="1"/>
  <c r="Y271" i="1" s="1"/>
  <c r="T264" i="1"/>
  <c r="Y264" i="1" s="1"/>
  <c r="T246" i="1"/>
  <c r="Y246" i="1" s="1"/>
  <c r="T320" i="1"/>
  <c r="Y320" i="1" s="1"/>
  <c r="T332" i="1"/>
  <c r="Y332" i="1" s="1"/>
  <c r="T344" i="1"/>
  <c r="Y344" i="1" s="1"/>
  <c r="T351" i="1"/>
  <c r="Y351" i="1" s="1"/>
  <c r="T339" i="1"/>
  <c r="Y339" i="1" s="1"/>
  <c r="T327" i="1"/>
  <c r="Y327" i="1" s="1"/>
  <c r="T338" i="1"/>
  <c r="Y338" i="1" s="1"/>
  <c r="T314" i="1"/>
  <c r="Y314" i="1" s="1"/>
  <c r="T303" i="1"/>
  <c r="Y303" i="1" s="1"/>
  <c r="T278" i="1"/>
  <c r="Y278" i="1" s="1"/>
  <c r="T266" i="1"/>
  <c r="Y266" i="1" s="1"/>
  <c r="T244" i="1"/>
  <c r="Y244" i="1" s="1"/>
  <c r="T326" i="1"/>
  <c r="Y326" i="1" s="1"/>
  <c r="T254" i="1"/>
  <c r="Y254" i="1" s="1"/>
  <c r="T350" i="1"/>
  <c r="Y350" i="1" s="1"/>
  <c r="T290" i="1"/>
  <c r="Y290" i="1" s="1"/>
  <c r="T346" i="1"/>
  <c r="Y346" i="1" s="1"/>
  <c r="T334" i="1"/>
  <c r="Y334" i="1" s="1"/>
  <c r="T322" i="1"/>
  <c r="Y322" i="1" s="1"/>
  <c r="T310" i="1"/>
  <c r="Y310" i="1" s="1"/>
  <c r="T297" i="1"/>
  <c r="Y297" i="1" s="1"/>
  <c r="T286" i="1"/>
  <c r="Y286" i="1" s="1"/>
  <c r="T275" i="1"/>
  <c r="Y275" i="1" s="1"/>
  <c r="T261" i="1"/>
  <c r="Y261" i="1" s="1"/>
  <c r="T250" i="1"/>
  <c r="Y250" i="1" s="1"/>
  <c r="T242" i="1"/>
  <c r="Y242" i="1" s="1"/>
  <c r="T226" i="1"/>
  <c r="Y226" i="1" s="1"/>
  <c r="T214" i="1"/>
  <c r="Y214" i="1" s="1"/>
  <c r="T203" i="1"/>
  <c r="Y203" i="1" s="1"/>
  <c r="T191" i="1"/>
  <c r="Y191" i="1" s="1"/>
  <c r="T179" i="1"/>
  <c r="Y179" i="1" s="1"/>
  <c r="T171" i="1"/>
  <c r="Y171" i="1" s="1"/>
  <c r="T156" i="1"/>
  <c r="Y156" i="1" s="1"/>
  <c r="T154" i="1"/>
  <c r="Y154" i="1" s="1"/>
  <c r="T132" i="1"/>
  <c r="Y132" i="1" s="1"/>
  <c r="T116" i="1"/>
  <c r="Y116" i="1" s="1"/>
  <c r="T94" i="1"/>
  <c r="Y94" i="1" s="1"/>
  <c r="T88" i="1"/>
  <c r="Y88" i="1" s="1"/>
  <c r="T80" i="1"/>
  <c r="Y80" i="1" s="1"/>
  <c r="T75" i="1"/>
  <c r="Y75" i="1" s="1"/>
  <c r="T50" i="1"/>
  <c r="Y50" i="1" s="1"/>
  <c r="T39" i="1"/>
  <c r="Y39" i="1" s="1"/>
  <c r="T31" i="1"/>
  <c r="Y31" i="1" s="1"/>
  <c r="T25" i="1"/>
  <c r="Y25" i="1" s="1"/>
  <c r="T8" i="1"/>
  <c r="Y8" i="1" s="1"/>
  <c r="V350" i="1"/>
  <c r="V336" i="1"/>
  <c r="V327" i="1"/>
  <c r="V321" i="1"/>
  <c r="V299" i="1"/>
  <c r="V302" i="1"/>
  <c r="V286" i="1"/>
  <c r="V270" i="1"/>
  <c r="V275" i="1"/>
  <c r="V244" i="1"/>
  <c r="V237" i="1"/>
  <c r="V253" i="1"/>
  <c r="V207" i="1"/>
  <c r="V168" i="1"/>
  <c r="V179" i="1"/>
  <c r="V147" i="1"/>
  <c r="V152" i="1"/>
  <c r="V175" i="1"/>
  <c r="V118" i="1"/>
  <c r="V122" i="1"/>
  <c r="V88" i="1"/>
  <c r="V107" i="1"/>
  <c r="V67" i="1"/>
  <c r="V87" i="1"/>
  <c r="V68" i="1"/>
  <c r="V43" i="1"/>
  <c r="V37" i="1"/>
  <c r="V16" i="1"/>
  <c r="V5" i="1"/>
  <c r="T228" i="1"/>
  <c r="Y228" i="1" s="1"/>
  <c r="T212" i="1"/>
  <c r="Y212" i="1" s="1"/>
  <c r="T201" i="1"/>
  <c r="Y201" i="1" s="1"/>
  <c r="T192" i="1"/>
  <c r="Y192" i="1" s="1"/>
  <c r="T176" i="1"/>
  <c r="Y176" i="1" s="1"/>
  <c r="T163" i="1"/>
  <c r="Y163" i="1" s="1"/>
  <c r="T147" i="1"/>
  <c r="Y147" i="1" s="1"/>
  <c r="T144" i="1"/>
  <c r="Y144" i="1" s="1"/>
  <c r="T130" i="1"/>
  <c r="Y130" i="1" s="1"/>
  <c r="T121" i="1"/>
  <c r="Y121" i="1" s="1"/>
  <c r="T109" i="1"/>
  <c r="Y109" i="1" s="1"/>
  <c r="T96" i="1"/>
  <c r="Y96" i="1" s="1"/>
  <c r="T83" i="1"/>
  <c r="Y83" i="1" s="1"/>
  <c r="T66" i="1"/>
  <c r="Y66" i="1" s="1"/>
  <c r="T55" i="1"/>
  <c r="Y55" i="1" s="1"/>
  <c r="T47" i="1"/>
  <c r="Y47" i="1" s="1"/>
  <c r="T34" i="1"/>
  <c r="Y34" i="1" s="1"/>
  <c r="T16" i="1"/>
  <c r="Y16" i="1" s="1"/>
  <c r="T9" i="1"/>
  <c r="Y9" i="1" s="1"/>
  <c r="V337" i="1"/>
  <c r="V328" i="1"/>
  <c r="V309" i="1"/>
  <c r="V298" i="1"/>
  <c r="T235" i="1"/>
  <c r="Y235" i="1" s="1"/>
  <c r="T225" i="1"/>
  <c r="Y225" i="1" s="1"/>
  <c r="T211" i="1"/>
  <c r="Y211" i="1" s="1"/>
  <c r="T198" i="1"/>
  <c r="Y198" i="1" s="1"/>
  <c r="T188" i="1"/>
  <c r="Y188" i="1" s="1"/>
  <c r="T172" i="1"/>
  <c r="Y172" i="1" s="1"/>
  <c r="T161" i="1"/>
  <c r="Y161" i="1" s="1"/>
  <c r="T152" i="1"/>
  <c r="Y152" i="1" s="1"/>
  <c r="T142" i="1"/>
  <c r="Y142" i="1" s="1"/>
  <c r="T129" i="1"/>
  <c r="Y129" i="1" s="1"/>
  <c r="T118" i="1"/>
  <c r="Y118" i="1" s="1"/>
  <c r="T108" i="1"/>
  <c r="Y108" i="1" s="1"/>
  <c r="T91" i="1"/>
  <c r="Y91" i="1" s="1"/>
  <c r="T81" i="1"/>
  <c r="Y81" i="1" s="1"/>
  <c r="T71" i="1"/>
  <c r="Y71" i="1" s="1"/>
  <c r="T56" i="1"/>
  <c r="Y56" i="1" s="1"/>
  <c r="T49" i="1"/>
  <c r="Y49" i="1" s="1"/>
  <c r="T37" i="1"/>
  <c r="Y37" i="1" s="1"/>
  <c r="T22" i="1"/>
  <c r="Y22" i="1" s="1"/>
  <c r="T19" i="1"/>
  <c r="Y19" i="1" s="1"/>
  <c r="V317" i="1"/>
  <c r="V329" i="1"/>
  <c r="V300" i="1"/>
  <c r="V264" i="1"/>
  <c r="T343" i="1"/>
  <c r="Y343" i="1" s="1"/>
  <c r="T331" i="1"/>
  <c r="Y331" i="1" s="1"/>
  <c r="T319" i="1"/>
  <c r="Y319" i="1" s="1"/>
  <c r="T306" i="1"/>
  <c r="Y306" i="1" s="1"/>
  <c r="T296" i="1"/>
  <c r="Y296" i="1" s="1"/>
  <c r="T281" i="1"/>
  <c r="Y281" i="1" s="1"/>
  <c r="T270" i="1"/>
  <c r="Y270" i="1" s="1"/>
  <c r="T259" i="1"/>
  <c r="Y259" i="1" s="1"/>
  <c r="T247" i="1"/>
  <c r="Y247" i="1" s="1"/>
  <c r="T236" i="1"/>
  <c r="Y236" i="1" s="1"/>
  <c r="T221" i="1"/>
  <c r="Y221" i="1" s="1"/>
  <c r="T213" i="1"/>
  <c r="Y213" i="1" s="1"/>
  <c r="T200" i="1"/>
  <c r="Y200" i="1" s="1"/>
  <c r="T189" i="1"/>
  <c r="Y189" i="1" s="1"/>
  <c r="T170" i="1"/>
  <c r="Y170" i="1" s="1"/>
  <c r="T160" i="1"/>
  <c r="Y160" i="1" s="1"/>
  <c r="T151" i="1"/>
  <c r="Y151" i="1" s="1"/>
  <c r="T137" i="1"/>
  <c r="Y137" i="1" s="1"/>
  <c r="T128" i="1"/>
  <c r="Y128" i="1" s="1"/>
  <c r="T115" i="1"/>
  <c r="Y115" i="1" s="1"/>
  <c r="T107" i="1"/>
  <c r="Y107" i="1" s="1"/>
  <c r="T93" i="1"/>
  <c r="Y93" i="1" s="1"/>
  <c r="T73" i="1"/>
  <c r="Y73" i="1" s="1"/>
  <c r="T58" i="1"/>
  <c r="Y58" i="1" s="1"/>
  <c r="T61" i="1"/>
  <c r="Y61" i="1" s="1"/>
  <c r="T38" i="1"/>
  <c r="Y38" i="1" s="1"/>
  <c r="T35" i="1"/>
  <c r="Y35" i="1" s="1"/>
  <c r="T26" i="1"/>
  <c r="Y26" i="1" s="1"/>
  <c r="T342" i="1"/>
  <c r="Y342" i="1" s="1"/>
  <c r="T330" i="1"/>
  <c r="Y330" i="1" s="1"/>
  <c r="T318" i="1"/>
  <c r="Y318" i="1" s="1"/>
  <c r="T307" i="1"/>
  <c r="Y307" i="1" s="1"/>
  <c r="T293" i="1"/>
  <c r="Y293" i="1" s="1"/>
  <c r="T315" i="1"/>
  <c r="Y315" i="1" s="1"/>
  <c r="T302" i="1"/>
  <c r="Y302" i="1" s="1"/>
  <c r="T291" i="1"/>
  <c r="Y291" i="1" s="1"/>
  <c r="T280" i="1"/>
  <c r="Y280" i="1" s="1"/>
  <c r="T267" i="1"/>
  <c r="Y267" i="1" s="1"/>
  <c r="T253" i="1"/>
  <c r="Y253" i="1" s="1"/>
  <c r="T240" i="1"/>
  <c r="Y240" i="1" s="1"/>
  <c r="T233" i="1"/>
  <c r="Y233" i="1" s="1"/>
  <c r="T220" i="1"/>
  <c r="Y220" i="1" s="1"/>
  <c r="T204" i="1"/>
  <c r="Y204" i="1" s="1"/>
  <c r="T197" i="1"/>
  <c r="Y197" i="1" s="1"/>
  <c r="T182" i="1"/>
  <c r="Y182" i="1" s="1"/>
  <c r="T173" i="1"/>
  <c r="Y173" i="1" s="1"/>
  <c r="T158" i="1"/>
  <c r="Y158" i="1" s="1"/>
  <c r="T140" i="1"/>
  <c r="Y140" i="1" s="1"/>
  <c r="T136" i="1"/>
  <c r="Y136" i="1" s="1"/>
  <c r="T125" i="1"/>
  <c r="Y125" i="1" s="1"/>
  <c r="T120" i="1"/>
  <c r="Y120" i="1" s="1"/>
  <c r="T99" i="1"/>
  <c r="Y99" i="1" s="1"/>
  <c r="T82" i="1"/>
  <c r="Y82" i="1" s="1"/>
  <c r="T76" i="1"/>
  <c r="Y76" i="1" s="1"/>
  <c r="T65" i="1"/>
  <c r="Y65" i="1" s="1"/>
  <c r="T57" i="1"/>
  <c r="Y57" i="1" s="1"/>
  <c r="T33" i="1"/>
  <c r="Y33" i="1" s="1"/>
  <c r="T14" i="1"/>
  <c r="Y14" i="1" s="1"/>
  <c r="T12" i="1"/>
  <c r="Y12" i="1" s="1"/>
  <c r="T3" i="1"/>
  <c r="Y3" i="1" s="1"/>
  <c r="V349" i="1"/>
  <c r="V332" i="1"/>
  <c r="V304" i="1"/>
  <c r="V306" i="1"/>
  <c r="T231" i="1"/>
  <c r="Y231" i="1" s="1"/>
  <c r="T218" i="1"/>
  <c r="Y218" i="1" s="1"/>
  <c r="T209" i="1"/>
  <c r="Y209" i="1" s="1"/>
  <c r="T194" i="1"/>
  <c r="Y194" i="1" s="1"/>
  <c r="T181" i="1"/>
  <c r="Y181" i="1" s="1"/>
  <c r="T168" i="1"/>
  <c r="Y168" i="1" s="1"/>
  <c r="T159" i="1"/>
  <c r="Y159" i="1" s="1"/>
  <c r="T149" i="1"/>
  <c r="Y149" i="1" s="1"/>
  <c r="T134" i="1"/>
  <c r="Y134" i="1" s="1"/>
  <c r="T124" i="1"/>
  <c r="Y124" i="1" s="1"/>
  <c r="T106" i="1"/>
  <c r="Y106" i="1" s="1"/>
  <c r="T101" i="1"/>
  <c r="Y101" i="1" s="1"/>
  <c r="T89" i="1"/>
  <c r="Y89" i="1" s="1"/>
  <c r="T78" i="1"/>
  <c r="Y78" i="1" s="1"/>
  <c r="T64" i="1"/>
  <c r="Y64" i="1" s="1"/>
  <c r="T54" i="1"/>
  <c r="Y54" i="1" s="1"/>
  <c r="T44" i="1"/>
  <c r="Y44" i="1" s="1"/>
  <c r="T23" i="1"/>
  <c r="Y23" i="1" s="1"/>
  <c r="T17" i="1"/>
  <c r="Y17" i="1" s="1"/>
  <c r="V339" i="1"/>
  <c r="V340" i="1"/>
  <c r="V308" i="1"/>
  <c r="V283" i="1"/>
  <c r="T349" i="1"/>
  <c r="Y349" i="1" s="1"/>
  <c r="T337" i="1"/>
  <c r="Y337" i="1" s="1"/>
  <c r="T325" i="1"/>
  <c r="Y325" i="1" s="1"/>
  <c r="T312" i="1"/>
  <c r="Y312" i="1" s="1"/>
  <c r="T301" i="1"/>
  <c r="Y301" i="1" s="1"/>
  <c r="T288" i="1"/>
  <c r="Y288" i="1" s="1"/>
  <c r="T274" i="1"/>
  <c r="Y274" i="1" s="1"/>
  <c r="T263" i="1"/>
  <c r="Y263" i="1" s="1"/>
  <c r="T257" i="1"/>
  <c r="Y257" i="1" s="1"/>
  <c r="T239" i="1"/>
  <c r="Y239" i="1" s="1"/>
  <c r="T230" i="1"/>
  <c r="Y230" i="1" s="1"/>
  <c r="T216" i="1"/>
  <c r="Y216" i="1" s="1"/>
  <c r="T205" i="1"/>
  <c r="Y205" i="1" s="1"/>
  <c r="T196" i="1"/>
  <c r="Y196" i="1" s="1"/>
  <c r="T183" i="1"/>
  <c r="Y183" i="1" s="1"/>
  <c r="T162" i="1"/>
  <c r="Y162" i="1" s="1"/>
  <c r="T153" i="1"/>
  <c r="Y153" i="1" s="1"/>
  <c r="T145" i="1"/>
  <c r="Y145" i="1" s="1"/>
  <c r="T126" i="1"/>
  <c r="Y126" i="1" s="1"/>
  <c r="T114" i="1"/>
  <c r="Y114" i="1" s="1"/>
  <c r="T95" i="1"/>
  <c r="Y95" i="1" s="1"/>
  <c r="T100" i="1"/>
  <c r="Y100" i="1" s="1"/>
  <c r="T85" i="1"/>
  <c r="Y85" i="1" s="1"/>
  <c r="T69" i="1"/>
  <c r="Y69" i="1" s="1"/>
  <c r="T68" i="1"/>
  <c r="Y68" i="1" s="1"/>
  <c r="T52" i="1"/>
  <c r="Y52" i="1" s="1"/>
  <c r="T41" i="1"/>
  <c r="Y41" i="1" s="1"/>
  <c r="T27" i="1"/>
  <c r="Y27" i="1" s="1"/>
  <c r="T21" i="1"/>
  <c r="Y21" i="1" s="1"/>
  <c r="T348" i="1"/>
  <c r="Y348" i="1" s="1"/>
  <c r="T336" i="1"/>
  <c r="Y336" i="1" s="1"/>
  <c r="T323" i="1"/>
  <c r="Y323" i="1" s="1"/>
  <c r="T313" i="1"/>
  <c r="Y313" i="1" s="1"/>
  <c r="T300" i="1"/>
  <c r="Y300" i="1" s="1"/>
  <c r="T347" i="1"/>
  <c r="Y347" i="1" s="1"/>
  <c r="T335" i="1"/>
  <c r="Y335" i="1" s="1"/>
  <c r="T324" i="1"/>
  <c r="Y324" i="1" s="1"/>
  <c r="T311" i="1"/>
  <c r="Y311" i="1" s="1"/>
  <c r="T299" i="1"/>
  <c r="Y299" i="1" s="1"/>
  <c r="T287" i="1"/>
  <c r="Y287" i="1" s="1"/>
  <c r="T277" i="1"/>
  <c r="Y277" i="1" s="1"/>
  <c r="T262" i="1"/>
  <c r="Y262" i="1" s="1"/>
  <c r="T248" i="1"/>
  <c r="Y248" i="1" s="1"/>
  <c r="T238" i="1"/>
  <c r="Y238" i="1" s="1"/>
  <c r="T224" i="1"/>
  <c r="Y224" i="1" s="1"/>
  <c r="T215" i="1"/>
  <c r="Y215" i="1" s="1"/>
  <c r="T202" i="1"/>
  <c r="Y202" i="1" s="1"/>
  <c r="T190" i="1"/>
  <c r="Y190" i="1" s="1"/>
  <c r="T178" i="1"/>
  <c r="Y178" i="1" s="1"/>
  <c r="T167" i="1"/>
  <c r="Y167" i="1" s="1"/>
  <c r="T155" i="1"/>
  <c r="Y155" i="1" s="1"/>
  <c r="T143" i="1"/>
  <c r="Y143" i="1" s="1"/>
  <c r="T133" i="1"/>
  <c r="Y133" i="1" s="1"/>
  <c r="T117" i="1"/>
  <c r="Y117" i="1" s="1"/>
  <c r="T110" i="1"/>
  <c r="Y110" i="1" s="1"/>
  <c r="T97" i="1"/>
  <c r="Y97" i="1" s="1"/>
  <c r="T84" i="1"/>
  <c r="Y84" i="1" s="1"/>
  <c r="T62" i="1"/>
  <c r="Y62" i="1" s="1"/>
  <c r="T60" i="1"/>
  <c r="Y60" i="1" s="1"/>
  <c r="T45" i="1"/>
  <c r="Y45" i="1" s="1"/>
  <c r="T42" i="1"/>
  <c r="Y42" i="1" s="1"/>
  <c r="T13" i="1"/>
  <c r="Y13" i="1" s="1"/>
  <c r="T10" i="1"/>
  <c r="Y10" i="1" s="1"/>
  <c r="V348" i="1"/>
  <c r="V333" i="1"/>
  <c r="V331" i="1"/>
  <c r="V316" i="1"/>
  <c r="V289" i="1"/>
  <c r="V292" i="1"/>
  <c r="V287" i="1"/>
  <c r="V272" i="1"/>
  <c r="V242" i="1"/>
  <c r="V238" i="1"/>
  <c r="V250" i="1"/>
  <c r="V210" i="1"/>
  <c r="V203" i="1"/>
  <c r="V177" i="1"/>
  <c r="V176" i="1"/>
  <c r="V195" i="1"/>
  <c r="V173" i="1"/>
  <c r="V158" i="1"/>
  <c r="V123" i="1"/>
  <c r="V134" i="1"/>
  <c r="V108" i="1"/>
  <c r="V95" i="1"/>
  <c r="V99" i="1"/>
  <c r="V73" i="1"/>
  <c r="V59" i="1"/>
  <c r="V45" i="1"/>
  <c r="V35" i="1"/>
  <c r="V15" i="1"/>
  <c r="V7" i="1"/>
  <c r="V313" i="1"/>
  <c r="V285" i="1"/>
  <c r="V226" i="1"/>
  <c r="V282" i="1"/>
  <c r="V243" i="1"/>
  <c r="V261" i="1"/>
  <c r="V196" i="1"/>
  <c r="V199" i="1"/>
  <c r="V174" i="1"/>
  <c r="V164" i="1"/>
  <c r="V169" i="1"/>
  <c r="V149" i="1"/>
  <c r="V141" i="1"/>
  <c r="V126" i="1"/>
  <c r="V125" i="1"/>
  <c r="V105" i="1"/>
  <c r="V77" i="1"/>
  <c r="V96" i="1"/>
  <c r="V79" i="1"/>
  <c r="V47" i="1"/>
  <c r="V46" i="1"/>
  <c r="V39" i="1"/>
  <c r="V27" i="1"/>
  <c r="V10" i="1"/>
  <c r="V303" i="1"/>
  <c r="V265" i="1"/>
  <c r="V189" i="1"/>
  <c r="V269" i="1"/>
  <c r="V211" i="1"/>
  <c r="V221" i="1"/>
  <c r="V217" i="1"/>
  <c r="V200" i="1"/>
  <c r="V213" i="1"/>
  <c r="V197" i="1"/>
  <c r="V191" i="1"/>
  <c r="V143" i="1"/>
  <c r="V163" i="1"/>
  <c r="V135" i="1"/>
  <c r="V115" i="1"/>
  <c r="V112" i="1"/>
  <c r="V106" i="1"/>
  <c r="V85" i="1"/>
  <c r="V72" i="1"/>
  <c r="V54" i="1"/>
  <c r="V42" i="1"/>
  <c r="V34" i="1"/>
  <c r="V28" i="1"/>
  <c r="V6" i="1"/>
  <c r="T7" i="1"/>
  <c r="Y7" i="1" s="1"/>
  <c r="V342" i="1"/>
  <c r="V334" i="1"/>
  <c r="V318" i="1"/>
  <c r="V323" i="1"/>
  <c r="V294" i="1"/>
  <c r="V225" i="1"/>
  <c r="V258" i="1"/>
  <c r="V277" i="1"/>
  <c r="V256" i="1"/>
  <c r="V255" i="1"/>
  <c r="V222" i="1"/>
  <c r="V202" i="1"/>
  <c r="V206" i="1"/>
  <c r="V184" i="1"/>
  <c r="V187" i="1"/>
  <c r="V181" i="1"/>
  <c r="V154" i="1"/>
  <c r="V139" i="1"/>
  <c r="V137" i="1"/>
  <c r="V103" i="1"/>
  <c r="V90" i="1"/>
  <c r="V100" i="1"/>
  <c r="V113" i="1"/>
  <c r="V82" i="1"/>
  <c r="V57" i="1"/>
  <c r="V36" i="1"/>
  <c r="V30" i="1"/>
  <c r="V13" i="1"/>
  <c r="V11" i="1"/>
  <c r="T284" i="1"/>
  <c r="Y284" i="1" s="1"/>
  <c r="T269" i="1"/>
  <c r="Y269" i="1" s="1"/>
  <c r="T258" i="1"/>
  <c r="Y258" i="1" s="1"/>
  <c r="T249" i="1"/>
  <c r="Y249" i="1" s="1"/>
  <c r="T234" i="1"/>
  <c r="Y234" i="1" s="1"/>
  <c r="T222" i="1"/>
  <c r="Y222" i="1" s="1"/>
  <c r="T208" i="1"/>
  <c r="Y208" i="1" s="1"/>
  <c r="T193" i="1"/>
  <c r="Y193" i="1" s="1"/>
  <c r="T186" i="1"/>
  <c r="Y186" i="1" s="1"/>
  <c r="T175" i="1"/>
  <c r="Y175" i="1" s="1"/>
  <c r="T164" i="1"/>
  <c r="Y164" i="1" s="1"/>
  <c r="T146" i="1"/>
  <c r="Y146" i="1" s="1"/>
  <c r="T138" i="1"/>
  <c r="Y138" i="1" s="1"/>
  <c r="T123" i="1"/>
  <c r="Y123" i="1" s="1"/>
  <c r="T113" i="1"/>
  <c r="Y113" i="1" s="1"/>
  <c r="T102" i="1"/>
  <c r="Y102" i="1" s="1"/>
  <c r="T92" i="1"/>
  <c r="Y92" i="1" s="1"/>
  <c r="T79" i="1"/>
  <c r="Y79" i="1" s="1"/>
  <c r="T74" i="1"/>
  <c r="Y74" i="1" s="1"/>
  <c r="T53" i="1"/>
  <c r="Y53" i="1" s="1"/>
  <c r="T43" i="1"/>
  <c r="Y43" i="1" s="1"/>
  <c r="T32" i="1"/>
  <c r="Y32" i="1" s="1"/>
  <c r="T24" i="1"/>
  <c r="Y24" i="1" s="1"/>
  <c r="T6" i="1"/>
  <c r="Y6" i="1" s="1"/>
  <c r="V344" i="1"/>
  <c r="V325" i="1"/>
  <c r="V319" i="1"/>
  <c r="V305" i="1"/>
  <c r="V315" i="1"/>
  <c r="V229" i="1"/>
  <c r="V279" i="1"/>
  <c r="V266" i="1"/>
  <c r="V259" i="1"/>
  <c r="V247" i="1"/>
  <c r="V212" i="1"/>
  <c r="V228" i="1"/>
  <c r="V230" i="1"/>
  <c r="V167" i="1"/>
  <c r="V157" i="1"/>
  <c r="V156" i="1"/>
  <c r="V131" i="1"/>
  <c r="V160" i="1"/>
  <c r="V151" i="1"/>
  <c r="V128" i="1"/>
  <c r="V89" i="1"/>
  <c r="V93" i="1"/>
  <c r="V86" i="1"/>
  <c r="V58" i="1"/>
  <c r="V75" i="1"/>
  <c r="V49" i="1"/>
  <c r="V31" i="1"/>
  <c r="V20" i="1"/>
  <c r="V12" i="1"/>
  <c r="T2" i="1"/>
  <c r="Y2" i="1" s="1"/>
  <c r="T341" i="1"/>
  <c r="Y341" i="1" s="1"/>
  <c r="T329" i="1"/>
  <c r="Y329" i="1" s="1"/>
  <c r="T317" i="1"/>
  <c r="Y317" i="1" s="1"/>
  <c r="T305" i="1"/>
  <c r="Y305" i="1" s="1"/>
  <c r="T294" i="1"/>
  <c r="Y294" i="1" s="1"/>
  <c r="T283" i="1"/>
  <c r="Y283" i="1" s="1"/>
  <c r="T272" i="1"/>
  <c r="Y272" i="1" s="1"/>
  <c r="T256" i="1"/>
  <c r="Y256" i="1" s="1"/>
  <c r="T245" i="1"/>
  <c r="Y245" i="1" s="1"/>
  <c r="T232" i="1"/>
  <c r="Y232" i="1" s="1"/>
  <c r="T219" i="1"/>
  <c r="Y219" i="1" s="1"/>
  <c r="T210" i="1"/>
  <c r="Y210" i="1" s="1"/>
  <c r="T199" i="1"/>
  <c r="Y199" i="1" s="1"/>
  <c r="T185" i="1"/>
  <c r="Y185" i="1" s="1"/>
  <c r="T174" i="1"/>
  <c r="Y174" i="1" s="1"/>
  <c r="T166" i="1"/>
  <c r="Y166" i="1" s="1"/>
  <c r="T150" i="1"/>
  <c r="Y150" i="1" s="1"/>
  <c r="T135" i="1"/>
  <c r="Y135" i="1" s="1"/>
  <c r="T127" i="1"/>
  <c r="Y127" i="1" s="1"/>
  <c r="T119" i="1"/>
  <c r="Y119" i="1" s="1"/>
  <c r="T104" i="1"/>
  <c r="Y104" i="1" s="1"/>
  <c r="T87" i="1"/>
  <c r="Y87" i="1" s="1"/>
  <c r="T70" i="1"/>
  <c r="Y70" i="1" s="1"/>
  <c r="T67" i="1"/>
  <c r="Y67" i="1" s="1"/>
  <c r="T48" i="1"/>
  <c r="Y48" i="1" s="1"/>
  <c r="T40" i="1"/>
  <c r="Y40" i="1" s="1"/>
  <c r="T28" i="1"/>
  <c r="Y28" i="1" s="1"/>
  <c r="T20" i="1"/>
  <c r="Y20" i="1" s="1"/>
  <c r="T4" i="1"/>
  <c r="Y4" i="1" s="1"/>
  <c r="V346" i="1"/>
  <c r="V330" i="1"/>
  <c r="V320" i="1"/>
  <c r="V324" i="1"/>
  <c r="V307" i="1"/>
  <c r="V296" i="1"/>
  <c r="V260" i="1"/>
  <c r="V249" i="1"/>
  <c r="V241" i="1"/>
  <c r="V233" i="1"/>
  <c r="V223" i="1"/>
  <c r="V232" i="1"/>
  <c r="V201" i="1"/>
  <c r="V204" i="1"/>
  <c r="V170" i="1"/>
  <c r="V172" i="1"/>
  <c r="V140" i="1"/>
  <c r="V145" i="1"/>
  <c r="V116" i="1"/>
  <c r="V101" i="1"/>
  <c r="V110" i="1"/>
  <c r="V81" i="1"/>
  <c r="V78" i="1"/>
  <c r="V63" i="1"/>
  <c r="V61" i="1"/>
  <c r="V41" i="1"/>
  <c r="V40" i="1"/>
  <c r="V24" i="1"/>
  <c r="V8" i="1"/>
  <c r="T352" i="1"/>
  <c r="Y352" i="1" s="1"/>
  <c r="T340" i="1"/>
  <c r="Y340" i="1" s="1"/>
  <c r="T328" i="1"/>
  <c r="Y328" i="1" s="1"/>
  <c r="T316" i="1"/>
  <c r="Y316" i="1" s="1"/>
  <c r="T304" i="1"/>
  <c r="Y304" i="1" s="1"/>
  <c r="T292" i="1"/>
  <c r="Y292" i="1" s="1"/>
  <c r="T279" i="1"/>
  <c r="Y279" i="1" s="1"/>
  <c r="T268" i="1"/>
  <c r="Y268" i="1" s="1"/>
  <c r="T255" i="1"/>
  <c r="Y255" i="1" s="1"/>
  <c r="T243" i="1"/>
  <c r="Y243" i="1" s="1"/>
  <c r="T227" i="1"/>
  <c r="Y227" i="1" s="1"/>
  <c r="T223" i="1"/>
  <c r="Y223" i="1" s="1"/>
  <c r="T206" i="1"/>
  <c r="Y206" i="1" s="1"/>
  <c r="T195" i="1"/>
  <c r="Y195" i="1" s="1"/>
  <c r="T184" i="1"/>
  <c r="Y184" i="1" s="1"/>
  <c r="T177" i="1"/>
  <c r="Y177" i="1" s="1"/>
  <c r="T165" i="1"/>
  <c r="Y165" i="1" s="1"/>
  <c r="T148" i="1"/>
  <c r="Y148" i="1" s="1"/>
  <c r="T139" i="1"/>
  <c r="Y139" i="1" s="1"/>
  <c r="T112" i="1"/>
  <c r="Y112" i="1" s="1"/>
  <c r="T111" i="1"/>
  <c r="Y111" i="1" s="1"/>
  <c r="T105" i="1"/>
  <c r="Y105" i="1" s="1"/>
  <c r="T90" i="1"/>
  <c r="Y90" i="1" s="1"/>
  <c r="T77" i="1"/>
  <c r="Y77" i="1" s="1"/>
  <c r="T63" i="1"/>
  <c r="Y63" i="1" s="1"/>
  <c r="T46" i="1"/>
  <c r="Y46" i="1" s="1"/>
  <c r="T30" i="1"/>
  <c r="Y30" i="1" s="1"/>
  <c r="T29" i="1"/>
  <c r="Y29" i="1" s="1"/>
  <c r="T18" i="1"/>
  <c r="Y18" i="1" s="1"/>
  <c r="T5" i="1"/>
  <c r="Y5" i="1" s="1"/>
  <c r="V347" i="1"/>
  <c r="V326" i="1"/>
  <c r="V291" i="1"/>
  <c r="V314" i="1"/>
  <c r="V281" i="1"/>
  <c r="V290" i="1"/>
  <c r="V274" i="1"/>
  <c r="V263" i="1"/>
  <c r="V246" i="1"/>
  <c r="V239" i="1"/>
  <c r="V224" i="1"/>
  <c r="V218" i="1"/>
  <c r="V216" i="1"/>
  <c r="V190" i="1"/>
  <c r="V180" i="1"/>
  <c r="V161" i="1"/>
  <c r="V136" i="1"/>
  <c r="V127" i="1"/>
  <c r="V138" i="1"/>
  <c r="V104" i="1"/>
  <c r="V121" i="1"/>
  <c r="V83" i="1"/>
  <c r="V69" i="1"/>
  <c r="V64" i="1"/>
  <c r="V52" i="1"/>
  <c r="V44" i="1"/>
  <c r="V33" i="1"/>
  <c r="V26" i="1"/>
  <c r="V4" i="1"/>
  <c r="V278" i="1"/>
  <c r="V284" i="1"/>
  <c r="V273" i="1"/>
  <c r="V267" i="1"/>
  <c r="V219" i="1"/>
  <c r="V257" i="1"/>
  <c r="V234" i="1"/>
  <c r="V214" i="1"/>
  <c r="V208" i="1"/>
  <c r="V198" i="1"/>
  <c r="V166" i="1"/>
  <c r="V186" i="1"/>
  <c r="V185" i="1"/>
  <c r="V146" i="1"/>
  <c r="V120" i="1"/>
  <c r="V98" i="1"/>
  <c r="V114" i="1"/>
  <c r="V91" i="1"/>
  <c r="V76" i="1"/>
  <c r="V60" i="1"/>
  <c r="V51" i="1"/>
  <c r="V56" i="1"/>
  <c r="V29" i="1"/>
  <c r="V18" i="1"/>
  <c r="V17" i="1"/>
  <c r="V295" i="1"/>
  <c r="V276" i="1"/>
  <c r="V251" i="1"/>
  <c r="V280" i="1"/>
  <c r="V271" i="1"/>
  <c r="V245" i="1"/>
  <c r="V215" i="1"/>
  <c r="V220" i="1"/>
  <c r="V209" i="1"/>
  <c r="V182" i="1"/>
  <c r="V188" i="1"/>
  <c r="V153" i="1"/>
  <c r="V150" i="1"/>
  <c r="V159" i="1"/>
  <c r="V133" i="1"/>
  <c r="V117" i="1"/>
  <c r="V102" i="1"/>
  <c r="V94" i="1"/>
  <c r="V74" i="1"/>
  <c r="V71" i="1"/>
  <c r="V65" i="1"/>
  <c r="V38" i="1"/>
  <c r="V32" i="1"/>
  <c r="V25" i="1"/>
  <c r="V19" i="1"/>
  <c r="V352" i="1"/>
  <c r="V338" i="1"/>
  <c r="V335" i="1"/>
  <c r="V312" i="1"/>
  <c r="V311" i="1"/>
  <c r="V288" i="1"/>
  <c r="V254" i="1"/>
  <c r="V293" i="1"/>
  <c r="V235" i="1"/>
  <c r="V248" i="1"/>
  <c r="V262" i="1"/>
  <c r="V227" i="1"/>
  <c r="V205" i="1"/>
  <c r="V183" i="1"/>
  <c r="V193" i="1"/>
  <c r="V165" i="1"/>
  <c r="V130" i="1"/>
  <c r="V148" i="1"/>
  <c r="V142" i="1"/>
  <c r="V132" i="1"/>
  <c r="V109" i="1"/>
  <c r="V111" i="1"/>
  <c r="V92" i="1"/>
  <c r="V84" i="1"/>
  <c r="V50" i="1"/>
  <c r="V55" i="1"/>
  <c r="V48" i="1"/>
  <c r="V23" i="1"/>
  <c r="V22" i="1"/>
  <c r="V21" i="1"/>
  <c r="T289" i="1"/>
  <c r="Y289" i="1" s="1"/>
  <c r="T276" i="1"/>
  <c r="Y276" i="1" s="1"/>
  <c r="T265" i="1"/>
  <c r="Y265" i="1" s="1"/>
  <c r="T252" i="1"/>
  <c r="Y252" i="1" s="1"/>
  <c r="T241" i="1"/>
  <c r="Y241" i="1" s="1"/>
  <c r="T229" i="1"/>
  <c r="Y229" i="1" s="1"/>
  <c r="T217" i="1"/>
  <c r="Y217" i="1" s="1"/>
  <c r="T207" i="1"/>
  <c r="Y207" i="1" s="1"/>
  <c r="T187" i="1"/>
  <c r="Y187" i="1" s="1"/>
  <c r="T180" i="1"/>
  <c r="Y180" i="1" s="1"/>
  <c r="T169" i="1"/>
  <c r="Y169" i="1" s="1"/>
  <c r="T157" i="1"/>
  <c r="Y157" i="1" s="1"/>
  <c r="T141" i="1"/>
  <c r="Y141" i="1" s="1"/>
  <c r="T131" i="1"/>
  <c r="Y131" i="1" s="1"/>
  <c r="T122" i="1"/>
  <c r="Y122" i="1" s="1"/>
  <c r="T103" i="1"/>
  <c r="Y103" i="1" s="1"/>
  <c r="T98" i="1"/>
  <c r="Y98" i="1" s="1"/>
  <c r="T86" i="1"/>
  <c r="Y86" i="1" s="1"/>
  <c r="T72" i="1"/>
  <c r="Y72" i="1" s="1"/>
  <c r="T59" i="1"/>
  <c r="Y59" i="1" s="1"/>
  <c r="T51" i="1"/>
  <c r="Y51" i="1" s="1"/>
  <c r="T36" i="1"/>
  <c r="Y36" i="1" s="1"/>
  <c r="T15" i="1"/>
  <c r="Y15" i="1" s="1"/>
  <c r="T11" i="1"/>
  <c r="Y11" i="1" s="1"/>
  <c r="V351" i="1"/>
  <c r="V341" i="1"/>
  <c r="V322" i="1"/>
  <c r="V268" i="1"/>
  <c r="V310" i="1"/>
  <c r="V301" i="1"/>
  <c r="V297" i="1"/>
  <c r="V252" i="1"/>
  <c r="V236" i="1"/>
  <c r="V231" i="1"/>
  <c r="V240" i="1"/>
  <c r="V192" i="1"/>
  <c r="V194" i="1"/>
  <c r="V178" i="1"/>
  <c r="V155" i="1"/>
  <c r="V129" i="1"/>
  <c r="V171" i="1"/>
  <c r="V144" i="1"/>
  <c r="V162" i="1"/>
  <c r="V124" i="1"/>
  <c r="V119" i="1"/>
  <c r="V97" i="1"/>
  <c r="V70" i="1"/>
  <c r="V62" i="1"/>
  <c r="V66" i="1"/>
  <c r="V80" i="1"/>
  <c r="V53" i="1"/>
  <c r="V14" i="1"/>
  <c r="V9" i="1"/>
  <c r="V2" i="1"/>
  <c r="AO283" i="1"/>
  <c r="AS283" i="1" s="1"/>
  <c r="AW283" i="1" s="1"/>
  <c r="AC283" i="1"/>
  <c r="AD43" i="1" s="1"/>
  <c r="AI43" i="1" l="1"/>
  <c r="AD234" i="1"/>
  <c r="AI234" i="1" s="1"/>
  <c r="AD85" i="1"/>
  <c r="AI85" i="1" s="1"/>
  <c r="AD265" i="1"/>
  <c r="AI265" i="1" s="1"/>
  <c r="AD236" i="1"/>
  <c r="AI236" i="1" s="1"/>
  <c r="AD269" i="1"/>
  <c r="AI269" i="1" s="1"/>
  <c r="AD315" i="1"/>
  <c r="AI315" i="1" s="1"/>
  <c r="AD172" i="1"/>
  <c r="AI172" i="1" s="1"/>
  <c r="AD121" i="1"/>
  <c r="AI121" i="1" s="1"/>
  <c r="AD241" i="1"/>
  <c r="AI241" i="1" s="1"/>
  <c r="AD215" i="1"/>
  <c r="AI215" i="1" s="1"/>
  <c r="AD87" i="1"/>
  <c r="AI87" i="1" s="1"/>
  <c r="AD163" i="1"/>
  <c r="AI163" i="1" s="1"/>
  <c r="AD224" i="1"/>
  <c r="AI224" i="1" s="1"/>
  <c r="AD58" i="1"/>
  <c r="AI58" i="1" s="1"/>
  <c r="AD41" i="1"/>
  <c r="AI41" i="1" s="1"/>
  <c r="AD97" i="1"/>
  <c r="AI97" i="1" s="1"/>
  <c r="AD334" i="1"/>
  <c r="AI334" i="1" s="1"/>
  <c r="AD170" i="1"/>
  <c r="AI170" i="1" s="1"/>
  <c r="AD325" i="1"/>
  <c r="AI325" i="1" s="1"/>
  <c r="AD150" i="1"/>
  <c r="AI150" i="1" s="1"/>
  <c r="AD295" i="1"/>
  <c r="AI295" i="1" s="1"/>
  <c r="AD17" i="1"/>
  <c r="AI17" i="1" s="1"/>
  <c r="AD42" i="1"/>
  <c r="AI42" i="1" s="1"/>
  <c r="AD293" i="1"/>
  <c r="AI293" i="1" s="1"/>
  <c r="AD164" i="1"/>
  <c r="AI164" i="1" s="1"/>
  <c r="AD349" i="1"/>
  <c r="AI349" i="1" s="1"/>
  <c r="AD283" i="1"/>
  <c r="AI283" i="1" s="1"/>
  <c r="AJ283" i="1" s="1"/>
  <c r="AD209" i="1"/>
  <c r="AI209" i="1" s="1"/>
  <c r="AD202" i="1"/>
  <c r="AI202" i="1" s="1"/>
  <c r="AD286" i="1"/>
  <c r="AI286" i="1" s="1"/>
  <c r="AD22" i="1"/>
  <c r="AI22" i="1" s="1"/>
  <c r="AD268" i="1"/>
  <c r="AI268" i="1" s="1"/>
  <c r="AD81" i="1"/>
  <c r="AI81" i="1" s="1"/>
  <c r="AD187" i="1"/>
  <c r="AI187" i="1" s="1"/>
  <c r="AD20" i="1"/>
  <c r="AI20" i="1" s="1"/>
  <c r="AD203" i="1"/>
  <c r="AI203" i="1" s="1"/>
  <c r="AD245" i="1"/>
  <c r="AI245" i="1" s="1"/>
  <c r="AD182" i="1"/>
  <c r="AI182" i="1" s="1"/>
  <c r="AD313" i="1"/>
  <c r="AI313" i="1" s="1"/>
  <c r="AD231" i="1"/>
  <c r="AI231" i="1" s="1"/>
  <c r="AD169" i="1"/>
  <c r="AI169" i="1" s="1"/>
  <c r="AD238" i="1"/>
  <c r="AI238" i="1" s="1"/>
  <c r="AD289" i="1"/>
  <c r="AI289" i="1" s="1"/>
  <c r="AD124" i="1"/>
  <c r="AI124" i="1" s="1"/>
  <c r="AD266" i="1"/>
  <c r="AI266" i="1" s="1"/>
  <c r="AD132" i="1"/>
  <c r="AI132" i="1" s="1"/>
  <c r="AD139" i="1"/>
  <c r="AI139" i="1" s="1"/>
  <c r="AD342" i="1"/>
  <c r="AI342" i="1" s="1"/>
  <c r="AD292" i="1"/>
  <c r="AI292" i="1" s="1"/>
  <c r="AD144" i="1"/>
  <c r="AI144" i="1" s="1"/>
  <c r="AD339" i="1"/>
  <c r="AI339" i="1" s="1"/>
  <c r="AD237" i="1"/>
  <c r="AI237" i="1" s="1"/>
  <c r="AD155" i="1"/>
  <c r="AI155" i="1" s="1"/>
  <c r="AD113" i="1"/>
  <c r="AI113" i="1" s="1"/>
  <c r="AD173" i="1"/>
  <c r="AI173" i="1" s="1"/>
  <c r="AD23" i="1"/>
  <c r="AI23" i="1" s="1"/>
  <c r="AD176" i="1"/>
  <c r="AI176" i="1" s="1"/>
  <c r="AD123" i="1"/>
  <c r="AI123" i="1" s="1"/>
  <c r="AD47" i="1"/>
  <c r="AI47" i="1" s="1"/>
  <c r="AD9" i="1"/>
  <c r="AI9" i="1" s="1"/>
  <c r="AD319" i="1"/>
  <c r="AI319" i="1" s="1"/>
  <c r="AD171" i="1"/>
  <c r="AI171" i="1" s="1"/>
  <c r="AD91" i="1"/>
  <c r="AI91" i="1" s="1"/>
  <c r="AD35" i="1"/>
  <c r="AI35" i="1" s="1"/>
  <c r="AD110" i="1"/>
  <c r="AI110" i="1" s="1"/>
  <c r="AD242" i="1"/>
  <c r="AI242" i="1" s="1"/>
  <c r="AD59" i="1"/>
  <c r="AI59" i="1" s="1"/>
  <c r="AD117" i="1"/>
  <c r="AI117" i="1" s="1"/>
  <c r="AD332" i="1"/>
  <c r="AI332" i="1" s="1"/>
  <c r="AD235" i="1"/>
  <c r="AI235" i="1" s="1"/>
  <c r="AD284" i="1"/>
  <c r="AI284" i="1" s="1"/>
  <c r="AD61" i="1"/>
  <c r="AI61" i="1" s="1"/>
  <c r="AD108" i="1"/>
  <c r="AI108" i="1" s="1"/>
  <c r="AD168" i="1"/>
  <c r="AI168" i="1" s="1"/>
  <c r="AD298" i="1"/>
  <c r="AI298" i="1" s="1"/>
  <c r="AD201" i="1"/>
  <c r="AI201" i="1" s="1"/>
  <c r="AD55" i="1"/>
  <c r="AI55" i="1" s="1"/>
  <c r="AD86" i="1"/>
  <c r="AI86" i="1" s="1"/>
  <c r="AD154" i="1"/>
  <c r="AI154" i="1" s="1"/>
  <c r="AD348" i="1"/>
  <c r="AI348" i="1" s="1"/>
  <c r="AD96" i="1"/>
  <c r="AI96" i="1" s="1"/>
  <c r="AD11" i="1"/>
  <c r="AI11" i="1" s="1"/>
  <c r="AD57" i="1"/>
  <c r="AI57" i="1" s="1"/>
  <c r="AD28" i="1"/>
  <c r="AI28" i="1" s="1"/>
  <c r="AD280" i="1"/>
  <c r="AI280" i="1" s="1"/>
  <c r="AD24" i="1"/>
  <c r="AI24" i="1" s="1"/>
  <c r="AD229" i="1"/>
  <c r="AI229" i="1" s="1"/>
  <c r="AD316" i="1"/>
  <c r="AI316" i="1" s="1"/>
  <c r="AD344" i="1"/>
  <c r="AI344" i="1" s="1"/>
  <c r="AD282" i="1"/>
  <c r="AI282" i="1" s="1"/>
  <c r="AD324" i="1"/>
  <c r="AI324" i="1" s="1"/>
  <c r="AD160" i="1"/>
  <c r="AI160" i="1" s="1"/>
  <c r="AD76" i="1"/>
  <c r="AI76" i="1" s="1"/>
  <c r="AD94" i="1"/>
  <c r="AI94" i="1" s="1"/>
  <c r="AD143" i="1"/>
  <c r="AI143" i="1" s="1"/>
  <c r="AD137" i="1"/>
  <c r="AI137" i="1" s="1"/>
  <c r="AD107" i="1"/>
  <c r="AI107" i="1" s="1"/>
  <c r="AD109" i="1"/>
  <c r="AI109" i="1" s="1"/>
  <c r="AD223" i="1"/>
  <c r="AI223" i="1" s="1"/>
  <c r="AD303" i="1"/>
  <c r="AI303" i="1" s="1"/>
  <c r="AD239" i="1"/>
  <c r="AI239" i="1" s="1"/>
  <c r="AD192" i="1"/>
  <c r="AI192" i="1" s="1"/>
  <c r="AD351" i="1"/>
  <c r="AI351" i="1" s="1"/>
  <c r="AD190" i="1"/>
  <c r="AI190" i="1" s="1"/>
  <c r="AD180" i="1"/>
  <c r="AI180" i="1" s="1"/>
  <c r="AD157" i="1"/>
  <c r="AI157" i="1" s="1"/>
  <c r="AD346" i="1"/>
  <c r="AI346" i="1" s="1"/>
  <c r="AD88" i="1"/>
  <c r="AI88" i="1" s="1"/>
  <c r="AD314" i="1"/>
  <c r="AI314" i="1" s="1"/>
  <c r="AD45" i="1"/>
  <c r="AI45" i="1" s="1"/>
  <c r="AD25" i="1"/>
  <c r="AI25" i="1" s="1"/>
  <c r="AD279" i="1"/>
  <c r="AI279" i="1" s="1"/>
  <c r="AD206" i="1"/>
  <c r="AI206" i="1" s="1"/>
  <c r="AD249" i="1"/>
  <c r="AI249" i="1" s="1"/>
  <c r="AD119" i="1"/>
  <c r="AI119" i="1" s="1"/>
  <c r="AD14" i="1"/>
  <c r="AI14" i="1" s="1"/>
  <c r="AD198" i="1"/>
  <c r="AI198" i="1" s="1"/>
  <c r="AD345" i="1"/>
  <c r="AI345" i="1" s="1"/>
  <c r="AD147" i="1"/>
  <c r="AI147" i="1" s="1"/>
  <c r="AD263" i="1"/>
  <c r="AI263" i="1" s="1"/>
  <c r="AD200" i="1"/>
  <c r="AI200" i="1" s="1"/>
  <c r="AD338" i="1"/>
  <c r="AI338" i="1" s="1"/>
  <c r="AD16" i="1"/>
  <c r="AI16" i="1" s="1"/>
  <c r="AD278" i="1"/>
  <c r="AI278" i="1" s="1"/>
  <c r="AD335" i="1"/>
  <c r="AI335" i="1" s="1"/>
  <c r="AD320" i="1"/>
  <c r="AI320" i="1" s="1"/>
  <c r="AD101" i="1"/>
  <c r="AI101" i="1" s="1"/>
  <c r="AD102" i="1"/>
  <c r="AI102" i="1" s="1"/>
  <c r="AD77" i="1"/>
  <c r="AI77" i="1" s="1"/>
  <c r="AD194" i="1"/>
  <c r="AI194" i="1" s="1"/>
  <c r="AD53" i="1"/>
  <c r="AI53" i="1" s="1"/>
  <c r="AD125" i="1"/>
  <c r="AI125" i="1" s="1"/>
  <c r="AD188" i="1"/>
  <c r="AI188" i="1" s="1"/>
  <c r="AD37" i="1"/>
  <c r="AI37" i="1" s="1"/>
  <c r="AD120" i="1"/>
  <c r="AI120" i="1" s="1"/>
  <c r="AD208" i="1"/>
  <c r="AI208" i="1" s="1"/>
  <c r="AD106" i="1"/>
  <c r="AI106" i="1" s="1"/>
  <c r="AD296" i="1"/>
  <c r="AI296" i="1" s="1"/>
  <c r="AD71" i="1"/>
  <c r="AI71" i="1" s="1"/>
  <c r="AD195" i="1"/>
  <c r="AI195" i="1" s="1"/>
  <c r="AD294" i="1"/>
  <c r="AI294" i="1" s="1"/>
  <c r="AD49" i="1"/>
  <c r="AI49" i="1" s="1"/>
  <c r="AD153" i="1"/>
  <c r="AI153" i="1" s="1"/>
  <c r="AD136" i="1"/>
  <c r="AI136" i="1" s="1"/>
  <c r="AD327" i="1"/>
  <c r="AI327" i="1" s="1"/>
  <c r="AD305" i="1"/>
  <c r="AI305" i="1" s="1"/>
  <c r="AD189" i="1"/>
  <c r="AI189" i="1" s="1"/>
  <c r="AD227" i="1"/>
  <c r="AI227" i="1" s="1"/>
  <c r="AD240" i="1"/>
  <c r="AI240" i="1" s="1"/>
  <c r="AD255" i="1"/>
  <c r="AI255" i="1" s="1"/>
  <c r="AD26" i="1"/>
  <c r="AI26" i="1" s="1"/>
  <c r="AD166" i="1"/>
  <c r="AI166" i="1" s="1"/>
  <c r="AD233" i="1"/>
  <c r="AI233" i="1" s="1"/>
  <c r="AD105" i="1"/>
  <c r="AI105" i="1" s="1"/>
  <c r="AD336" i="1"/>
  <c r="AI336" i="1" s="1"/>
  <c r="AD159" i="1"/>
  <c r="AI159" i="1" s="1"/>
  <c r="AD193" i="1"/>
  <c r="AI193" i="1" s="1"/>
  <c r="AD244" i="1"/>
  <c r="AI244" i="1" s="1"/>
  <c r="AD307" i="1"/>
  <c r="AI307" i="1" s="1"/>
  <c r="AD230" i="1"/>
  <c r="AI230" i="1" s="1"/>
  <c r="AD297" i="1"/>
  <c r="AI297" i="1" s="1"/>
  <c r="AD225" i="1"/>
  <c r="AI225" i="1" s="1"/>
  <c r="AD260" i="1"/>
  <c r="AI260" i="1" s="1"/>
  <c r="AD321" i="1"/>
  <c r="AI321" i="1" s="1"/>
  <c r="AD299" i="1"/>
  <c r="AI299" i="1" s="1"/>
  <c r="AD152" i="1"/>
  <c r="AI152" i="1" s="1"/>
  <c r="AD302" i="1"/>
  <c r="AI302" i="1" s="1"/>
  <c r="AD186" i="1"/>
  <c r="AI186" i="1" s="1"/>
  <c r="AD4" i="1"/>
  <c r="AI4" i="1" s="1"/>
  <c r="AD285" i="1"/>
  <c r="AI285" i="1" s="1"/>
  <c r="AD304" i="1"/>
  <c r="AI304" i="1" s="1"/>
  <c r="AD46" i="1"/>
  <c r="AI46" i="1" s="1"/>
  <c r="AD329" i="1"/>
  <c r="AI329" i="1" s="1"/>
  <c r="AD300" i="1"/>
  <c r="AI300" i="1" s="1"/>
  <c r="AD39" i="1"/>
  <c r="AI39" i="1" s="1"/>
  <c r="AD90" i="1"/>
  <c r="AI90" i="1" s="1"/>
  <c r="AD135" i="1"/>
  <c r="AI135" i="1" s="1"/>
  <c r="AD270" i="1"/>
  <c r="AI270" i="1" s="1"/>
  <c r="AD149" i="1"/>
  <c r="AI149" i="1" s="1"/>
  <c r="AD30" i="1"/>
  <c r="AI30" i="1" s="1"/>
  <c r="AD179" i="1"/>
  <c r="AI179" i="1" s="1"/>
  <c r="AD309" i="1"/>
  <c r="AI309" i="1" s="1"/>
  <c r="AD129" i="1"/>
  <c r="AI129" i="1" s="1"/>
  <c r="AD191" i="1"/>
  <c r="AI191" i="1" s="1"/>
  <c r="AD301" i="1"/>
  <c r="AI301" i="1" s="1"/>
  <c r="AD78" i="1"/>
  <c r="AI78" i="1" s="1"/>
  <c r="AD3" i="1"/>
  <c r="AI3" i="1" s="1"/>
  <c r="AD216" i="1"/>
  <c r="AI216" i="1" s="1"/>
  <c r="AD264" i="1"/>
  <c r="AI264" i="1" s="1"/>
  <c r="AD281" i="1"/>
  <c r="AI281" i="1" s="1"/>
  <c r="AD64" i="1"/>
  <c r="AI64" i="1" s="1"/>
  <c r="AD100" i="1"/>
  <c r="AI100" i="1" s="1"/>
  <c r="AD56" i="1"/>
  <c r="AI56" i="1" s="1"/>
  <c r="AD8" i="1"/>
  <c r="AI8" i="1" s="1"/>
  <c r="AD347" i="1"/>
  <c r="AI347" i="1" s="1"/>
  <c r="AD21" i="1"/>
  <c r="AI21" i="1" s="1"/>
  <c r="AD218" i="1"/>
  <c r="AI218" i="1" s="1"/>
  <c r="AD174" i="1"/>
  <c r="AI174" i="1" s="1"/>
  <c r="AD212" i="1"/>
  <c r="AI212" i="1" s="1"/>
  <c r="AD65" i="1"/>
  <c r="AI65" i="1" s="1"/>
  <c r="AD328" i="1"/>
  <c r="AI328" i="1" s="1"/>
  <c r="AD276" i="1"/>
  <c r="AI276" i="1" s="1"/>
  <c r="AD183" i="1"/>
  <c r="AI183" i="1" s="1"/>
  <c r="AD214" i="1"/>
  <c r="AI214" i="1" s="1"/>
  <c r="AD6" i="1"/>
  <c r="AI6" i="1" s="1"/>
  <c r="AD104" i="1"/>
  <c r="AI104" i="1" s="1"/>
  <c r="AD167" i="1"/>
  <c r="AI167" i="1" s="1"/>
  <c r="AD118" i="1"/>
  <c r="AI118" i="1" s="1"/>
  <c r="AD27" i="1"/>
  <c r="AI27" i="1" s="1"/>
  <c r="AD54" i="1"/>
  <c r="AI54" i="1" s="1"/>
  <c r="AD211" i="1"/>
  <c r="AI211" i="1" s="1"/>
  <c r="AD103" i="1"/>
  <c r="AI103" i="1" s="1"/>
  <c r="AD151" i="1"/>
  <c r="AI151" i="1" s="1"/>
  <c r="AD250" i="1"/>
  <c r="AI250" i="1" s="1"/>
  <c r="AD34" i="1"/>
  <c r="AI34" i="1" s="1"/>
  <c r="AD253" i="1"/>
  <c r="AI253" i="1" s="1"/>
  <c r="AD68" i="1"/>
  <c r="AI68" i="1" s="1"/>
  <c r="AD290" i="1"/>
  <c r="AI290" i="1" s="1"/>
  <c r="AD67" i="1"/>
  <c r="AI67" i="1" s="1"/>
  <c r="AD341" i="1"/>
  <c r="AI341" i="1" s="1"/>
  <c r="AD80" i="1"/>
  <c r="AI80" i="1" s="1"/>
  <c r="AD326" i="1"/>
  <c r="AI326" i="1" s="1"/>
  <c r="AD322" i="1"/>
  <c r="AI322" i="1" s="1"/>
  <c r="AD84" i="1"/>
  <c r="AI84" i="1" s="1"/>
  <c r="AD69" i="1"/>
  <c r="AI69" i="1" s="1"/>
  <c r="AD258" i="1"/>
  <c r="AI258" i="1" s="1"/>
  <c r="AD29" i="1"/>
  <c r="AI29" i="1" s="1"/>
  <c r="AD256" i="1"/>
  <c r="AI256" i="1" s="1"/>
  <c r="AD44" i="1"/>
  <c r="AI44" i="1" s="1"/>
  <c r="AD177" i="1"/>
  <c r="AI177" i="1" s="1"/>
  <c r="AD333" i="1"/>
  <c r="AI333" i="1" s="1"/>
  <c r="AD95" i="1"/>
  <c r="AI95" i="1" s="1"/>
  <c r="AD83" i="1"/>
  <c r="AI83" i="1" s="1"/>
  <c r="AD337" i="1"/>
  <c r="AI337" i="1" s="1"/>
  <c r="AD116" i="1"/>
  <c r="AI116" i="1" s="1"/>
  <c r="AD178" i="1"/>
  <c r="AI178" i="1" s="1"/>
  <c r="AD145" i="1"/>
  <c r="AI145" i="1" s="1"/>
  <c r="AD99" i="1"/>
  <c r="AI99" i="1" s="1"/>
  <c r="AD111" i="1"/>
  <c r="AI111" i="1" s="1"/>
  <c r="AD40" i="1"/>
  <c r="AI40" i="1" s="1"/>
  <c r="AD312" i="1"/>
  <c r="AI312" i="1" s="1"/>
  <c r="AD12" i="1"/>
  <c r="AI12" i="1" s="1"/>
  <c r="AD308" i="1"/>
  <c r="AI308" i="1" s="1"/>
  <c r="AD36" i="1"/>
  <c r="AI36" i="1" s="1"/>
  <c r="AD247" i="1"/>
  <c r="AI247" i="1" s="1"/>
  <c r="AD66" i="1"/>
  <c r="AI66" i="1" s="1"/>
  <c r="AD196" i="1"/>
  <c r="AI196" i="1" s="1"/>
  <c r="AD271" i="1"/>
  <c r="AI271" i="1" s="1"/>
  <c r="AD340" i="1"/>
  <c r="AI340" i="1" s="1"/>
  <c r="AD331" i="1"/>
  <c r="AI331" i="1" s="1"/>
  <c r="AD13" i="1"/>
  <c r="AI13" i="1" s="1"/>
  <c r="AD15" i="1"/>
  <c r="AI15" i="1" s="1"/>
  <c r="AD317" i="1"/>
  <c r="AI317" i="1" s="1"/>
  <c r="AD318" i="1"/>
  <c r="AI318" i="1" s="1"/>
  <c r="AD70" i="1"/>
  <c r="AI70" i="1" s="1"/>
  <c r="AD311" i="1"/>
  <c r="AI311" i="1" s="1"/>
  <c r="AD210" i="1"/>
  <c r="AI210" i="1" s="1"/>
  <c r="AD33" i="1"/>
  <c r="AI33" i="1" s="1"/>
  <c r="AD350" i="1"/>
  <c r="AI350" i="1" s="1"/>
  <c r="AD222" i="1"/>
  <c r="AI222" i="1" s="1"/>
  <c r="AD134" i="1"/>
  <c r="AI134" i="1" s="1"/>
  <c r="AD131" i="1"/>
  <c r="AI131" i="1" s="1"/>
  <c r="AD7" i="1"/>
  <c r="AI7" i="1" s="1"/>
  <c r="AD32" i="1"/>
  <c r="AI32" i="1" s="1"/>
  <c r="AD128" i="1"/>
  <c r="AI128" i="1" s="1"/>
  <c r="AD275" i="1"/>
  <c r="AI275" i="1" s="1"/>
  <c r="AD291" i="1"/>
  <c r="AI291" i="1" s="1"/>
  <c r="AD122" i="1"/>
  <c r="AI122" i="1" s="1"/>
  <c r="AD62" i="1"/>
  <c r="AI62" i="1" s="1"/>
  <c r="AD306" i="1"/>
  <c r="AI306" i="1" s="1"/>
  <c r="AD31" i="1"/>
  <c r="AI31" i="1" s="1"/>
  <c r="AD220" i="1"/>
  <c r="AI220" i="1" s="1"/>
  <c r="AD277" i="1"/>
  <c r="AI277" i="1" s="1"/>
  <c r="AD52" i="1"/>
  <c r="AI52" i="1" s="1"/>
  <c r="AD127" i="1"/>
  <c r="AI127" i="1" s="1"/>
  <c r="AD252" i="1"/>
  <c r="AI252" i="1" s="1"/>
  <c r="AD75" i="1"/>
  <c r="AI75" i="1" s="1"/>
  <c r="AD158" i="1"/>
  <c r="AI158" i="1" s="1"/>
  <c r="AD51" i="1"/>
  <c r="AI51" i="1" s="1"/>
  <c r="AD232" i="1"/>
  <c r="AI232" i="1" s="1"/>
  <c r="AD48" i="1"/>
  <c r="AI48" i="1" s="1"/>
  <c r="AD165" i="1"/>
  <c r="AI165" i="1" s="1"/>
  <c r="AD93" i="1"/>
  <c r="AI93" i="1" s="1"/>
  <c r="AD352" i="1"/>
  <c r="AI352" i="1" s="1"/>
  <c r="AD89" i="1"/>
  <c r="AI89" i="1" s="1"/>
  <c r="AD251" i="1"/>
  <c r="AI251" i="1" s="1"/>
  <c r="AD60" i="1"/>
  <c r="AI60" i="1" s="1"/>
  <c r="AD343" i="1"/>
  <c r="AI343" i="1" s="1"/>
  <c r="AD221" i="1"/>
  <c r="AI221" i="1" s="1"/>
  <c r="AD272" i="1"/>
  <c r="AI272" i="1" s="1"/>
  <c r="AD197" i="1"/>
  <c r="AI197" i="1" s="1"/>
  <c r="AD310" i="1"/>
  <c r="AI310" i="1" s="1"/>
  <c r="AD98" i="1"/>
  <c r="AI98" i="1" s="1"/>
  <c r="AD161" i="1"/>
  <c r="AI161" i="1" s="1"/>
  <c r="AD50" i="1"/>
  <c r="AI50" i="1" s="1"/>
  <c r="AD217" i="1"/>
  <c r="AI217" i="1" s="1"/>
  <c r="AD205" i="1"/>
  <c r="AI205" i="1" s="1"/>
  <c r="AD156" i="1"/>
  <c r="AI156" i="1" s="1"/>
  <c r="AD92" i="1"/>
  <c r="AI92" i="1" s="1"/>
  <c r="AD288" i="1"/>
  <c r="AI288" i="1" s="1"/>
  <c r="AD72" i="1"/>
  <c r="AI72" i="1" s="1"/>
  <c r="AD323" i="1"/>
  <c r="AI323" i="1" s="1"/>
  <c r="AD5" i="1"/>
  <c r="AI5" i="1" s="1"/>
  <c r="AD175" i="1"/>
  <c r="AI175" i="1" s="1"/>
  <c r="AD207" i="1"/>
  <c r="AI207" i="1" s="1"/>
  <c r="AD140" i="1"/>
  <c r="AI140" i="1" s="1"/>
  <c r="AD219" i="1"/>
  <c r="AI219" i="1" s="1"/>
  <c r="AD184" i="1"/>
  <c r="AI184" i="1" s="1"/>
  <c r="AD162" i="1"/>
  <c r="AI162" i="1" s="1"/>
  <c r="AD254" i="1"/>
  <c r="AI254" i="1" s="1"/>
  <c r="AD2" i="1"/>
  <c r="AI2" i="1" s="1"/>
  <c r="AD19" i="1"/>
  <c r="AI19" i="1" s="1"/>
  <c r="AD228" i="1"/>
  <c r="AI228" i="1" s="1"/>
  <c r="AD146" i="1"/>
  <c r="AI146" i="1" s="1"/>
  <c r="AD226" i="1"/>
  <c r="AI226" i="1" s="1"/>
  <c r="AD63" i="1"/>
  <c r="AI63" i="1" s="1"/>
  <c r="AD114" i="1"/>
  <c r="AI114" i="1" s="1"/>
  <c r="AD259" i="1"/>
  <c r="AI259" i="1" s="1"/>
  <c r="AD148" i="1"/>
  <c r="AI148" i="1" s="1"/>
  <c r="AD38" i="1"/>
  <c r="AI38" i="1" s="1"/>
  <c r="AD246" i="1"/>
  <c r="AI246" i="1" s="1"/>
  <c r="AD138" i="1"/>
  <c r="AI138" i="1" s="1"/>
  <c r="AD181" i="1"/>
  <c r="AI181" i="1" s="1"/>
  <c r="AD130" i="1"/>
  <c r="AI130" i="1" s="1"/>
  <c r="AD82" i="1"/>
  <c r="AI82" i="1" s="1"/>
  <c r="AD330" i="1"/>
  <c r="AI330" i="1" s="1"/>
  <c r="AD273" i="1"/>
  <c r="AI273" i="1" s="1"/>
  <c r="AD126" i="1"/>
  <c r="AI126" i="1" s="1"/>
  <c r="AD142" i="1"/>
  <c r="AI142" i="1" s="1"/>
  <c r="AD287" i="1"/>
  <c r="AI287" i="1" s="1"/>
  <c r="AD112" i="1"/>
  <c r="AI112" i="1" s="1"/>
  <c r="AD79" i="1"/>
  <c r="AI79" i="1" s="1"/>
  <c r="AD262" i="1"/>
  <c r="AI262" i="1" s="1"/>
  <c r="AD115" i="1"/>
  <c r="AI115" i="1" s="1"/>
  <c r="AD74" i="1"/>
  <c r="AI74" i="1" s="1"/>
  <c r="AD261" i="1"/>
  <c r="AI261" i="1" s="1"/>
  <c r="AD141" i="1"/>
  <c r="AI141" i="1" s="1"/>
  <c r="AD133" i="1"/>
  <c r="AI133" i="1" s="1"/>
  <c r="AD213" i="1"/>
  <c r="AI213" i="1" s="1"/>
  <c r="AD274" i="1"/>
  <c r="AI274" i="1" s="1"/>
  <c r="AD18" i="1"/>
  <c r="AI18" i="1" s="1"/>
  <c r="AD199" i="1"/>
  <c r="AI199" i="1" s="1"/>
  <c r="AD248" i="1"/>
  <c r="AI248" i="1" s="1"/>
  <c r="AD257" i="1"/>
  <c r="AI257" i="1" s="1"/>
  <c r="AD73" i="1"/>
  <c r="AI73" i="1" s="1"/>
  <c r="AD243" i="1"/>
  <c r="AI243" i="1" s="1"/>
  <c r="AD10" i="1"/>
  <c r="AI10" i="1" s="1"/>
  <c r="AD185" i="1"/>
  <c r="AI185" i="1" s="1"/>
  <c r="AD267" i="1"/>
  <c r="AI267" i="1" s="1"/>
  <c r="AD204" i="1"/>
  <c r="AI204" i="1" s="1"/>
  <c r="AJ291" i="1" l="1"/>
  <c r="AL291" i="1"/>
  <c r="AJ339" i="1"/>
  <c r="AL339" i="1"/>
  <c r="AJ267" i="1"/>
  <c r="AL267" i="1"/>
  <c r="AJ82" i="1"/>
  <c r="AL82" i="1"/>
  <c r="AJ72" i="1"/>
  <c r="AL72" i="1"/>
  <c r="AJ75" i="1"/>
  <c r="AL75" i="1"/>
  <c r="AJ317" i="1"/>
  <c r="AL317" i="1"/>
  <c r="AJ44" i="1"/>
  <c r="AL44" i="1"/>
  <c r="AJ68" i="1"/>
  <c r="AL68" i="1"/>
  <c r="AJ56" i="1"/>
  <c r="AL56" i="1"/>
  <c r="AJ327" i="1"/>
  <c r="AL327" i="1"/>
  <c r="AJ200" i="1"/>
  <c r="AL200" i="1"/>
  <c r="AJ107" i="1"/>
  <c r="AL107" i="1"/>
  <c r="AJ108" i="1"/>
  <c r="AL108" i="1"/>
  <c r="AJ292" i="1"/>
  <c r="AL292" i="1"/>
  <c r="AJ185" i="1"/>
  <c r="AL185" i="1"/>
  <c r="AJ261" i="1"/>
  <c r="AL261" i="1"/>
  <c r="AJ130" i="1"/>
  <c r="AL130" i="1"/>
  <c r="AJ19" i="1"/>
  <c r="AL19" i="1"/>
  <c r="AJ288" i="1"/>
  <c r="AL288" i="1"/>
  <c r="AJ343" i="1"/>
  <c r="AL343" i="1"/>
  <c r="AJ252" i="1"/>
  <c r="AL252" i="1"/>
  <c r="AJ15" i="1"/>
  <c r="AL15" i="1"/>
  <c r="AJ40" i="1"/>
  <c r="AL40" i="1"/>
  <c r="AJ256" i="1"/>
  <c r="AL256" i="1"/>
  <c r="AJ214" i="1"/>
  <c r="AL214" i="1"/>
  <c r="AJ175" i="1"/>
  <c r="AL175" i="1"/>
  <c r="AJ181" i="1"/>
  <c r="AL181" i="1"/>
  <c r="AJ156" i="1"/>
  <c r="AL156" i="1"/>
  <c r="AJ73" i="1"/>
  <c r="AL73" i="1"/>
  <c r="AJ74" i="1"/>
  <c r="AL74" i="1"/>
  <c r="AJ111" i="1"/>
  <c r="AL111" i="1"/>
  <c r="AJ131" i="1"/>
  <c r="AL131" i="1"/>
  <c r="AJ163" i="1"/>
  <c r="AL163" i="1"/>
  <c r="AJ166" i="1"/>
  <c r="AL166" i="1"/>
  <c r="AJ211" i="1"/>
  <c r="AL211" i="1"/>
  <c r="AJ295" i="1"/>
  <c r="AL295" i="1"/>
  <c r="AJ140" i="1"/>
  <c r="AL140" i="1"/>
  <c r="AJ66" i="1"/>
  <c r="AL66" i="1"/>
  <c r="AJ255" i="1"/>
  <c r="AL255" i="1"/>
  <c r="AJ10" i="1"/>
  <c r="AL10" i="1"/>
  <c r="AJ20" i="1"/>
  <c r="AL20" i="1"/>
  <c r="AJ138" i="1"/>
  <c r="AL138" i="1"/>
  <c r="AJ276" i="1"/>
  <c r="AL276" i="1"/>
  <c r="AJ257" i="1"/>
  <c r="AL257" i="1"/>
  <c r="AJ190" i="1"/>
  <c r="AL190" i="1"/>
  <c r="AJ248" i="1"/>
  <c r="AL248" i="1"/>
  <c r="AJ148" i="1"/>
  <c r="AL148" i="1"/>
  <c r="AJ212" i="1"/>
  <c r="AL212" i="1"/>
  <c r="AJ3" i="1"/>
  <c r="AL3" i="1"/>
  <c r="AJ71" i="1"/>
  <c r="AL71" i="1"/>
  <c r="AJ59" i="1"/>
  <c r="AL59" i="1"/>
  <c r="AJ207" i="1"/>
  <c r="AL207" i="1"/>
  <c r="AJ335" i="1"/>
  <c r="AL335" i="1"/>
  <c r="AJ169" i="1"/>
  <c r="AL169" i="1"/>
  <c r="AJ95" i="1"/>
  <c r="AL95" i="1"/>
  <c r="AJ170" i="1"/>
  <c r="AL170" i="1"/>
  <c r="AJ35" i="1"/>
  <c r="AL35" i="1"/>
  <c r="AJ273" i="1"/>
  <c r="AL273" i="1"/>
  <c r="AJ5" i="1"/>
  <c r="AL5" i="1"/>
  <c r="AJ334" i="1"/>
  <c r="AL334" i="1"/>
  <c r="AJ45" i="1"/>
  <c r="AL45" i="1"/>
  <c r="AJ141" i="1"/>
  <c r="AL141" i="1"/>
  <c r="AJ228" i="1"/>
  <c r="AL228" i="1"/>
  <c r="AJ221" i="1"/>
  <c r="AL221" i="1"/>
  <c r="AL128" i="1"/>
  <c r="AJ128" i="1"/>
  <c r="AJ312" i="1"/>
  <c r="AL312" i="1"/>
  <c r="AJ6" i="1"/>
  <c r="AL6" i="1"/>
  <c r="AJ4" i="1"/>
  <c r="AL4" i="1"/>
  <c r="AJ193" i="1"/>
  <c r="AL193" i="1"/>
  <c r="AJ188" i="1"/>
  <c r="AL188" i="1"/>
  <c r="AJ314" i="1"/>
  <c r="AL314" i="1"/>
  <c r="AJ280" i="1"/>
  <c r="AL280" i="1"/>
  <c r="AJ319" i="1"/>
  <c r="AL319" i="1"/>
  <c r="AJ245" i="1"/>
  <c r="AL245" i="1"/>
  <c r="AJ26" i="1"/>
  <c r="AL26" i="1"/>
  <c r="AJ320" i="1"/>
  <c r="AL320" i="1"/>
  <c r="AJ78" i="1"/>
  <c r="AL78" i="1"/>
  <c r="AJ251" i="1"/>
  <c r="AL251" i="1"/>
  <c r="AJ13" i="1"/>
  <c r="AL13" i="1"/>
  <c r="AJ120" i="1"/>
  <c r="AL120" i="1"/>
  <c r="AJ136" i="1"/>
  <c r="AL136" i="1"/>
  <c r="AJ146" i="1"/>
  <c r="AL146" i="1"/>
  <c r="AJ106" i="1"/>
  <c r="AL106" i="1"/>
  <c r="AL99" i="1"/>
  <c r="AJ99" i="1"/>
  <c r="AJ133" i="1"/>
  <c r="AL133" i="1"/>
  <c r="AJ183" i="1"/>
  <c r="AL183" i="1"/>
  <c r="AJ65" i="1"/>
  <c r="AL65" i="1"/>
  <c r="AJ250" i="1"/>
  <c r="AL250" i="1"/>
  <c r="AJ30" i="1"/>
  <c r="AL30" i="1"/>
  <c r="AJ225" i="1"/>
  <c r="AL225" i="1"/>
  <c r="AJ36" i="1"/>
  <c r="AL36" i="1"/>
  <c r="AJ346" i="1"/>
  <c r="AL346" i="1"/>
  <c r="AJ134" i="1"/>
  <c r="AL134" i="1"/>
  <c r="AJ139" i="1"/>
  <c r="AL139" i="1"/>
  <c r="AJ49" i="1"/>
  <c r="AL49" i="1"/>
  <c r="AJ322" i="1"/>
  <c r="AL322" i="1"/>
  <c r="AJ216" i="1"/>
  <c r="AL216" i="1"/>
  <c r="AJ290" i="1"/>
  <c r="AL290" i="1"/>
  <c r="AJ101" i="1"/>
  <c r="AL101" i="1"/>
  <c r="AJ265" i="1"/>
  <c r="AL265" i="1"/>
  <c r="AJ259" i="1"/>
  <c r="AL259" i="1"/>
  <c r="AJ258" i="1"/>
  <c r="AL258" i="1"/>
  <c r="AJ154" i="1"/>
  <c r="AL154" i="1"/>
  <c r="AJ41" i="1"/>
  <c r="AL41" i="1"/>
  <c r="AJ209" i="1"/>
  <c r="AL209" i="1"/>
  <c r="AJ352" i="1"/>
  <c r="AL352" i="1"/>
  <c r="AJ222" i="1"/>
  <c r="AL222" i="1"/>
  <c r="AJ94" i="1"/>
  <c r="AL94" i="1"/>
  <c r="AJ313" i="1"/>
  <c r="AL313" i="1"/>
  <c r="AJ237" i="1"/>
  <c r="AL237" i="1"/>
  <c r="AJ14" i="1"/>
  <c r="AL14" i="1"/>
  <c r="AJ81" i="1"/>
  <c r="AL81" i="1"/>
  <c r="AJ202" i="1"/>
  <c r="AL202" i="1"/>
  <c r="AJ305" i="1"/>
  <c r="AL305" i="1"/>
  <c r="AJ100" i="1"/>
  <c r="AL100" i="1"/>
  <c r="AJ271" i="1"/>
  <c r="AL271" i="1"/>
  <c r="AJ151" i="1"/>
  <c r="AL151" i="1"/>
  <c r="AJ142" i="1"/>
  <c r="AL142" i="1"/>
  <c r="AL283" i="1"/>
  <c r="AJ333" i="1"/>
  <c r="AL333" i="1"/>
  <c r="AJ25" i="1"/>
  <c r="AL25" i="1"/>
  <c r="AJ117" i="1"/>
  <c r="AL117" i="1"/>
  <c r="AJ210" i="1"/>
  <c r="AL210" i="1"/>
  <c r="AJ274" i="1"/>
  <c r="AL274" i="1"/>
  <c r="AJ55" i="1"/>
  <c r="AL55" i="1"/>
  <c r="AJ34" i="1"/>
  <c r="AL34" i="1"/>
  <c r="AJ287" i="1"/>
  <c r="AL287" i="1"/>
  <c r="AJ132" i="1"/>
  <c r="AL132" i="1"/>
  <c r="AJ67" i="1"/>
  <c r="AL67" i="1"/>
  <c r="AJ345" i="1"/>
  <c r="AL345" i="1"/>
  <c r="AL157" i="1"/>
  <c r="AJ157" i="1"/>
  <c r="AJ179" i="1"/>
  <c r="AL179" i="1"/>
  <c r="AJ349" i="1"/>
  <c r="AL349" i="1"/>
  <c r="AJ113" i="1"/>
  <c r="AL113" i="1"/>
  <c r="AJ246" i="1"/>
  <c r="AL246" i="1"/>
  <c r="AJ307" i="1"/>
  <c r="AL307" i="1"/>
  <c r="AJ224" i="1"/>
  <c r="AL224" i="1"/>
  <c r="AJ316" i="1"/>
  <c r="AL316" i="1"/>
  <c r="AJ60" i="1"/>
  <c r="AL60" i="1"/>
  <c r="AJ50" i="1"/>
  <c r="AL50" i="1"/>
  <c r="AJ342" i="1"/>
  <c r="AL342" i="1"/>
  <c r="AJ324" i="1"/>
  <c r="AL324" i="1"/>
  <c r="AJ155" i="1"/>
  <c r="AL155" i="1"/>
  <c r="AJ247" i="1"/>
  <c r="AL247" i="1"/>
  <c r="AJ229" i="1"/>
  <c r="AL229" i="1"/>
  <c r="AJ213" i="1"/>
  <c r="AL213" i="1"/>
  <c r="AJ29" i="1"/>
  <c r="AL29" i="1"/>
  <c r="AL178" i="1"/>
  <c r="AJ178" i="1"/>
  <c r="AJ112" i="1"/>
  <c r="AL112" i="1"/>
  <c r="AJ338" i="1"/>
  <c r="AL338" i="1"/>
  <c r="AJ227" i="1"/>
  <c r="AL227" i="1"/>
  <c r="AJ249" i="1"/>
  <c r="AL249" i="1"/>
  <c r="AJ27" i="1"/>
  <c r="AL27" i="1"/>
  <c r="AJ86" i="1"/>
  <c r="AL86" i="1"/>
  <c r="AJ194" i="1"/>
  <c r="AL194" i="1"/>
  <c r="AJ58" i="1"/>
  <c r="AL58" i="1"/>
  <c r="AJ208" i="1"/>
  <c r="AL208" i="1"/>
  <c r="AJ96" i="1"/>
  <c r="AL96" i="1"/>
  <c r="AJ126" i="1"/>
  <c r="AL126" i="1"/>
  <c r="AJ187" i="1"/>
  <c r="AL187" i="1"/>
  <c r="AJ302" i="1"/>
  <c r="AL302" i="1"/>
  <c r="AJ42" i="1"/>
  <c r="AL42" i="1"/>
  <c r="AJ124" i="1"/>
  <c r="AL124" i="1"/>
  <c r="AJ172" i="1"/>
  <c r="AL172" i="1"/>
  <c r="AJ16" i="1"/>
  <c r="AL16" i="1"/>
  <c r="AJ143" i="1"/>
  <c r="AL143" i="1"/>
  <c r="AJ231" i="1"/>
  <c r="AL231" i="1"/>
  <c r="AJ330" i="1"/>
  <c r="AL330" i="1"/>
  <c r="AJ102" i="1"/>
  <c r="AL102" i="1"/>
  <c r="AJ336" i="1"/>
  <c r="AL336" i="1"/>
  <c r="AJ260" i="1"/>
  <c r="AL260" i="1"/>
  <c r="AJ54" i="1"/>
  <c r="AL54" i="1"/>
  <c r="AJ340" i="1"/>
  <c r="AL340" i="1"/>
  <c r="AJ293" i="1"/>
  <c r="AL293" i="1"/>
  <c r="AJ235" i="1"/>
  <c r="AL235" i="1"/>
  <c r="AJ300" i="1"/>
  <c r="AL300" i="1"/>
  <c r="AJ51" i="1"/>
  <c r="AL51" i="1"/>
  <c r="AJ158" i="1"/>
  <c r="AL158" i="1"/>
  <c r="AJ174" i="1"/>
  <c r="AL174" i="1"/>
  <c r="AJ239" i="1"/>
  <c r="AL239" i="1"/>
  <c r="AJ298" i="1"/>
  <c r="AL298" i="1"/>
  <c r="AJ176" i="1"/>
  <c r="AL176" i="1"/>
  <c r="AJ233" i="1"/>
  <c r="AL233" i="1"/>
  <c r="AJ162" i="1"/>
  <c r="AL162" i="1"/>
  <c r="AJ88" i="1"/>
  <c r="AL88" i="1"/>
  <c r="AJ198" i="1"/>
  <c r="AL198" i="1"/>
  <c r="AJ332" i="1"/>
  <c r="AL332" i="1"/>
  <c r="AJ289" i="1"/>
  <c r="AL289" i="1"/>
  <c r="AJ284" i="1"/>
  <c r="AL284" i="1"/>
  <c r="AJ297" i="1"/>
  <c r="AL297" i="1"/>
  <c r="AJ90" i="1"/>
  <c r="AL90" i="1"/>
  <c r="AJ164" i="1"/>
  <c r="AL164" i="1"/>
  <c r="AJ230" i="1"/>
  <c r="AL230" i="1"/>
  <c r="AJ37" i="1"/>
  <c r="AL37" i="1"/>
  <c r="AJ161" i="1"/>
  <c r="AL161" i="1"/>
  <c r="AJ269" i="1"/>
  <c r="AL269" i="1"/>
  <c r="AJ89" i="1"/>
  <c r="AL89" i="1"/>
  <c r="AJ220" i="1"/>
  <c r="AL220" i="1"/>
  <c r="AJ232" i="1"/>
  <c r="AL232" i="1"/>
  <c r="AJ129" i="1"/>
  <c r="AL129" i="1"/>
  <c r="AJ278" i="1"/>
  <c r="AL278" i="1"/>
  <c r="AJ301" i="1"/>
  <c r="AL301" i="1"/>
  <c r="AJ195" i="1"/>
  <c r="AL195" i="1"/>
  <c r="AJ182" i="1"/>
  <c r="AL182" i="1"/>
  <c r="AJ341" i="1"/>
  <c r="AL341" i="1"/>
  <c r="AJ91" i="1"/>
  <c r="AL91" i="1"/>
  <c r="AJ215" i="1"/>
  <c r="AL215" i="1"/>
  <c r="AJ351" i="1"/>
  <c r="AL351" i="1"/>
  <c r="AJ12" i="1"/>
  <c r="AL12" i="1"/>
  <c r="AJ28" i="1"/>
  <c r="AL28" i="1"/>
  <c r="AJ203" i="1"/>
  <c r="AL203" i="1"/>
  <c r="AJ135" i="1"/>
  <c r="AL135" i="1"/>
  <c r="AJ303" i="1"/>
  <c r="AL303" i="1"/>
  <c r="AJ268" i="1"/>
  <c r="AL268" i="1"/>
  <c r="AJ104" i="1"/>
  <c r="AL104" i="1"/>
  <c r="AJ57" i="1"/>
  <c r="AL57" i="1"/>
  <c r="AJ38" i="1"/>
  <c r="AL38" i="1"/>
  <c r="AJ125" i="1"/>
  <c r="AL125" i="1"/>
  <c r="AJ306" i="1"/>
  <c r="AL306" i="1"/>
  <c r="AL191" i="1"/>
  <c r="AJ191" i="1"/>
  <c r="AL321" i="1"/>
  <c r="AJ321" i="1"/>
  <c r="AJ272" i="1"/>
  <c r="AL272" i="1"/>
  <c r="AJ123" i="1"/>
  <c r="AL123" i="1"/>
  <c r="AJ337" i="1"/>
  <c r="AL337" i="1"/>
  <c r="AJ76" i="1"/>
  <c r="AL76" i="1"/>
  <c r="AJ236" i="1"/>
  <c r="AL236" i="1"/>
  <c r="AJ33" i="1"/>
  <c r="AL33" i="1"/>
  <c r="AJ226" i="1"/>
  <c r="AL226" i="1"/>
  <c r="AJ159" i="1"/>
  <c r="AL159" i="1"/>
  <c r="AJ32" i="1"/>
  <c r="AL32" i="1"/>
  <c r="AJ205" i="1"/>
  <c r="AL205" i="1"/>
  <c r="AJ201" i="1"/>
  <c r="AL201" i="1"/>
  <c r="AJ275" i="1"/>
  <c r="AL275" i="1"/>
  <c r="AJ7" i="1"/>
  <c r="AL7" i="1"/>
  <c r="AJ43" i="1"/>
  <c r="AL43" i="1"/>
  <c r="AJ308" i="1"/>
  <c r="AL308" i="1"/>
  <c r="AJ24" i="1"/>
  <c r="AL24" i="1"/>
  <c r="AJ85" i="1"/>
  <c r="AL85" i="1"/>
  <c r="AJ281" i="1"/>
  <c r="AL281" i="1"/>
  <c r="AJ22" i="1"/>
  <c r="AL22" i="1"/>
  <c r="AJ8" i="1"/>
  <c r="AL8" i="1"/>
  <c r="AJ103" i="1"/>
  <c r="AL103" i="1"/>
  <c r="AJ87" i="1"/>
  <c r="AL87" i="1"/>
  <c r="AJ110" i="1"/>
  <c r="AL110" i="1"/>
  <c r="AJ153" i="1"/>
  <c r="AL153" i="1"/>
  <c r="AJ46" i="1"/>
  <c r="AL46" i="1"/>
  <c r="AJ199" i="1"/>
  <c r="AL199" i="1"/>
  <c r="AJ62" i="1"/>
  <c r="AL62" i="1"/>
  <c r="AJ304" i="1"/>
  <c r="AL304" i="1"/>
  <c r="AJ160" i="1"/>
  <c r="AL160" i="1"/>
  <c r="AJ294" i="1"/>
  <c r="AL294" i="1"/>
  <c r="AJ39" i="1"/>
  <c r="AL39" i="1"/>
  <c r="AJ311" i="1"/>
  <c r="AL311" i="1"/>
  <c r="AJ137" i="1"/>
  <c r="AL137" i="1"/>
  <c r="AJ127" i="1"/>
  <c r="AL127" i="1"/>
  <c r="AJ270" i="1"/>
  <c r="AL270" i="1"/>
  <c r="AJ147" i="1"/>
  <c r="AL147" i="1"/>
  <c r="AJ196" i="1"/>
  <c r="AL196" i="1"/>
  <c r="AJ285" i="1"/>
  <c r="AL285" i="1"/>
  <c r="AJ218" i="1"/>
  <c r="AL218" i="1"/>
  <c r="AJ223" i="1"/>
  <c r="AL223" i="1"/>
  <c r="AJ93" i="1"/>
  <c r="AL93" i="1"/>
  <c r="AJ234" i="1"/>
  <c r="AL234" i="1"/>
  <c r="AJ116" i="1"/>
  <c r="AL116" i="1"/>
  <c r="AJ21" i="1"/>
  <c r="AL21" i="1"/>
  <c r="AJ217" i="1"/>
  <c r="AL217" i="1"/>
  <c r="AJ48" i="1"/>
  <c r="AL48" i="1"/>
  <c r="AJ80" i="1"/>
  <c r="AL80" i="1"/>
  <c r="AJ17" i="1"/>
  <c r="AL17" i="1"/>
  <c r="AJ165" i="1"/>
  <c r="AL165" i="1"/>
  <c r="AJ310" i="1"/>
  <c r="AL310" i="1"/>
  <c r="AJ115" i="1"/>
  <c r="AL115" i="1"/>
  <c r="AJ348" i="1"/>
  <c r="AL348" i="1"/>
  <c r="AJ206" i="1"/>
  <c r="AL206" i="1"/>
  <c r="AJ109" i="1"/>
  <c r="AL109" i="1"/>
  <c r="AJ244" i="1"/>
  <c r="AL244" i="1"/>
  <c r="AJ331" i="1"/>
  <c r="AL331" i="1"/>
  <c r="AL167" i="1"/>
  <c r="AJ167" i="1"/>
  <c r="AJ119" i="1"/>
  <c r="AL119" i="1"/>
  <c r="AJ264" i="1"/>
  <c r="AL264" i="1"/>
  <c r="AJ92" i="1"/>
  <c r="AL92" i="1"/>
  <c r="AJ323" i="1"/>
  <c r="AL323" i="1"/>
  <c r="AJ328" i="1"/>
  <c r="AL328" i="1"/>
  <c r="AJ61" i="1"/>
  <c r="AL61" i="1"/>
  <c r="AJ53" i="1"/>
  <c r="AL53" i="1"/>
  <c r="AJ263" i="1"/>
  <c r="AL263" i="1"/>
  <c r="AJ18" i="1"/>
  <c r="AL18" i="1"/>
  <c r="AJ149" i="1"/>
  <c r="AL149" i="1"/>
  <c r="AJ11" i="1"/>
  <c r="AL11" i="1"/>
  <c r="AJ299" i="1"/>
  <c r="AL299" i="1"/>
  <c r="AJ63" i="1"/>
  <c r="AL63" i="1"/>
  <c r="AJ2" i="1"/>
  <c r="AL2" i="1"/>
  <c r="AJ84" i="1"/>
  <c r="AL84" i="1"/>
  <c r="AJ23" i="1"/>
  <c r="AL23" i="1"/>
  <c r="AJ189" i="1"/>
  <c r="AL189" i="1"/>
  <c r="AJ192" i="1"/>
  <c r="AL192" i="1"/>
  <c r="AJ309" i="1"/>
  <c r="AL309" i="1"/>
  <c r="AJ52" i="1"/>
  <c r="AL52" i="1"/>
  <c r="AJ318" i="1"/>
  <c r="AL318" i="1"/>
  <c r="AJ326" i="1"/>
  <c r="AL326" i="1"/>
  <c r="AJ240" i="1"/>
  <c r="AL240" i="1"/>
  <c r="AJ243" i="1"/>
  <c r="AL243" i="1"/>
  <c r="AJ152" i="1"/>
  <c r="AL152" i="1"/>
  <c r="AJ277" i="1"/>
  <c r="AL277" i="1"/>
  <c r="AJ325" i="1"/>
  <c r="AL325" i="1"/>
  <c r="AJ241" i="1"/>
  <c r="AL241" i="1"/>
  <c r="AJ204" i="1"/>
  <c r="AL204" i="1"/>
  <c r="AJ219" i="1"/>
  <c r="AL219" i="1"/>
  <c r="AJ118" i="1"/>
  <c r="AL118" i="1"/>
  <c r="AJ238" i="1"/>
  <c r="AL238" i="1"/>
  <c r="AJ266" i="1"/>
  <c r="AL266" i="1"/>
  <c r="AJ184" i="1"/>
  <c r="AL184" i="1"/>
  <c r="AJ315" i="1"/>
  <c r="AL315" i="1"/>
  <c r="AJ329" i="1"/>
  <c r="AL329" i="1"/>
  <c r="AJ83" i="1"/>
  <c r="AL83" i="1"/>
  <c r="AJ114" i="1"/>
  <c r="AL114" i="1"/>
  <c r="AJ180" i="1"/>
  <c r="AL180" i="1"/>
  <c r="AJ296" i="1"/>
  <c r="AL296" i="1"/>
  <c r="AJ69" i="1"/>
  <c r="AL69" i="1"/>
  <c r="AJ122" i="1"/>
  <c r="AL122" i="1"/>
  <c r="AJ144" i="1"/>
  <c r="AL144" i="1"/>
  <c r="AJ64" i="1"/>
  <c r="AL64" i="1"/>
  <c r="AJ79" i="1"/>
  <c r="AL79" i="1"/>
  <c r="AJ168" i="1"/>
  <c r="AL168" i="1"/>
  <c r="AJ31" i="1"/>
  <c r="AL31" i="1"/>
  <c r="AJ171" i="1"/>
  <c r="AL171" i="1"/>
  <c r="AJ262" i="1"/>
  <c r="AL262" i="1"/>
  <c r="AJ197" i="1"/>
  <c r="AL197" i="1"/>
  <c r="AJ242" i="1"/>
  <c r="AL242" i="1"/>
  <c r="AJ177" i="1"/>
  <c r="AL177" i="1"/>
  <c r="AJ186" i="1"/>
  <c r="AL186" i="1"/>
  <c r="AJ150" i="1"/>
  <c r="AL150" i="1"/>
  <c r="AJ253" i="1"/>
  <c r="AL253" i="1"/>
  <c r="AJ9" i="1"/>
  <c r="AL9" i="1"/>
  <c r="AJ77" i="1"/>
  <c r="AL77" i="1"/>
  <c r="AJ121" i="1"/>
  <c r="AL121" i="1"/>
  <c r="AJ344" i="1"/>
  <c r="AL344" i="1"/>
  <c r="AJ47" i="1"/>
  <c r="AL47" i="1"/>
  <c r="AJ282" i="1"/>
  <c r="AL282" i="1"/>
  <c r="AJ279" i="1"/>
  <c r="AL279" i="1"/>
  <c r="AJ350" i="1"/>
  <c r="AL350" i="1"/>
  <c r="AJ254" i="1"/>
  <c r="AL254" i="1"/>
  <c r="AJ105" i="1"/>
  <c r="AL105" i="1"/>
  <c r="AJ286" i="1"/>
  <c r="AL286" i="1"/>
  <c r="AJ98" i="1"/>
  <c r="AL98" i="1"/>
  <c r="AJ70" i="1"/>
  <c r="AL70" i="1"/>
  <c r="AJ97" i="1"/>
  <c r="AL97" i="1"/>
  <c r="AJ145" i="1"/>
  <c r="AL145" i="1"/>
  <c r="AJ173" i="1"/>
  <c r="AL173" i="1"/>
  <c r="AJ347" i="1"/>
  <c r="AL347" i="1"/>
  <c r="AK236" i="1" l="1"/>
  <c r="AM350" i="1"/>
  <c r="AM214" i="1"/>
  <c r="AM176" i="1"/>
  <c r="AM92" i="1"/>
  <c r="AK90" i="1"/>
  <c r="AK332" i="1"/>
  <c r="AM244" i="1"/>
  <c r="AK109" i="1"/>
  <c r="AM139" i="1"/>
  <c r="AM156" i="1"/>
  <c r="AM144" i="1"/>
  <c r="AM40" i="1"/>
  <c r="AK197" i="1"/>
  <c r="AK264" i="1"/>
  <c r="AM14" i="1"/>
  <c r="AK335" i="1"/>
  <c r="AK153" i="1"/>
  <c r="AM153" i="1"/>
  <c r="AK211" i="1"/>
  <c r="AK77" i="1"/>
  <c r="AM304" i="1"/>
  <c r="AK330" i="1"/>
  <c r="AK150" i="1"/>
  <c r="AM3" i="1"/>
  <c r="AM186" i="1"/>
  <c r="AK6" i="1"/>
  <c r="AM42" i="1"/>
  <c r="AK204" i="1"/>
  <c r="AM107" i="1"/>
  <c r="AM184" i="1"/>
  <c r="AK350" i="1"/>
  <c r="AK147" i="1"/>
  <c r="AK144" i="1"/>
  <c r="AM344" i="1"/>
  <c r="AM69" i="1"/>
  <c r="AM240" i="1"/>
  <c r="AM310" i="1"/>
  <c r="AM43" i="1"/>
  <c r="AK65" i="1"/>
  <c r="AK11" i="1"/>
  <c r="AK124" i="1"/>
  <c r="AM262" i="1"/>
  <c r="AM210" i="1"/>
  <c r="AM168" i="1"/>
  <c r="AM241" i="1"/>
  <c r="AM39" i="1"/>
  <c r="AM198" i="1"/>
  <c r="AK296" i="1"/>
  <c r="AK23" i="1"/>
  <c r="AK323" i="1"/>
  <c r="AK196" i="1"/>
  <c r="AK57" i="1"/>
  <c r="AM259" i="1"/>
  <c r="AM335" i="1"/>
  <c r="AK325" i="1"/>
  <c r="AK195" i="1"/>
  <c r="AK174" i="1"/>
  <c r="AK340" i="1"/>
  <c r="AK224" i="1"/>
  <c r="AM157" i="1"/>
  <c r="AK55" i="1"/>
  <c r="AM142" i="1"/>
  <c r="AM81" i="1"/>
  <c r="AM352" i="1"/>
  <c r="AM265" i="1"/>
  <c r="AM250" i="1"/>
  <c r="AM146" i="1"/>
  <c r="AM320" i="1"/>
  <c r="AM188" i="1"/>
  <c r="AM221" i="1"/>
  <c r="AM273" i="1"/>
  <c r="AM207" i="1"/>
  <c r="AM248" i="1"/>
  <c r="AM223" i="1"/>
  <c r="AM166" i="1"/>
  <c r="AM15" i="1"/>
  <c r="AM261" i="1"/>
  <c r="AM327" i="1"/>
  <c r="AM101" i="1"/>
  <c r="AM36" i="1"/>
  <c r="AK180" i="1"/>
  <c r="AK275" i="1"/>
  <c r="AK89" i="1"/>
  <c r="AK302" i="1"/>
  <c r="AM201" i="1"/>
  <c r="AM268" i="1"/>
  <c r="AK146" i="1"/>
  <c r="AK285" i="1"/>
  <c r="AK84" i="1"/>
  <c r="AM321" i="1"/>
  <c r="AK112" i="1"/>
  <c r="AM171" i="1"/>
  <c r="AM238" i="1"/>
  <c r="AM351" i="1"/>
  <c r="AK184" i="1"/>
  <c r="AK247" i="1"/>
  <c r="AK93" i="1"/>
  <c r="AM228" i="1"/>
  <c r="AK242" i="1"/>
  <c r="AK234" i="1"/>
  <c r="AK33" i="1"/>
  <c r="AK88" i="1"/>
  <c r="AK194" i="1"/>
  <c r="AM163" i="1"/>
  <c r="AK70" i="1"/>
  <c r="AK64" i="1"/>
  <c r="AK142" i="1"/>
  <c r="AK162" i="1"/>
  <c r="AM26" i="1"/>
  <c r="AM53" i="1"/>
  <c r="AK151" i="1"/>
  <c r="AK26" i="1"/>
  <c r="AK79" i="1"/>
  <c r="AK294" i="1"/>
  <c r="AK104" i="1"/>
  <c r="AK155" i="1"/>
  <c r="AK24" i="1"/>
  <c r="AM32" i="1"/>
  <c r="AK139" i="1"/>
  <c r="AK263" i="1"/>
  <c r="AK110" i="1"/>
  <c r="AM65" i="1"/>
  <c r="AM98" i="1"/>
  <c r="AM309" i="1"/>
  <c r="AM205" i="1"/>
  <c r="AM51" i="1"/>
  <c r="AK68" i="1"/>
  <c r="AK98" i="1"/>
  <c r="AK152" i="1"/>
  <c r="AK127" i="1"/>
  <c r="AK103" i="1"/>
  <c r="AK18" i="1"/>
  <c r="AK281" i="1"/>
  <c r="AK12" i="1"/>
  <c r="AK231" i="1"/>
  <c r="AM150" i="1"/>
  <c r="AM165" i="1"/>
  <c r="AK279" i="1"/>
  <c r="AK238" i="1"/>
  <c r="AK206" i="1"/>
  <c r="AM191" i="1"/>
  <c r="AK86" i="1"/>
  <c r="AM209" i="1"/>
  <c r="AK29" i="1"/>
  <c r="AM306" i="1"/>
  <c r="AM348" i="1"/>
  <c r="AM278" i="1"/>
  <c r="AK128" i="1"/>
  <c r="AM343" i="1"/>
  <c r="AK260" i="1"/>
  <c r="AK187" i="1"/>
  <c r="AK92" i="1"/>
  <c r="AN92" i="1" s="1"/>
  <c r="AK315" i="1"/>
  <c r="AM220" i="1"/>
  <c r="AK97" i="1"/>
  <c r="AK349" i="1"/>
  <c r="AK225" i="1"/>
  <c r="AM72" i="1"/>
  <c r="AM315" i="1"/>
  <c r="AM189" i="1"/>
  <c r="AM89" i="1"/>
  <c r="AM232" i="1"/>
  <c r="AM349" i="1"/>
  <c r="AK36" i="1"/>
  <c r="AK45" i="1"/>
  <c r="AK3" i="1"/>
  <c r="AN3" i="1" s="1"/>
  <c r="AK276" i="1"/>
  <c r="AK111" i="1"/>
  <c r="AK108" i="1"/>
  <c r="AK44" i="1"/>
  <c r="AK266" i="1"/>
  <c r="AM100" i="1"/>
  <c r="AM285" i="1"/>
  <c r="AM235" i="1"/>
  <c r="AK173" i="1"/>
  <c r="AK99" i="1"/>
  <c r="AK318" i="1"/>
  <c r="AM31" i="1"/>
  <c r="AM204" i="1"/>
  <c r="AM311" i="1"/>
  <c r="AM38" i="1"/>
  <c r="AM218" i="1"/>
  <c r="AK331" i="1"/>
  <c r="AK159" i="1"/>
  <c r="AK102" i="1"/>
  <c r="AM145" i="1"/>
  <c r="AM121" i="1"/>
  <c r="AM116" i="1"/>
  <c r="AM182" i="1"/>
  <c r="AM185" i="1"/>
  <c r="AM126" i="1"/>
  <c r="AM37" i="1"/>
  <c r="AK311" i="1"/>
  <c r="AM161" i="1"/>
  <c r="AK163" i="1"/>
  <c r="AK67" i="1"/>
  <c r="AK269" i="1"/>
  <c r="AK15" i="1"/>
  <c r="AK81" i="1"/>
  <c r="AM52" i="1"/>
  <c r="AM11" i="1"/>
  <c r="AM76" i="1"/>
  <c r="AK118" i="1"/>
  <c r="AM255" i="1"/>
  <c r="AK327" i="1"/>
  <c r="AN327" i="1" s="1"/>
  <c r="AM169" i="1"/>
  <c r="AM105" i="1"/>
  <c r="AK8" i="1"/>
  <c r="AM70" i="1"/>
  <c r="AK78" i="1"/>
  <c r="AK254" i="1"/>
  <c r="AK87" i="1"/>
  <c r="AK28" i="1"/>
  <c r="AM271" i="1"/>
  <c r="AK213" i="1"/>
  <c r="AM61" i="1"/>
  <c r="AM336" i="1"/>
  <c r="AK267" i="1"/>
  <c r="AM270" i="1"/>
  <c r="AK171" i="1"/>
  <c r="AK220" i="1"/>
  <c r="AK105" i="1"/>
  <c r="AK208" i="1"/>
  <c r="AM19" i="1"/>
  <c r="AM45" i="1"/>
  <c r="AM300" i="1"/>
  <c r="AK239" i="1"/>
  <c r="AK209" i="1"/>
  <c r="AM313" i="1"/>
  <c r="AM342" i="1"/>
  <c r="AK96" i="1"/>
  <c r="AK43" i="1"/>
  <c r="AN43" i="1" s="1"/>
  <c r="AM302" i="1"/>
  <c r="AM295" i="1"/>
  <c r="AM299" i="1"/>
  <c r="AK322" i="1"/>
  <c r="AK2" i="1"/>
  <c r="AK304" i="1"/>
  <c r="AM5" i="1"/>
  <c r="AM334" i="1"/>
  <c r="AM33" i="1"/>
  <c r="AN33" i="1" s="1"/>
  <c r="AK91" i="1"/>
  <c r="AK131" i="1"/>
  <c r="AK300" i="1"/>
  <c r="AK210" i="1"/>
  <c r="AM74" i="1"/>
  <c r="AK41" i="1"/>
  <c r="AK82" i="1"/>
  <c r="AK250" i="1"/>
  <c r="AN250" i="1" s="1"/>
  <c r="AM20" i="1"/>
  <c r="AK192" i="1"/>
  <c r="AK291" i="1"/>
  <c r="AM77" i="1"/>
  <c r="AM317" i="1"/>
  <c r="AM286" i="1"/>
  <c r="AK30" i="1"/>
  <c r="AM17" i="1"/>
  <c r="AM27" i="1"/>
  <c r="AK199" i="1"/>
  <c r="AM330" i="1"/>
  <c r="AM62" i="1"/>
  <c r="AK135" i="1"/>
  <c r="AK185" i="1"/>
  <c r="AN185" i="1" s="1"/>
  <c r="AM290" i="1"/>
  <c r="AM283" i="1"/>
  <c r="AK58" i="1"/>
  <c r="AK303" i="1"/>
  <c r="AK116" i="1"/>
  <c r="AM243" i="1"/>
  <c r="AM236" i="1"/>
  <c r="AK71" i="1"/>
  <c r="AK47" i="1"/>
  <c r="AK134" i="1"/>
  <c r="AM179" i="1"/>
  <c r="AM293" i="1"/>
  <c r="AK313" i="1"/>
  <c r="AM326" i="1"/>
  <c r="AM319" i="1"/>
  <c r="AK237" i="1"/>
  <c r="AK312" i="1"/>
  <c r="AK17" i="1"/>
  <c r="AM29" i="1"/>
  <c r="AM59" i="1"/>
  <c r="AK50" i="1"/>
  <c r="AK229" i="1"/>
  <c r="AM147" i="1"/>
  <c r="AM140" i="1"/>
  <c r="AK324" i="1"/>
  <c r="AK228" i="1"/>
  <c r="AN228" i="1" s="1"/>
  <c r="AK38" i="1"/>
  <c r="AM16" i="1"/>
  <c r="AM6" i="1"/>
  <c r="AN6" i="1" s="1"/>
  <c r="AK346" i="1"/>
  <c r="AK207" i="1"/>
  <c r="AN207" i="1" s="1"/>
  <c r="AK317" i="1"/>
  <c r="AM308" i="1"/>
  <c r="AK51" i="1"/>
  <c r="AN51" i="1" s="1"/>
  <c r="AM252" i="1"/>
  <c r="AM9" i="1"/>
  <c r="AM297" i="1"/>
  <c r="AK121" i="1"/>
  <c r="AK352" i="1"/>
  <c r="AM130" i="1"/>
  <c r="AM245" i="1"/>
  <c r="AM215" i="1"/>
  <c r="AM312" i="1"/>
  <c r="AM110" i="1"/>
  <c r="AK167" i="1"/>
  <c r="AM274" i="1"/>
  <c r="AM135" i="1"/>
  <c r="AM79" i="1"/>
  <c r="AN79" i="1" s="1"/>
  <c r="AK249" i="1"/>
  <c r="AK168" i="1"/>
  <c r="AM58" i="1"/>
  <c r="AM173" i="1"/>
  <c r="AK85" i="1"/>
  <c r="AM282" i="1"/>
  <c r="AK278" i="1"/>
  <c r="AK83" i="1"/>
  <c r="AM160" i="1"/>
  <c r="AM154" i="1"/>
  <c r="AK9" i="1"/>
  <c r="AK40" i="1"/>
  <c r="AN40" i="1" s="1"/>
  <c r="AM137" i="1"/>
  <c r="AM104" i="1"/>
  <c r="AK310" i="1"/>
  <c r="AK73" i="1"/>
  <c r="AM122" i="1"/>
  <c r="AM148" i="1"/>
  <c r="AM95" i="1"/>
  <c r="AK21" i="1"/>
  <c r="AK133" i="1"/>
  <c r="AM275" i="1"/>
  <c r="AM28" i="1"/>
  <c r="AM237" i="1"/>
  <c r="AK130" i="1"/>
  <c r="AK62" i="1"/>
  <c r="AM133" i="1"/>
  <c r="AM102" i="1"/>
  <c r="AK321" i="1"/>
  <c r="AK177" i="1"/>
  <c r="AK143" i="1"/>
  <c r="AK319" i="1"/>
  <c r="AK295" i="1"/>
  <c r="AK245" i="1"/>
  <c r="AM272" i="1"/>
  <c r="AM224" i="1"/>
  <c r="AM208" i="1"/>
  <c r="AK126" i="1"/>
  <c r="AK227" i="1"/>
  <c r="AM267" i="1"/>
  <c r="AM260" i="1"/>
  <c r="AK193" i="1"/>
  <c r="AK205" i="1"/>
  <c r="AN205" i="1" s="1"/>
  <c r="AM203" i="1"/>
  <c r="AM316" i="1"/>
  <c r="AM288" i="1"/>
  <c r="AK333" i="1"/>
  <c r="AK203" i="1"/>
  <c r="AM115" i="1"/>
  <c r="AM83" i="1"/>
  <c r="AK145" i="1"/>
  <c r="AK334" i="1"/>
  <c r="AK101" i="1"/>
  <c r="AM303" i="1"/>
  <c r="AM296" i="1"/>
  <c r="AK252" i="1"/>
  <c r="AK76" i="1"/>
  <c r="AK248" i="1"/>
  <c r="AN248" i="1" s="1"/>
  <c r="AM280" i="1"/>
  <c r="AM249" i="1"/>
  <c r="AK182" i="1"/>
  <c r="AM266" i="1"/>
  <c r="AM294" i="1"/>
  <c r="AM251" i="1"/>
  <c r="AK256" i="1"/>
  <c r="AK342" i="1"/>
  <c r="AM172" i="1"/>
  <c r="AM239" i="1"/>
  <c r="AK161" i="1"/>
  <c r="AM119" i="1"/>
  <c r="AM162" i="1"/>
  <c r="AM131" i="1"/>
  <c r="AK115" i="1"/>
  <c r="AN115" i="1" s="1"/>
  <c r="AK284" i="1"/>
  <c r="AK253" i="1"/>
  <c r="AK170" i="1"/>
  <c r="AK343" i="1"/>
  <c r="AN343" i="1" s="1"/>
  <c r="AK178" i="1"/>
  <c r="AM113" i="1"/>
  <c r="AM213" i="1"/>
  <c r="BD2" i="1"/>
  <c r="AP95" i="1" s="1"/>
  <c r="AM277" i="1"/>
  <c r="AM231" i="1"/>
  <c r="AK69" i="1"/>
  <c r="AK39" i="1"/>
  <c r="AK16" i="1"/>
  <c r="AK308" i="1"/>
  <c r="AM68" i="1"/>
  <c r="AK314" i="1"/>
  <c r="AK120" i="1"/>
  <c r="AK298" i="1"/>
  <c r="AM13" i="1"/>
  <c r="AM88" i="1"/>
  <c r="AN88" i="1" s="1"/>
  <c r="AK307" i="1"/>
  <c r="AM97" i="1"/>
  <c r="AK189" i="1"/>
  <c r="AK148" i="1"/>
  <c r="AK22" i="1"/>
  <c r="AK154" i="1"/>
  <c r="AK347" i="1"/>
  <c r="AM64" i="1"/>
  <c r="AK338" i="1"/>
  <c r="AM91" i="1"/>
  <c r="AK183" i="1"/>
  <c r="AK132" i="1"/>
  <c r="AM289" i="1"/>
  <c r="AM318" i="1"/>
  <c r="AM345" i="1"/>
  <c r="AK344" i="1"/>
  <c r="AM233" i="1"/>
  <c r="AM337" i="1"/>
  <c r="AM307" i="1"/>
  <c r="AM301" i="1"/>
  <c r="AM127" i="1"/>
  <c r="AM86" i="1"/>
  <c r="AM67" i="1"/>
  <c r="AM49" i="1"/>
  <c r="AM123" i="1"/>
  <c r="AK287" i="1"/>
  <c r="AK246" i="1"/>
  <c r="AK261" i="1"/>
  <c r="AN261" i="1" s="1"/>
  <c r="AK219" i="1"/>
  <c r="AM178" i="1"/>
  <c r="AM222" i="1"/>
  <c r="BC2" i="1"/>
  <c r="AQ248" i="1" s="1"/>
  <c r="AM75" i="1"/>
  <c r="AK19" i="1"/>
  <c r="AM21" i="1"/>
  <c r="AN21" i="1" s="1"/>
  <c r="AK283" i="1"/>
  <c r="AN283" i="1" s="1"/>
  <c r="AM25" i="1"/>
  <c r="AK274" i="1"/>
  <c r="AM57" i="1"/>
  <c r="AM71" i="1"/>
  <c r="AK80" i="1"/>
  <c r="AM256" i="1"/>
  <c r="AK188" i="1"/>
  <c r="AM93" i="1"/>
  <c r="AN93" i="1" s="1"/>
  <c r="AM99" i="1"/>
  <c r="AK282" i="1"/>
  <c r="AM219" i="1"/>
  <c r="AK4" i="1"/>
  <c r="AM195" i="1"/>
  <c r="AN195" i="1" s="1"/>
  <c r="AK32" i="1"/>
  <c r="AN32" i="1" s="1"/>
  <c r="AM136" i="1"/>
  <c r="AK336" i="1"/>
  <c r="AK212" i="1"/>
  <c r="AK290" i="1"/>
  <c r="AN290" i="1" s="1"/>
  <c r="AK293" i="1"/>
  <c r="AK129" i="1"/>
  <c r="AM202" i="1"/>
  <c r="AM217" i="1"/>
  <c r="AM246" i="1"/>
  <c r="AM339" i="1"/>
  <c r="AK289" i="1"/>
  <c r="AN289" i="1" s="1"/>
  <c r="AM41" i="1"/>
  <c r="AM129" i="1"/>
  <c r="AK137" i="1"/>
  <c r="AK221" i="1"/>
  <c r="AK42" i="1"/>
  <c r="AN42" i="1" s="1"/>
  <c r="AK66" i="1"/>
  <c r="AM96" i="1"/>
  <c r="AK35" i="1"/>
  <c r="AK37" i="1"/>
  <c r="AN37" i="1" s="1"/>
  <c r="AK59" i="1"/>
  <c r="AN59" i="1" s="1"/>
  <c r="AK215" i="1"/>
  <c r="AM34" i="1"/>
  <c r="AM78" i="1"/>
  <c r="AN78" i="1" s="1"/>
  <c r="AK268" i="1"/>
  <c r="AN268" i="1" s="1"/>
  <c r="AM291" i="1"/>
  <c r="AN291" i="1" s="1"/>
  <c r="AK297" i="1"/>
  <c r="AN297" i="1" s="1"/>
  <c r="AK259" i="1"/>
  <c r="AN259" i="1" s="1"/>
  <c r="AK222" i="1"/>
  <c r="AN222" i="1" s="1"/>
  <c r="AK119" i="1"/>
  <c r="AM193" i="1"/>
  <c r="AN193" i="1" s="1"/>
  <c r="AK172" i="1"/>
  <c r="AN172" i="1" s="1"/>
  <c r="AK328" i="1"/>
  <c r="AK320" i="1"/>
  <c r="AN320" i="1" s="1"/>
  <c r="AM54" i="1"/>
  <c r="AK46" i="1"/>
  <c r="AM322" i="1"/>
  <c r="AK216" i="1"/>
  <c r="AK235" i="1"/>
  <c r="AN235" i="1" s="1"/>
  <c r="AK20" i="1"/>
  <c r="AK56" i="1"/>
  <c r="AM103" i="1"/>
  <c r="AK5" i="1"/>
  <c r="AM229" i="1"/>
  <c r="AM124" i="1"/>
  <c r="AN124" i="1" s="1"/>
  <c r="AM263" i="1"/>
  <c r="AN263" i="1" s="1"/>
  <c r="AK201" i="1"/>
  <c r="AN201" i="1" s="1"/>
  <c r="AK158" i="1"/>
  <c r="AM212" i="1"/>
  <c r="AK13" i="1"/>
  <c r="AK214" i="1"/>
  <c r="AN214" i="1" s="1"/>
  <c r="AK341" i="1"/>
  <c r="AM23" i="1"/>
  <c r="AM325" i="1"/>
  <c r="AM170" i="1"/>
  <c r="AK138" i="1"/>
  <c r="AK232" i="1"/>
  <c r="AN232" i="1" s="1"/>
  <c r="AM10" i="1"/>
  <c r="AK74" i="1"/>
  <c r="AN74" i="1" s="1"/>
  <c r="AK233" i="1"/>
  <c r="AM340" i="1"/>
  <c r="AN340" i="1" s="1"/>
  <c r="AK107" i="1"/>
  <c r="AN107" i="1" s="1"/>
  <c r="AM167" i="1"/>
  <c r="AM281" i="1"/>
  <c r="AK217" i="1"/>
  <c r="AK179" i="1"/>
  <c r="AK258" i="1"/>
  <c r="AM314" i="1"/>
  <c r="AK34" i="1"/>
  <c r="AM12" i="1"/>
  <c r="AN12" i="1" s="1"/>
  <c r="AM346" i="1"/>
  <c r="AN346" i="1" s="1"/>
  <c r="AK10" i="1"/>
  <c r="AM50" i="1"/>
  <c r="AM44" i="1"/>
  <c r="AN44" i="1" s="1"/>
  <c r="AM347" i="1"/>
  <c r="AM73" i="1"/>
  <c r="AK106" i="1"/>
  <c r="AM2" i="1"/>
  <c r="AK117" i="1"/>
  <c r="AK125" i="1"/>
  <c r="AK140" i="1"/>
  <c r="AM112" i="1"/>
  <c r="AM47" i="1"/>
  <c r="AK244" i="1"/>
  <c r="AM194" i="1"/>
  <c r="AN194" i="1" s="1"/>
  <c r="AM187" i="1"/>
  <c r="AM35" i="1"/>
  <c r="AK49" i="1"/>
  <c r="AK61" i="1"/>
  <c r="AN61" i="1" s="1"/>
  <c r="AM216" i="1"/>
  <c r="AM329" i="1"/>
  <c r="AM333" i="1"/>
  <c r="AK339" i="1"/>
  <c r="AK7" i="1"/>
  <c r="AM84" i="1"/>
  <c r="AN84" i="1" s="1"/>
  <c r="AM197" i="1"/>
  <c r="AM324" i="1"/>
  <c r="AN324" i="1" s="1"/>
  <c r="AK329" i="1"/>
  <c r="AM109" i="1"/>
  <c r="AM138" i="1"/>
  <c r="AK265" i="1"/>
  <c r="AN265" i="1" s="1"/>
  <c r="AK286" i="1"/>
  <c r="AK351" i="1"/>
  <c r="AM181" i="1"/>
  <c r="AM177" i="1"/>
  <c r="AN177" i="1" s="1"/>
  <c r="AK166" i="1"/>
  <c r="AK345" i="1"/>
  <c r="AK348" i="1"/>
  <c r="AN348" i="1" s="1"/>
  <c r="AM63" i="1"/>
  <c r="AM55" i="1"/>
  <c r="AM323" i="1"/>
  <c r="AN323" i="1" s="1"/>
  <c r="AK299" i="1"/>
  <c r="AM254" i="1"/>
  <c r="AM159" i="1"/>
  <c r="AM332" i="1"/>
  <c r="AN332" i="1" s="1"/>
  <c r="AK100" i="1"/>
  <c r="AK175" i="1"/>
  <c r="AK48" i="1"/>
  <c r="AK113" i="1"/>
  <c r="AN113" i="1" s="1"/>
  <c r="AK149" i="1"/>
  <c r="AK277" i="1"/>
  <c r="AK181" i="1"/>
  <c r="AM183" i="1"/>
  <c r="AM211" i="1"/>
  <c r="AM175" i="1"/>
  <c r="AK288" i="1"/>
  <c r="AK160" i="1"/>
  <c r="AM258" i="1"/>
  <c r="AM247" i="1"/>
  <c r="AN247" i="1" s="1"/>
  <c r="AK337" i="1"/>
  <c r="AM192" i="1"/>
  <c r="AM305" i="1"/>
  <c r="AM225" i="1"/>
  <c r="AK169" i="1"/>
  <c r="AK326" i="1"/>
  <c r="AN326" i="1" s="1"/>
  <c r="AM338" i="1"/>
  <c r="AM331" i="1"/>
  <c r="AM155" i="1"/>
  <c r="AK257" i="1"/>
  <c r="AK164" i="1"/>
  <c r="AM87" i="1"/>
  <c r="AM114" i="1"/>
  <c r="AM164" i="1"/>
  <c r="AK251" i="1"/>
  <c r="AK190" i="1"/>
  <c r="AM226" i="1"/>
  <c r="AM341" i="1"/>
  <c r="AM106" i="1"/>
  <c r="AK240" i="1"/>
  <c r="AN240" i="1" s="1"/>
  <c r="AK123" i="1"/>
  <c r="AM253" i="1"/>
  <c r="AM284" i="1"/>
  <c r="AK157" i="1"/>
  <c r="AN157" i="1" s="1"/>
  <c r="AK305" i="1"/>
  <c r="AK141" i="1"/>
  <c r="AM4" i="1"/>
  <c r="AK223" i="1"/>
  <c r="AN223" i="1" s="1"/>
  <c r="AK200" i="1"/>
  <c r="AM200" i="1"/>
  <c r="AM117" i="1"/>
  <c r="AK136" i="1"/>
  <c r="AM22" i="1"/>
  <c r="AM8" i="1"/>
  <c r="AK53" i="1"/>
  <c r="AN53" i="1" s="1"/>
  <c r="AK272" i="1"/>
  <c r="AM328" i="1"/>
  <c r="AM158" i="1"/>
  <c r="AK218" i="1"/>
  <c r="AN218" i="1" s="1"/>
  <c r="AM132" i="1"/>
  <c r="AM24" i="1"/>
  <c r="AK95" i="1"/>
  <c r="AK31" i="1"/>
  <c r="AK72" i="1"/>
  <c r="AN72" i="1" s="1"/>
  <c r="AM46" i="1"/>
  <c r="AK198" i="1"/>
  <c r="AM60" i="1"/>
  <c r="AM90" i="1"/>
  <c r="AN90" i="1" s="1"/>
  <c r="AK280" i="1"/>
  <c r="AK176" i="1"/>
  <c r="AN176" i="1" s="1"/>
  <c r="AK27" i="1"/>
  <c r="AN27" i="1" s="1"/>
  <c r="AM134" i="1"/>
  <c r="AM128" i="1"/>
  <c r="AM120" i="1"/>
  <c r="AN120" i="1" s="1"/>
  <c r="AK165" i="1"/>
  <c r="AN165" i="1" s="1"/>
  <c r="AK54" i="1"/>
  <c r="AM227" i="1"/>
  <c r="AM257" i="1"/>
  <c r="AM48" i="1"/>
  <c r="AK114" i="1"/>
  <c r="AM94" i="1"/>
  <c r="AM125" i="1"/>
  <c r="AM18" i="1"/>
  <c r="AK271" i="1"/>
  <c r="AM85" i="1"/>
  <c r="AM80" i="1"/>
  <c r="AN80" i="1" s="1"/>
  <c r="AK202" i="1"/>
  <c r="AK226" i="1"/>
  <c r="AM149" i="1"/>
  <c r="AM118" i="1"/>
  <c r="AK262" i="1"/>
  <c r="AN262" i="1" s="1"/>
  <c r="AK301" i="1"/>
  <c r="AK243" i="1"/>
  <c r="AM30" i="1"/>
  <c r="AK241" i="1"/>
  <c r="AK306" i="1"/>
  <c r="AN306" i="1" s="1"/>
  <c r="AM196" i="1"/>
  <c r="AK156" i="1"/>
  <c r="AM152" i="1"/>
  <c r="AM276" i="1"/>
  <c r="AM66" i="1"/>
  <c r="AM108" i="1"/>
  <c r="AM141" i="1"/>
  <c r="AK14" i="1"/>
  <c r="AM298" i="1"/>
  <c r="AM269" i="1"/>
  <c r="AN269" i="1" s="1"/>
  <c r="AK60" i="1"/>
  <c r="AM111" i="1"/>
  <c r="AN111" i="1" s="1"/>
  <c r="AK191" i="1"/>
  <c r="AM82" i="1"/>
  <c r="AM7" i="1"/>
  <c r="AK25" i="1"/>
  <c r="AK270" i="1"/>
  <c r="AM143" i="1"/>
  <c r="AM287" i="1"/>
  <c r="AK52" i="1"/>
  <c r="AM199" i="1"/>
  <c r="AK316" i="1"/>
  <c r="AM151" i="1"/>
  <c r="AK75" i="1"/>
  <c r="AK273" i="1"/>
  <c r="AM190" i="1"/>
  <c r="AM206" i="1"/>
  <c r="AM234" i="1"/>
  <c r="AK230" i="1"/>
  <c r="AM279" i="1"/>
  <c r="AN279" i="1" s="1"/>
  <c r="AM180" i="1"/>
  <c r="AK122" i="1"/>
  <c r="AM56" i="1"/>
  <c r="AK63" i="1"/>
  <c r="AM242" i="1"/>
  <c r="AK186" i="1"/>
  <c r="AN186" i="1" s="1"/>
  <c r="AM230" i="1"/>
  <c r="AK94" i="1"/>
  <c r="AM292" i="1"/>
  <c r="AM264" i="1"/>
  <c r="AK292" i="1"/>
  <c r="AK309" i="1"/>
  <c r="AM174" i="1"/>
  <c r="AK255" i="1"/>
  <c r="AN36" i="1"/>
  <c r="AN116" i="1"/>
  <c r="AN55" i="1"/>
  <c r="AN236" i="1"/>
  <c r="AN267" i="1"/>
  <c r="AN210" i="1"/>
  <c r="AN137" i="1"/>
  <c r="AN153" i="1"/>
  <c r="AN302" i="1"/>
  <c r="AQ260" i="1"/>
  <c r="AQ71" i="1"/>
  <c r="AQ103" i="1"/>
  <c r="AN217" i="1" l="1"/>
  <c r="AQ46" i="1"/>
  <c r="AN127" i="1"/>
  <c r="AN344" i="1"/>
  <c r="AN112" i="1"/>
  <c r="AN244" i="1"/>
  <c r="AN104" i="1"/>
  <c r="AN121" i="1"/>
  <c r="AP238" i="1"/>
  <c r="AP283" i="1"/>
  <c r="AP60" i="1"/>
  <c r="AP111" i="1"/>
  <c r="AP241" i="1"/>
  <c r="AP260" i="1"/>
  <c r="AR260" i="1" s="1"/>
  <c r="AP265" i="1"/>
  <c r="AP92" i="1"/>
  <c r="AP73" i="1"/>
  <c r="AN82" i="1"/>
  <c r="AN109" i="1"/>
  <c r="AP300" i="1"/>
  <c r="AP310" i="1"/>
  <c r="AN18" i="1"/>
  <c r="AN197" i="1"/>
  <c r="AN162" i="1"/>
  <c r="AQ278" i="1"/>
  <c r="AN91" i="1"/>
  <c r="AN296" i="1"/>
  <c r="AN29" i="1"/>
  <c r="AP127" i="1"/>
  <c r="AQ9" i="1"/>
  <c r="AP237" i="1"/>
  <c r="AQ11" i="1"/>
  <c r="AP84" i="1"/>
  <c r="AN264" i="1"/>
  <c r="AQ106" i="1"/>
  <c r="AQ330" i="1"/>
  <c r="AQ218" i="1"/>
  <c r="AQ37" i="1"/>
  <c r="AN122" i="1"/>
  <c r="AN350" i="1"/>
  <c r="AQ23" i="1"/>
  <c r="AQ203" i="1"/>
  <c r="AQ100" i="1"/>
  <c r="AQ313" i="1"/>
  <c r="AQ318" i="1"/>
  <c r="AQ127" i="1"/>
  <c r="AR127" i="1" s="1"/>
  <c r="AQ81" i="1"/>
  <c r="AQ303" i="1"/>
  <c r="AQ122" i="1"/>
  <c r="AQ304" i="1"/>
  <c r="AQ322" i="1"/>
  <c r="AQ272" i="1"/>
  <c r="AQ47" i="1"/>
  <c r="AQ170" i="1"/>
  <c r="AQ301" i="1"/>
  <c r="AQ68" i="1"/>
  <c r="AQ164" i="1"/>
  <c r="AQ152" i="1"/>
  <c r="AN85" i="1"/>
  <c r="AN19" i="1"/>
  <c r="AN99" i="1"/>
  <c r="AP75" i="1"/>
  <c r="AP88" i="1"/>
  <c r="AN132" i="1"/>
  <c r="AN225" i="1"/>
  <c r="AN277" i="1"/>
  <c r="AN212" i="1"/>
  <c r="AN322" i="1"/>
  <c r="AN139" i="1"/>
  <c r="AN184" i="1"/>
  <c r="AN77" i="1"/>
  <c r="AP58" i="1"/>
  <c r="AP314" i="1"/>
  <c r="AP158" i="1"/>
  <c r="AP262" i="1"/>
  <c r="AP57" i="1"/>
  <c r="AP195" i="1"/>
  <c r="AP117" i="1"/>
  <c r="AP35" i="1"/>
  <c r="AP115" i="1"/>
  <c r="AP187" i="1"/>
  <c r="AN233" i="1"/>
  <c r="AN147" i="1"/>
  <c r="AN87" i="1"/>
  <c r="AN110" i="1"/>
  <c r="AP167" i="1"/>
  <c r="AP307" i="1"/>
  <c r="AP137" i="1"/>
  <c r="AP7" i="1"/>
  <c r="AP204" i="1"/>
  <c r="AP161" i="1"/>
  <c r="AP139" i="1"/>
  <c r="AP328" i="1"/>
  <c r="AP232" i="1"/>
  <c r="AP97" i="1"/>
  <c r="AP239" i="1"/>
  <c r="AP122" i="1"/>
  <c r="AR122" i="1" s="1"/>
  <c r="AN155" i="1"/>
  <c r="AN52" i="1"/>
  <c r="AP206" i="1"/>
  <c r="AP124" i="1"/>
  <c r="AP254" i="1"/>
  <c r="AP178" i="1"/>
  <c r="AP147" i="1"/>
  <c r="AP33" i="1"/>
  <c r="AP28" i="1"/>
  <c r="AP83" i="1"/>
  <c r="AN23" i="1"/>
  <c r="AP313" i="1"/>
  <c r="AP200" i="1"/>
  <c r="AP340" i="1"/>
  <c r="AP230" i="1"/>
  <c r="AP105" i="1"/>
  <c r="AP271" i="1"/>
  <c r="AP284" i="1"/>
  <c r="AP12" i="1"/>
  <c r="AP123" i="1"/>
  <c r="AP189" i="1"/>
  <c r="AN206" i="1"/>
  <c r="AN310" i="1"/>
  <c r="AP42" i="1"/>
  <c r="AP27" i="1"/>
  <c r="AP14" i="1"/>
  <c r="AN220" i="1"/>
  <c r="AN221" i="1"/>
  <c r="AN245" i="1"/>
  <c r="AN86" i="1"/>
  <c r="AN351" i="1"/>
  <c r="AN31" i="1"/>
  <c r="AN156" i="1"/>
  <c r="AN39" i="1"/>
  <c r="AN183" i="1"/>
  <c r="AN71" i="1"/>
  <c r="AN349" i="1"/>
  <c r="AN313" i="1"/>
  <c r="AN108" i="1"/>
  <c r="AN22" i="1"/>
  <c r="AN325" i="1"/>
  <c r="AN321" i="1"/>
  <c r="AN284" i="1"/>
  <c r="AN211" i="1"/>
  <c r="AN281" i="1"/>
  <c r="AN38" i="1"/>
  <c r="AN187" i="1"/>
  <c r="AN13" i="1"/>
  <c r="AN336" i="1"/>
  <c r="AN246" i="1"/>
  <c r="AN203" i="1"/>
  <c r="AN239" i="1"/>
  <c r="AN213" i="1"/>
  <c r="AN118" i="1"/>
  <c r="AN126" i="1"/>
  <c r="AN209" i="1"/>
  <c r="AN198" i="1"/>
  <c r="AN275" i="1"/>
  <c r="AN339" i="1"/>
  <c r="AN144" i="1"/>
  <c r="AN241" i="1"/>
  <c r="AN219" i="1"/>
  <c r="AN125" i="1"/>
  <c r="AN181" i="1"/>
  <c r="AN10" i="1"/>
  <c r="AN25" i="1"/>
  <c r="AN229" i="1"/>
  <c r="AN2" i="1"/>
  <c r="AN83" i="1"/>
  <c r="AN35" i="1"/>
  <c r="AN224" i="1"/>
  <c r="AN69" i="1"/>
  <c r="AN158" i="1"/>
  <c r="AN274" i="1"/>
  <c r="AN333" i="1"/>
  <c r="AN9" i="1"/>
  <c r="AN252" i="1"/>
  <c r="AN134" i="1"/>
  <c r="AN199" i="1"/>
  <c r="AN298" i="1"/>
  <c r="AN243" i="1"/>
  <c r="AN295" i="1"/>
  <c r="AN345" i="1"/>
  <c r="AN101" i="1"/>
  <c r="AN260" i="1"/>
  <c r="AN140" i="1"/>
  <c r="AN68" i="1"/>
  <c r="AN173" i="1"/>
  <c r="AN146" i="1"/>
  <c r="AN63" i="1"/>
  <c r="AN257" i="1"/>
  <c r="AN138" i="1"/>
  <c r="AN294" i="1"/>
  <c r="AN145" i="1"/>
  <c r="AN143" i="1"/>
  <c r="AN190" i="1"/>
  <c r="AN95" i="1"/>
  <c r="AN97" i="1"/>
  <c r="AN215" i="1"/>
  <c r="AN4" i="1"/>
  <c r="AN160" i="1"/>
  <c r="AN167" i="1"/>
  <c r="AN50" i="1"/>
  <c r="AN47" i="1"/>
  <c r="AN330" i="1"/>
  <c r="AN28" i="1"/>
  <c r="AN318" i="1"/>
  <c r="AN45" i="1"/>
  <c r="AN24" i="1"/>
  <c r="AN238" i="1"/>
  <c r="AN34" i="1"/>
  <c r="AN328" i="1"/>
  <c r="AN317" i="1"/>
  <c r="AN135" i="1"/>
  <c r="AN272" i="1"/>
  <c r="AN141" i="1"/>
  <c r="AN258" i="1"/>
  <c r="AN230" i="1"/>
  <c r="AN288" i="1"/>
  <c r="AN216" i="1"/>
  <c r="AN64" i="1"/>
  <c r="AN54" i="1"/>
  <c r="AN293" i="1"/>
  <c r="AN117" i="1"/>
  <c r="AN338" i="1"/>
  <c r="AN20" i="1"/>
  <c r="AN178" i="1"/>
  <c r="AP211" i="1"/>
  <c r="AP210" i="1"/>
  <c r="AP132" i="1"/>
  <c r="AP53" i="1"/>
  <c r="AP172" i="1"/>
  <c r="AP175" i="1"/>
  <c r="AP244" i="1"/>
  <c r="AP110" i="1"/>
  <c r="AP229" i="1"/>
  <c r="AP67" i="1"/>
  <c r="AP342" i="1"/>
  <c r="AP219" i="1"/>
  <c r="AP198" i="1"/>
  <c r="AP70" i="1"/>
  <c r="AP277" i="1"/>
  <c r="AP337" i="1"/>
  <c r="AP181" i="1"/>
  <c r="AP131" i="1"/>
  <c r="AP168" i="1"/>
  <c r="AP268" i="1"/>
  <c r="AP41" i="1"/>
  <c r="AP17" i="1"/>
  <c r="AP51" i="1"/>
  <c r="AP295" i="1"/>
  <c r="AP34" i="1"/>
  <c r="AP65" i="1"/>
  <c r="AP98" i="1"/>
  <c r="AP276" i="1"/>
  <c r="AP129" i="1"/>
  <c r="AN316" i="1"/>
  <c r="AN192" i="1"/>
  <c r="AN304" i="1"/>
  <c r="AP68" i="1"/>
  <c r="AP275" i="1"/>
  <c r="AP294" i="1"/>
  <c r="AP100" i="1"/>
  <c r="AP107" i="1"/>
  <c r="AP334" i="1"/>
  <c r="AP79" i="1"/>
  <c r="AP128" i="1"/>
  <c r="AP216" i="1"/>
  <c r="AP218" i="1"/>
  <c r="AP130" i="1"/>
  <c r="AP104" i="1"/>
  <c r="AP197" i="1"/>
  <c r="AP25" i="1"/>
  <c r="AP250" i="1"/>
  <c r="AP247" i="1"/>
  <c r="AP112" i="1"/>
  <c r="AP138" i="1"/>
  <c r="AP315" i="1"/>
  <c r="AP176" i="1"/>
  <c r="AP257" i="1"/>
  <c r="AP351" i="1"/>
  <c r="AP215" i="1"/>
  <c r="AP305" i="1"/>
  <c r="AP173" i="1"/>
  <c r="AP190" i="1"/>
  <c r="AP269" i="1"/>
  <c r="AP259" i="1"/>
  <c r="AP242" i="1"/>
  <c r="AP36" i="1"/>
  <c r="AP126" i="1"/>
  <c r="AP146" i="1"/>
  <c r="AP26" i="1"/>
  <c r="AP133" i="1"/>
  <c r="AP248" i="1"/>
  <c r="AR248" i="1" s="1"/>
  <c r="AN174" i="1"/>
  <c r="AN180" i="1"/>
  <c r="AN287" i="1"/>
  <c r="AN48" i="1"/>
  <c r="AN164" i="1"/>
  <c r="AP304" i="1"/>
  <c r="AP258" i="1"/>
  <c r="AP89" i="1"/>
  <c r="AP32" i="1"/>
  <c r="AP332" i="1"/>
  <c r="AP143" i="1"/>
  <c r="AP282" i="1"/>
  <c r="AP157" i="1"/>
  <c r="AP93" i="1"/>
  <c r="AP140" i="1"/>
  <c r="AP266" i="1"/>
  <c r="AP21" i="1"/>
  <c r="AP273" i="1"/>
  <c r="AP220" i="1"/>
  <c r="AP38" i="1"/>
  <c r="AP153" i="1"/>
  <c r="AP193" i="1"/>
  <c r="AP205" i="1"/>
  <c r="AP156" i="1"/>
  <c r="AP240" i="1"/>
  <c r="AP347" i="1"/>
  <c r="AP344" i="1"/>
  <c r="AP249" i="1"/>
  <c r="AP316" i="1"/>
  <c r="AP293" i="1"/>
  <c r="AP203" i="1"/>
  <c r="AP23" i="1"/>
  <c r="AP290" i="1"/>
  <c r="AP56" i="1"/>
  <c r="AP8" i="1"/>
  <c r="AP309" i="1"/>
  <c r="AP52" i="1"/>
  <c r="AP63" i="1"/>
  <c r="AP281" i="1"/>
  <c r="AP82" i="1"/>
  <c r="AP325" i="1"/>
  <c r="AP154" i="1"/>
  <c r="AP326" i="1"/>
  <c r="AP152" i="1"/>
  <c r="AP327" i="1"/>
  <c r="AP235" i="1"/>
  <c r="AP109" i="1"/>
  <c r="AP71" i="1"/>
  <c r="AR71" i="1" s="1"/>
  <c r="AP86" i="1"/>
  <c r="AP335" i="1"/>
  <c r="AP184" i="1"/>
  <c r="AP62" i="1"/>
  <c r="AP226" i="1"/>
  <c r="AP80" i="1"/>
  <c r="AP320" i="1"/>
  <c r="AP87" i="1"/>
  <c r="AP231" i="1"/>
  <c r="AP348" i="1"/>
  <c r="AP61" i="1"/>
  <c r="AP302" i="1"/>
  <c r="AP159" i="1"/>
  <c r="AP5" i="1"/>
  <c r="AP341" i="1"/>
  <c r="AP333" i="1"/>
  <c r="AP66" i="1"/>
  <c r="AP64" i="1"/>
  <c r="AP280" i="1"/>
  <c r="AP270" i="1"/>
  <c r="AP199" i="1"/>
  <c r="AP227" i="1"/>
  <c r="AP236" i="1"/>
  <c r="AP113" i="1"/>
  <c r="AP349" i="1"/>
  <c r="AP59" i="1"/>
  <c r="AP246" i="1"/>
  <c r="AP312" i="1"/>
  <c r="AP114" i="1"/>
  <c r="AP225" i="1"/>
  <c r="AP292" i="1"/>
  <c r="AN149" i="1"/>
  <c r="AN46" i="1"/>
  <c r="AN179" i="1"/>
  <c r="AN103" i="1"/>
  <c r="AN119" i="1"/>
  <c r="AN70" i="1"/>
  <c r="AP16" i="1"/>
  <c r="AP121" i="1"/>
  <c r="AP106" i="1"/>
  <c r="AP81" i="1"/>
  <c r="AN188" i="1"/>
  <c r="AN171" i="1"/>
  <c r="AN150" i="1"/>
  <c r="AP15" i="1"/>
  <c r="AP202" i="1"/>
  <c r="AN114" i="1"/>
  <c r="AP185" i="1"/>
  <c r="AP350" i="1"/>
  <c r="AP46" i="1"/>
  <c r="AP145" i="1"/>
  <c r="AP49" i="1"/>
  <c r="AP279" i="1"/>
  <c r="AP291" i="1"/>
  <c r="AP323" i="1"/>
  <c r="AP196" i="1"/>
  <c r="AN276" i="1"/>
  <c r="AP30" i="1"/>
  <c r="AP329" i="1"/>
  <c r="AP336" i="1"/>
  <c r="AP76" i="1"/>
  <c r="AP19" i="1"/>
  <c r="AP40" i="1"/>
  <c r="AP346" i="1"/>
  <c r="AP322" i="1"/>
  <c r="AP301" i="1"/>
  <c r="AN7" i="1"/>
  <c r="AN152" i="1"/>
  <c r="AN49" i="1"/>
  <c r="AN308" i="1"/>
  <c r="AN58" i="1"/>
  <c r="AN163" i="1"/>
  <c r="AN315" i="1"/>
  <c r="AN278" i="1"/>
  <c r="AN231" i="1"/>
  <c r="AN151" i="1"/>
  <c r="AN81" i="1"/>
  <c r="AN65" i="1"/>
  <c r="AN14" i="1"/>
  <c r="AP191" i="1"/>
  <c r="AP166" i="1"/>
  <c r="AP256" i="1"/>
  <c r="AP119" i="1"/>
  <c r="AP245" i="1"/>
  <c r="AP77" i="1"/>
  <c r="AP278" i="1"/>
  <c r="AP135" i="1"/>
  <c r="AP243" i="1"/>
  <c r="AP72" i="1"/>
  <c r="AP6" i="1"/>
  <c r="AP171" i="1"/>
  <c r="AP3" i="1"/>
  <c r="AP39" i="1"/>
  <c r="AP221" i="1"/>
  <c r="AP108" i="1"/>
  <c r="AP74" i="1"/>
  <c r="AP212" i="1"/>
  <c r="AP319" i="1"/>
  <c r="AP264" i="1"/>
  <c r="AP286" i="1"/>
  <c r="AP317" i="1"/>
  <c r="AP148" i="1"/>
  <c r="AP331" i="1"/>
  <c r="AP44" i="1"/>
  <c r="AP103" i="1"/>
  <c r="AP170" i="1"/>
  <c r="AP22" i="1"/>
  <c r="AP4" i="1"/>
  <c r="AP90" i="1"/>
  <c r="AP318" i="1"/>
  <c r="AP164" i="1"/>
  <c r="AN168" i="1"/>
  <c r="AN280" i="1"/>
  <c r="AP24" i="1"/>
  <c r="AP207" i="1"/>
  <c r="AP10" i="1"/>
  <c r="AP149" i="1"/>
  <c r="AP180" i="1"/>
  <c r="AP174" i="1"/>
  <c r="AP252" i="1"/>
  <c r="AP45" i="1"/>
  <c r="AP96" i="1"/>
  <c r="AP267" i="1"/>
  <c r="AP69" i="1"/>
  <c r="AP288" i="1"/>
  <c r="AP136" i="1"/>
  <c r="AP251" i="1"/>
  <c r="AP228" i="1"/>
  <c r="AP9" i="1"/>
  <c r="AP338" i="1"/>
  <c r="AP255" i="1"/>
  <c r="AP165" i="1"/>
  <c r="AP306" i="1"/>
  <c r="AP163" i="1"/>
  <c r="AP299" i="1"/>
  <c r="AP182" i="1"/>
  <c r="AP233" i="1"/>
  <c r="AP321" i="1"/>
  <c r="AP162" i="1"/>
  <c r="AP151" i="1"/>
  <c r="AP261" i="1"/>
  <c r="AP101" i="1"/>
  <c r="AP208" i="1"/>
  <c r="AP183" i="1"/>
  <c r="AP20" i="1"/>
  <c r="AP91" i="1"/>
  <c r="AP343" i="1"/>
  <c r="AP324" i="1"/>
  <c r="AP298" i="1"/>
  <c r="AP308" i="1"/>
  <c r="AP194" i="1"/>
  <c r="AP134" i="1"/>
  <c r="AP120" i="1"/>
  <c r="AP330" i="1"/>
  <c r="AP192" i="1"/>
  <c r="AP311" i="1"/>
  <c r="AN273" i="1"/>
  <c r="AN191" i="1"/>
  <c r="AN182" i="1"/>
  <c r="AP339" i="1"/>
  <c r="AP186" i="1"/>
  <c r="AP47" i="1"/>
  <c r="AP150" i="1"/>
  <c r="AP55" i="1"/>
  <c r="AP94" i="1"/>
  <c r="AP303" i="1"/>
  <c r="AP116" i="1"/>
  <c r="AP263" i="1"/>
  <c r="AP155" i="1"/>
  <c r="AP274" i="1"/>
  <c r="AP144" i="1"/>
  <c r="AP209" i="1"/>
  <c r="AP78" i="1"/>
  <c r="AP31" i="1"/>
  <c r="AP50" i="1"/>
  <c r="AP99" i="1"/>
  <c r="AP11" i="1"/>
  <c r="AP297" i="1"/>
  <c r="AP213" i="1"/>
  <c r="AP222" i="1"/>
  <c r="AP289" i="1"/>
  <c r="AP13" i="1"/>
  <c r="AP169" i="1"/>
  <c r="AP188" i="1"/>
  <c r="AP118" i="1"/>
  <c r="AP287" i="1"/>
  <c r="AP345" i="1"/>
  <c r="AP85" i="1"/>
  <c r="AP352" i="1"/>
  <c r="AP217" i="1"/>
  <c r="AP43" i="1"/>
  <c r="AP48" i="1"/>
  <c r="AP296" i="1"/>
  <c r="AP29" i="1"/>
  <c r="AP2" i="1"/>
  <c r="AP285" i="1"/>
  <c r="AP179" i="1"/>
  <c r="AP54" i="1"/>
  <c r="AP141" i="1"/>
  <c r="AP125" i="1"/>
  <c r="AP223" i="1"/>
  <c r="AP18" i="1"/>
  <c r="AP253" i="1"/>
  <c r="AP142" i="1"/>
  <c r="AP102" i="1"/>
  <c r="AP234" i="1"/>
  <c r="AP201" i="1"/>
  <c r="AP214" i="1"/>
  <c r="AP160" i="1"/>
  <c r="AP37" i="1"/>
  <c r="AP272" i="1"/>
  <c r="AP177" i="1"/>
  <c r="AP224" i="1"/>
  <c r="AN331" i="1"/>
  <c r="AN175" i="1"/>
  <c r="AN56" i="1"/>
  <c r="AN66" i="1"/>
  <c r="AN170" i="1"/>
  <c r="AN251" i="1"/>
  <c r="AN130" i="1"/>
  <c r="AN16" i="1"/>
  <c r="AN237" i="1"/>
  <c r="AN303" i="1"/>
  <c r="AN8" i="1"/>
  <c r="AN67" i="1"/>
  <c r="AN128" i="1"/>
  <c r="AN26" i="1"/>
  <c r="AN285" i="1"/>
  <c r="AN57" i="1"/>
  <c r="AN204" i="1"/>
  <c r="AN335" i="1"/>
  <c r="AN266" i="1"/>
  <c r="AN196" i="1"/>
  <c r="AN242" i="1"/>
  <c r="AN166" i="1"/>
  <c r="AN102" i="1"/>
  <c r="AN106" i="1"/>
  <c r="AN73" i="1"/>
  <c r="AN341" i="1"/>
  <c r="AN352" i="1"/>
  <c r="AN319" i="1"/>
  <c r="AN270" i="1"/>
  <c r="AN105" i="1"/>
  <c r="AN347" i="1"/>
  <c r="AN142" i="1"/>
  <c r="AN60" i="1"/>
  <c r="AN311" i="1"/>
  <c r="AN30" i="1"/>
  <c r="AN98" i="1"/>
  <c r="AN189" i="1"/>
  <c r="AN89" i="1"/>
  <c r="AN94" i="1"/>
  <c r="AN337" i="1"/>
  <c r="AN133" i="1"/>
  <c r="AN11" i="1"/>
  <c r="AN309" i="1"/>
  <c r="AN100" i="1"/>
  <c r="AN299" i="1"/>
  <c r="AN208" i="1"/>
  <c r="AN254" i="1"/>
  <c r="AN234" i="1"/>
  <c r="AN329" i="1"/>
  <c r="AN148" i="1"/>
  <c r="AN282" i="1"/>
  <c r="AN15" i="1"/>
  <c r="AN292" i="1"/>
  <c r="AN227" i="1"/>
  <c r="AN159" i="1"/>
  <c r="AN286" i="1"/>
  <c r="AN96" i="1"/>
  <c r="AN129" i="1"/>
  <c r="AN301" i="1"/>
  <c r="AN314" i="1"/>
  <c r="AQ80" i="1"/>
  <c r="AQ234" i="1"/>
  <c r="AQ6" i="1"/>
  <c r="AQ52" i="1"/>
  <c r="AR52" i="1" s="1"/>
  <c r="AQ311" i="1"/>
  <c r="AQ281" i="1"/>
  <c r="AQ214" i="1"/>
  <c r="AQ94" i="1"/>
  <c r="AQ123" i="1"/>
  <c r="AR123" i="1" s="1"/>
  <c r="AQ55" i="1"/>
  <c r="AQ257" i="1"/>
  <c r="AQ273" i="1"/>
  <c r="AQ35" i="1"/>
  <c r="AQ290" i="1"/>
  <c r="AQ277" i="1"/>
  <c r="AQ268" i="1"/>
  <c r="AR268" i="1" s="1"/>
  <c r="AQ351" i="1"/>
  <c r="AQ244" i="1"/>
  <c r="AQ83" i="1"/>
  <c r="AQ51" i="1"/>
  <c r="AQ223" i="1"/>
  <c r="AQ327" i="1"/>
  <c r="AQ208" i="1"/>
  <c r="AQ310" i="1"/>
  <c r="AR310" i="1" s="1"/>
  <c r="AQ69" i="1"/>
  <c r="AQ298" i="1"/>
  <c r="AQ138" i="1"/>
  <c r="AQ271" i="1"/>
  <c r="AQ176" i="1"/>
  <c r="AN17" i="1"/>
  <c r="AQ22" i="1"/>
  <c r="AQ191" i="1"/>
  <c r="AQ158" i="1"/>
  <c r="AQ282" i="1"/>
  <c r="AQ331" i="1"/>
  <c r="AQ254" i="1"/>
  <c r="AQ255" i="1"/>
  <c r="AQ85" i="1"/>
  <c r="AN256" i="1"/>
  <c r="AN253" i="1"/>
  <c r="AN312" i="1"/>
  <c r="AQ289" i="1"/>
  <c r="AQ184" i="1"/>
  <c r="AQ266" i="1"/>
  <c r="AQ174" i="1"/>
  <c r="AQ326" i="1"/>
  <c r="AR326" i="1" s="1"/>
  <c r="AQ72" i="1"/>
  <c r="AQ202" i="1"/>
  <c r="AQ250" i="1"/>
  <c r="AQ5" i="1"/>
  <c r="AQ136" i="1"/>
  <c r="AQ13" i="1"/>
  <c r="AQ252" i="1"/>
  <c r="AQ50" i="1"/>
  <c r="AQ212" i="1"/>
  <c r="AQ261" i="1"/>
  <c r="AQ339" i="1"/>
  <c r="AQ150" i="1"/>
  <c r="AR150" i="1" s="1"/>
  <c r="AQ336" i="1"/>
  <c r="AQ75" i="1"/>
  <c r="AQ276" i="1"/>
  <c r="AQ142" i="1"/>
  <c r="AQ113" i="1"/>
  <c r="AR113" i="1" s="1"/>
  <c r="AQ40" i="1"/>
  <c r="AQ126" i="1"/>
  <c r="AQ144" i="1"/>
  <c r="AQ33" i="1"/>
  <c r="AQ347" i="1"/>
  <c r="AQ287" i="1"/>
  <c r="AQ153" i="1"/>
  <c r="AQ239" i="1"/>
  <c r="AQ335" i="1"/>
  <c r="AQ235" i="1"/>
  <c r="AR235" i="1" s="1"/>
  <c r="AQ39" i="1"/>
  <c r="AQ27" i="1"/>
  <c r="AQ233" i="1"/>
  <c r="AQ190" i="1"/>
  <c r="AQ181" i="1"/>
  <c r="AQ49" i="1"/>
  <c r="AR49" i="1" s="1"/>
  <c r="AQ210" i="1"/>
  <c r="AQ264" i="1"/>
  <c r="AQ187" i="1"/>
  <c r="AQ171" i="1"/>
  <c r="AQ8" i="1"/>
  <c r="AQ242" i="1"/>
  <c r="AQ155" i="1"/>
  <c r="AQ315" i="1"/>
  <c r="AQ219" i="1"/>
  <c r="AQ338" i="1"/>
  <c r="AQ159" i="1"/>
  <c r="AQ319" i="1"/>
  <c r="AQ307" i="1"/>
  <c r="AQ189" i="1"/>
  <c r="AQ110" i="1"/>
  <c r="AQ58" i="1"/>
  <c r="AQ119" i="1"/>
  <c r="AQ308" i="1"/>
  <c r="AQ312" i="1"/>
  <c r="AQ229" i="1"/>
  <c r="AQ132" i="1"/>
  <c r="AQ121" i="1"/>
  <c r="AQ263" i="1"/>
  <c r="AQ92" i="1"/>
  <c r="AQ350" i="1"/>
  <c r="AQ98" i="1"/>
  <c r="AQ134" i="1"/>
  <c r="AQ293" i="1"/>
  <c r="AQ3" i="1"/>
  <c r="AQ70" i="1"/>
  <c r="AQ145" i="1"/>
  <c r="AN200" i="1"/>
  <c r="AN226" i="1"/>
  <c r="AN131" i="1"/>
  <c r="AQ166" i="1"/>
  <c r="AQ316" i="1"/>
  <c r="AQ45" i="1"/>
  <c r="AQ251" i="1"/>
  <c r="AQ213" i="1"/>
  <c r="AQ151" i="1"/>
  <c r="AQ209" i="1"/>
  <c r="AQ194" i="1"/>
  <c r="AQ230" i="1"/>
  <c r="AQ165" i="1"/>
  <c r="AR165" i="1" s="1"/>
  <c r="AQ243" i="1"/>
  <c r="AQ31" i="1"/>
  <c r="AQ89" i="1"/>
  <c r="AN136" i="1"/>
  <c r="AN249" i="1"/>
  <c r="AN342" i="1"/>
  <c r="AN169" i="1"/>
  <c r="AN161" i="1"/>
  <c r="AQ349" i="1"/>
  <c r="AQ288" i="1"/>
  <c r="AQ87" i="1"/>
  <c r="AQ317" i="1"/>
  <c r="AQ295" i="1"/>
  <c r="AQ29" i="1"/>
  <c r="AQ222" i="1"/>
  <c r="AQ314" i="1"/>
  <c r="AQ61" i="1"/>
  <c r="AQ62" i="1"/>
  <c r="AQ157" i="1"/>
  <c r="AQ154" i="1"/>
  <c r="AQ25" i="1"/>
  <c r="AQ78" i="1"/>
  <c r="AQ56" i="1"/>
  <c r="AQ195" i="1"/>
  <c r="AR195" i="1" s="1"/>
  <c r="AQ186" i="1"/>
  <c r="AQ112" i="1"/>
  <c r="AQ129" i="1"/>
  <c r="AQ306" i="1"/>
  <c r="AQ291" i="1"/>
  <c r="AQ53" i="1"/>
  <c r="AQ96" i="1"/>
  <c r="AQ275" i="1"/>
  <c r="AQ124" i="1"/>
  <c r="AR124" i="1" s="1"/>
  <c r="AQ101" i="1"/>
  <c r="AR101" i="1" s="1"/>
  <c r="AQ178" i="1"/>
  <c r="AQ116" i="1"/>
  <c r="AQ262" i="1"/>
  <c r="AQ333" i="1"/>
  <c r="AQ67" i="1"/>
  <c r="AQ302" i="1"/>
  <c r="AQ162" i="1"/>
  <c r="AQ137" i="1"/>
  <c r="AQ82" i="1"/>
  <c r="AR82" i="1" s="1"/>
  <c r="AQ237" i="1"/>
  <c r="AR237" i="1" s="1"/>
  <c r="AQ274" i="1"/>
  <c r="AQ299" i="1"/>
  <c r="AN305" i="1"/>
  <c r="AN41" i="1"/>
  <c r="AQ143" i="1"/>
  <c r="AQ246" i="1"/>
  <c r="AQ320" i="1"/>
  <c r="AQ163" i="1"/>
  <c r="AQ226" i="1"/>
  <c r="AQ57" i="1"/>
  <c r="AQ175" i="1"/>
  <c r="AQ348" i="1"/>
  <c r="AQ220" i="1"/>
  <c r="AQ156" i="1"/>
  <c r="AQ205" i="1"/>
  <c r="AQ241" i="1"/>
  <c r="AQ228" i="1"/>
  <c r="AQ32" i="1"/>
  <c r="AQ76" i="1"/>
  <c r="AQ97" i="1"/>
  <c r="AQ253" i="1"/>
  <c r="AQ283" i="1"/>
  <c r="AQ133" i="1"/>
  <c r="AQ128" i="1"/>
  <c r="AQ232" i="1"/>
  <c r="AQ160" i="1"/>
  <c r="AQ294" i="1"/>
  <c r="AQ341" i="1"/>
  <c r="AQ337" i="1"/>
  <c r="AQ259" i="1"/>
  <c r="AQ54" i="1"/>
  <c r="AQ201" i="1"/>
  <c r="AQ149" i="1"/>
  <c r="AQ221" i="1"/>
  <c r="AQ227" i="1"/>
  <c r="AQ12" i="1"/>
  <c r="AQ256" i="1"/>
  <c r="AQ102" i="1"/>
  <c r="AQ204" i="1"/>
  <c r="AQ215" i="1"/>
  <c r="AR215" i="1" s="1"/>
  <c r="AQ131" i="1"/>
  <c r="AQ197" i="1"/>
  <c r="AQ114" i="1"/>
  <c r="AQ43" i="1"/>
  <c r="AQ77" i="1"/>
  <c r="AQ95" i="1"/>
  <c r="AR95" i="1" s="1"/>
  <c r="AQ267" i="1"/>
  <c r="AQ7" i="1"/>
  <c r="AR7" i="1" s="1"/>
  <c r="AQ180" i="1"/>
  <c r="AQ21" i="1"/>
  <c r="AQ352" i="1"/>
  <c r="AN123" i="1"/>
  <c r="AN307" i="1"/>
  <c r="AN334" i="1"/>
  <c r="AN255" i="1"/>
  <c r="AQ340" i="1"/>
  <c r="AQ16" i="1"/>
  <c r="AQ332" i="1"/>
  <c r="AQ225" i="1"/>
  <c r="AQ231" i="1"/>
  <c r="AQ34" i="1"/>
  <c r="AQ42" i="1"/>
  <c r="AR42" i="1" s="1"/>
  <c r="AQ74" i="1"/>
  <c r="AQ115" i="1"/>
  <c r="AQ192" i="1"/>
  <c r="AQ84" i="1"/>
  <c r="AR84" i="1" s="1"/>
  <c r="AQ344" i="1"/>
  <c r="AQ109" i="1"/>
  <c r="AQ91" i="1"/>
  <c r="AQ104" i="1"/>
  <c r="AQ240" i="1"/>
  <c r="AQ183" i="1"/>
  <c r="AN154" i="1"/>
  <c r="AN5" i="1"/>
  <c r="AQ90" i="1"/>
  <c r="AQ217" i="1"/>
  <c r="AQ38" i="1"/>
  <c r="AQ111" i="1"/>
  <c r="AQ28" i="1"/>
  <c r="AQ285" i="1"/>
  <c r="AR285" i="1" s="1"/>
  <c r="AQ147" i="1"/>
  <c r="AR147" i="1" s="1"/>
  <c r="AQ146" i="1"/>
  <c r="AQ79" i="1"/>
  <c r="AQ249" i="1"/>
  <c r="AR249" i="1" s="1"/>
  <c r="AQ135" i="1"/>
  <c r="AQ10" i="1"/>
  <c r="AQ44" i="1"/>
  <c r="AQ206" i="1"/>
  <c r="AQ270" i="1"/>
  <c r="AQ179" i="1"/>
  <c r="AQ321" i="1"/>
  <c r="AQ188" i="1"/>
  <c r="AR188" i="1" s="1"/>
  <c r="AQ309" i="1"/>
  <c r="AN62" i="1"/>
  <c r="AN300" i="1"/>
  <c r="AN271" i="1"/>
  <c r="AN76" i="1"/>
  <c r="AQ199" i="1"/>
  <c r="AQ292" i="1"/>
  <c r="AQ41" i="1"/>
  <c r="AQ19" i="1"/>
  <c r="AQ177" i="1"/>
  <c r="AQ117" i="1"/>
  <c r="AR117" i="1" s="1"/>
  <c r="AQ172" i="1"/>
  <c r="AQ334" i="1"/>
  <c r="AQ130" i="1"/>
  <c r="AQ342" i="1"/>
  <c r="AR342" i="1" s="1"/>
  <c r="AQ107" i="1"/>
  <c r="AQ141" i="1"/>
  <c r="AQ297" i="1"/>
  <c r="AR297" i="1" s="1"/>
  <c r="AQ20" i="1"/>
  <c r="AQ207" i="1"/>
  <c r="AQ169" i="1"/>
  <c r="AQ139" i="1"/>
  <c r="AQ193" i="1"/>
  <c r="AQ300" i="1"/>
  <c r="AQ24" i="1"/>
  <c r="AQ185" i="1"/>
  <c r="AQ48" i="1"/>
  <c r="AQ323" i="1"/>
  <c r="AQ269" i="1"/>
  <c r="AR269" i="1" s="1"/>
  <c r="AQ26" i="1"/>
  <c r="AR26" i="1" s="1"/>
  <c r="AQ18" i="1"/>
  <c r="AQ200" i="1"/>
  <c r="AR200" i="1" s="1"/>
  <c r="AQ343" i="1"/>
  <c r="AQ211" i="1"/>
  <c r="AQ346" i="1"/>
  <c r="AQ198" i="1"/>
  <c r="AQ224" i="1"/>
  <c r="AQ125" i="1"/>
  <c r="AQ66" i="1"/>
  <c r="AQ296" i="1"/>
  <c r="AQ36" i="1"/>
  <c r="AQ2" i="1"/>
  <c r="AQ15" i="1"/>
  <c r="AQ173" i="1"/>
  <c r="AQ168" i="1"/>
  <c r="AQ284" i="1"/>
  <c r="AR284" i="1" s="1"/>
  <c r="AQ280" i="1"/>
  <c r="AQ325" i="1"/>
  <c r="AQ86" i="1"/>
  <c r="AQ236" i="1"/>
  <c r="AQ99" i="1"/>
  <c r="AQ93" i="1"/>
  <c r="AQ167" i="1"/>
  <c r="AQ265" i="1"/>
  <c r="AQ148" i="1"/>
  <c r="AQ105" i="1"/>
  <c r="AR105" i="1" s="1"/>
  <c r="AQ30" i="1"/>
  <c r="AQ73" i="1"/>
  <c r="AR73" i="1" s="1"/>
  <c r="AQ328" i="1"/>
  <c r="AQ216" i="1"/>
  <c r="AQ286" i="1"/>
  <c r="AQ279" i="1"/>
  <c r="AQ245" i="1"/>
  <c r="AQ60" i="1"/>
  <c r="AR60" i="1" s="1"/>
  <c r="AQ63" i="1"/>
  <c r="AQ329" i="1"/>
  <c r="AQ258" i="1"/>
  <c r="AQ120" i="1"/>
  <c r="AQ17" i="1"/>
  <c r="AQ345" i="1"/>
  <c r="AQ182" i="1"/>
  <c r="AQ4" i="1"/>
  <c r="AQ247" i="1"/>
  <c r="AR247" i="1" s="1"/>
  <c r="AQ59" i="1"/>
  <c r="AQ65" i="1"/>
  <c r="AR65" i="1" s="1"/>
  <c r="AQ161" i="1"/>
  <c r="AR161" i="1" s="1"/>
  <c r="AQ118" i="1"/>
  <c r="AQ238" i="1"/>
  <c r="AR238" i="1" s="1"/>
  <c r="AQ108" i="1"/>
  <c r="AQ305" i="1"/>
  <c r="AQ140" i="1"/>
  <c r="AQ196" i="1"/>
  <c r="AQ14" i="1"/>
  <c r="AQ324" i="1"/>
  <c r="AR324" i="1" s="1"/>
  <c r="AQ64" i="1"/>
  <c r="AQ88" i="1"/>
  <c r="AN202" i="1"/>
  <c r="AN75" i="1"/>
  <c r="AR103" i="1"/>
  <c r="AR283" i="1" l="1"/>
  <c r="AR100" i="1"/>
  <c r="AR294" i="1"/>
  <c r="AR178" i="1"/>
  <c r="AR250" i="1"/>
  <c r="AR35" i="1"/>
  <c r="AR314" i="1"/>
  <c r="AR241" i="1"/>
  <c r="AR262" i="1"/>
  <c r="AR106" i="1"/>
  <c r="AR278" i="1"/>
  <c r="AR46" i="1"/>
  <c r="AR218" i="1"/>
  <c r="AR81" i="1"/>
  <c r="AR75" i="1"/>
  <c r="AR330" i="1"/>
  <c r="AR167" i="1"/>
  <c r="AR265" i="1"/>
  <c r="AR23" i="1"/>
  <c r="AR88" i="1"/>
  <c r="AR158" i="1"/>
  <c r="AR37" i="1"/>
  <c r="AR14" i="1"/>
  <c r="AR305" i="1"/>
  <c r="AR206" i="1"/>
  <c r="AR230" i="1"/>
  <c r="AR240" i="1"/>
  <c r="AR272" i="1"/>
  <c r="AR57" i="1"/>
  <c r="AR313" i="1"/>
  <c r="AR92" i="1"/>
  <c r="AR104" i="1"/>
  <c r="AR137" i="1"/>
  <c r="AR111" i="1"/>
  <c r="AR300" i="1"/>
  <c r="AR139" i="1"/>
  <c r="AR115" i="1"/>
  <c r="AR12" i="1"/>
  <c r="AR86" i="1"/>
  <c r="AR307" i="1"/>
  <c r="AR322" i="1"/>
  <c r="AR318" i="1"/>
  <c r="AR271" i="1"/>
  <c r="AR204" i="1"/>
  <c r="AR9" i="1"/>
  <c r="AR254" i="1"/>
  <c r="AR58" i="1"/>
  <c r="AR239" i="1"/>
  <c r="AR203" i="1"/>
  <c r="AR325" i="1"/>
  <c r="AR340" i="1"/>
  <c r="AR164" i="1"/>
  <c r="AR68" i="1"/>
  <c r="AR160" i="1"/>
  <c r="AR303" i="1"/>
  <c r="AR170" i="1"/>
  <c r="AR11" i="1"/>
  <c r="AR47" i="1"/>
  <c r="AR301" i="1"/>
  <c r="AR304" i="1"/>
  <c r="AR266" i="1"/>
  <c r="AR27" i="1"/>
  <c r="AR152" i="1"/>
  <c r="AR107" i="1"/>
  <c r="AR187" i="1"/>
  <c r="AR33" i="1"/>
  <c r="AR328" i="1"/>
  <c r="AR232" i="1"/>
  <c r="AR189" i="1"/>
  <c r="AR97" i="1"/>
  <c r="AR83" i="1"/>
  <c r="AR28" i="1"/>
  <c r="AR20" i="1"/>
  <c r="AR90" i="1"/>
  <c r="AR153" i="1"/>
  <c r="AR30" i="1"/>
  <c r="AR18" i="1"/>
  <c r="AR56" i="1"/>
  <c r="AR332" i="1"/>
  <c r="AR216" i="1"/>
  <c r="AR172" i="1"/>
  <c r="AR193" i="1"/>
  <c r="AR181" i="1"/>
  <c r="AR102" i="1"/>
  <c r="AR214" i="1"/>
  <c r="AR333" i="1"/>
  <c r="AR256" i="1"/>
  <c r="AR209" i="1"/>
  <c r="AR202" i="1"/>
  <c r="AR227" i="1"/>
  <c r="AR186" i="1"/>
  <c r="AR295" i="1"/>
  <c r="AR219" i="1"/>
  <c r="AR261" i="1"/>
  <c r="AR221" i="1"/>
  <c r="AR62" i="1"/>
  <c r="AR286" i="1"/>
  <c r="AR243" i="1"/>
  <c r="AR233" i="1"/>
  <c r="AR196" i="1"/>
  <c r="AR217" i="1"/>
  <c r="AR36" i="1"/>
  <c r="AR220" i="1"/>
  <c r="AR323" i="1"/>
  <c r="AR231" i="1"/>
  <c r="AR128" i="1"/>
  <c r="AR146" i="1"/>
  <c r="AR53" i="1"/>
  <c r="AR251" i="1"/>
  <c r="AR334" i="1"/>
  <c r="AR280" i="1"/>
  <c r="AR320" i="1"/>
  <c r="AR166" i="1"/>
  <c r="AR50" i="1"/>
  <c r="AR337" i="1"/>
  <c r="AR120" i="1"/>
  <c r="AR207" i="1"/>
  <c r="AR138" i="1"/>
  <c r="AR290" i="1"/>
  <c r="AR327" i="1"/>
  <c r="AR258" i="1"/>
  <c r="AR15" i="1"/>
  <c r="AR292" i="1"/>
  <c r="AR199" i="1"/>
  <c r="AR70" i="1"/>
  <c r="AR133" i="1"/>
  <c r="AR175" i="1"/>
  <c r="AR236" i="1"/>
  <c r="AR98" i="1"/>
  <c r="AR338" i="1"/>
  <c r="AR192" i="1"/>
  <c r="AR131" i="1"/>
  <c r="AR143" i="1"/>
  <c r="AR352" i="1"/>
  <c r="AR312" i="1"/>
  <c r="AR194" i="1"/>
  <c r="AR210" i="1"/>
  <c r="AR74" i="1"/>
  <c r="AR39" i="1"/>
  <c r="AR142" i="1"/>
  <c r="AR156" i="1"/>
  <c r="AR276" i="1"/>
  <c r="AR48" i="1"/>
  <c r="AR245" i="1"/>
  <c r="AR130" i="1"/>
  <c r="AR223" i="1"/>
  <c r="AR185" i="1"/>
  <c r="AR224" i="1"/>
  <c r="AR309" i="1"/>
  <c r="AR149" i="1"/>
  <c r="AR162" i="1"/>
  <c r="AR4" i="1"/>
  <c r="AR302" i="1"/>
  <c r="AR244" i="1"/>
  <c r="AR32" i="1"/>
  <c r="AR176" i="1"/>
  <c r="AR319" i="1"/>
  <c r="AR168" i="1"/>
  <c r="AR234" i="1"/>
  <c r="AR19" i="1"/>
  <c r="AR180" i="1"/>
  <c r="AR348" i="1"/>
  <c r="AR257" i="1"/>
  <c r="AR157" i="1"/>
  <c r="AR110" i="1"/>
  <c r="AR339" i="1"/>
  <c r="AR273" i="1"/>
  <c r="AR16" i="1"/>
  <c r="AR77" i="1"/>
  <c r="AR45" i="1"/>
  <c r="AR350" i="1"/>
  <c r="AR51" i="1"/>
  <c r="AR182" i="1"/>
  <c r="AR346" i="1"/>
  <c r="AR129" i="1"/>
  <c r="AR263" i="1"/>
  <c r="AR159" i="1"/>
  <c r="AR289" i="1"/>
  <c r="AR201" i="1"/>
  <c r="AR255" i="1"/>
  <c r="AR3" i="1"/>
  <c r="AR191" i="1"/>
  <c r="AR89" i="1"/>
  <c r="AR94" i="1"/>
  <c r="AR99" i="1"/>
  <c r="AR79" i="1"/>
  <c r="AR225" i="1"/>
  <c r="AR134" i="1"/>
  <c r="AR55" i="1"/>
  <c r="AR141" i="1"/>
  <c r="AR24" i="1"/>
  <c r="AR291" i="1"/>
  <c r="AR198" i="1"/>
  <c r="AR321" i="1"/>
  <c r="AR29" i="1"/>
  <c r="AR163" i="1"/>
  <c r="AR270" i="1"/>
  <c r="AR228" i="1"/>
  <c r="AR132" i="1"/>
  <c r="AR64" i="1"/>
  <c r="AR38" i="1"/>
  <c r="AR315" i="1"/>
  <c r="AR136" i="1"/>
  <c r="AR277" i="1"/>
  <c r="AR125" i="1"/>
  <c r="AR112" i="1"/>
  <c r="AR148" i="1"/>
  <c r="AR44" i="1"/>
  <c r="AR87" i="1"/>
  <c r="AR22" i="1"/>
  <c r="AR329" i="1"/>
  <c r="AR10" i="1"/>
  <c r="AR242" i="1"/>
  <c r="AR69" i="1"/>
  <c r="AR80" i="1"/>
  <c r="AR211" i="1"/>
  <c r="AR34" i="1"/>
  <c r="AR349" i="1"/>
  <c r="AR119" i="1"/>
  <c r="AR8" i="1"/>
  <c r="AR296" i="1"/>
  <c r="AR151" i="1"/>
  <c r="AR171" i="1"/>
  <c r="AR331" i="1"/>
  <c r="AR213" i="1"/>
  <c r="AR174" i="1"/>
  <c r="AR253" i="1"/>
  <c r="AR61" i="1"/>
  <c r="AR109" i="1"/>
  <c r="AR43" i="1"/>
  <c r="AR306" i="1"/>
  <c r="AR212" i="1"/>
  <c r="AR179" i="1"/>
  <c r="AR279" i="1"/>
  <c r="AR114" i="1"/>
  <c r="AR316" i="1"/>
  <c r="AR259" i="1"/>
  <c r="AR76" i="1"/>
  <c r="AR345" i="1"/>
  <c r="AR177" i="1"/>
  <c r="AR31" i="1"/>
  <c r="AR126" i="1"/>
  <c r="AR252" i="1"/>
  <c r="AR351" i="1"/>
  <c r="AR311" i="1"/>
  <c r="AR2" i="1"/>
  <c r="AR169" i="1"/>
  <c r="AR144" i="1"/>
  <c r="AR299" i="1"/>
  <c r="AR145" i="1"/>
  <c r="AR121" i="1"/>
  <c r="AR246" i="1"/>
  <c r="AR281" i="1"/>
  <c r="AR344" i="1"/>
  <c r="AR190" i="1"/>
  <c r="AR67" i="1"/>
  <c r="AR13" i="1"/>
  <c r="AR197" i="1"/>
  <c r="AR116" i="1"/>
  <c r="AR108" i="1"/>
  <c r="AR205" i="1"/>
  <c r="AR155" i="1"/>
  <c r="AR85" i="1"/>
  <c r="AR184" i="1"/>
  <c r="AR54" i="1"/>
  <c r="AR222" i="1"/>
  <c r="AR40" i="1"/>
  <c r="AR41" i="1"/>
  <c r="AR341" i="1"/>
  <c r="AR317" i="1"/>
  <c r="AR229" i="1"/>
  <c r="AR6" i="1"/>
  <c r="AR5" i="1"/>
  <c r="AR298" i="1"/>
  <c r="AR21" i="1"/>
  <c r="AR78" i="1"/>
  <c r="AR288" i="1"/>
  <c r="AR308" i="1"/>
  <c r="AR17" i="1"/>
  <c r="AR118" i="1"/>
  <c r="AR63" i="1"/>
  <c r="AR135" i="1"/>
  <c r="AR274" i="1"/>
  <c r="AR25" i="1"/>
  <c r="AR335" i="1"/>
  <c r="AR173" i="1"/>
  <c r="AR93" i="1"/>
  <c r="AR183" i="1"/>
  <c r="AR275" i="1"/>
  <c r="AR154" i="1"/>
  <c r="AR293" i="1"/>
  <c r="AR336" i="1"/>
  <c r="AR72" i="1"/>
  <c r="AR208" i="1"/>
  <c r="AR140" i="1"/>
  <c r="AR66" i="1"/>
  <c r="AR267" i="1"/>
  <c r="AR96" i="1"/>
  <c r="AR282" i="1"/>
  <c r="AR59" i="1"/>
  <c r="AR264" i="1"/>
  <c r="AR287" i="1"/>
  <c r="AR343" i="1"/>
  <c r="AR91" i="1"/>
  <c r="AR226" i="1"/>
  <c r="AR347" i="1"/>
  <c r="AT37" i="1" l="1"/>
  <c r="AU37" i="1" s="1"/>
  <c r="AT135" i="1"/>
  <c r="AU135" i="1" s="1"/>
  <c r="AT123" i="1"/>
  <c r="AU123" i="1" s="1"/>
  <c r="AT296" i="1"/>
  <c r="AU296" i="1" s="1"/>
  <c r="AT20" i="1"/>
  <c r="AU20" i="1" s="1"/>
  <c r="AT340" i="1"/>
  <c r="AU340" i="1" s="1"/>
  <c r="AT155" i="1"/>
  <c r="AU155" i="1" s="1"/>
  <c r="AT169" i="1"/>
  <c r="AU169" i="1" s="1"/>
  <c r="AT83" i="1"/>
  <c r="AU83" i="1" s="1"/>
  <c r="AT117" i="1"/>
  <c r="AU117" i="1" s="1"/>
  <c r="AT91" i="1"/>
  <c r="AU91" i="1" s="1"/>
  <c r="AT183" i="1"/>
  <c r="AU183" i="1" s="1"/>
  <c r="AT255" i="1"/>
  <c r="AU255" i="1" s="1"/>
  <c r="AT144" i="1"/>
  <c r="AU144" i="1" s="1"/>
  <c r="AT93" i="1"/>
  <c r="AU93" i="1" s="1"/>
  <c r="AT174" i="1"/>
  <c r="AU174" i="1" s="1"/>
  <c r="AT321" i="1"/>
  <c r="AU321" i="1" s="1"/>
  <c r="AT36" i="1"/>
  <c r="AU36" i="1" s="1"/>
  <c r="AT282" i="1"/>
  <c r="AU282" i="1" s="1"/>
  <c r="AT21" i="1"/>
  <c r="AU21" i="1" s="1"/>
  <c r="AT224" i="1"/>
  <c r="AU224" i="1" s="1"/>
  <c r="AT306" i="1"/>
  <c r="AU306" i="1" s="1"/>
  <c r="AT287" i="1"/>
  <c r="AU287" i="1" s="1"/>
  <c r="AT11" i="1"/>
  <c r="AU11" i="1" s="1"/>
  <c r="AT152" i="1"/>
  <c r="AU152" i="1" s="1"/>
  <c r="AT279" i="1"/>
  <c r="AU279" i="1" s="1"/>
  <c r="AT233" i="1"/>
  <c r="AU233" i="1" s="1"/>
  <c r="AT96" i="1"/>
  <c r="AU96" i="1" s="1"/>
  <c r="AT173" i="1"/>
  <c r="AU173" i="1" s="1"/>
  <c r="AT179" i="1"/>
  <c r="AU179" i="1" s="1"/>
  <c r="AT337" i="1"/>
  <c r="AU337" i="1" s="1"/>
  <c r="AT6" i="1"/>
  <c r="AU6" i="1" s="1"/>
  <c r="AT307" i="1"/>
  <c r="AU307" i="1" s="1"/>
  <c r="AT267" i="1"/>
  <c r="AU267" i="1" s="1"/>
  <c r="AT55" i="1"/>
  <c r="AU55" i="1" s="1"/>
  <c r="AT317" i="1"/>
  <c r="AU317" i="1" s="1"/>
  <c r="AT216" i="1"/>
  <c r="AU216" i="1" s="1"/>
  <c r="AT51" i="1"/>
  <c r="AU51" i="1" s="1"/>
  <c r="AT186" i="1"/>
  <c r="AU186" i="1" s="1"/>
  <c r="AT274" i="1"/>
  <c r="AU274" i="1" s="1"/>
  <c r="AT15" i="1"/>
  <c r="AU15" i="1" s="1"/>
  <c r="AT312" i="1"/>
  <c r="AU312" i="1" s="1"/>
  <c r="AT25" i="1"/>
  <c r="AU25" i="1" s="1"/>
  <c r="AT166" i="1"/>
  <c r="AU166" i="1" s="1"/>
  <c r="AT63" i="1"/>
  <c r="AU63" i="1" s="1"/>
  <c r="AT190" i="1"/>
  <c r="AU190" i="1" s="1"/>
  <c r="AT335" i="1"/>
  <c r="AU335" i="1" s="1"/>
  <c r="AT251" i="1"/>
  <c r="AU251" i="1" s="1"/>
  <c r="AT60" i="1"/>
  <c r="AU60" i="1" s="1"/>
  <c r="AT284" i="1"/>
  <c r="AU284" i="1" s="1"/>
  <c r="AT352" i="1"/>
  <c r="AU352" i="1" s="1"/>
  <c r="AT228" i="1"/>
  <c r="AU228" i="1" s="1"/>
  <c r="AT109" i="1"/>
  <c r="AU109" i="1" s="1"/>
  <c r="AT161" i="1"/>
  <c r="AU161" i="1" s="1"/>
  <c r="AT66" i="1"/>
  <c r="AU66" i="1" s="1"/>
  <c r="AT227" i="1"/>
  <c r="AU227" i="1" s="1"/>
  <c r="AT16" i="1"/>
  <c r="AU16" i="1" s="1"/>
  <c r="AT142" i="1"/>
  <c r="AU142" i="1" s="1"/>
  <c r="AT240" i="1"/>
  <c r="AU240" i="1" s="1"/>
  <c r="AT9" i="1"/>
  <c r="AU9" i="1" s="1"/>
  <c r="AT12" i="1"/>
  <c r="AU12" i="1" s="1"/>
  <c r="AT205" i="1"/>
  <c r="AU205" i="1" s="1"/>
  <c r="AT351" i="1"/>
  <c r="AU351" i="1" s="1"/>
  <c r="AT127" i="1"/>
  <c r="AU127" i="1" s="1"/>
  <c r="AT74" i="1"/>
  <c r="AU74" i="1" s="1"/>
  <c r="AT234" i="1"/>
  <c r="AU234" i="1" s="1"/>
  <c r="AT214" i="1"/>
  <c r="AU214" i="1" s="1"/>
  <c r="AT349" i="1"/>
  <c r="AU349" i="1" s="1"/>
  <c r="AT193" i="1"/>
  <c r="AU193" i="1" s="1"/>
  <c r="AT182" i="1"/>
  <c r="AU182" i="1" s="1"/>
  <c r="AT194" i="1"/>
  <c r="AU194" i="1" s="1"/>
  <c r="AT97" i="1"/>
  <c r="AU97" i="1" s="1"/>
  <c r="AT134" i="1"/>
  <c r="AU134" i="1" s="1"/>
  <c r="AT85" i="1"/>
  <c r="AU85" i="1" s="1"/>
  <c r="AT244" i="1"/>
  <c r="AU244" i="1" s="1"/>
  <c r="AT313" i="1"/>
  <c r="AU313" i="1" s="1"/>
  <c r="AT56" i="1"/>
  <c r="AU56" i="1" s="1"/>
  <c r="AT112" i="1"/>
  <c r="AU112" i="1" s="1"/>
  <c r="AT154" i="1"/>
  <c r="AU154" i="1" s="1"/>
  <c r="AT26" i="1"/>
  <c r="AU26" i="1" s="1"/>
  <c r="AT53" i="1"/>
  <c r="AU53" i="1" s="1"/>
  <c r="AT239" i="1"/>
  <c r="AU239" i="1" s="1"/>
  <c r="AT218" i="1"/>
  <c r="AU218" i="1" s="1"/>
  <c r="AT49" i="1"/>
  <c r="AU49" i="1" s="1"/>
  <c r="AT22" i="1"/>
  <c r="AU22" i="1" s="1"/>
  <c r="AT204" i="1"/>
  <c r="AU204" i="1" s="1"/>
  <c r="AT34" i="1"/>
  <c r="AU34" i="1" s="1"/>
  <c r="AT342" i="1"/>
  <c r="AU342" i="1" s="1"/>
  <c r="AT211" i="1"/>
  <c r="AU211" i="1" s="1"/>
  <c r="AT82" i="1"/>
  <c r="AU82" i="1" s="1"/>
  <c r="AT177" i="1"/>
  <c r="AU177" i="1" s="1"/>
  <c r="AT7" i="1"/>
  <c r="AU7" i="1" s="1"/>
  <c r="AT42" i="1"/>
  <c r="AU42" i="1" s="1"/>
  <c r="AT40" i="1"/>
  <c r="AU40" i="1" s="1"/>
  <c r="AT345" i="1"/>
  <c r="AU345" i="1" s="1"/>
  <c r="AT44" i="1"/>
  <c r="AU44" i="1" s="1"/>
  <c r="AT278" i="1"/>
  <c r="AU278" i="1" s="1"/>
  <c r="AT249" i="1"/>
  <c r="AU249" i="1" s="1"/>
  <c r="AT137" i="1"/>
  <c r="AU137" i="1" s="1"/>
  <c r="AT333" i="1"/>
  <c r="AU333" i="1" s="1"/>
  <c r="AT147" i="1"/>
  <c r="AU147" i="1" s="1"/>
  <c r="AT146" i="1"/>
  <c r="AU146" i="1" s="1"/>
  <c r="AT297" i="1"/>
  <c r="AU297" i="1" s="1"/>
  <c r="AT281" i="1"/>
  <c r="AU281" i="1" s="1"/>
  <c r="AT64" i="1"/>
  <c r="AU64" i="1" s="1"/>
  <c r="AT243" i="1"/>
  <c r="AU243" i="1" s="1"/>
  <c r="AT43" i="1"/>
  <c r="AU43" i="1" s="1"/>
  <c r="AT19" i="1"/>
  <c r="AU19" i="1" s="1"/>
  <c r="AT94" i="1"/>
  <c r="AU94" i="1" s="1"/>
  <c r="AT290" i="1"/>
  <c r="AU290" i="1" s="1"/>
  <c r="AT328" i="1"/>
  <c r="AU328" i="1" s="1"/>
  <c r="AT288" i="1"/>
  <c r="AU288" i="1" s="1"/>
  <c r="AT48" i="1"/>
  <c r="AU48" i="1" s="1"/>
  <c r="AT160" i="1"/>
  <c r="AU160" i="1" s="1"/>
  <c r="AT248" i="1"/>
  <c r="AU248" i="1" s="1"/>
  <c r="AT325" i="1"/>
  <c r="AU325" i="1" s="1"/>
  <c r="AT119" i="1"/>
  <c r="AU119" i="1" s="1"/>
  <c r="AT2" i="1"/>
  <c r="AU2" i="1" s="1"/>
  <c r="AT125" i="1"/>
  <c r="AU125" i="1" s="1"/>
  <c r="AT124" i="1"/>
  <c r="AU124" i="1" s="1"/>
  <c r="AT59" i="1"/>
  <c r="AU59" i="1" s="1"/>
  <c r="AT162" i="1"/>
  <c r="AU162" i="1" s="1"/>
  <c r="AT293" i="1"/>
  <c r="AU293" i="1" s="1"/>
  <c r="AT329" i="1"/>
  <c r="AU329" i="1" s="1"/>
  <c r="AT54" i="1"/>
  <c r="AU54" i="1" s="1"/>
  <c r="AT130" i="1"/>
  <c r="AU130" i="1" s="1"/>
  <c r="AT241" i="1"/>
  <c r="AU241" i="1" s="1"/>
  <c r="AT338" i="1"/>
  <c r="AU338" i="1" s="1"/>
  <c r="AT107" i="1"/>
  <c r="AU107" i="1" s="1"/>
  <c r="AT88" i="1"/>
  <c r="AU88" i="1" s="1"/>
  <c r="AT232" i="1"/>
  <c r="AU232" i="1" s="1"/>
  <c r="AT52" i="1"/>
  <c r="AU52" i="1" s="1"/>
  <c r="AT195" i="1"/>
  <c r="AU195" i="1" s="1"/>
  <c r="AT223" i="1"/>
  <c r="AU223" i="1" s="1"/>
  <c r="AT311" i="1"/>
  <c r="AU311" i="1" s="1"/>
  <c r="AT263" i="1"/>
  <c r="AU263" i="1" s="1"/>
  <c r="AT253" i="1"/>
  <c r="AU253" i="1" s="1"/>
  <c r="AT315" i="1"/>
  <c r="AU315" i="1" s="1"/>
  <c r="AT305" i="1"/>
  <c r="AU305" i="1" s="1"/>
  <c r="AT28" i="1"/>
  <c r="AU28" i="1" s="1"/>
  <c r="AT143" i="1"/>
  <c r="AU143" i="1" s="1"/>
  <c r="AT35" i="1"/>
  <c r="AU35" i="1" s="1"/>
  <c r="AT201" i="1"/>
  <c r="AU201" i="1" s="1"/>
  <c r="AT145" i="1"/>
  <c r="AU145" i="1" s="1"/>
  <c r="AT259" i="1"/>
  <c r="AU259" i="1" s="1"/>
  <c r="AT262" i="1"/>
  <c r="AU262" i="1" s="1"/>
  <c r="AT114" i="1"/>
  <c r="AU114" i="1" s="1"/>
  <c r="AT41" i="1"/>
  <c r="AU41" i="1" s="1"/>
  <c r="AT210" i="1"/>
  <c r="AU210" i="1" s="1"/>
  <c r="AT196" i="1"/>
  <c r="AU196" i="1" s="1"/>
  <c r="AT197" i="1"/>
  <c r="AU197" i="1" s="1"/>
  <c r="AT61" i="1"/>
  <c r="AU61" i="1" s="1"/>
  <c r="AT139" i="1"/>
  <c r="AU139" i="1" s="1"/>
  <c r="AT189" i="1"/>
  <c r="AU189" i="1" s="1"/>
  <c r="AT276" i="1"/>
  <c r="AU276" i="1" s="1"/>
  <c r="AT65" i="1"/>
  <c r="AU65" i="1" s="1"/>
  <c r="AT226" i="1"/>
  <c r="AU226" i="1" s="1"/>
  <c r="AT181" i="1"/>
  <c r="AU181" i="1" s="1"/>
  <c r="AT184" i="1"/>
  <c r="AU184" i="1" s="1"/>
  <c r="AT121" i="1"/>
  <c r="AU121" i="1" s="1"/>
  <c r="AT213" i="1"/>
  <c r="AU213" i="1" s="1"/>
  <c r="AT8" i="1"/>
  <c r="AU8" i="1" s="1"/>
  <c r="AT110" i="1"/>
  <c r="AU110" i="1" s="1"/>
  <c r="AT302" i="1"/>
  <c r="AU302" i="1" s="1"/>
  <c r="AT229" i="1"/>
  <c r="AU229" i="1" s="1"/>
  <c r="AT75" i="1"/>
  <c r="AU75" i="1" s="1"/>
  <c r="AT350" i="1"/>
  <c r="AU350" i="1" s="1"/>
  <c r="AT102" i="1"/>
  <c r="AU102" i="1" s="1"/>
  <c r="AT14" i="1"/>
  <c r="AU14" i="1" s="1"/>
  <c r="AT175" i="1"/>
  <c r="AU175" i="1" s="1"/>
  <c r="AT5" i="1"/>
  <c r="AU5" i="1" s="1"/>
  <c r="AT24" i="1"/>
  <c r="AU24" i="1" s="1"/>
  <c r="AT199" i="1"/>
  <c r="AU199" i="1" s="1"/>
  <c r="AT277" i="1"/>
  <c r="AU277" i="1" s="1"/>
  <c r="AT167" i="1"/>
  <c r="AU167" i="1" s="1"/>
  <c r="AT165" i="1"/>
  <c r="AU165" i="1" s="1"/>
  <c r="AT236" i="1"/>
  <c r="AU236" i="1" s="1"/>
  <c r="AT32" i="1"/>
  <c r="AU32" i="1" s="1"/>
  <c r="AT176" i="1"/>
  <c r="AU176" i="1" s="1"/>
  <c r="AT310" i="1"/>
  <c r="AU310" i="1" s="1"/>
  <c r="AT178" i="1"/>
  <c r="AU178" i="1" s="1"/>
  <c r="AT103" i="1"/>
  <c r="AU103" i="1" s="1"/>
  <c r="AT326" i="1"/>
  <c r="AU326" i="1" s="1"/>
  <c r="AT192" i="1"/>
  <c r="AU192" i="1" s="1"/>
  <c r="AT77" i="1"/>
  <c r="AU77" i="1" s="1"/>
  <c r="AT98" i="1"/>
  <c r="AU98" i="1" s="1"/>
  <c r="AT170" i="1"/>
  <c r="AU170" i="1" s="1"/>
  <c r="AT104" i="1"/>
  <c r="AU104" i="1" s="1"/>
  <c r="AT202" i="1"/>
  <c r="AU202" i="1" s="1"/>
  <c r="AT148" i="1"/>
  <c r="AU148" i="1" s="1"/>
  <c r="AT269" i="1"/>
  <c r="AU269" i="1" s="1"/>
  <c r="AT270" i="1"/>
  <c r="AU270" i="1" s="1"/>
  <c r="AT247" i="1"/>
  <c r="AU247" i="1" s="1"/>
  <c r="AT339" i="1"/>
  <c r="AU339" i="1" s="1"/>
  <c r="AT272" i="1"/>
  <c r="AU272" i="1" s="1"/>
  <c r="AT140" i="1"/>
  <c r="AU140" i="1" s="1"/>
  <c r="AT289" i="1"/>
  <c r="AU289" i="1" s="1"/>
  <c r="AT265" i="1"/>
  <c r="AU265" i="1" s="1"/>
  <c r="AT4" i="1"/>
  <c r="AU4" i="1" s="1"/>
  <c r="AT291" i="1"/>
  <c r="AU291" i="1" s="1"/>
  <c r="AT132" i="1"/>
  <c r="AU132" i="1" s="1"/>
  <c r="AT27" i="1"/>
  <c r="AU27" i="1" s="1"/>
  <c r="AT318" i="1"/>
  <c r="AU318" i="1" s="1"/>
  <c r="AT273" i="1"/>
  <c r="AU273" i="1" s="1"/>
  <c r="AT89" i="1"/>
  <c r="AU89" i="1" s="1"/>
  <c r="AT275" i="1"/>
  <c r="AU275" i="1" s="1"/>
  <c r="AT10" i="1"/>
  <c r="AU10" i="1" s="1"/>
  <c r="AT191" i="1"/>
  <c r="AU191" i="1" s="1"/>
  <c r="AT164" i="1"/>
  <c r="AU164" i="1" s="1"/>
  <c r="AT126" i="1"/>
  <c r="AU126" i="1" s="1"/>
  <c r="AT73" i="1"/>
  <c r="AU73" i="1" s="1"/>
  <c r="AT260" i="1"/>
  <c r="AU260" i="1" s="1"/>
  <c r="AT309" i="1"/>
  <c r="AU309" i="1" s="1"/>
  <c r="AT18" i="1"/>
  <c r="AU18" i="1" s="1"/>
  <c r="AT208" i="1"/>
  <c r="AU208" i="1" s="1"/>
  <c r="AT245" i="1"/>
  <c r="AU245" i="1" s="1"/>
  <c r="AT81" i="1"/>
  <c r="AU81" i="1" s="1"/>
  <c r="AT62" i="1"/>
  <c r="AU62" i="1" s="1"/>
  <c r="AT292" i="1"/>
  <c r="AU292" i="1" s="1"/>
  <c r="AT207" i="1"/>
  <c r="AU207" i="1" s="1"/>
  <c r="AT220" i="1"/>
  <c r="AU220" i="1" s="1"/>
  <c r="AT299" i="1"/>
  <c r="AU299" i="1" s="1"/>
  <c r="AT180" i="1"/>
  <c r="AU180" i="1" s="1"/>
  <c r="AT47" i="1"/>
  <c r="AU47" i="1" s="1"/>
  <c r="AT46" i="1"/>
  <c r="AU46" i="1" s="1"/>
  <c r="AT100" i="1"/>
  <c r="AU100" i="1" s="1"/>
  <c r="AT300" i="1"/>
  <c r="AU300" i="1" s="1"/>
  <c r="AT322" i="1"/>
  <c r="AU322" i="1" s="1"/>
  <c r="AT314" i="1"/>
  <c r="AU314" i="1" s="1"/>
  <c r="AT346" i="1"/>
  <c r="AU346" i="1" s="1"/>
  <c r="AT159" i="1"/>
  <c r="AU159" i="1" s="1"/>
  <c r="AT187" i="1"/>
  <c r="AU187" i="1" s="1"/>
  <c r="AT257" i="1"/>
  <c r="AU257" i="1" s="1"/>
  <c r="AT237" i="1"/>
  <c r="AU237" i="1" s="1"/>
  <c r="AT341" i="1"/>
  <c r="AU341" i="1" s="1"/>
  <c r="AT219" i="1"/>
  <c r="AU219" i="1" s="1"/>
  <c r="AT149" i="1"/>
  <c r="AU149" i="1" s="1"/>
  <c r="AT138" i="1"/>
  <c r="AU138" i="1" s="1"/>
  <c r="AT45" i="1"/>
  <c r="AU45" i="1" s="1"/>
  <c r="AT84" i="1"/>
  <c r="AU84" i="1" s="1"/>
  <c r="AT308" i="1"/>
  <c r="AU308" i="1" s="1"/>
  <c r="AT71" i="1"/>
  <c r="AU71" i="1" s="1"/>
  <c r="AT95" i="1"/>
  <c r="AU95" i="1" s="1"/>
  <c r="AT323" i="1"/>
  <c r="AU323" i="1" s="1"/>
  <c r="AT116" i="1"/>
  <c r="AU116" i="1" s="1"/>
  <c r="AT31" i="1"/>
  <c r="AU31" i="1" s="1"/>
  <c r="AT113" i="1"/>
  <c r="AU113" i="1" s="1"/>
  <c r="AT235" i="1"/>
  <c r="AU235" i="1" s="1"/>
  <c r="AT280" i="1"/>
  <c r="AU280" i="1" s="1"/>
  <c r="AT200" i="1"/>
  <c r="AU200" i="1" s="1"/>
  <c r="AT298" i="1"/>
  <c r="AU298" i="1" s="1"/>
  <c r="AT250" i="1"/>
  <c r="AU250" i="1" s="1"/>
  <c r="AT304" i="1"/>
  <c r="AU304" i="1" s="1"/>
  <c r="AT136" i="1"/>
  <c r="AU136" i="1" s="1"/>
  <c r="AT172" i="1"/>
  <c r="AU172" i="1" s="1"/>
  <c r="AT271" i="1"/>
  <c r="AU271" i="1" s="1"/>
  <c r="AT23" i="1"/>
  <c r="AU23" i="1" s="1"/>
  <c r="AT156" i="1"/>
  <c r="AU156" i="1" s="1"/>
  <c r="AT151" i="1"/>
  <c r="AU151" i="1" s="1"/>
  <c r="AT87" i="1"/>
  <c r="AU87" i="1" s="1"/>
  <c r="AT258" i="1"/>
  <c r="AU258" i="1" s="1"/>
  <c r="AT150" i="1"/>
  <c r="AU150" i="1" s="1"/>
  <c r="AT80" i="1"/>
  <c r="AU80" i="1" s="1"/>
  <c r="AT324" i="1"/>
  <c r="AU324" i="1" s="1"/>
  <c r="AT105" i="1"/>
  <c r="AU105" i="1" s="1"/>
  <c r="AT30" i="1"/>
  <c r="AU30" i="1" s="1"/>
  <c r="AT285" i="1"/>
  <c r="AU285" i="1" s="1"/>
  <c r="AT230" i="1"/>
  <c r="AU230" i="1" s="1"/>
  <c r="AT133" i="1"/>
  <c r="AU133" i="1" s="1"/>
  <c r="AT301" i="1"/>
  <c r="AU301" i="1" s="1"/>
  <c r="AT336" i="1"/>
  <c r="AU336" i="1" s="1"/>
  <c r="AT168" i="1"/>
  <c r="AU168" i="1" s="1"/>
  <c r="AT101" i="1"/>
  <c r="AU101" i="1" s="1"/>
  <c r="AT185" i="1"/>
  <c r="AU185" i="1" s="1"/>
  <c r="AT158" i="1"/>
  <c r="AU158" i="1" s="1"/>
  <c r="AT39" i="1"/>
  <c r="AU39" i="1" s="1"/>
  <c r="AT222" i="1"/>
  <c r="AU222" i="1" s="1"/>
  <c r="AT256" i="1"/>
  <c r="AU256" i="1" s="1"/>
  <c r="AT212" i="1"/>
  <c r="AU212" i="1" s="1"/>
  <c r="AT13" i="1"/>
  <c r="AU13" i="1" s="1"/>
  <c r="AT33" i="1"/>
  <c r="AU33" i="1" s="1"/>
  <c r="AT203" i="1"/>
  <c r="AU203" i="1" s="1"/>
  <c r="AT332" i="1"/>
  <c r="AU332" i="1" s="1"/>
  <c r="AT266" i="1"/>
  <c r="AU266" i="1" s="1"/>
  <c r="AT3" i="1"/>
  <c r="AU3" i="1" s="1"/>
  <c r="AT163" i="1"/>
  <c r="AU163" i="1" s="1"/>
  <c r="AT209" i="1"/>
  <c r="AU209" i="1" s="1"/>
  <c r="AT347" i="1"/>
  <c r="AU347" i="1" s="1"/>
  <c r="AT29" i="1"/>
  <c r="AU29" i="1" s="1"/>
  <c r="AT131" i="1"/>
  <c r="AU131" i="1" s="1"/>
  <c r="AT122" i="1"/>
  <c r="AU122" i="1" s="1"/>
  <c r="AT231" i="1"/>
  <c r="AU231" i="1" s="1"/>
  <c r="AT221" i="1"/>
  <c r="AU221" i="1" s="1"/>
  <c r="AT129" i="1"/>
  <c r="AU129" i="1" s="1"/>
  <c r="AT58" i="1"/>
  <c r="AU58" i="1" s="1"/>
  <c r="AT319" i="1"/>
  <c r="AU319" i="1" s="1"/>
  <c r="AT242" i="1"/>
  <c r="AU242" i="1" s="1"/>
  <c r="AT215" i="1"/>
  <c r="AU215" i="1" s="1"/>
  <c r="AT238" i="1"/>
  <c r="AU238" i="1" s="1"/>
  <c r="AT343" i="1"/>
  <c r="AU343" i="1" s="1"/>
  <c r="AT67" i="1"/>
  <c r="AU67" i="1" s="1"/>
  <c r="AT141" i="1"/>
  <c r="AU141" i="1" s="1"/>
  <c r="AT92" i="1"/>
  <c r="AU92" i="1" s="1"/>
  <c r="AT344" i="1"/>
  <c r="AU344" i="1" s="1"/>
  <c r="AT198" i="1"/>
  <c r="AU198" i="1" s="1"/>
  <c r="AT78" i="1"/>
  <c r="AU78" i="1" s="1"/>
  <c r="AT17" i="1"/>
  <c r="AU17" i="1" s="1"/>
  <c r="AT90" i="1"/>
  <c r="AU90" i="1" s="1"/>
  <c r="AT303" i="1"/>
  <c r="AU303" i="1" s="1"/>
  <c r="AT217" i="1"/>
  <c r="AU217" i="1" s="1"/>
  <c r="AT57" i="1"/>
  <c r="AU57" i="1" s="1"/>
  <c r="AT254" i="1"/>
  <c r="AU254" i="1" s="1"/>
  <c r="AT246" i="1"/>
  <c r="AU246" i="1" s="1"/>
  <c r="AT70" i="1"/>
  <c r="AU70" i="1" s="1"/>
  <c r="AT268" i="1"/>
  <c r="AU268" i="1" s="1"/>
  <c r="AT115" i="1"/>
  <c r="AU115" i="1" s="1"/>
  <c r="AT327" i="1"/>
  <c r="AU327" i="1" s="1"/>
  <c r="AT334" i="1"/>
  <c r="AU334" i="1" s="1"/>
  <c r="AT38" i="1"/>
  <c r="AU38" i="1" s="1"/>
  <c r="AT50" i="1"/>
  <c r="AU50" i="1" s="1"/>
  <c r="AT330" i="1"/>
  <c r="AU330" i="1" s="1"/>
  <c r="AT153" i="1"/>
  <c r="AU153" i="1" s="1"/>
  <c r="AT111" i="1"/>
  <c r="AU111" i="1" s="1"/>
  <c r="AT106" i="1"/>
  <c r="AU106" i="1" s="1"/>
  <c r="AT206" i="1"/>
  <c r="AU206" i="1" s="1"/>
  <c r="AT188" i="1"/>
  <c r="AU188" i="1" s="1"/>
  <c r="AT99" i="1"/>
  <c r="AU99" i="1" s="1"/>
  <c r="AT72" i="1"/>
  <c r="AU72" i="1" s="1"/>
  <c r="AT283" i="1"/>
  <c r="AU283" i="1" s="1"/>
  <c r="AT171" i="1"/>
  <c r="AU171" i="1" s="1"/>
  <c r="AT118" i="1"/>
  <c r="AU118" i="1" s="1"/>
  <c r="AT108" i="1"/>
  <c r="AU108" i="1" s="1"/>
  <c r="AT320" i="1"/>
  <c r="AU320" i="1" s="1"/>
  <c r="AT261" i="1"/>
  <c r="AU261" i="1" s="1"/>
  <c r="AT316" i="1"/>
  <c r="AU316" i="1" s="1"/>
  <c r="AT128" i="1"/>
  <c r="AU128" i="1" s="1"/>
  <c r="AT252" i="1"/>
  <c r="AU252" i="1" s="1"/>
  <c r="AT225" i="1"/>
  <c r="AU225" i="1" s="1"/>
  <c r="AT295" i="1"/>
  <c r="AU295" i="1" s="1"/>
  <c r="AT348" i="1"/>
  <c r="AU348" i="1" s="1"/>
  <c r="AT86" i="1"/>
  <c r="AU86" i="1" s="1"/>
  <c r="AT286" i="1"/>
  <c r="AU286" i="1" s="1"/>
  <c r="AT264" i="1"/>
  <c r="AU264" i="1" s="1"/>
  <c r="AT79" i="1"/>
  <c r="AU79" i="1" s="1"/>
  <c r="AT294" i="1"/>
  <c r="AU294" i="1" s="1"/>
  <c r="AT157" i="1"/>
  <c r="AU157" i="1" s="1"/>
  <c r="AT120" i="1"/>
  <c r="AU120" i="1" s="1"/>
  <c r="AT331" i="1"/>
  <c r="AU331" i="1" s="1"/>
  <c r="AT69" i="1"/>
  <c r="AU69" i="1" s="1"/>
  <c r="AT68" i="1"/>
  <c r="AU68" i="1" s="1"/>
  <c r="AT76" i="1"/>
  <c r="AU76" i="1" s="1"/>
</calcChain>
</file>

<file path=xl/sharedStrings.xml><?xml version="1.0" encoding="utf-8"?>
<sst xmlns="http://schemas.openxmlformats.org/spreadsheetml/2006/main" count="5419" uniqueCount="451">
  <si>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</si>
  <si>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</si>
  <si>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</si>
  <si>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</si>
  <si>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</si>
  <si>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</si>
  <si>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</si>
  <si>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</si>
  <si>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</si>
  <si>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</si>
  <si>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</si>
  <si>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</si>
  <si>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</si>
  <si>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</si>
  <si>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</si>
  <si>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</si>
  <si>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</si>
  <si>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</si>
  <si>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</si>
  <si>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</si>
  <si>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</si>
  <si>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</si>
  <si>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</si>
  <si>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</si>
  <si>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</si>
  <si>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</si>
  <si>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</si>
  <si>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</si>
  <si>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</si>
  <si>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</si>
  <si>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</si>
  <si>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</si>
  <si>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</si>
  <si>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MIN</t>
  </si>
  <si>
    <t>Team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</si>
  <si>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</si>
  <si>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</si>
  <si>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</si>
  <si>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</si>
  <si>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</si>
  <si>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</si>
  <si>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</si>
  <si>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</si>
  <si>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</si>
  <si>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</si>
  <si>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</si>
  <si>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</si>
  <si>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</si>
  <si>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</si>
  <si>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</si>
  <si>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</si>
  <si>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</si>
  <si>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</si>
  <si>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</si>
  <si>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</si>
  <si>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</si>
  <si>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</si>
  <si>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</si>
  <si>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</si>
  <si>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</si>
  <si>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</si>
  <si>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</si>
  <si>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</si>
  <si>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</si>
  <si>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</si>
  <si>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</si>
  <si>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</si>
  <si>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</si>
  <si>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</si>
  <si>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</si>
  <si>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</si>
  <si>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</si>
  <si>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</si>
  <si>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</si>
  <si>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</si>
  <si>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</si>
  <si>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</si>
  <si>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</si>
  <si>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</si>
  <si>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</si>
  <si>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</si>
  <si>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</si>
  <si>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</si>
  <si>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</si>
  <si>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</si>
  <si>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</si>
  <si>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</si>
  <si>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</si>
  <si>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</si>
  <si>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</si>
  <si>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</si>
  <si>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</si>
  <si>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</si>
  <si>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</si>
  <si>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</si>
  <si>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</si>
  <si>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</si>
  <si>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</si>
  <si>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</si>
  <si>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</si>
  <si>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</si>
  <si>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</si>
  <si>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</si>
  <si>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</si>
  <si>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</si>
  <si>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</si>
  <si>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</si>
  <si>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</si>
  <si>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</si>
  <si>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</si>
  <si>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</si>
  <si>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</si>
  <si>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</si>
  <si>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</si>
  <si>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</si>
  <si>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</si>
  <si>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</si>
  <si>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</si>
  <si>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</si>
  <si>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</si>
  <si>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</si>
  <si>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</si>
  <si>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</si>
  <si>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</si>
  <si>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</si>
  <si>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Fort Wayne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</si>
  <si>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</si>
  <si>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</si>
  <si>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</si>
  <si>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</si>
  <si>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</si>
  <si>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</si>
  <si>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</si>
  <si>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</si>
  <si>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</si>
  <si>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</si>
  <si>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</si>
  <si>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</si>
  <si>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</si>
  <si>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</si>
  <si>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</si>
  <si>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</si>
  <si>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</si>
  <si>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</si>
  <si>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</si>
  <si>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</si>
  <si>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</si>
  <si>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</si>
  <si>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</si>
  <si>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</si>
  <si>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</si>
  <si>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</si>
  <si>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</si>
  <si>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</si>
  <si>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</si>
  <si>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</si>
  <si>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</si>
  <si>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</si>
  <si>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</si>
  <si>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</si>
  <si>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</si>
  <si>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</si>
  <si>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</si>
  <si>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</si>
  <si>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</si>
  <si>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</si>
  <si>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</si>
  <si>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</si>
  <si>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</si>
  <si>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</si>
  <si>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</si>
  <si>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</si>
  <si>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</si>
  <si>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</si>
  <si>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</si>
  <si>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</si>
  <si>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</si>
  <si>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</si>
  <si>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</si>
  <si>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</si>
  <si>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</si>
  <si>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</si>
  <si>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</si>
  <si>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</si>
  <si>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</si>
  <si>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</si>
  <si>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</si>
  <si>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</si>
  <si>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</si>
  <si>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</si>
  <si>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</si>
  <si>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</si>
  <si>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</si>
  <si>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</si>
  <si>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</si>
  <si>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</si>
  <si>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</si>
  <si>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</si>
  <si>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</si>
  <si>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</si>
  <si>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</si>
  <si>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</si>
  <si>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</si>
  <si>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</si>
  <si>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</si>
  <si>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</si>
  <si>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</si>
  <si>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</si>
  <si>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</si>
  <si>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</si>
  <si>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</si>
  <si>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</si>
  <si>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</si>
  <si>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</si>
  <si>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</si>
  <si>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</si>
  <si>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</si>
  <si>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</si>
  <si>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</si>
  <si>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</si>
  <si>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</si>
  <si>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</si>
  <si>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</si>
  <si>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</si>
  <si>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</si>
  <si>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</si>
  <si>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</si>
  <si>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</si>
  <si>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</si>
  <si>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</si>
  <si>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</si>
  <si>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</si>
  <si>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</si>
  <si>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</si>
  <si>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</si>
  <si>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</si>
  <si>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</si>
  <si>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</si>
  <si>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</si>
  <si>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</si>
  <si>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</si>
  <si>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</si>
  <si>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</si>
  <si>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</si>
  <si>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</si>
  <si>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</si>
  <si>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</si>
  <si>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</si>
  <si>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</si>
  <si>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</si>
  <si>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</si>
  <si>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</si>
  <si>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</si>
  <si>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</si>
  <si>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</si>
  <si>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</si>
  <si>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</si>
  <si>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</si>
  <si>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</si>
  <si>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</si>
  <si>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</si>
  <si>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</si>
  <si>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</si>
  <si>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</si>
  <si>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</si>
  <si>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</si>
  <si>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</si>
  <si>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</si>
  <si>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</si>
  <si>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</si>
  <si>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</si>
  <si>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</si>
  <si>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</si>
  <si>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</si>
  <si>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</si>
  <si>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</si>
  <si>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</si>
  <si>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</si>
  <si>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</si>
  <si>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</si>
  <si>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</si>
  <si>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</si>
  <si>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</si>
  <si>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</si>
  <si>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</si>
  <si>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</si>
  <si>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</si>
  <si>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</si>
  <si>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</si>
  <si>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</si>
  <si>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</si>
  <si>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</si>
  <si>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</si>
  <si>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</si>
  <si>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</si>
  <si>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</si>
  <si>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</si>
  <si>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</si>
  <si>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</si>
  <si>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</si>
  <si>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</si>
  <si>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</si>
  <si>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</si>
  <si>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</si>
  <si>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</si>
  <si>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</si>
  <si>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</si>
  <si>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</si>
  <si>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</si>
  <si>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</si>
  <si>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</si>
  <si>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</si>
  <si>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</si>
  <si>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</si>
  <si>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</si>
  <si>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</si>
  <si>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</si>
  <si>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</si>
  <si>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</si>
  <si>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</si>
  <si>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</si>
  <si>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</si>
  <si>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</si>
  <si>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</si>
  <si>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</si>
  <si>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</si>
  <si>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</si>
  <si>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</si>
  <si>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</si>
  <si>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</si>
  <si>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</si>
  <si>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</si>
  <si>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</si>
  <si>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</si>
  <si>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</si>
  <si>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</si>
  <si>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</si>
  <si>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</si>
  <si>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</si>
  <si>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</si>
  <si>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</si>
  <si>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</si>
  <si>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</si>
  <si>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</si>
  <si>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</si>
  <si>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</si>
  <si>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</si>
  <si>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</si>
  <si>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</si>
  <si>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</si>
  <si>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</si>
  <si>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</si>
  <si>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</si>
  <si>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</si>
  <si>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</si>
  <si>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</si>
  <si>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</si>
  <si>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</si>
  <si>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</si>
  <si>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</si>
  <si>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</si>
  <si>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</si>
  <si>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</si>
  <si>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</si>
  <si>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</si>
  <si>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</si>
  <si>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</si>
  <si>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</si>
  <si>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</si>
  <si>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</si>
  <si>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</si>
  <si>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</si>
  <si>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</si>
  <si>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</si>
  <si>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</si>
  <si>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</si>
  <si>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</si>
  <si>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</si>
  <si>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</si>
  <si>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</si>
  <si>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</si>
  <si>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</si>
  <si>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</si>
  <si>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</si>
  <si>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</si>
  <si>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</si>
  <si>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KP A-Z</t>
  </si>
  <si>
    <t>MATCH?</t>
  </si>
  <si>
    <t>T-RANK A-Z</t>
  </si>
  <si>
    <t>   1 seed, CHAMPS</t>
  </si>
  <si>
    <t>   10 seed, R32</t>
  </si>
  <si>
    <t>   1 seed, Finals</t>
  </si>
  <si>
    <t>   5 seed, R32</t>
  </si>
  <si>
    <t>   4 seed, Sweet Sixteen</t>
  </si>
  <si>
    <t>   6 seed, R64</t>
  </si>
  <si>
    <t>   3 seed, R32</t>
  </si>
  <si>
    <t>   1 seed, R32</t>
  </si>
  <si>
    <t>   4 seed, Elite Eight</t>
  </si>
  <si>
    <t>   2 seed, Elite Eight</t>
  </si>
  <si>
    <t>   3 seed, Final Four</t>
  </si>
  <si>
    <t>   2 seed, R32</t>
  </si>
  <si>
    <t>   1 seed, Elite Eight</t>
  </si>
  <si>
    <t>   8 seed, Sweet Sixteen</t>
  </si>
  <si>
    <t>   6 seed, R32</t>
  </si>
  <si>
    <t>   3 seed, Sweet Sixteen</t>
  </si>
  <si>
    <t>   7 seed, Final Four</t>
  </si>
  <si>
    <t>   11 seed, R68</t>
  </si>
  <si>
    <t>BARTHAG</t>
  </si>
  <si>
    <t>   10 seed, R64</t>
  </si>
  <si>
    <t>   7 seed, Sweet Sixteen</t>
  </si>
  <si>
    <t>   2 seed, Sweet Sixteen</t>
  </si>
  <si>
    <t>   11 seed, Elite Eight</t>
  </si>
  <si>
    <t>   8 seed, R64</t>
  </si>
  <si>
    <t>   7 seed, R32</t>
  </si>
  <si>
    <t>   9 seed, R32</t>
  </si>
  <si>
    <t>   7 seed, R64</t>
  </si>
  <si>
    <t>   5 seed, R64</t>
  </si>
  <si>
    <t>   11 seed, R64</t>
  </si>
  <si>
    <t>   9 seed, R64</t>
  </si>
  <si>
    <t>   8 seed, R32</t>
  </si>
  <si>
    <t>   12 seed, R64</t>
  </si>
  <si>
    <t>   11 seed, R32</t>
  </si>
  <si>
    <t>   13 seed, R64</t>
  </si>
  <si>
    <t>   12 seed, R32</t>
  </si>
  <si>
    <t>   14 seed, R64</t>
  </si>
  <si>
    <t>   16 seed, R64</t>
  </si>
  <si>
    <t>   16 seed, R68</t>
  </si>
  <si>
    <t>   15 seed, R64</t>
  </si>
  <si>
    <t>Houston Christian</t>
  </si>
  <si>
    <t>L kentucky</t>
  </si>
  <si>
    <t>Momentum</t>
  </si>
  <si>
    <t>MOMRK</t>
  </si>
  <si>
    <t>rk</t>
  </si>
  <si>
    <t>adjrk</t>
  </si>
  <si>
    <t>dvrk</t>
  </si>
  <si>
    <t>pwrk</t>
  </si>
  <si>
    <t>chrk</t>
  </si>
  <si>
    <t>nonconall</t>
  </si>
  <si>
    <t>nonconrk</t>
  </si>
  <si>
    <t>all</t>
  </si>
  <si>
    <t>INDEXRK</t>
  </si>
  <si>
    <t>rank</t>
  </si>
  <si>
    <t>test d</t>
  </si>
  <si>
    <t>NEWRKD</t>
  </si>
  <si>
    <t>test o</t>
  </si>
  <si>
    <t>NEWRKO</t>
  </si>
  <si>
    <t>trde</t>
  </si>
  <si>
    <t>StRDE</t>
  </si>
  <si>
    <t>StRDE+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</si>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</sst>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1FF4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0" xfId="0" applyFont="1" applyFill="1"/>
    <xf numFmtId="0" fontId="7" fillId="0" borderId="0" xfId="1" applyAlignment="1">
      <alignment horizontal="left" vertical="center"/>
    </xf>
    <xf numFmtId="0" fontId="7" fillId="0" borderId="7" xfId="1" applyBorder="1" applyAlignment="1">
      <alignment horizontal="left" vertical="center"/>
    </xf>
    <xf numFmtId="0" fontId="2" fillId="9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0" fontId="3" fillId="33" borderId="8" xfId="0" applyFont="1" applyFill="1" applyBorder="1" applyAlignment="1">
      <alignment horizontal="center" vertical="center"/>
    </xf>
    <xf numFmtId="0" fontId="2" fillId="52" borderId="9" xfId="0" applyFont="1" applyFill="1" applyBorder="1" applyAlignment="1">
      <alignment horizontal="center" vertical="center"/>
    </xf>
    <xf numFmtId="0" fontId="3" fillId="52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44" borderId="9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57" borderId="9" xfId="0" applyFont="1" applyFill="1" applyBorder="1" applyAlignment="1">
      <alignment horizontal="center" vertical="center"/>
    </xf>
    <xf numFmtId="0" fontId="3" fillId="57" borderId="8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3" fillId="21" borderId="8" xfId="0" applyFont="1" applyFill="1" applyBorder="1" applyAlignment="1">
      <alignment horizontal="center" vertical="center"/>
    </xf>
    <xf numFmtId="0" fontId="2" fillId="49" borderId="9" xfId="0" applyFont="1" applyFill="1" applyBorder="1" applyAlignment="1">
      <alignment horizontal="center" vertical="center"/>
    </xf>
    <xf numFmtId="0" fontId="3" fillId="49" borderId="8" xfId="0" applyFont="1" applyFill="1" applyBorder="1" applyAlignment="1">
      <alignment horizontal="center" vertical="center"/>
    </xf>
    <xf numFmtId="0" fontId="2" fillId="68" borderId="9" xfId="0" applyFont="1" applyFill="1" applyBorder="1" applyAlignment="1">
      <alignment horizontal="center" vertical="center"/>
    </xf>
    <xf numFmtId="0" fontId="3" fillId="68" borderId="8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2" fillId="56" borderId="9" xfId="0" applyFont="1" applyFill="1" applyBorder="1" applyAlignment="1">
      <alignment horizontal="center" vertical="center"/>
    </xf>
    <xf numFmtId="0" fontId="3" fillId="56" borderId="8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horizontal="center" vertical="center"/>
    </xf>
    <xf numFmtId="0" fontId="2" fillId="50" borderId="9" xfId="0" applyFont="1" applyFill="1" applyBorder="1" applyAlignment="1">
      <alignment horizontal="center" vertical="center"/>
    </xf>
    <xf numFmtId="0" fontId="3" fillId="50" borderId="8" xfId="0" applyFont="1" applyFill="1" applyBorder="1" applyAlignment="1">
      <alignment horizontal="center" vertical="center"/>
    </xf>
    <xf numFmtId="0" fontId="2" fillId="61" borderId="9" xfId="0" applyFont="1" applyFill="1" applyBorder="1" applyAlignment="1">
      <alignment horizontal="center" vertical="center"/>
    </xf>
    <xf numFmtId="0" fontId="3" fillId="61" borderId="8" xfId="0" applyFont="1" applyFill="1" applyBorder="1" applyAlignment="1">
      <alignment horizontal="center" vertical="center"/>
    </xf>
    <xf numFmtId="0" fontId="2" fillId="71" borderId="9" xfId="0" applyFont="1" applyFill="1" applyBorder="1" applyAlignment="1">
      <alignment horizontal="center" vertical="center"/>
    </xf>
    <xf numFmtId="0" fontId="3" fillId="71" borderId="8" xfId="0" applyFont="1" applyFill="1" applyBorder="1" applyAlignment="1">
      <alignment horizontal="center" vertical="center"/>
    </xf>
    <xf numFmtId="0" fontId="2" fillId="77" borderId="9" xfId="0" applyFont="1" applyFill="1" applyBorder="1" applyAlignment="1">
      <alignment horizontal="center" vertical="center"/>
    </xf>
    <xf numFmtId="0" fontId="3" fillId="77" borderId="8" xfId="0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3" fillId="29" borderId="8" xfId="0" applyFont="1" applyFill="1" applyBorder="1" applyAlignment="1">
      <alignment horizontal="center" vertical="center"/>
    </xf>
    <xf numFmtId="0" fontId="2" fillId="55" borderId="9" xfId="0" applyFont="1" applyFill="1" applyBorder="1" applyAlignment="1">
      <alignment horizontal="center" vertical="center"/>
    </xf>
    <xf numFmtId="0" fontId="3" fillId="55" borderId="8" xfId="0" applyFont="1" applyFill="1" applyBorder="1" applyAlignment="1">
      <alignment horizontal="center" vertical="center"/>
    </xf>
    <xf numFmtId="0" fontId="2" fillId="38" borderId="9" xfId="0" applyFont="1" applyFill="1" applyBorder="1" applyAlignment="1">
      <alignment horizontal="center" vertical="center"/>
    </xf>
    <xf numFmtId="0" fontId="3" fillId="38" borderId="8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3" fillId="34" borderId="8" xfId="0" applyFont="1" applyFill="1" applyBorder="1" applyAlignment="1">
      <alignment horizontal="center" vertical="center"/>
    </xf>
    <xf numFmtId="0" fontId="4" fillId="127" borderId="7" xfId="0" applyFont="1" applyFill="1" applyBorder="1" applyAlignment="1">
      <alignment horizontal="left" vertical="center"/>
    </xf>
    <xf numFmtId="0" fontId="7" fillId="127" borderId="8" xfId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2" fillId="62" borderId="9" xfId="0" applyFont="1" applyFill="1" applyBorder="1" applyAlignment="1">
      <alignment horizontal="center" vertical="center"/>
    </xf>
    <xf numFmtId="0" fontId="3" fillId="62" borderId="8" xfId="0" applyFont="1" applyFill="1" applyBorder="1" applyAlignment="1">
      <alignment horizontal="center" vertical="center"/>
    </xf>
    <xf numFmtId="0" fontId="2" fillId="120" borderId="9" xfId="0" applyFont="1" applyFill="1" applyBorder="1" applyAlignment="1">
      <alignment horizontal="center" vertical="center"/>
    </xf>
    <xf numFmtId="0" fontId="3" fillId="120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2" fillId="84" borderId="9" xfId="0" applyFont="1" applyFill="1" applyBorder="1" applyAlignment="1">
      <alignment horizontal="center" vertical="center"/>
    </xf>
    <xf numFmtId="0" fontId="3" fillId="84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3" fillId="28" borderId="8" xfId="0" applyFont="1" applyFill="1" applyBorder="1" applyAlignment="1">
      <alignment horizontal="center" vertical="center"/>
    </xf>
    <xf numFmtId="0" fontId="2" fillId="32" borderId="9" xfId="0" applyFont="1" applyFill="1" applyBorder="1" applyAlignment="1">
      <alignment horizontal="center" vertical="center"/>
    </xf>
    <xf numFmtId="0" fontId="3" fillId="32" borderId="8" xfId="0" applyFont="1" applyFill="1" applyBorder="1" applyAlignment="1">
      <alignment horizontal="center" vertical="center"/>
    </xf>
    <xf numFmtId="0" fontId="2" fillId="140" borderId="9" xfId="0" applyFont="1" applyFill="1" applyBorder="1" applyAlignment="1">
      <alignment horizontal="center" vertical="center"/>
    </xf>
    <xf numFmtId="0" fontId="3" fillId="140" borderId="8" xfId="0" applyFont="1" applyFill="1" applyBorder="1" applyAlignment="1">
      <alignment horizontal="center" vertical="center"/>
    </xf>
    <xf numFmtId="0" fontId="2" fillId="98" borderId="9" xfId="0" applyFont="1" applyFill="1" applyBorder="1" applyAlignment="1">
      <alignment horizontal="center" vertical="center"/>
    </xf>
    <xf numFmtId="0" fontId="3" fillId="98" borderId="8" xfId="0" applyFont="1" applyFill="1" applyBorder="1" applyAlignment="1">
      <alignment horizontal="center" vertical="center"/>
    </xf>
    <xf numFmtId="0" fontId="2" fillId="36" borderId="9" xfId="0" applyFont="1" applyFill="1" applyBorder="1" applyAlignment="1">
      <alignment horizontal="center" vertical="center"/>
    </xf>
    <xf numFmtId="0" fontId="3" fillId="36" borderId="8" xfId="0" applyFont="1" applyFill="1" applyBorder="1" applyAlignment="1">
      <alignment horizontal="center" vertical="center"/>
    </xf>
    <xf numFmtId="0" fontId="2" fillId="46" borderId="9" xfId="0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2" fillId="79" borderId="9" xfId="0" applyFont="1" applyFill="1" applyBorder="1" applyAlignment="1">
      <alignment horizontal="center" vertical="center"/>
    </xf>
    <xf numFmtId="0" fontId="3" fillId="79" borderId="8" xfId="0" applyFont="1" applyFill="1" applyBorder="1" applyAlignment="1">
      <alignment horizontal="center" vertical="center"/>
    </xf>
    <xf numFmtId="0" fontId="2" fillId="112" borderId="9" xfId="0" applyFont="1" applyFill="1" applyBorder="1" applyAlignment="1">
      <alignment horizontal="center" vertical="center"/>
    </xf>
    <xf numFmtId="0" fontId="3" fillId="112" borderId="8" xfId="0" applyFont="1" applyFill="1" applyBorder="1" applyAlignment="1">
      <alignment horizontal="center" vertical="center"/>
    </xf>
    <xf numFmtId="0" fontId="2" fillId="88" borderId="9" xfId="0" applyFont="1" applyFill="1" applyBorder="1" applyAlignment="1">
      <alignment horizontal="center" vertical="center"/>
    </xf>
    <xf numFmtId="0" fontId="3" fillId="88" borderId="8" xfId="0" applyFont="1" applyFill="1" applyBorder="1" applyAlignment="1">
      <alignment horizontal="center" vertical="center"/>
    </xf>
    <xf numFmtId="0" fontId="2" fillId="136" borderId="9" xfId="0" applyFont="1" applyFill="1" applyBorder="1" applyAlignment="1">
      <alignment horizontal="center" vertical="center"/>
    </xf>
    <xf numFmtId="0" fontId="3" fillId="136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0" fontId="3" fillId="40" borderId="8" xfId="0" applyFont="1" applyFill="1" applyBorder="1" applyAlignment="1">
      <alignment horizontal="center" vertical="center"/>
    </xf>
    <xf numFmtId="0" fontId="2" fillId="94" borderId="9" xfId="0" applyFont="1" applyFill="1" applyBorder="1" applyAlignment="1">
      <alignment horizontal="center" vertical="center"/>
    </xf>
    <xf numFmtId="0" fontId="3" fillId="94" borderId="8" xfId="0" applyFont="1" applyFill="1" applyBorder="1" applyAlignment="1">
      <alignment horizontal="center" vertical="center"/>
    </xf>
    <xf numFmtId="0" fontId="2" fillId="64" borderId="9" xfId="0" applyFont="1" applyFill="1" applyBorder="1" applyAlignment="1">
      <alignment horizontal="center" vertical="center"/>
    </xf>
    <xf numFmtId="0" fontId="3" fillId="64" borderId="8" xfId="0" applyFont="1" applyFill="1" applyBorder="1" applyAlignment="1">
      <alignment horizontal="center" vertical="center"/>
    </xf>
    <xf numFmtId="0" fontId="2" fillId="121" borderId="9" xfId="0" applyFont="1" applyFill="1" applyBorder="1" applyAlignment="1">
      <alignment horizontal="center" vertical="center"/>
    </xf>
    <xf numFmtId="0" fontId="3" fillId="121" borderId="8" xfId="0" applyFont="1" applyFill="1" applyBorder="1" applyAlignment="1">
      <alignment horizontal="center" vertical="center"/>
    </xf>
    <xf numFmtId="0" fontId="2" fillId="25" borderId="9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2" fillId="122" borderId="9" xfId="0" applyFont="1" applyFill="1" applyBorder="1" applyAlignment="1">
      <alignment horizontal="center" vertical="center"/>
    </xf>
    <xf numFmtId="0" fontId="3" fillId="122" borderId="8" xfId="0" applyFont="1" applyFill="1" applyBorder="1" applyAlignment="1">
      <alignment horizontal="center" vertical="center"/>
    </xf>
    <xf numFmtId="0" fontId="2" fillId="41" borderId="9" xfId="0" applyFont="1" applyFill="1" applyBorder="1" applyAlignment="1">
      <alignment horizontal="center" vertical="center"/>
    </xf>
    <xf numFmtId="0" fontId="3" fillId="41" borderId="8" xfId="0" applyFont="1" applyFill="1" applyBorder="1" applyAlignment="1">
      <alignment horizontal="center" vertical="center"/>
    </xf>
    <xf numFmtId="0" fontId="2" fillId="90" borderId="9" xfId="0" applyFont="1" applyFill="1" applyBorder="1" applyAlignment="1">
      <alignment horizontal="center" vertical="center"/>
    </xf>
    <xf numFmtId="0" fontId="3" fillId="90" borderId="8" xfId="0" applyFont="1" applyFill="1" applyBorder="1" applyAlignment="1">
      <alignment horizontal="center" vertical="center"/>
    </xf>
    <xf numFmtId="0" fontId="2" fillId="63" borderId="9" xfId="0" applyFont="1" applyFill="1" applyBorder="1" applyAlignment="1">
      <alignment horizontal="center" vertical="center"/>
    </xf>
    <xf numFmtId="0" fontId="3" fillId="63" borderId="8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3" fillId="30" borderId="8" xfId="0" applyFont="1" applyFill="1" applyBorder="1" applyAlignment="1">
      <alignment horizontal="center" vertical="center"/>
    </xf>
    <xf numFmtId="0" fontId="2" fillId="43" borderId="9" xfId="0" applyFont="1" applyFill="1" applyBorder="1" applyAlignment="1">
      <alignment horizontal="center" vertical="center"/>
    </xf>
    <xf numFmtId="0" fontId="3" fillId="43" borderId="8" xfId="0" applyFont="1" applyFill="1" applyBorder="1" applyAlignment="1">
      <alignment horizontal="center" vertical="center"/>
    </xf>
    <xf numFmtId="0" fontId="2" fillId="72" borderId="9" xfId="0" applyFont="1" applyFill="1" applyBorder="1" applyAlignment="1">
      <alignment horizontal="center" vertical="center"/>
    </xf>
    <xf numFmtId="0" fontId="3" fillId="72" borderId="8" xfId="0" applyFont="1" applyFill="1" applyBorder="1" applyAlignment="1">
      <alignment horizontal="center" vertical="center"/>
    </xf>
    <xf numFmtId="0" fontId="2" fillId="109" borderId="9" xfId="0" applyFont="1" applyFill="1" applyBorder="1" applyAlignment="1">
      <alignment horizontal="center" vertical="center"/>
    </xf>
    <xf numFmtId="0" fontId="3" fillId="109" borderId="8" xfId="0" applyFont="1" applyFill="1" applyBorder="1" applyAlignment="1">
      <alignment horizontal="center" vertical="center"/>
    </xf>
    <xf numFmtId="0" fontId="2" fillId="103" borderId="9" xfId="0" applyFont="1" applyFill="1" applyBorder="1" applyAlignment="1">
      <alignment horizontal="center" vertical="center"/>
    </xf>
    <xf numFmtId="0" fontId="3" fillId="103" borderId="8" xfId="0" applyFont="1" applyFill="1" applyBorder="1" applyAlignment="1">
      <alignment horizontal="center" vertical="center"/>
    </xf>
    <xf numFmtId="0" fontId="2" fillId="115" borderId="9" xfId="0" applyFont="1" applyFill="1" applyBorder="1" applyAlignment="1">
      <alignment horizontal="center" vertical="center"/>
    </xf>
    <xf numFmtId="0" fontId="3" fillId="115" borderId="8" xfId="0" applyFont="1" applyFill="1" applyBorder="1" applyAlignment="1">
      <alignment horizontal="center" vertical="center"/>
    </xf>
    <xf numFmtId="0" fontId="2" fillId="45" borderId="9" xfId="0" applyFont="1" applyFill="1" applyBorder="1" applyAlignment="1">
      <alignment horizontal="center" vertical="center"/>
    </xf>
    <xf numFmtId="0" fontId="3" fillId="45" borderId="8" xfId="0" applyFont="1" applyFill="1" applyBorder="1" applyAlignment="1">
      <alignment horizontal="center" vertical="center"/>
    </xf>
    <xf numFmtId="0" fontId="2" fillId="108" borderId="9" xfId="0" applyFont="1" applyFill="1" applyBorder="1" applyAlignment="1">
      <alignment horizontal="center" vertical="center"/>
    </xf>
    <xf numFmtId="0" fontId="3" fillId="108" borderId="8" xfId="0" applyFont="1" applyFill="1" applyBorder="1" applyAlignment="1">
      <alignment horizontal="center" vertical="center"/>
    </xf>
    <xf numFmtId="0" fontId="2" fillId="81" borderId="9" xfId="0" applyFont="1" applyFill="1" applyBorder="1" applyAlignment="1">
      <alignment horizontal="center" vertical="center"/>
    </xf>
    <xf numFmtId="0" fontId="3" fillId="81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3" fillId="26" borderId="8" xfId="0" applyFont="1" applyFill="1" applyBorder="1" applyAlignment="1">
      <alignment horizontal="center" vertical="center"/>
    </xf>
    <xf numFmtId="0" fontId="2" fillId="58" borderId="9" xfId="0" applyFont="1" applyFill="1" applyBorder="1" applyAlignment="1">
      <alignment horizontal="center" vertical="center"/>
    </xf>
    <xf numFmtId="0" fontId="3" fillId="58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2" fillId="138" borderId="9" xfId="0" applyFont="1" applyFill="1" applyBorder="1" applyAlignment="1">
      <alignment horizontal="center" vertical="center"/>
    </xf>
    <xf numFmtId="0" fontId="3" fillId="138" borderId="8" xfId="0" applyFont="1" applyFill="1" applyBorder="1" applyAlignment="1">
      <alignment horizontal="center" vertical="center"/>
    </xf>
    <xf numFmtId="0" fontId="2" fillId="156" borderId="9" xfId="0" applyFont="1" applyFill="1" applyBorder="1" applyAlignment="1">
      <alignment horizontal="center" vertical="center"/>
    </xf>
    <xf numFmtId="0" fontId="3" fillId="156" borderId="8" xfId="0" applyFont="1" applyFill="1" applyBorder="1" applyAlignment="1">
      <alignment horizontal="center" vertical="center"/>
    </xf>
    <xf numFmtId="0" fontId="2" fillId="118" borderId="9" xfId="0" applyFont="1" applyFill="1" applyBorder="1" applyAlignment="1">
      <alignment horizontal="center" vertical="center"/>
    </xf>
    <xf numFmtId="0" fontId="3" fillId="118" borderId="8" xfId="0" applyFont="1" applyFill="1" applyBorder="1" applyAlignment="1">
      <alignment horizontal="center" vertical="center"/>
    </xf>
    <xf numFmtId="0" fontId="2" fillId="130" borderId="9" xfId="0" applyFont="1" applyFill="1" applyBorder="1" applyAlignment="1">
      <alignment horizontal="center" vertical="center"/>
    </xf>
    <xf numFmtId="0" fontId="3" fillId="130" borderId="8" xfId="0" applyFont="1" applyFill="1" applyBorder="1" applyAlignment="1">
      <alignment horizontal="center" vertical="center"/>
    </xf>
    <xf numFmtId="0" fontId="2" fillId="96" borderId="9" xfId="0" applyFont="1" applyFill="1" applyBorder="1" applyAlignment="1">
      <alignment horizontal="center" vertical="center"/>
    </xf>
    <xf numFmtId="0" fontId="3" fillId="96" borderId="8" xfId="0" applyFont="1" applyFill="1" applyBorder="1" applyAlignment="1">
      <alignment horizontal="center" vertical="center"/>
    </xf>
    <xf numFmtId="0" fontId="2" fillId="42" borderId="9" xfId="0" applyFont="1" applyFill="1" applyBorder="1" applyAlignment="1">
      <alignment horizontal="center" vertical="center"/>
    </xf>
    <xf numFmtId="0" fontId="3" fillId="42" borderId="8" xfId="0" applyFont="1" applyFill="1" applyBorder="1" applyAlignment="1">
      <alignment horizontal="center" vertical="center"/>
    </xf>
    <xf numFmtId="0" fontId="2" fillId="158" borderId="9" xfId="0" applyFont="1" applyFill="1" applyBorder="1" applyAlignment="1">
      <alignment horizontal="center" vertical="center"/>
    </xf>
    <xf numFmtId="0" fontId="3" fillId="158" borderId="8" xfId="0" applyFont="1" applyFill="1" applyBorder="1" applyAlignment="1">
      <alignment horizontal="center" vertical="center"/>
    </xf>
    <xf numFmtId="0" fontId="2" fillId="65" borderId="9" xfId="0" applyFont="1" applyFill="1" applyBorder="1" applyAlignment="1">
      <alignment horizontal="center" vertical="center"/>
    </xf>
    <xf numFmtId="0" fontId="3" fillId="65" borderId="8" xfId="0" applyFont="1" applyFill="1" applyBorder="1" applyAlignment="1">
      <alignment horizontal="center" vertical="center"/>
    </xf>
    <xf numFmtId="0" fontId="2" fillId="86" borderId="9" xfId="0" applyFont="1" applyFill="1" applyBorder="1" applyAlignment="1">
      <alignment horizontal="center" vertical="center"/>
    </xf>
    <xf numFmtId="0" fontId="3" fillId="86" borderId="8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3" fillId="31" borderId="8" xfId="0" applyFont="1" applyFill="1" applyBorder="1" applyAlignment="1">
      <alignment horizontal="center" vertical="center"/>
    </xf>
    <xf numFmtId="0" fontId="2" fillId="95" borderId="9" xfId="0" applyFont="1" applyFill="1" applyBorder="1" applyAlignment="1">
      <alignment horizontal="center" vertical="center"/>
    </xf>
    <xf numFmtId="0" fontId="3" fillId="95" borderId="8" xfId="0" applyFont="1" applyFill="1" applyBorder="1" applyAlignment="1">
      <alignment horizontal="center" vertical="center"/>
    </xf>
    <xf numFmtId="0" fontId="2" fillId="117" borderId="9" xfId="0" applyFont="1" applyFill="1" applyBorder="1" applyAlignment="1">
      <alignment horizontal="center" vertical="center"/>
    </xf>
    <xf numFmtId="0" fontId="3" fillId="117" borderId="8" xfId="0" applyFont="1" applyFill="1" applyBorder="1" applyAlignment="1">
      <alignment horizontal="center" vertical="center"/>
    </xf>
    <xf numFmtId="0" fontId="2" fillId="70" borderId="9" xfId="0" applyFont="1" applyFill="1" applyBorder="1" applyAlignment="1">
      <alignment horizontal="center" vertical="center"/>
    </xf>
    <xf numFmtId="0" fontId="3" fillId="70" borderId="8" xfId="0" applyFont="1" applyFill="1" applyBorder="1" applyAlignment="1">
      <alignment horizontal="center" vertical="center"/>
    </xf>
    <xf numFmtId="0" fontId="2" fillId="153" borderId="9" xfId="0" applyFont="1" applyFill="1" applyBorder="1" applyAlignment="1">
      <alignment horizontal="center" vertical="center"/>
    </xf>
    <xf numFmtId="0" fontId="3" fillId="153" borderId="8" xfId="0" applyFont="1" applyFill="1" applyBorder="1" applyAlignment="1">
      <alignment horizontal="center" vertical="center"/>
    </xf>
    <xf numFmtId="0" fontId="2" fillId="179" borderId="9" xfId="0" applyFont="1" applyFill="1" applyBorder="1" applyAlignment="1">
      <alignment horizontal="center" vertical="center"/>
    </xf>
    <xf numFmtId="0" fontId="3" fillId="179" borderId="8" xfId="0" applyFont="1" applyFill="1" applyBorder="1" applyAlignment="1">
      <alignment horizontal="center" vertical="center"/>
    </xf>
    <xf numFmtId="0" fontId="2" fillId="37" borderId="9" xfId="0" applyFont="1" applyFill="1" applyBorder="1" applyAlignment="1">
      <alignment horizontal="center" vertical="center"/>
    </xf>
    <xf numFmtId="0" fontId="3" fillId="37" borderId="8" xfId="0" applyFont="1" applyFill="1" applyBorder="1" applyAlignment="1">
      <alignment horizontal="center" vertical="center"/>
    </xf>
    <xf numFmtId="0" fontId="2" fillId="93" borderId="9" xfId="0" applyFont="1" applyFill="1" applyBorder="1" applyAlignment="1">
      <alignment horizontal="center" vertical="center"/>
    </xf>
    <xf numFmtId="0" fontId="3" fillId="93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2" fillId="106" borderId="9" xfId="0" applyFont="1" applyFill="1" applyBorder="1" applyAlignment="1">
      <alignment horizontal="center" vertical="center"/>
    </xf>
    <xf numFmtId="0" fontId="3" fillId="106" borderId="8" xfId="0" applyFont="1" applyFill="1" applyBorder="1" applyAlignment="1">
      <alignment horizontal="center" vertical="center"/>
    </xf>
    <xf numFmtId="0" fontId="2" fillId="89" borderId="9" xfId="0" applyFont="1" applyFill="1" applyBorder="1" applyAlignment="1">
      <alignment horizontal="center" vertical="center"/>
    </xf>
    <xf numFmtId="0" fontId="3" fillId="89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2" fillId="150" borderId="9" xfId="0" applyFont="1" applyFill="1" applyBorder="1" applyAlignment="1">
      <alignment horizontal="center" vertical="center"/>
    </xf>
    <xf numFmtId="0" fontId="3" fillId="150" borderId="8" xfId="0" applyFont="1" applyFill="1" applyBorder="1" applyAlignment="1">
      <alignment horizontal="center" vertical="center"/>
    </xf>
    <xf numFmtId="0" fontId="2" fillId="80" borderId="9" xfId="0" applyFont="1" applyFill="1" applyBorder="1" applyAlignment="1">
      <alignment horizontal="center" vertical="center"/>
    </xf>
    <xf numFmtId="0" fontId="3" fillId="80" borderId="8" xfId="0" applyFont="1" applyFill="1" applyBorder="1" applyAlignment="1">
      <alignment horizontal="center" vertical="center"/>
    </xf>
    <xf numFmtId="0" fontId="2" fillId="78" borderId="9" xfId="0" applyFont="1" applyFill="1" applyBorder="1" applyAlignment="1">
      <alignment horizontal="center" vertical="center"/>
    </xf>
    <xf numFmtId="0" fontId="3" fillId="78" borderId="8" xfId="0" applyFont="1" applyFill="1" applyBorder="1" applyAlignment="1">
      <alignment horizontal="center" vertical="center"/>
    </xf>
    <xf numFmtId="0" fontId="2" fillId="85" borderId="9" xfId="0" applyFont="1" applyFill="1" applyBorder="1" applyAlignment="1">
      <alignment horizontal="center" vertical="center"/>
    </xf>
    <xf numFmtId="0" fontId="3" fillId="85" borderId="8" xfId="0" applyFont="1" applyFill="1" applyBorder="1" applyAlignment="1">
      <alignment horizontal="center" vertical="center"/>
    </xf>
    <xf numFmtId="0" fontId="2" fillId="35" borderId="9" xfId="0" applyFont="1" applyFill="1" applyBorder="1" applyAlignment="1">
      <alignment horizontal="center" vertical="center"/>
    </xf>
    <xf numFmtId="0" fontId="3" fillId="35" borderId="8" xfId="0" applyFont="1" applyFill="1" applyBorder="1" applyAlignment="1">
      <alignment horizontal="center" vertical="center"/>
    </xf>
    <xf numFmtId="0" fontId="2" fillId="166" borderId="9" xfId="0" applyFont="1" applyFill="1" applyBorder="1" applyAlignment="1">
      <alignment horizontal="center" vertical="center"/>
    </xf>
    <xf numFmtId="0" fontId="3" fillId="166" borderId="8" xfId="0" applyFont="1" applyFill="1" applyBorder="1" applyAlignment="1">
      <alignment horizontal="center" vertical="center"/>
    </xf>
    <xf numFmtId="0" fontId="2" fillId="100" borderId="9" xfId="0" applyFont="1" applyFill="1" applyBorder="1" applyAlignment="1">
      <alignment horizontal="center" vertical="center"/>
    </xf>
    <xf numFmtId="0" fontId="3" fillId="100" borderId="8" xfId="0" applyFont="1" applyFill="1" applyBorder="1" applyAlignment="1">
      <alignment horizontal="center" vertical="center"/>
    </xf>
    <xf numFmtId="0" fontId="2" fillId="66" borderId="9" xfId="0" applyFont="1" applyFill="1" applyBorder="1" applyAlignment="1">
      <alignment horizontal="center" vertical="center"/>
    </xf>
    <xf numFmtId="0" fontId="3" fillId="66" borderId="8" xfId="0" applyFont="1" applyFill="1" applyBorder="1" applyAlignment="1">
      <alignment horizontal="center" vertical="center"/>
    </xf>
    <xf numFmtId="0" fontId="2" fillId="128" borderId="9" xfId="0" applyFont="1" applyFill="1" applyBorder="1" applyAlignment="1">
      <alignment horizontal="center" vertical="center"/>
    </xf>
    <xf numFmtId="0" fontId="3" fillId="128" borderId="8" xfId="0" applyFont="1" applyFill="1" applyBorder="1" applyAlignment="1">
      <alignment horizontal="center" vertical="center"/>
    </xf>
    <xf numFmtId="0" fontId="2" fillId="73" borderId="9" xfId="0" applyFont="1" applyFill="1" applyBorder="1" applyAlignment="1">
      <alignment horizontal="center" vertical="center"/>
    </xf>
    <xf numFmtId="0" fontId="3" fillId="73" borderId="8" xfId="0" applyFont="1" applyFill="1" applyBorder="1" applyAlignment="1">
      <alignment horizontal="center" vertical="center"/>
    </xf>
    <xf numFmtId="0" fontId="2" fillId="194" borderId="9" xfId="0" applyFont="1" applyFill="1" applyBorder="1" applyAlignment="1">
      <alignment horizontal="center" vertical="center"/>
    </xf>
    <xf numFmtId="0" fontId="3" fillId="194" borderId="8" xfId="0" applyFont="1" applyFill="1" applyBorder="1" applyAlignment="1">
      <alignment horizontal="center" vertical="center"/>
    </xf>
    <xf numFmtId="0" fontId="2" fillId="74" borderId="9" xfId="0" applyFont="1" applyFill="1" applyBorder="1" applyAlignment="1">
      <alignment horizontal="center" vertical="center"/>
    </xf>
    <xf numFmtId="0" fontId="3" fillId="74" borderId="8" xfId="0" applyFont="1" applyFill="1" applyBorder="1" applyAlignment="1">
      <alignment horizontal="center" vertical="center"/>
    </xf>
    <xf numFmtId="0" fontId="2" fillId="59" borderId="9" xfId="0" applyFont="1" applyFill="1" applyBorder="1" applyAlignment="1">
      <alignment horizontal="center" vertical="center"/>
    </xf>
    <xf numFmtId="0" fontId="3" fillId="59" borderId="8" xfId="0" applyFont="1" applyFill="1" applyBorder="1" applyAlignment="1">
      <alignment horizontal="center" vertical="center"/>
    </xf>
    <xf numFmtId="0" fontId="2" fillId="116" borderId="9" xfId="0" applyFont="1" applyFill="1" applyBorder="1" applyAlignment="1">
      <alignment horizontal="center" vertical="center"/>
    </xf>
    <xf numFmtId="0" fontId="3" fillId="116" borderId="8" xfId="0" applyFont="1" applyFill="1" applyBorder="1" applyAlignment="1">
      <alignment horizontal="center" vertical="center"/>
    </xf>
    <xf numFmtId="0" fontId="2" fillId="47" borderId="9" xfId="0" applyFont="1" applyFill="1" applyBorder="1" applyAlignment="1">
      <alignment horizontal="center" vertical="center"/>
    </xf>
    <xf numFmtId="0" fontId="3" fillId="47" borderId="8" xfId="0" applyFont="1" applyFill="1" applyBorder="1" applyAlignment="1">
      <alignment horizontal="center" vertical="center"/>
    </xf>
    <xf numFmtId="0" fontId="2" fillId="83" borderId="9" xfId="0" applyFont="1" applyFill="1" applyBorder="1" applyAlignment="1">
      <alignment horizontal="center" vertical="center"/>
    </xf>
    <xf numFmtId="0" fontId="3" fillId="83" borderId="8" xfId="0" applyFont="1" applyFill="1" applyBorder="1" applyAlignment="1">
      <alignment horizontal="center" vertical="center"/>
    </xf>
    <xf numFmtId="0" fontId="2" fillId="139" borderId="9" xfId="0" applyFont="1" applyFill="1" applyBorder="1" applyAlignment="1">
      <alignment horizontal="center" vertical="center"/>
    </xf>
    <xf numFmtId="0" fontId="3" fillId="139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2" fillId="144" borderId="9" xfId="0" applyFont="1" applyFill="1" applyBorder="1" applyAlignment="1">
      <alignment horizontal="center" vertical="center"/>
    </xf>
    <xf numFmtId="0" fontId="3" fillId="144" borderId="8" xfId="0" applyFont="1" applyFill="1" applyBorder="1" applyAlignment="1">
      <alignment horizontal="center" vertical="center"/>
    </xf>
    <xf numFmtId="0" fontId="2" fillId="137" borderId="9" xfId="0" applyFont="1" applyFill="1" applyBorder="1" applyAlignment="1">
      <alignment horizontal="center" vertical="center"/>
    </xf>
    <xf numFmtId="0" fontId="3" fillId="137" borderId="8" xfId="0" applyFont="1" applyFill="1" applyBorder="1" applyAlignment="1">
      <alignment horizontal="center" vertical="center"/>
    </xf>
    <xf numFmtId="0" fontId="2" fillId="133" borderId="9" xfId="0" applyFont="1" applyFill="1" applyBorder="1" applyAlignment="1">
      <alignment horizontal="center" vertical="center"/>
    </xf>
    <xf numFmtId="0" fontId="3" fillId="133" borderId="8" xfId="0" applyFont="1" applyFill="1" applyBorder="1" applyAlignment="1">
      <alignment horizontal="center" vertical="center"/>
    </xf>
    <xf numFmtId="0" fontId="2" fillId="154" borderId="9" xfId="0" applyFont="1" applyFill="1" applyBorder="1" applyAlignment="1">
      <alignment horizontal="center" vertical="center"/>
    </xf>
    <xf numFmtId="0" fontId="3" fillId="154" borderId="8" xfId="0" applyFont="1" applyFill="1" applyBorder="1" applyAlignment="1">
      <alignment horizontal="center" vertical="center"/>
    </xf>
    <xf numFmtId="0" fontId="2" fillId="167" borderId="9" xfId="0" applyFont="1" applyFill="1" applyBorder="1" applyAlignment="1">
      <alignment horizontal="center" vertical="center"/>
    </xf>
    <xf numFmtId="0" fontId="3" fillId="167" borderId="8" xfId="0" applyFont="1" applyFill="1" applyBorder="1" applyAlignment="1">
      <alignment horizontal="center" vertical="center"/>
    </xf>
    <xf numFmtId="0" fontId="2" fillId="105" borderId="9" xfId="0" applyFont="1" applyFill="1" applyBorder="1" applyAlignment="1">
      <alignment horizontal="center" vertical="center"/>
    </xf>
    <xf numFmtId="0" fontId="3" fillId="105" borderId="8" xfId="0" applyFont="1" applyFill="1" applyBorder="1" applyAlignment="1">
      <alignment horizontal="center" vertical="center"/>
    </xf>
    <xf numFmtId="0" fontId="2" fillId="104" borderId="9" xfId="0" applyFont="1" applyFill="1" applyBorder="1" applyAlignment="1">
      <alignment horizontal="center" vertical="center"/>
    </xf>
    <xf numFmtId="0" fontId="3" fillId="104" borderId="8" xfId="0" applyFont="1" applyFill="1" applyBorder="1" applyAlignment="1">
      <alignment horizontal="center" vertical="center"/>
    </xf>
    <xf numFmtId="0" fontId="2" fillId="82" borderId="9" xfId="0" applyFont="1" applyFill="1" applyBorder="1" applyAlignment="1">
      <alignment horizontal="center" vertical="center"/>
    </xf>
    <xf numFmtId="0" fontId="3" fillId="82" borderId="8" xfId="0" applyFont="1" applyFill="1" applyBorder="1" applyAlignment="1">
      <alignment horizontal="center" vertical="center"/>
    </xf>
    <xf numFmtId="0" fontId="2" fillId="201" borderId="9" xfId="0" applyFont="1" applyFill="1" applyBorder="1" applyAlignment="1">
      <alignment horizontal="center" vertical="center"/>
    </xf>
    <xf numFmtId="0" fontId="3" fillId="201" borderId="8" xfId="0" applyFont="1" applyFill="1" applyBorder="1" applyAlignment="1">
      <alignment horizontal="center" vertical="center"/>
    </xf>
    <xf numFmtId="0" fontId="2" fillId="129" borderId="9" xfId="0" applyFont="1" applyFill="1" applyBorder="1" applyAlignment="1">
      <alignment horizontal="center" vertical="center"/>
    </xf>
    <xf numFmtId="0" fontId="3" fillId="129" borderId="8" xfId="0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center" vertical="center"/>
    </xf>
    <xf numFmtId="0" fontId="3" fillId="39" borderId="8" xfId="0" applyFont="1" applyFill="1" applyBorder="1" applyAlignment="1">
      <alignment horizontal="center" vertical="center"/>
    </xf>
    <xf numFmtId="0" fontId="2" fillId="87" borderId="9" xfId="0" applyFont="1" applyFill="1" applyBorder="1" applyAlignment="1">
      <alignment horizontal="center" vertical="center"/>
    </xf>
    <xf numFmtId="0" fontId="3" fillId="87" borderId="8" xfId="0" applyFont="1" applyFill="1" applyBorder="1" applyAlignment="1">
      <alignment horizontal="center" vertical="center"/>
    </xf>
    <xf numFmtId="0" fontId="2" fillId="149" borderId="9" xfId="0" applyFont="1" applyFill="1" applyBorder="1" applyAlignment="1">
      <alignment horizontal="center" vertical="center"/>
    </xf>
    <xf numFmtId="0" fontId="3" fillId="149" borderId="8" xfId="0" applyFont="1" applyFill="1" applyBorder="1" applyAlignment="1">
      <alignment horizontal="center" vertical="center"/>
    </xf>
    <xf numFmtId="0" fontId="2" fillId="126" borderId="9" xfId="0" applyFont="1" applyFill="1" applyBorder="1" applyAlignment="1">
      <alignment horizontal="center" vertical="center"/>
    </xf>
    <xf numFmtId="0" fontId="3" fillId="126" borderId="8" xfId="0" applyFont="1" applyFill="1" applyBorder="1" applyAlignment="1">
      <alignment horizontal="center" vertical="center"/>
    </xf>
    <xf numFmtId="0" fontId="2" fillId="99" borderId="9" xfId="0" applyFont="1" applyFill="1" applyBorder="1" applyAlignment="1">
      <alignment horizontal="center" vertical="center"/>
    </xf>
    <xf numFmtId="0" fontId="3" fillId="99" borderId="8" xfId="0" applyFont="1" applyFill="1" applyBorder="1" applyAlignment="1">
      <alignment horizontal="center" vertical="center"/>
    </xf>
    <xf numFmtId="0" fontId="2" fillId="67" borderId="9" xfId="0" applyFont="1" applyFill="1" applyBorder="1" applyAlignment="1">
      <alignment horizontal="center" vertical="center"/>
    </xf>
    <xf numFmtId="0" fontId="3" fillId="67" borderId="8" xfId="0" applyFont="1" applyFill="1" applyBorder="1" applyAlignment="1">
      <alignment horizontal="center" vertical="center"/>
    </xf>
    <xf numFmtId="0" fontId="2" fillId="157" borderId="9" xfId="0" applyFont="1" applyFill="1" applyBorder="1" applyAlignment="1">
      <alignment horizontal="center" vertical="center"/>
    </xf>
    <xf numFmtId="0" fontId="3" fillId="157" borderId="8" xfId="0" applyFont="1" applyFill="1" applyBorder="1" applyAlignment="1">
      <alignment horizontal="center" vertical="center"/>
    </xf>
    <xf numFmtId="0" fontId="2" fillId="163" borderId="9" xfId="0" applyFont="1" applyFill="1" applyBorder="1" applyAlignment="1">
      <alignment horizontal="center" vertical="center"/>
    </xf>
    <xf numFmtId="0" fontId="3" fillId="163" borderId="8" xfId="0" applyFont="1" applyFill="1" applyBorder="1" applyAlignment="1">
      <alignment horizontal="center" vertical="center"/>
    </xf>
    <xf numFmtId="0" fontId="2" fillId="165" borderId="9" xfId="0" applyFont="1" applyFill="1" applyBorder="1" applyAlignment="1">
      <alignment horizontal="center" vertical="center"/>
    </xf>
    <xf numFmtId="0" fontId="3" fillId="165" borderId="8" xfId="0" applyFont="1" applyFill="1" applyBorder="1" applyAlignment="1">
      <alignment horizontal="center" vertical="center"/>
    </xf>
    <xf numFmtId="0" fontId="2" fillId="175" borderId="9" xfId="0" applyFont="1" applyFill="1" applyBorder="1" applyAlignment="1">
      <alignment horizontal="center" vertical="center"/>
    </xf>
    <xf numFmtId="0" fontId="3" fillId="175" borderId="8" xfId="0" applyFont="1" applyFill="1" applyBorder="1" applyAlignment="1">
      <alignment horizontal="center" vertical="center"/>
    </xf>
    <xf numFmtId="0" fontId="2" fillId="190" borderId="9" xfId="0" applyFont="1" applyFill="1" applyBorder="1" applyAlignment="1">
      <alignment horizontal="center" vertical="center"/>
    </xf>
    <xf numFmtId="0" fontId="3" fillId="190" borderId="8" xfId="0" applyFont="1" applyFill="1" applyBorder="1" applyAlignment="1">
      <alignment horizontal="center" vertical="center"/>
    </xf>
    <xf numFmtId="0" fontId="2" fillId="152" borderId="9" xfId="0" applyFont="1" applyFill="1" applyBorder="1" applyAlignment="1">
      <alignment horizontal="center" vertical="center"/>
    </xf>
    <xf numFmtId="0" fontId="3" fillId="152" borderId="8" xfId="0" applyFont="1" applyFill="1" applyBorder="1" applyAlignment="1">
      <alignment horizontal="center" vertical="center"/>
    </xf>
    <xf numFmtId="0" fontId="2" fillId="102" borderId="9" xfId="0" applyFont="1" applyFill="1" applyBorder="1" applyAlignment="1">
      <alignment horizontal="center" vertical="center"/>
    </xf>
    <xf numFmtId="0" fontId="3" fillId="102" borderId="8" xfId="0" applyFont="1" applyFill="1" applyBorder="1" applyAlignment="1">
      <alignment horizontal="center" vertical="center"/>
    </xf>
    <xf numFmtId="0" fontId="2" fillId="101" borderId="9" xfId="0" applyFont="1" applyFill="1" applyBorder="1" applyAlignment="1">
      <alignment horizontal="center" vertical="center"/>
    </xf>
    <xf numFmtId="0" fontId="3" fillId="101" borderId="8" xfId="0" applyFont="1" applyFill="1" applyBorder="1" applyAlignment="1">
      <alignment horizontal="center" vertical="center"/>
    </xf>
    <xf numFmtId="0" fontId="2" fillId="110" borderId="9" xfId="0" applyFont="1" applyFill="1" applyBorder="1" applyAlignment="1">
      <alignment horizontal="center" vertical="center"/>
    </xf>
    <xf numFmtId="0" fontId="3" fillId="110" borderId="8" xfId="0" applyFont="1" applyFill="1" applyBorder="1" applyAlignment="1">
      <alignment horizontal="center" vertical="center"/>
    </xf>
    <xf numFmtId="0" fontId="2" fillId="135" borderId="9" xfId="0" applyFont="1" applyFill="1" applyBorder="1" applyAlignment="1">
      <alignment horizontal="center" vertical="center"/>
    </xf>
    <xf numFmtId="0" fontId="3" fillId="135" borderId="8" xfId="0" applyFont="1" applyFill="1" applyBorder="1" applyAlignment="1">
      <alignment horizontal="center" vertical="center"/>
    </xf>
    <xf numFmtId="0" fontId="2" fillId="125" borderId="9" xfId="0" applyFont="1" applyFill="1" applyBorder="1" applyAlignment="1">
      <alignment horizontal="center" vertical="center"/>
    </xf>
    <xf numFmtId="0" fontId="3" fillId="125" borderId="8" xfId="0" applyFont="1" applyFill="1" applyBorder="1" applyAlignment="1">
      <alignment horizontal="center" vertical="center"/>
    </xf>
    <xf numFmtId="0" fontId="2" fillId="91" borderId="9" xfId="0" applyFont="1" applyFill="1" applyBorder="1" applyAlignment="1">
      <alignment horizontal="center" vertical="center"/>
    </xf>
    <xf numFmtId="0" fontId="3" fillId="91" borderId="8" xfId="0" applyFont="1" applyFill="1" applyBorder="1" applyAlignment="1">
      <alignment horizontal="center" vertical="center"/>
    </xf>
    <xf numFmtId="0" fontId="2" fillId="185" borderId="9" xfId="0" applyFont="1" applyFill="1" applyBorder="1" applyAlignment="1">
      <alignment horizontal="center" vertical="center"/>
    </xf>
    <xf numFmtId="0" fontId="3" fillId="185" borderId="8" xfId="0" applyFont="1" applyFill="1" applyBorder="1" applyAlignment="1">
      <alignment horizontal="center" vertical="center"/>
    </xf>
    <xf numFmtId="0" fontId="2" fillId="169" borderId="9" xfId="0" applyFont="1" applyFill="1" applyBorder="1" applyAlignment="1">
      <alignment horizontal="center" vertical="center"/>
    </xf>
    <xf numFmtId="0" fontId="3" fillId="169" borderId="8" xfId="0" applyFont="1" applyFill="1" applyBorder="1" applyAlignment="1">
      <alignment horizontal="center" vertical="center"/>
    </xf>
    <xf numFmtId="0" fontId="2" fillId="182" borderId="9" xfId="0" applyFont="1" applyFill="1" applyBorder="1" applyAlignment="1">
      <alignment horizontal="center" vertical="center"/>
    </xf>
    <xf numFmtId="0" fontId="3" fillId="182" borderId="8" xfId="0" applyFont="1" applyFill="1" applyBorder="1" applyAlignment="1">
      <alignment horizontal="center" vertical="center"/>
    </xf>
    <xf numFmtId="0" fontId="2" fillId="69" borderId="9" xfId="0" applyFont="1" applyFill="1" applyBorder="1" applyAlignment="1">
      <alignment horizontal="center" vertical="center"/>
    </xf>
    <xf numFmtId="0" fontId="3" fillId="69" borderId="8" xfId="0" applyFont="1" applyFill="1" applyBorder="1" applyAlignment="1">
      <alignment horizontal="center" vertical="center"/>
    </xf>
    <xf numFmtId="0" fontId="2" fillId="186" borderId="9" xfId="0" applyFont="1" applyFill="1" applyBorder="1" applyAlignment="1">
      <alignment horizontal="center" vertical="center"/>
    </xf>
    <xf numFmtId="0" fontId="3" fillId="186" borderId="8" xfId="0" applyFont="1" applyFill="1" applyBorder="1" applyAlignment="1">
      <alignment horizontal="center" vertical="center"/>
    </xf>
    <xf numFmtId="0" fontId="2" fillId="145" borderId="9" xfId="0" applyFont="1" applyFill="1" applyBorder="1" applyAlignment="1">
      <alignment horizontal="center" vertical="center"/>
    </xf>
    <xf numFmtId="0" fontId="3" fillId="145" borderId="8" xfId="0" applyFont="1" applyFill="1" applyBorder="1" applyAlignment="1">
      <alignment horizontal="center" vertical="center"/>
    </xf>
    <xf numFmtId="0" fontId="2" fillId="173" borderId="9" xfId="0" applyFont="1" applyFill="1" applyBorder="1" applyAlignment="1">
      <alignment horizontal="center" vertical="center"/>
    </xf>
    <xf numFmtId="0" fontId="3" fillId="173" borderId="8" xfId="0" applyFont="1" applyFill="1" applyBorder="1" applyAlignment="1">
      <alignment horizontal="center" vertical="center"/>
    </xf>
    <xf numFmtId="0" fontId="2" fillId="132" borderId="9" xfId="0" applyFont="1" applyFill="1" applyBorder="1" applyAlignment="1">
      <alignment horizontal="center" vertical="center"/>
    </xf>
    <xf numFmtId="0" fontId="3" fillId="132" borderId="8" xfId="0" applyFont="1" applyFill="1" applyBorder="1" applyAlignment="1">
      <alignment horizontal="center" vertical="center"/>
    </xf>
    <xf numFmtId="0" fontId="2" fillId="196" borderId="9" xfId="0" applyFont="1" applyFill="1" applyBorder="1" applyAlignment="1">
      <alignment horizontal="center" vertical="center"/>
    </xf>
    <xf numFmtId="0" fontId="3" fillId="196" borderId="8" xfId="0" applyFont="1" applyFill="1" applyBorder="1" applyAlignment="1">
      <alignment horizontal="center" vertical="center"/>
    </xf>
    <xf numFmtId="0" fontId="2" fillId="164" borderId="9" xfId="0" applyFont="1" applyFill="1" applyBorder="1" applyAlignment="1">
      <alignment horizontal="center" vertical="center"/>
    </xf>
    <xf numFmtId="0" fontId="3" fillId="164" borderId="8" xfId="0" applyFont="1" applyFill="1" applyBorder="1" applyAlignment="1">
      <alignment horizontal="center" vertical="center"/>
    </xf>
    <xf numFmtId="0" fontId="2" fillId="92" borderId="9" xfId="0" applyFont="1" applyFill="1" applyBorder="1" applyAlignment="1">
      <alignment horizontal="center" vertical="center"/>
    </xf>
    <xf numFmtId="0" fontId="3" fillId="92" borderId="8" xfId="0" applyFont="1" applyFill="1" applyBorder="1" applyAlignment="1">
      <alignment horizontal="center" vertical="center"/>
    </xf>
    <xf numFmtId="0" fontId="2" fillId="131" borderId="9" xfId="0" applyFont="1" applyFill="1" applyBorder="1" applyAlignment="1">
      <alignment horizontal="center" vertical="center"/>
    </xf>
    <xf numFmtId="0" fontId="3" fillId="131" borderId="8" xfId="0" applyFont="1" applyFill="1" applyBorder="1" applyAlignment="1">
      <alignment horizontal="center" vertical="center"/>
    </xf>
    <xf numFmtId="0" fontId="2" fillId="178" borderId="9" xfId="0" applyFont="1" applyFill="1" applyBorder="1" applyAlignment="1">
      <alignment horizontal="center" vertical="center"/>
    </xf>
    <xf numFmtId="0" fontId="3" fillId="178" borderId="8" xfId="0" applyFont="1" applyFill="1" applyBorder="1" applyAlignment="1">
      <alignment horizontal="center" vertical="center"/>
    </xf>
    <xf numFmtId="0" fontId="2" fillId="76" borderId="9" xfId="0" applyFont="1" applyFill="1" applyBorder="1" applyAlignment="1">
      <alignment horizontal="center" vertical="center"/>
    </xf>
    <xf numFmtId="0" fontId="3" fillId="76" borderId="8" xfId="0" applyFont="1" applyFill="1" applyBorder="1" applyAlignment="1">
      <alignment horizontal="center" vertical="center"/>
    </xf>
    <xf numFmtId="0" fontId="2" fillId="170" borderId="9" xfId="0" applyFont="1" applyFill="1" applyBorder="1" applyAlignment="1">
      <alignment horizontal="center" vertical="center"/>
    </xf>
    <xf numFmtId="0" fontId="3" fillId="170" borderId="8" xfId="0" applyFont="1" applyFill="1" applyBorder="1" applyAlignment="1">
      <alignment horizontal="center" vertical="center"/>
    </xf>
    <xf numFmtId="0" fontId="2" fillId="143" borderId="9" xfId="0" applyFont="1" applyFill="1" applyBorder="1" applyAlignment="1">
      <alignment horizontal="center" vertical="center"/>
    </xf>
    <xf numFmtId="0" fontId="3" fillId="143" borderId="8" xfId="0" applyFont="1" applyFill="1" applyBorder="1" applyAlignment="1">
      <alignment horizontal="center" vertical="center"/>
    </xf>
    <xf numFmtId="0" fontId="2" fillId="192" borderId="9" xfId="0" applyFont="1" applyFill="1" applyBorder="1" applyAlignment="1">
      <alignment horizontal="center" vertical="center"/>
    </xf>
    <xf numFmtId="0" fontId="3" fillId="192" borderId="8" xfId="0" applyFont="1" applyFill="1" applyBorder="1" applyAlignment="1">
      <alignment horizontal="center" vertical="center"/>
    </xf>
    <xf numFmtId="0" fontId="2" fillId="155" borderId="9" xfId="0" applyFont="1" applyFill="1" applyBorder="1" applyAlignment="1">
      <alignment horizontal="center" vertical="center"/>
    </xf>
    <xf numFmtId="0" fontId="3" fillId="155" borderId="8" xfId="0" applyFont="1" applyFill="1" applyBorder="1" applyAlignment="1">
      <alignment horizontal="center" vertical="center"/>
    </xf>
    <xf numFmtId="0" fontId="2" fillId="54" borderId="9" xfId="0" applyFont="1" applyFill="1" applyBorder="1" applyAlignment="1">
      <alignment horizontal="center" vertical="center"/>
    </xf>
    <xf numFmtId="0" fontId="3" fillId="54" borderId="8" xfId="0" applyFont="1" applyFill="1" applyBorder="1" applyAlignment="1">
      <alignment horizontal="center" vertical="center"/>
    </xf>
    <xf numFmtId="0" fontId="2" fillId="53" borderId="9" xfId="0" applyFont="1" applyFill="1" applyBorder="1" applyAlignment="1">
      <alignment horizontal="center" vertical="center"/>
    </xf>
    <xf numFmtId="0" fontId="3" fillId="53" borderId="8" xfId="0" applyFont="1" applyFill="1" applyBorder="1" applyAlignment="1">
      <alignment horizontal="center" vertical="center"/>
    </xf>
    <xf numFmtId="0" fontId="2" fillId="188" borderId="9" xfId="0" applyFont="1" applyFill="1" applyBorder="1" applyAlignment="1">
      <alignment horizontal="center" vertical="center"/>
    </xf>
    <xf numFmtId="0" fontId="3" fillId="188" borderId="8" xfId="0" applyFont="1" applyFill="1" applyBorder="1" applyAlignment="1">
      <alignment horizontal="center" vertical="center"/>
    </xf>
    <xf numFmtId="0" fontId="2" fillId="146" borderId="9" xfId="0" applyFont="1" applyFill="1" applyBorder="1" applyAlignment="1">
      <alignment horizontal="center" vertical="center"/>
    </xf>
    <xf numFmtId="0" fontId="3" fillId="146" borderId="8" xfId="0" applyFont="1" applyFill="1" applyBorder="1" applyAlignment="1">
      <alignment horizontal="center" vertical="center"/>
    </xf>
    <xf numFmtId="0" fontId="2" fillId="160" borderId="9" xfId="0" applyFont="1" applyFill="1" applyBorder="1" applyAlignment="1">
      <alignment horizontal="center" vertical="center"/>
    </xf>
    <xf numFmtId="0" fontId="3" fillId="160" borderId="8" xfId="0" applyFont="1" applyFill="1" applyBorder="1" applyAlignment="1">
      <alignment horizontal="center" vertical="center"/>
    </xf>
    <xf numFmtId="0" fontId="2" fillId="205" borderId="9" xfId="0" applyFont="1" applyFill="1" applyBorder="1" applyAlignment="1">
      <alignment horizontal="center" vertical="center"/>
    </xf>
    <xf numFmtId="0" fontId="3" fillId="205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2" fillId="142" borderId="9" xfId="0" applyFont="1" applyFill="1" applyBorder="1" applyAlignment="1">
      <alignment horizontal="center" vertical="center"/>
    </xf>
    <xf numFmtId="0" fontId="3" fillId="142" borderId="8" xfId="0" applyFont="1" applyFill="1" applyBorder="1" applyAlignment="1">
      <alignment horizontal="center" vertical="center"/>
    </xf>
    <xf numFmtId="0" fontId="2" fillId="177" borderId="9" xfId="0" applyFont="1" applyFill="1" applyBorder="1" applyAlignment="1">
      <alignment horizontal="center" vertical="center"/>
    </xf>
    <xf numFmtId="0" fontId="3" fillId="177" borderId="8" xfId="0" applyFont="1" applyFill="1" applyBorder="1" applyAlignment="1">
      <alignment horizontal="center" vertical="center"/>
    </xf>
    <xf numFmtId="0" fontId="2" fillId="141" borderId="9" xfId="0" applyFont="1" applyFill="1" applyBorder="1" applyAlignment="1">
      <alignment horizontal="center" vertical="center"/>
    </xf>
    <xf numFmtId="0" fontId="3" fillId="141" borderId="8" xfId="0" applyFont="1" applyFill="1" applyBorder="1" applyAlignment="1">
      <alignment horizontal="center" vertical="center"/>
    </xf>
    <xf numFmtId="0" fontId="2" fillId="198" borderId="9" xfId="0" applyFont="1" applyFill="1" applyBorder="1" applyAlignment="1">
      <alignment horizontal="center" vertical="center"/>
    </xf>
    <xf numFmtId="0" fontId="3" fillId="198" borderId="8" xfId="0" applyFont="1" applyFill="1" applyBorder="1" applyAlignment="1">
      <alignment horizontal="center" vertical="center"/>
    </xf>
    <xf numFmtId="0" fontId="2" fillId="195" borderId="9" xfId="0" applyFont="1" applyFill="1" applyBorder="1" applyAlignment="1">
      <alignment horizontal="center" vertical="center"/>
    </xf>
    <xf numFmtId="0" fontId="3" fillId="195" borderId="8" xfId="0" applyFont="1" applyFill="1" applyBorder="1" applyAlignment="1">
      <alignment horizontal="center" vertical="center"/>
    </xf>
    <xf numFmtId="0" fontId="2" fillId="176" borderId="9" xfId="0" applyFont="1" applyFill="1" applyBorder="1" applyAlignment="1">
      <alignment horizontal="center" vertical="center"/>
    </xf>
    <xf numFmtId="0" fontId="3" fillId="176" borderId="8" xfId="0" applyFont="1" applyFill="1" applyBorder="1" applyAlignment="1">
      <alignment horizontal="center" vertical="center"/>
    </xf>
    <xf numFmtId="0" fontId="2" fillId="174" borderId="9" xfId="0" applyFont="1" applyFill="1" applyBorder="1" applyAlignment="1">
      <alignment horizontal="center" vertical="center"/>
    </xf>
    <xf numFmtId="0" fontId="3" fillId="174" borderId="8" xfId="0" applyFont="1" applyFill="1" applyBorder="1" applyAlignment="1">
      <alignment horizontal="center" vertical="center"/>
    </xf>
    <xf numFmtId="0" fontId="2" fillId="123" borderId="9" xfId="0" applyFont="1" applyFill="1" applyBorder="1" applyAlignment="1">
      <alignment horizontal="center" vertical="center"/>
    </xf>
    <xf numFmtId="0" fontId="3" fillId="123" borderId="8" xfId="0" applyFont="1" applyFill="1" applyBorder="1" applyAlignment="1">
      <alignment horizontal="center" vertical="center"/>
    </xf>
    <xf numFmtId="0" fontId="2" fillId="162" borderId="9" xfId="0" applyFont="1" applyFill="1" applyBorder="1" applyAlignment="1">
      <alignment horizontal="center" vertical="center"/>
    </xf>
    <xf numFmtId="0" fontId="3" fillId="162" borderId="8" xfId="0" applyFont="1" applyFill="1" applyBorder="1" applyAlignment="1">
      <alignment horizontal="center" vertical="center"/>
    </xf>
    <xf numFmtId="0" fontId="2" fillId="159" borderId="9" xfId="0" applyFont="1" applyFill="1" applyBorder="1" applyAlignment="1">
      <alignment horizontal="center" vertical="center"/>
    </xf>
    <xf numFmtId="0" fontId="3" fillId="159" borderId="8" xfId="0" applyFont="1" applyFill="1" applyBorder="1" applyAlignment="1">
      <alignment horizontal="center" vertical="center"/>
    </xf>
    <xf numFmtId="0" fontId="2" fillId="184" borderId="9" xfId="0" applyFont="1" applyFill="1" applyBorder="1" applyAlignment="1">
      <alignment horizontal="center" vertical="center"/>
    </xf>
    <xf numFmtId="0" fontId="3" fillId="184" borderId="8" xfId="0" applyFont="1" applyFill="1" applyBorder="1" applyAlignment="1">
      <alignment horizontal="center" vertical="center"/>
    </xf>
    <xf numFmtId="0" fontId="2" fillId="171" borderId="9" xfId="0" applyFont="1" applyFill="1" applyBorder="1" applyAlignment="1">
      <alignment horizontal="center" vertical="center"/>
    </xf>
    <xf numFmtId="0" fontId="3" fillId="171" borderId="8" xfId="0" applyFont="1" applyFill="1" applyBorder="1" applyAlignment="1">
      <alignment horizontal="center" vertical="center"/>
    </xf>
    <xf numFmtId="0" fontId="2" fillId="113" borderId="9" xfId="0" applyFont="1" applyFill="1" applyBorder="1" applyAlignment="1">
      <alignment horizontal="center" vertical="center"/>
    </xf>
    <xf numFmtId="0" fontId="3" fillId="113" borderId="8" xfId="0" applyFont="1" applyFill="1" applyBorder="1" applyAlignment="1">
      <alignment horizontal="center" vertical="center"/>
    </xf>
    <xf numFmtId="0" fontId="2" fillId="60" borderId="9" xfId="0" applyFont="1" applyFill="1" applyBorder="1" applyAlignment="1">
      <alignment horizontal="center" vertical="center"/>
    </xf>
    <xf numFmtId="0" fontId="3" fillId="60" borderId="8" xfId="0" applyFont="1" applyFill="1" applyBorder="1" applyAlignment="1">
      <alignment horizontal="center" vertical="center"/>
    </xf>
    <xf numFmtId="0" fontId="2" fillId="172" borderId="9" xfId="0" applyFont="1" applyFill="1" applyBorder="1" applyAlignment="1">
      <alignment horizontal="center" vertical="center"/>
    </xf>
    <xf numFmtId="0" fontId="3" fillId="172" borderId="8" xfId="0" applyFont="1" applyFill="1" applyBorder="1" applyAlignment="1">
      <alignment horizontal="center" vertical="center"/>
    </xf>
    <xf numFmtId="0" fontId="2" fillId="189" borderId="9" xfId="0" applyFont="1" applyFill="1" applyBorder="1" applyAlignment="1">
      <alignment horizontal="center" vertical="center"/>
    </xf>
    <xf numFmtId="0" fontId="3" fillId="189" borderId="8" xfId="0" applyFont="1" applyFill="1" applyBorder="1" applyAlignment="1">
      <alignment horizontal="center" vertical="center"/>
    </xf>
    <xf numFmtId="0" fontId="2" fillId="75" borderId="9" xfId="0" applyFont="1" applyFill="1" applyBorder="1" applyAlignment="1">
      <alignment horizontal="center" vertical="center"/>
    </xf>
    <xf numFmtId="0" fontId="3" fillId="75" borderId="8" xfId="0" applyFont="1" applyFill="1" applyBorder="1" applyAlignment="1">
      <alignment horizontal="center" vertical="center"/>
    </xf>
    <xf numFmtId="0" fontId="2" fillId="204" borderId="9" xfId="0" applyFont="1" applyFill="1" applyBorder="1" applyAlignment="1">
      <alignment horizontal="center" vertical="center"/>
    </xf>
    <xf numFmtId="0" fontId="3" fillId="204" borderId="8" xfId="0" applyFont="1" applyFill="1" applyBorder="1" applyAlignment="1">
      <alignment horizontal="center" vertical="center"/>
    </xf>
    <xf numFmtId="0" fontId="2" fillId="193" borderId="9" xfId="0" applyFont="1" applyFill="1" applyBorder="1" applyAlignment="1">
      <alignment horizontal="center" vertical="center"/>
    </xf>
    <xf numFmtId="0" fontId="3" fillId="193" borderId="8" xfId="0" applyFont="1" applyFill="1" applyBorder="1" applyAlignment="1">
      <alignment horizontal="center" vertical="center"/>
    </xf>
    <xf numFmtId="0" fontId="2" fillId="200" borderId="9" xfId="0" applyFont="1" applyFill="1" applyBorder="1" applyAlignment="1">
      <alignment horizontal="center" vertical="center"/>
    </xf>
    <xf numFmtId="0" fontId="3" fillId="200" borderId="8" xfId="0" applyFont="1" applyFill="1" applyBorder="1" applyAlignment="1">
      <alignment horizontal="center" vertical="center"/>
    </xf>
    <xf numFmtId="0" fontId="2" fillId="107" borderId="9" xfId="0" applyFont="1" applyFill="1" applyBorder="1" applyAlignment="1">
      <alignment horizontal="center" vertical="center"/>
    </xf>
    <xf numFmtId="0" fontId="3" fillId="107" borderId="8" xfId="0" applyFont="1" applyFill="1" applyBorder="1" applyAlignment="1">
      <alignment horizontal="center" vertical="center"/>
    </xf>
    <xf numFmtId="0" fontId="2" fillId="97" borderId="9" xfId="0" applyFont="1" applyFill="1" applyBorder="1" applyAlignment="1">
      <alignment horizontal="center" vertical="center"/>
    </xf>
    <xf numFmtId="0" fontId="3" fillId="97" borderId="8" xfId="0" applyFont="1" applyFill="1" applyBorder="1" applyAlignment="1">
      <alignment horizontal="center" vertical="center"/>
    </xf>
    <xf numFmtId="0" fontId="2" fillId="147" borderId="9" xfId="0" applyFont="1" applyFill="1" applyBorder="1" applyAlignment="1">
      <alignment horizontal="center" vertical="center"/>
    </xf>
    <xf numFmtId="0" fontId="3" fillId="147" borderId="8" xfId="0" applyFont="1" applyFill="1" applyBorder="1" applyAlignment="1">
      <alignment horizontal="center" vertical="center"/>
    </xf>
    <xf numFmtId="0" fontId="2" fillId="191" borderId="9" xfId="0" applyFont="1" applyFill="1" applyBorder="1" applyAlignment="1">
      <alignment horizontal="center" vertical="center"/>
    </xf>
    <xf numFmtId="0" fontId="3" fillId="191" borderId="8" xfId="0" applyFont="1" applyFill="1" applyBorder="1" applyAlignment="1">
      <alignment horizontal="center" vertical="center"/>
    </xf>
    <xf numFmtId="0" fontId="2" fillId="151" borderId="9" xfId="0" applyFont="1" applyFill="1" applyBorder="1" applyAlignment="1">
      <alignment horizontal="center" vertical="center"/>
    </xf>
    <xf numFmtId="0" fontId="3" fillId="151" borderId="8" xfId="0" applyFont="1" applyFill="1" applyBorder="1" applyAlignment="1">
      <alignment horizontal="center" vertical="center"/>
    </xf>
    <xf numFmtId="0" fontId="2" fillId="168" borderId="9" xfId="0" applyFont="1" applyFill="1" applyBorder="1" applyAlignment="1">
      <alignment horizontal="center" vertical="center"/>
    </xf>
    <xf numFmtId="0" fontId="3" fillId="168" borderId="8" xfId="0" applyFont="1" applyFill="1" applyBorder="1" applyAlignment="1">
      <alignment horizontal="center" vertical="center"/>
    </xf>
    <xf numFmtId="0" fontId="2" fillId="124" borderId="9" xfId="0" applyFont="1" applyFill="1" applyBorder="1" applyAlignment="1">
      <alignment horizontal="center" vertical="center"/>
    </xf>
    <xf numFmtId="0" fontId="3" fillId="124" borderId="8" xfId="0" applyFont="1" applyFill="1" applyBorder="1" applyAlignment="1">
      <alignment horizontal="center" vertical="center"/>
    </xf>
    <xf numFmtId="0" fontId="2" fillId="114" borderId="9" xfId="0" applyFont="1" applyFill="1" applyBorder="1" applyAlignment="1">
      <alignment horizontal="center" vertical="center"/>
    </xf>
    <xf numFmtId="0" fontId="3" fillId="114" borderId="8" xfId="0" applyFont="1" applyFill="1" applyBorder="1" applyAlignment="1">
      <alignment horizontal="center" vertical="center"/>
    </xf>
    <xf numFmtId="0" fontId="2" fillId="134" borderId="9" xfId="0" applyFont="1" applyFill="1" applyBorder="1" applyAlignment="1">
      <alignment horizontal="center" vertical="center"/>
    </xf>
    <xf numFmtId="0" fontId="3" fillId="134" borderId="8" xfId="0" applyFont="1" applyFill="1" applyBorder="1" applyAlignment="1">
      <alignment horizontal="center" vertical="center"/>
    </xf>
    <xf numFmtId="0" fontId="2" fillId="119" borderId="9" xfId="0" applyFont="1" applyFill="1" applyBorder="1" applyAlignment="1">
      <alignment horizontal="center" vertical="center"/>
    </xf>
    <xf numFmtId="0" fontId="3" fillId="119" borderId="8" xfId="0" applyFont="1" applyFill="1" applyBorder="1" applyAlignment="1">
      <alignment horizontal="center" vertical="center"/>
    </xf>
    <xf numFmtId="0" fontId="2" fillId="181" borderId="9" xfId="0" applyFont="1" applyFill="1" applyBorder="1" applyAlignment="1">
      <alignment horizontal="center" vertical="center"/>
    </xf>
    <xf numFmtId="0" fontId="3" fillId="181" borderId="8" xfId="0" applyFont="1" applyFill="1" applyBorder="1" applyAlignment="1">
      <alignment horizontal="center" vertical="center"/>
    </xf>
    <xf numFmtId="0" fontId="2" fillId="203" borderId="9" xfId="0" applyFont="1" applyFill="1" applyBorder="1" applyAlignment="1">
      <alignment horizontal="center" vertical="center"/>
    </xf>
    <xf numFmtId="0" fontId="3" fillId="203" borderId="8" xfId="0" applyFont="1" applyFill="1" applyBorder="1" applyAlignment="1">
      <alignment horizontal="center" vertical="center"/>
    </xf>
    <xf numFmtId="0" fontId="2" fillId="197" borderId="9" xfId="0" applyFont="1" applyFill="1" applyBorder="1" applyAlignment="1">
      <alignment horizontal="center" vertical="center"/>
    </xf>
    <xf numFmtId="0" fontId="3" fillId="197" borderId="8" xfId="0" applyFont="1" applyFill="1" applyBorder="1" applyAlignment="1">
      <alignment horizontal="center" vertical="center"/>
    </xf>
    <xf numFmtId="0" fontId="2" fillId="111" borderId="9" xfId="0" applyFont="1" applyFill="1" applyBorder="1" applyAlignment="1">
      <alignment horizontal="center" vertical="center"/>
    </xf>
    <xf numFmtId="0" fontId="3" fillId="111" borderId="8" xfId="0" applyFont="1" applyFill="1" applyBorder="1" applyAlignment="1">
      <alignment horizontal="center" vertical="center"/>
    </xf>
    <xf numFmtId="0" fontId="2" fillId="199" borderId="9" xfId="0" applyFont="1" applyFill="1" applyBorder="1" applyAlignment="1">
      <alignment horizontal="center" vertical="center"/>
    </xf>
    <xf numFmtId="0" fontId="3" fillId="199" borderId="8" xfId="0" applyFont="1" applyFill="1" applyBorder="1" applyAlignment="1">
      <alignment horizontal="center" vertical="center"/>
    </xf>
    <xf numFmtId="0" fontId="2" fillId="187" borderId="9" xfId="0" applyFont="1" applyFill="1" applyBorder="1" applyAlignment="1">
      <alignment horizontal="center" vertical="center"/>
    </xf>
    <xf numFmtId="0" fontId="3" fillId="187" borderId="8" xfId="0" applyFont="1" applyFill="1" applyBorder="1" applyAlignment="1">
      <alignment horizontal="center" vertical="center"/>
    </xf>
    <xf numFmtId="0" fontId="2" fillId="161" borderId="9" xfId="0" applyFont="1" applyFill="1" applyBorder="1" applyAlignment="1">
      <alignment horizontal="center" vertical="center"/>
    </xf>
    <xf numFmtId="0" fontId="3" fillId="161" borderId="8" xfId="0" applyFont="1" applyFill="1" applyBorder="1" applyAlignment="1">
      <alignment horizontal="center" vertical="center"/>
    </xf>
    <xf numFmtId="0" fontId="2" fillId="48" borderId="9" xfId="0" applyFont="1" applyFill="1" applyBorder="1" applyAlignment="1">
      <alignment horizontal="center" vertical="center"/>
    </xf>
    <xf numFmtId="0" fontId="3" fillId="48" borderId="8" xfId="0" applyFont="1" applyFill="1" applyBorder="1" applyAlignment="1">
      <alignment horizontal="center" vertical="center"/>
    </xf>
    <xf numFmtId="0" fontId="2" fillId="183" borderId="9" xfId="0" applyFont="1" applyFill="1" applyBorder="1" applyAlignment="1">
      <alignment horizontal="center" vertical="center"/>
    </xf>
    <xf numFmtId="0" fontId="3" fillId="183" borderId="8" xfId="0" applyFont="1" applyFill="1" applyBorder="1" applyAlignment="1">
      <alignment horizontal="center" vertical="center"/>
    </xf>
    <xf numFmtId="0" fontId="2" fillId="202" borderId="9" xfId="0" applyFont="1" applyFill="1" applyBorder="1" applyAlignment="1">
      <alignment horizontal="center" vertical="center"/>
    </xf>
    <xf numFmtId="0" fontId="3" fillId="202" borderId="8" xfId="0" applyFont="1" applyFill="1" applyBorder="1" applyAlignment="1">
      <alignment horizontal="center" vertical="center"/>
    </xf>
    <xf numFmtId="0" fontId="2" fillId="180" borderId="9" xfId="0" applyFont="1" applyFill="1" applyBorder="1" applyAlignment="1">
      <alignment horizontal="center" vertical="center"/>
    </xf>
    <xf numFmtId="0" fontId="3" fillId="180" borderId="8" xfId="0" applyFont="1" applyFill="1" applyBorder="1" applyAlignment="1">
      <alignment horizontal="center" vertical="center"/>
    </xf>
    <xf numFmtId="0" fontId="2" fillId="148" borderId="9" xfId="0" applyFont="1" applyFill="1" applyBorder="1" applyAlignment="1">
      <alignment horizontal="center" vertical="center"/>
    </xf>
    <xf numFmtId="0" fontId="3" fillId="148" borderId="8" xfId="0" applyFont="1" applyFill="1" applyBorder="1" applyAlignment="1">
      <alignment horizontal="center" vertical="center"/>
    </xf>
    <xf numFmtId="0" fontId="5" fillId="51" borderId="9" xfId="0" applyFont="1" applyFill="1" applyBorder="1" applyAlignment="1">
      <alignment horizontal="center" vertical="center"/>
    </xf>
    <xf numFmtId="0" fontId="6" fillId="51" borderId="8" xfId="0" applyFont="1" applyFill="1" applyBorder="1" applyAlignment="1">
      <alignment horizontal="center" vertical="center"/>
    </xf>
    <xf numFmtId="0" fontId="2" fillId="51" borderId="9" xfId="0" applyFont="1" applyFill="1" applyBorder="1" applyAlignment="1">
      <alignment horizontal="center" vertical="center"/>
    </xf>
    <xf numFmtId="0" fontId="3" fillId="51" borderId="8" xfId="0" applyFont="1" applyFill="1" applyBorder="1" applyAlignment="1">
      <alignment horizontal="center" vertical="center"/>
    </xf>
    <xf numFmtId="0" fontId="0" fillId="4" borderId="0" xfId="0" applyFill="1"/>
    <xf numFmtId="0" fontId="0" fillId="206" borderId="0" xfId="0" applyFill="1"/>
    <xf numFmtId="0" fontId="8" fillId="206" borderId="0" xfId="0" applyFont="1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5" fillId="19" borderId="9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1" fillId="213" borderId="0" xfId="0" applyFont="1" applyFill="1"/>
    <xf numFmtId="0" fontId="7" fillId="0" borderId="10" xfId="1" applyBorder="1" applyAlignment="1">
      <alignment horizontal="left" vertical="center"/>
    </xf>
    <xf numFmtId="0" fontId="7" fillId="0" borderId="7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Maryland&amp;year=2017" TargetMode="External"/><Relationship Id="rId299" Type="http://schemas.openxmlformats.org/officeDocument/2006/relationships/hyperlink" Target="https://barttorvik.com/team.php?team=Central+Michigan&amp;year=2017" TargetMode="External"/><Relationship Id="rId21" Type="http://schemas.openxmlformats.org/officeDocument/2006/relationships/hyperlink" Target="https://barttorvik.com/team.php?team=Oklahoma+St.&amp;year=2017" TargetMode="External"/><Relationship Id="rId63" Type="http://schemas.openxmlformats.org/officeDocument/2006/relationships/hyperlink" Target="https://barttorvik.com/team.php?team=Iowa+St.&amp;year=2017" TargetMode="External"/><Relationship Id="rId159" Type="http://schemas.openxmlformats.org/officeDocument/2006/relationships/hyperlink" Target="https://barttorvik.com/team.php?team=Monmouth&amp;year=2017" TargetMode="External"/><Relationship Id="rId324" Type="http://schemas.openxmlformats.org/officeDocument/2006/relationships/hyperlink" Target="https://barttorvik.com/team.php?team=Delaware&amp;year=2017" TargetMode="External"/><Relationship Id="rId366" Type="http://schemas.openxmlformats.org/officeDocument/2006/relationships/hyperlink" Target="https://barttorvik.com/team.php?team=Campbell&amp;year=2017" TargetMode="External"/><Relationship Id="rId170" Type="http://schemas.openxmlformats.org/officeDocument/2006/relationships/hyperlink" Target="https://barttorvik.com/team.php?team=Mississippi+St.&amp;year=2017" TargetMode="External"/><Relationship Id="rId226" Type="http://schemas.openxmlformats.org/officeDocument/2006/relationships/hyperlink" Target="https://barttorvik.com/team.php?team=Washington+St.&amp;year=2017" TargetMode="External"/><Relationship Id="rId433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268" Type="http://schemas.openxmlformats.org/officeDocument/2006/relationships/hyperlink" Target="https://barttorvik.com/team.php?team=Santa+Clara&amp;year=2017" TargetMode="External"/><Relationship Id="rId32" Type="http://schemas.openxmlformats.org/officeDocument/2006/relationships/hyperlink" Target="https://barttorvik.com/team.php?team=Arizona&amp;year=2017" TargetMode="External"/><Relationship Id="rId74" Type="http://schemas.openxmlformats.org/officeDocument/2006/relationships/hyperlink" Target="https://barttorvik.com/team.php?team=Oregon&amp;year=2017" TargetMode="External"/><Relationship Id="rId128" Type="http://schemas.openxmlformats.org/officeDocument/2006/relationships/hyperlink" Target="https://barttorvik.com/team.php?team=Iowa&amp;year=2017" TargetMode="External"/><Relationship Id="rId335" Type="http://schemas.openxmlformats.org/officeDocument/2006/relationships/hyperlink" Target="https://barttorvik.com/team.php?team=Western+Kentucky&amp;year=2017" TargetMode="External"/><Relationship Id="rId377" Type="http://schemas.openxmlformats.org/officeDocument/2006/relationships/hyperlink" Target="https://barttorvik.com/team.php?team=SIU+Edwardsville&amp;year=2017" TargetMode="External"/><Relationship Id="rId5" Type="http://schemas.openxmlformats.org/officeDocument/2006/relationships/hyperlink" Target="https://barttorvik.com/team.php?team=West+Virginia&amp;year=2017" TargetMode="External"/><Relationship Id="rId181" Type="http://schemas.openxmlformats.org/officeDocument/2006/relationships/hyperlink" Target="https://barttorvik.com/team.php?team=George+Mason&amp;year=2017" TargetMode="External"/><Relationship Id="rId237" Type="http://schemas.openxmlformats.org/officeDocument/2006/relationships/hyperlink" Target="https://barttorvik.com/team.php?team=Fordham&amp;year=2017" TargetMode="External"/><Relationship Id="rId402" Type="http://schemas.openxmlformats.org/officeDocument/2006/relationships/hyperlink" Target="https://barttorvik.com/team.php?team=Austin+Peay&amp;year=2017" TargetMode="External"/><Relationship Id="rId279" Type="http://schemas.openxmlformats.org/officeDocument/2006/relationships/hyperlink" Target="https://barttorvik.com/team.php?team=DePaul&amp;year=2017" TargetMode="External"/><Relationship Id="rId43" Type="http://schemas.openxmlformats.org/officeDocument/2006/relationships/hyperlink" Target="https://barttorvik.com/team.php?team=Michigan&amp;year=2017" TargetMode="External"/><Relationship Id="rId139" Type="http://schemas.openxmlformats.org/officeDocument/2006/relationships/hyperlink" Target="https://barttorvik.com/team.php?team=San+Francisco&amp;year=2017" TargetMode="External"/><Relationship Id="rId290" Type="http://schemas.openxmlformats.org/officeDocument/2006/relationships/hyperlink" Target="https://barttorvik.com/team.php?team=Illinois+Chicago&amp;year=2017" TargetMode="External"/><Relationship Id="rId304" Type="http://schemas.openxmlformats.org/officeDocument/2006/relationships/hyperlink" Target="https://barttorvik.com/team.php?team=Northwestern+St.&amp;year=2017" TargetMode="External"/><Relationship Id="rId346" Type="http://schemas.openxmlformats.org/officeDocument/2006/relationships/hyperlink" Target="https://barttorvik.com/team.php?team=Liberty&amp;year=2017" TargetMode="External"/><Relationship Id="rId388" Type="http://schemas.openxmlformats.org/officeDocument/2006/relationships/hyperlink" Target="https://barttorvik.com/team.php?team=Prairie+View+A%26M&amp;year=2017" TargetMode="External"/><Relationship Id="rId85" Type="http://schemas.openxmlformats.org/officeDocument/2006/relationships/hyperlink" Target="https://barttorvik.com/team.php?team=Rhode+Island&amp;year=2017" TargetMode="External"/><Relationship Id="rId150" Type="http://schemas.openxmlformats.org/officeDocument/2006/relationships/hyperlink" Target="https://barttorvik.com/team.php?team=Saint+Joseph%27s&amp;year=2017" TargetMode="External"/><Relationship Id="rId192" Type="http://schemas.openxmlformats.org/officeDocument/2006/relationships/hyperlink" Target="https://barttorvik.com/team.php?team=Belmont&amp;year=2017" TargetMode="External"/><Relationship Id="rId206" Type="http://schemas.openxmlformats.org/officeDocument/2006/relationships/hyperlink" Target="https://barttorvik.com/team.php?team=UAB&amp;year=2017" TargetMode="External"/><Relationship Id="rId413" Type="http://schemas.openxmlformats.org/officeDocument/2006/relationships/hyperlink" Target="https://barttorvik.com/team.php?team=VMI&amp;year=2017" TargetMode="External"/><Relationship Id="rId248" Type="http://schemas.openxmlformats.org/officeDocument/2006/relationships/hyperlink" Target="https://barttorvik.com/team.php?team=Siena&amp;year=2017" TargetMode="External"/><Relationship Id="rId269" Type="http://schemas.openxmlformats.org/officeDocument/2006/relationships/hyperlink" Target="https://barttorvik.com/team.php?team=Texas+A%26M+Corpus+Chris&amp;year=2017" TargetMode="External"/><Relationship Id="rId12" Type="http://schemas.openxmlformats.org/officeDocument/2006/relationships/hyperlink" Target="https://barttorvik.com/team.php?team=Duke&amp;year=2017" TargetMode="External"/><Relationship Id="rId33" Type="http://schemas.openxmlformats.org/officeDocument/2006/relationships/hyperlink" Target="https://barttorvik.com/team.php?team=Saint+Mary%27s&amp;year=2017" TargetMode="External"/><Relationship Id="rId108" Type="http://schemas.openxmlformats.org/officeDocument/2006/relationships/hyperlink" Target="https://barttorvik.com/team.php?team=BYU&amp;year=2017" TargetMode="External"/><Relationship Id="rId129" Type="http://schemas.openxmlformats.org/officeDocument/2006/relationships/hyperlink" Target="https://barttorvik.com/team.php?team=Arkansas+St.&amp;year=2017" TargetMode="External"/><Relationship Id="rId280" Type="http://schemas.openxmlformats.org/officeDocument/2006/relationships/hyperlink" Target="https://barttorvik.com/team.php?team=Jacksonville+St.&amp;year=2017" TargetMode="External"/><Relationship Id="rId315" Type="http://schemas.openxmlformats.org/officeDocument/2006/relationships/hyperlink" Target="https://barttorvik.com/team.php?team=New+Orleans&amp;year=2017" TargetMode="External"/><Relationship Id="rId336" Type="http://schemas.openxmlformats.org/officeDocument/2006/relationships/hyperlink" Target="https://barttorvik.com/team.php?team=Hawaii&amp;year=2017" TargetMode="External"/><Relationship Id="rId357" Type="http://schemas.openxmlformats.org/officeDocument/2006/relationships/hyperlink" Target="https://barttorvik.com/team.php?team=Binghamton&amp;year=2017" TargetMode="External"/><Relationship Id="rId54" Type="http://schemas.openxmlformats.org/officeDocument/2006/relationships/hyperlink" Target="https://barttorvik.com/team.php?team=Creighton&amp;year=2017" TargetMode="External"/><Relationship Id="rId75" Type="http://schemas.openxmlformats.org/officeDocument/2006/relationships/hyperlink" Target="https://barttorvik.com/team.php?team=California&amp;year=2017" TargetMode="External"/><Relationship Id="rId96" Type="http://schemas.openxmlformats.org/officeDocument/2006/relationships/hyperlink" Target="https://barttorvik.com/team.php?team=USC&amp;year=2017" TargetMode="External"/><Relationship Id="rId140" Type="http://schemas.openxmlformats.org/officeDocument/2006/relationships/hyperlink" Target="https://barttorvik.com/team.php?team=Alabama&amp;year=2017" TargetMode="External"/><Relationship Id="rId161" Type="http://schemas.openxmlformats.org/officeDocument/2006/relationships/hyperlink" Target="https://barttorvik.com/team.php?team=Lehigh&amp;year=2017" TargetMode="External"/><Relationship Id="rId182" Type="http://schemas.openxmlformats.org/officeDocument/2006/relationships/hyperlink" Target="https://barttorvik.com/team.php?team=Towson&amp;year=2017" TargetMode="External"/><Relationship Id="rId217" Type="http://schemas.openxmlformats.org/officeDocument/2006/relationships/hyperlink" Target="https://barttorvik.com/team.php?team=Elon&amp;year=2017" TargetMode="External"/><Relationship Id="rId378" Type="http://schemas.openxmlformats.org/officeDocument/2006/relationships/hyperlink" Target="https://barttorvik.com/team.php?team=North+Texas&amp;year=2017" TargetMode="External"/><Relationship Id="rId399" Type="http://schemas.openxmlformats.org/officeDocument/2006/relationships/hyperlink" Target="https://barttorvik.com/team.php?team=Stetson&amp;year=2017" TargetMode="External"/><Relationship Id="rId403" Type="http://schemas.openxmlformats.org/officeDocument/2006/relationships/hyperlink" Target="https://barttorvik.com/team.php?team=North+Florida&amp;year=2017" TargetMode="External"/><Relationship Id="rId6" Type="http://schemas.openxmlformats.org/officeDocument/2006/relationships/hyperlink" Target="https://barttorvik.com/team.php?team=West+Virginia&amp;year=2017" TargetMode="External"/><Relationship Id="rId238" Type="http://schemas.openxmlformats.org/officeDocument/2006/relationships/hyperlink" Target="https://barttorvik.com/team.php?team=Air+Force&amp;year=2017" TargetMode="External"/><Relationship Id="rId259" Type="http://schemas.openxmlformats.org/officeDocument/2006/relationships/hyperlink" Target="https://barttorvik.com/team.php?team=Northern+Illinois&amp;year=2017" TargetMode="External"/><Relationship Id="rId424" Type="http://schemas.openxmlformats.org/officeDocument/2006/relationships/hyperlink" Target="https://barttorvik.com/team.php?team=Presbyterian&amp;year=2017" TargetMode="External"/><Relationship Id="rId23" Type="http://schemas.openxmlformats.org/officeDocument/2006/relationships/hyperlink" Target="https://barttorvik.com/team.php?team=Butler&amp;year=2017" TargetMode="External"/><Relationship Id="rId119" Type="http://schemas.openxmlformats.org/officeDocument/2006/relationships/hyperlink" Target="https://barttorvik.com/team.php?team=Michigan+St.&amp;year=2017" TargetMode="External"/><Relationship Id="rId270" Type="http://schemas.openxmlformats.org/officeDocument/2006/relationships/hyperlink" Target="https://barttorvik.com/team.php?team=Denver&amp;year=2017" TargetMode="External"/><Relationship Id="rId291" Type="http://schemas.openxmlformats.org/officeDocument/2006/relationships/hyperlink" Target="https://barttorvik.com/team.php?team=Texas+St.&amp;year=2017" TargetMode="External"/><Relationship Id="rId305" Type="http://schemas.openxmlformats.org/officeDocument/2006/relationships/hyperlink" Target="https://barttorvik.com/team.php?team=Bowling+Green&amp;year=2017" TargetMode="External"/><Relationship Id="rId326" Type="http://schemas.openxmlformats.org/officeDocument/2006/relationships/hyperlink" Target="https://barttorvik.com/team.php?team=Jacksonville&amp;year=2017" TargetMode="External"/><Relationship Id="rId347" Type="http://schemas.openxmlformats.org/officeDocument/2006/relationships/hyperlink" Target="https://barttorvik.com/team.php?team=FIU&amp;year=2017" TargetMode="External"/><Relationship Id="rId44" Type="http://schemas.openxmlformats.org/officeDocument/2006/relationships/hyperlink" Target="https://barttorvik.com/team.php?team=Indiana&amp;year=2017" TargetMode="External"/><Relationship Id="rId65" Type="http://schemas.openxmlformats.org/officeDocument/2006/relationships/hyperlink" Target="https://barttorvik.com/team.php?team=Marquette&amp;year=2017" TargetMode="External"/><Relationship Id="rId86" Type="http://schemas.openxmlformats.org/officeDocument/2006/relationships/hyperlink" Target="https://barttorvik.com/team.php?team=TCU&amp;year=2017" TargetMode="External"/><Relationship Id="rId130" Type="http://schemas.openxmlformats.org/officeDocument/2006/relationships/hyperlink" Target="https://barttorvik.com/team.php?team=Oklahoma&amp;year=2017" TargetMode="External"/><Relationship Id="rId151" Type="http://schemas.openxmlformats.org/officeDocument/2006/relationships/hyperlink" Target="https://barttorvik.com/team.php?team=Vermont&amp;year=2017" TargetMode="External"/><Relationship Id="rId368" Type="http://schemas.openxmlformats.org/officeDocument/2006/relationships/hyperlink" Target="https://barttorvik.com/team.php?team=American&amp;year=2017" TargetMode="External"/><Relationship Id="rId389" Type="http://schemas.openxmlformats.org/officeDocument/2006/relationships/hyperlink" Target="https://barttorvik.com/team.php?team=Dartmouth&amp;year=2017" TargetMode="External"/><Relationship Id="rId172" Type="http://schemas.openxmlformats.org/officeDocument/2006/relationships/hyperlink" Target="https://barttorvik.com/team.php?team=College+of+Charleston&amp;year=2017" TargetMode="External"/><Relationship Id="rId193" Type="http://schemas.openxmlformats.org/officeDocument/2006/relationships/hyperlink" Target="https://barttorvik.com/team.php?team=Utah+St.&amp;year=2017" TargetMode="External"/><Relationship Id="rId207" Type="http://schemas.openxmlformats.org/officeDocument/2006/relationships/hyperlink" Target="https://barttorvik.com/team.php?team=Eastern+Michigan&amp;year=2017" TargetMode="External"/><Relationship Id="rId228" Type="http://schemas.openxmlformats.org/officeDocument/2006/relationships/hyperlink" Target="https://barttorvik.com/team.php?team=UC+Irvine&amp;year=2017" TargetMode="External"/><Relationship Id="rId249" Type="http://schemas.openxmlformats.org/officeDocument/2006/relationships/hyperlink" Target="https://barttorvik.com/team.php?team=Georgia+Southern&amp;year=2017" TargetMode="External"/><Relationship Id="rId414" Type="http://schemas.openxmlformats.org/officeDocument/2006/relationships/hyperlink" Target="https://barttorvik.com/team.php?team=St.+Francis+NY&amp;year=2017" TargetMode="External"/><Relationship Id="rId13" Type="http://schemas.openxmlformats.org/officeDocument/2006/relationships/hyperlink" Target="https://barttorvik.com/team.php?team=Villanova&amp;year=2017" TargetMode="External"/><Relationship Id="rId109" Type="http://schemas.openxmlformats.org/officeDocument/2006/relationships/hyperlink" Target="https://barttorvik.com/team.php?team=Davidson&amp;year=2017" TargetMode="External"/><Relationship Id="rId260" Type="http://schemas.openxmlformats.org/officeDocument/2006/relationships/hyperlink" Target="https://barttorvik.com/team.php?team=Boston+University&amp;year=2017" TargetMode="External"/><Relationship Id="rId281" Type="http://schemas.openxmlformats.org/officeDocument/2006/relationships/hyperlink" Target="https://barttorvik.com/team.php?team=Jacksonville+St.&amp;year=2017" TargetMode="External"/><Relationship Id="rId316" Type="http://schemas.openxmlformats.org/officeDocument/2006/relationships/hyperlink" Target="https://barttorvik.com/team.php?team=New+Orleans&amp;year=2017" TargetMode="External"/><Relationship Id="rId337" Type="http://schemas.openxmlformats.org/officeDocument/2006/relationships/hyperlink" Target="https://barttorvik.com/team.php?team=Lamar&amp;year=2017" TargetMode="External"/><Relationship Id="rId34" Type="http://schemas.openxmlformats.org/officeDocument/2006/relationships/hyperlink" Target="https://barttorvik.com/team.php?team=Saint+Mary%27s&amp;year=2017" TargetMode="External"/><Relationship Id="rId55" Type="http://schemas.openxmlformats.org/officeDocument/2006/relationships/hyperlink" Target="https://barttorvik.com/team.php?team=Creighton&amp;year=2017" TargetMode="External"/><Relationship Id="rId76" Type="http://schemas.openxmlformats.org/officeDocument/2006/relationships/hyperlink" Target="https://barttorvik.com/team.php?team=Texas+A%26M&amp;year=2017" TargetMode="External"/><Relationship Id="rId97" Type="http://schemas.openxmlformats.org/officeDocument/2006/relationships/hyperlink" Target="https://barttorvik.com/team.php?team=USC&amp;year=2017" TargetMode="External"/><Relationship Id="rId120" Type="http://schemas.openxmlformats.org/officeDocument/2006/relationships/hyperlink" Target="https://barttorvik.com/team.php?team=Michigan+St.&amp;year=2017" TargetMode="External"/><Relationship Id="rId141" Type="http://schemas.openxmlformats.org/officeDocument/2006/relationships/hyperlink" Target="https://barttorvik.com/team.php?team=Temple&amp;year=2017" TargetMode="External"/><Relationship Id="rId358" Type="http://schemas.openxmlformats.org/officeDocument/2006/relationships/hyperlink" Target="https://barttorvik.com/team.php?team=Niagara&amp;year=2017" TargetMode="External"/><Relationship Id="rId379" Type="http://schemas.openxmlformats.org/officeDocument/2006/relationships/hyperlink" Target="https://barttorvik.com/team.php?team=High+Point&amp;year=2017" TargetMode="External"/><Relationship Id="rId7" Type="http://schemas.openxmlformats.org/officeDocument/2006/relationships/hyperlink" Target="https://barttorvik.com/team.php?team=Louisville&amp;year=2017" TargetMode="External"/><Relationship Id="rId162" Type="http://schemas.openxmlformats.org/officeDocument/2006/relationships/hyperlink" Target="https://barttorvik.com/team.php?team=St.+John%27s&amp;year=2017" TargetMode="External"/><Relationship Id="rId183" Type="http://schemas.openxmlformats.org/officeDocument/2006/relationships/hyperlink" Target="https://barttorvik.com/team.php?team=Rice&amp;year=2017" TargetMode="External"/><Relationship Id="rId218" Type="http://schemas.openxmlformats.org/officeDocument/2006/relationships/hyperlink" Target="https://barttorvik.com/team.php?team=North+Carolina+Central&amp;year=2017" TargetMode="External"/><Relationship Id="rId239" Type="http://schemas.openxmlformats.org/officeDocument/2006/relationships/hyperlink" Target="https://barttorvik.com/team.php?team=Wright+St.&amp;year=2017" TargetMode="External"/><Relationship Id="rId390" Type="http://schemas.openxmlformats.org/officeDocument/2006/relationships/hyperlink" Target="https://barttorvik.com/team.php?team=Youngstown+St.&amp;year=2017" TargetMode="External"/><Relationship Id="rId404" Type="http://schemas.openxmlformats.org/officeDocument/2006/relationships/hyperlink" Target="https://barttorvik.com/team.php?team=Sacramento+St.&amp;year=2017" TargetMode="External"/><Relationship Id="rId425" Type="http://schemas.openxmlformats.org/officeDocument/2006/relationships/hyperlink" Target="https://barttorvik.com/team.php?team=Florida+A%26M&amp;year=2017" TargetMode="External"/><Relationship Id="rId250" Type="http://schemas.openxmlformats.org/officeDocument/2006/relationships/hyperlink" Target="https://barttorvik.com/team.php?team=Buffalo&amp;year=2017" TargetMode="External"/><Relationship Id="rId271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292" Type="http://schemas.openxmlformats.org/officeDocument/2006/relationships/hyperlink" Target="https://barttorvik.com/team.php?team=NJIT&amp;year=2017" TargetMode="External"/><Relationship Id="rId306" Type="http://schemas.openxmlformats.org/officeDocument/2006/relationships/hyperlink" Target="https://barttorvik.com/team.php?team=Little+Rock&amp;year=2017" TargetMode="External"/><Relationship Id="rId24" Type="http://schemas.openxmlformats.org/officeDocument/2006/relationships/hyperlink" Target="https://barttorvik.com/team.php?team=Butler&amp;year=2017" TargetMode="External"/><Relationship Id="rId45" Type="http://schemas.openxmlformats.org/officeDocument/2006/relationships/hyperlink" Target="https://barttorvik.com/team.php?team=Cincinnati&amp;year=2017" TargetMode="External"/><Relationship Id="rId66" Type="http://schemas.openxmlformats.org/officeDocument/2006/relationships/hyperlink" Target="https://barttorvik.com/team.php?team=SMU&amp;year=2017" TargetMode="External"/><Relationship Id="rId87" Type="http://schemas.openxmlformats.org/officeDocument/2006/relationships/hyperlink" Target="https://barttorvik.com/team.php?team=Syracuse&amp;year=2017" TargetMode="External"/><Relationship Id="rId110" Type="http://schemas.openxmlformats.org/officeDocument/2006/relationships/hyperlink" Target="https://barttorvik.com/team.php?team=Memphis&amp;year=2017" TargetMode="External"/><Relationship Id="rId131" Type="http://schemas.openxmlformats.org/officeDocument/2006/relationships/hyperlink" Target="https://barttorvik.com/team.php?team=Utah&amp;year=2017" TargetMode="External"/><Relationship Id="rId327" Type="http://schemas.openxmlformats.org/officeDocument/2006/relationships/hyperlink" Target="https://barttorvik.com/team.php?team=Montana+St.&amp;year=2017" TargetMode="External"/><Relationship Id="rId348" Type="http://schemas.openxmlformats.org/officeDocument/2006/relationships/hyperlink" Target="https://barttorvik.com/team.php?team=The+Citadel&amp;year=2017" TargetMode="External"/><Relationship Id="rId369" Type="http://schemas.openxmlformats.org/officeDocument/2006/relationships/hyperlink" Target="https://barttorvik.com/team.php?team=Detroit&amp;year=2017" TargetMode="External"/><Relationship Id="rId152" Type="http://schemas.openxmlformats.org/officeDocument/2006/relationships/hyperlink" Target="https://barttorvik.com/team.php?team=Vermont&amp;year=2017" TargetMode="External"/><Relationship Id="rId173" Type="http://schemas.openxmlformats.org/officeDocument/2006/relationships/hyperlink" Target="https://barttorvik.com/team.php?team=Samford&amp;year=2017" TargetMode="External"/><Relationship Id="rId194" Type="http://schemas.openxmlformats.org/officeDocument/2006/relationships/hyperlink" Target="https://barttorvik.com/team.php?team=Connecticut&amp;year=2017" TargetMode="External"/><Relationship Id="rId208" Type="http://schemas.openxmlformats.org/officeDocument/2006/relationships/hyperlink" Target="https://barttorvik.com/team.php?team=Northern+Iowa&amp;year=2017" TargetMode="External"/><Relationship Id="rId229" Type="http://schemas.openxmlformats.org/officeDocument/2006/relationships/hyperlink" Target="https://barttorvik.com/team.php?team=Wofford&amp;year=2017" TargetMode="External"/><Relationship Id="rId380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415" Type="http://schemas.openxmlformats.org/officeDocument/2006/relationships/hyperlink" Target="https://barttorvik.com/team.php?team=North+Carolina+A%26T&amp;year=2017" TargetMode="External"/><Relationship Id="rId240" Type="http://schemas.openxmlformats.org/officeDocument/2006/relationships/hyperlink" Target="https://barttorvik.com/team.php?team=Portland&amp;year=2017" TargetMode="External"/><Relationship Id="rId261" Type="http://schemas.openxmlformats.org/officeDocument/2006/relationships/hyperlink" Target="https://barttorvik.com/team.php?team=Utah+Valley&amp;year=2017" TargetMode="External"/><Relationship Id="rId14" Type="http://schemas.openxmlformats.org/officeDocument/2006/relationships/hyperlink" Target="https://barttorvik.com/team.php?team=Villanova&amp;year=2017" TargetMode="External"/><Relationship Id="rId35" Type="http://schemas.openxmlformats.org/officeDocument/2006/relationships/hyperlink" Target="https://barttorvik.com/team.php?team=Xavier&amp;year=2017" TargetMode="External"/><Relationship Id="rId56" Type="http://schemas.openxmlformats.org/officeDocument/2006/relationships/hyperlink" Target="https://barttorvik.com/team.php?team=Wichita+St.&amp;year=2017" TargetMode="External"/><Relationship Id="rId77" Type="http://schemas.openxmlformats.org/officeDocument/2006/relationships/hyperlink" Target="https://barttorvik.com/team.php?team=Tennessee&amp;year=2017" TargetMode="External"/><Relationship Id="rId100" Type="http://schemas.openxmlformats.org/officeDocument/2006/relationships/hyperlink" Target="https://barttorvik.com/team.php?team=Dayton&amp;year=2017" TargetMode="External"/><Relationship Id="rId282" Type="http://schemas.openxmlformats.org/officeDocument/2006/relationships/hyperlink" Target="https://barttorvik.com/team.php?team=South+Dakota&amp;year=2017" TargetMode="External"/><Relationship Id="rId317" Type="http://schemas.openxmlformats.org/officeDocument/2006/relationships/hyperlink" Target="https://barttorvik.com/team.php?team=San+Diego&amp;year=2017" TargetMode="External"/><Relationship Id="rId338" Type="http://schemas.openxmlformats.org/officeDocument/2006/relationships/hyperlink" Target="https://barttorvik.com/team.php?team=USC+Upstate&amp;year=2017" TargetMode="External"/><Relationship Id="rId359" Type="http://schemas.openxmlformats.org/officeDocument/2006/relationships/hyperlink" Target="https://barttorvik.com/team.php?team=Seattle&amp;year=2017" TargetMode="External"/><Relationship Id="rId8" Type="http://schemas.openxmlformats.org/officeDocument/2006/relationships/hyperlink" Target="https://barttorvik.com/team.php?team=Louisville&amp;year=2017" TargetMode="External"/><Relationship Id="rId98" Type="http://schemas.openxmlformats.org/officeDocument/2006/relationships/hyperlink" Target="https://barttorvik.com/team.php?team=Auburn&amp;year=2017" TargetMode="External"/><Relationship Id="rId121" Type="http://schemas.openxmlformats.org/officeDocument/2006/relationships/hyperlink" Target="https://barttorvik.com/team.php?team=Boise+St.&amp;year=2017" TargetMode="External"/><Relationship Id="rId142" Type="http://schemas.openxmlformats.org/officeDocument/2006/relationships/hyperlink" Target="https://barttorvik.com/team.php?team=Mississippi&amp;year=2017" TargetMode="External"/><Relationship Id="rId163" Type="http://schemas.openxmlformats.org/officeDocument/2006/relationships/hyperlink" Target="https://barttorvik.com/team.php?team=New+Mexico+St.&amp;year=2017" TargetMode="External"/><Relationship Id="rId184" Type="http://schemas.openxmlformats.org/officeDocument/2006/relationships/hyperlink" Target="https://barttorvik.com/team.php?team=Harvard&amp;year=2017" TargetMode="External"/><Relationship Id="rId219" Type="http://schemas.openxmlformats.org/officeDocument/2006/relationships/hyperlink" Target="https://barttorvik.com/team.php?team=North+Carolina+Central&amp;year=2017" TargetMode="External"/><Relationship Id="rId370" Type="http://schemas.openxmlformats.org/officeDocument/2006/relationships/hyperlink" Target="https://barttorvik.com/team.php?team=Maryland+Eastern+Shore&amp;year=2017" TargetMode="External"/><Relationship Id="rId391" Type="http://schemas.openxmlformats.org/officeDocument/2006/relationships/hyperlink" Target="https://barttorvik.com/team.php?team=Southeast+Missouri+St.&amp;year=2017" TargetMode="External"/><Relationship Id="rId405" Type="http://schemas.openxmlformats.org/officeDocument/2006/relationships/hyperlink" Target="https://barttorvik.com/team.php?team=Maine&amp;year=2017" TargetMode="External"/><Relationship Id="rId426" Type="http://schemas.openxmlformats.org/officeDocument/2006/relationships/hyperlink" Target="https://barttorvik.com/team.php?team=Grambling+St.&amp;year=2017" TargetMode="External"/><Relationship Id="rId230" Type="http://schemas.openxmlformats.org/officeDocument/2006/relationships/hyperlink" Target="https://barttorvik.com/team.php?team=UMBC&amp;year=2017" TargetMode="External"/><Relationship Id="rId251" Type="http://schemas.openxmlformats.org/officeDocument/2006/relationships/hyperlink" Target="https://barttorvik.com/team.php?team=Gardner+Webb&amp;year=2017" TargetMode="External"/><Relationship Id="rId25" Type="http://schemas.openxmlformats.org/officeDocument/2006/relationships/hyperlink" Target="https://barttorvik.com/team.php?team=Notre+Dame&amp;year=2017" TargetMode="External"/><Relationship Id="rId46" Type="http://schemas.openxmlformats.org/officeDocument/2006/relationships/hyperlink" Target="https://barttorvik.com/team.php?team=Cincinnati&amp;year=2017" TargetMode="External"/><Relationship Id="rId67" Type="http://schemas.openxmlformats.org/officeDocument/2006/relationships/hyperlink" Target="https://barttorvik.com/team.php?team=SMU&amp;year=2017" TargetMode="External"/><Relationship Id="rId272" Type="http://schemas.openxmlformats.org/officeDocument/2006/relationships/hyperlink" Target="https://barttorvik.com/team.php?team=Long+Beach+St.&amp;year=2017" TargetMode="External"/><Relationship Id="rId293" Type="http://schemas.openxmlformats.org/officeDocument/2006/relationships/hyperlink" Target="https://barttorvik.com/team.php?team=Eastern+Kentucky&amp;year=2017" TargetMode="External"/><Relationship Id="rId307" Type="http://schemas.openxmlformats.org/officeDocument/2006/relationships/hyperlink" Target="https://barttorvik.com/team.php?team=Eastern+Washington&amp;year=2017" TargetMode="External"/><Relationship Id="rId328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349" Type="http://schemas.openxmlformats.org/officeDocument/2006/relationships/hyperlink" Target="https://barttorvik.com/team.php?team=Cal+St.+Northridge&amp;year=2017" TargetMode="External"/><Relationship Id="rId88" Type="http://schemas.openxmlformats.org/officeDocument/2006/relationships/hyperlink" Target="https://barttorvik.com/team.php?team=Chattanooga&amp;year=2017" TargetMode="External"/><Relationship Id="rId111" Type="http://schemas.openxmlformats.org/officeDocument/2006/relationships/hyperlink" Target="https://barttorvik.com/team.php?team=Vanderbilt&amp;year=2017" TargetMode="External"/><Relationship Id="rId132" Type="http://schemas.openxmlformats.org/officeDocument/2006/relationships/hyperlink" Target="https://barttorvik.com/team.php?team=Oakland&amp;year=2017" TargetMode="External"/><Relationship Id="rId153" Type="http://schemas.openxmlformats.org/officeDocument/2006/relationships/hyperlink" Target="https://barttorvik.com/team.php?team=Nebraska&amp;year=2017" TargetMode="External"/><Relationship Id="rId174" Type="http://schemas.openxmlformats.org/officeDocument/2006/relationships/hyperlink" Target="https://barttorvik.com/team.php?team=La+Salle&amp;year=2017" TargetMode="External"/><Relationship Id="rId195" Type="http://schemas.openxmlformats.org/officeDocument/2006/relationships/hyperlink" Target="https://barttorvik.com/team.php?team=Toledo&amp;year=2017" TargetMode="External"/><Relationship Id="rId209" Type="http://schemas.openxmlformats.org/officeDocument/2006/relationships/hyperlink" Target="https://barttorvik.com/team.php?team=Georgia+St.&amp;year=2017" TargetMode="External"/><Relationship Id="rId360" Type="http://schemas.openxmlformats.org/officeDocument/2006/relationships/hyperlink" Target="https://barttorvik.com/team.php?team=Incarnate+Word&amp;year=2017" TargetMode="External"/><Relationship Id="rId381" Type="http://schemas.openxmlformats.org/officeDocument/2006/relationships/hyperlink" Target="https://barttorvik.com/team.php?team=Norfolk+St.&amp;year=2017" TargetMode="External"/><Relationship Id="rId416" Type="http://schemas.openxmlformats.org/officeDocument/2006/relationships/hyperlink" Target="https://barttorvik.com/team.php?team=Northern+Arizona&amp;year=2017" TargetMode="External"/><Relationship Id="rId220" Type="http://schemas.openxmlformats.org/officeDocument/2006/relationships/hyperlink" Target="https://barttorvik.com/team.php?team=Arizona+St.&amp;year=2017" TargetMode="External"/><Relationship Id="rId241" Type="http://schemas.openxmlformats.org/officeDocument/2006/relationships/hyperlink" Target="https://barttorvik.com/team.php?team=Hofstra&amp;year=2017" TargetMode="External"/><Relationship Id="rId15" Type="http://schemas.openxmlformats.org/officeDocument/2006/relationships/hyperlink" Target="https://barttorvik.com/team.php?team=Kansas&amp;year=2017" TargetMode="External"/><Relationship Id="rId36" Type="http://schemas.openxmlformats.org/officeDocument/2006/relationships/hyperlink" Target="https://barttorvik.com/team.php?team=Xavier&amp;year=2017" TargetMode="External"/><Relationship Id="rId57" Type="http://schemas.openxmlformats.org/officeDocument/2006/relationships/hyperlink" Target="https://barttorvik.com/team.php?team=Wichita+St.&amp;year=2017" TargetMode="External"/><Relationship Id="rId262" Type="http://schemas.openxmlformats.org/officeDocument/2006/relationships/hyperlink" Target="https://barttorvik.com/team.php?team=UC+Davis&amp;year=2017" TargetMode="External"/><Relationship Id="rId283" Type="http://schemas.openxmlformats.org/officeDocument/2006/relationships/hyperlink" Target="https://barttorvik.com/team.php?team=Mount+St.+Mary%27s&amp;year=2017" TargetMode="External"/><Relationship Id="rId318" Type="http://schemas.openxmlformats.org/officeDocument/2006/relationships/hyperlink" Target="https://barttorvik.com/team.php?team=Louisiana+Monroe&amp;year=2017" TargetMode="External"/><Relationship Id="rId339" Type="http://schemas.openxmlformats.org/officeDocument/2006/relationships/hyperlink" Target="https://barttorvik.com/team.php?team=Nicholls+St.&amp;year=2017" TargetMode="External"/><Relationship Id="rId78" Type="http://schemas.openxmlformats.org/officeDocument/2006/relationships/hyperlink" Target="https://barttorvik.com/team.php?team=Illinois+St.&amp;year=2017" TargetMode="External"/><Relationship Id="rId99" Type="http://schemas.openxmlformats.org/officeDocument/2006/relationships/hyperlink" Target="https://barttorvik.com/team.php?team=Dayton&amp;year=2017" TargetMode="External"/><Relationship Id="rId101" Type="http://schemas.openxmlformats.org/officeDocument/2006/relationships/hyperlink" Target="https://barttorvik.com/team.php?team=UT+Arlington&amp;year=2017" TargetMode="External"/><Relationship Id="rId122" Type="http://schemas.openxmlformats.org/officeDocument/2006/relationships/hyperlink" Target="https://barttorvik.com/team.php?team=VCU&amp;year=2017" TargetMode="External"/><Relationship Id="rId143" Type="http://schemas.openxmlformats.org/officeDocument/2006/relationships/hyperlink" Target="https://barttorvik.com/team.php?team=Old+Dominion&amp;year=2017" TargetMode="External"/><Relationship Id="rId164" Type="http://schemas.openxmlformats.org/officeDocument/2006/relationships/hyperlink" Target="https://barttorvik.com/team.php?team=New+Mexico+St.&amp;year=2017" TargetMode="External"/><Relationship Id="rId185" Type="http://schemas.openxmlformats.org/officeDocument/2006/relationships/hyperlink" Target="https://barttorvik.com/team.php?team=Northern+Kentucky&amp;year=2017" TargetMode="External"/><Relationship Id="rId350" Type="http://schemas.openxmlformats.org/officeDocument/2006/relationships/hyperlink" Target="https://barttorvik.com/team.php?team=Cleveland+St.&amp;year=2017" TargetMode="External"/><Relationship Id="rId371" Type="http://schemas.openxmlformats.org/officeDocument/2006/relationships/hyperlink" Target="https://barttorvik.com/team.php?team=UTEP&amp;year=2017" TargetMode="External"/><Relationship Id="rId406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9" Type="http://schemas.openxmlformats.org/officeDocument/2006/relationships/hyperlink" Target="https://barttorvik.com/team.php?team=Kentucky&amp;year=2017" TargetMode="External"/><Relationship Id="rId210" Type="http://schemas.openxmlformats.org/officeDocument/2006/relationships/hyperlink" Target="https://barttorvik.com/team.php?team=Eastern+Illinois&amp;year=2017" TargetMode="External"/><Relationship Id="rId392" Type="http://schemas.openxmlformats.org/officeDocument/2006/relationships/hyperlink" Target="https://barttorvik.com/team.php?team=Colgate&amp;year=2017" TargetMode="External"/><Relationship Id="rId427" Type="http://schemas.openxmlformats.org/officeDocument/2006/relationships/hyperlink" Target="https://barttorvik.com/team.php?team=Longwood&amp;year=2017" TargetMode="External"/><Relationship Id="rId26" Type="http://schemas.openxmlformats.org/officeDocument/2006/relationships/hyperlink" Target="https://barttorvik.com/team.php?team=Notre+Dame&amp;year=2017" TargetMode="External"/><Relationship Id="rId231" Type="http://schemas.openxmlformats.org/officeDocument/2006/relationships/hyperlink" Target="https://barttorvik.com/team.php?team=Fairfield&amp;year=2017" TargetMode="External"/><Relationship Id="rId252" Type="http://schemas.openxmlformats.org/officeDocument/2006/relationships/hyperlink" Target="https://barttorvik.com/team.php?team=Boston+College&amp;year=2017" TargetMode="External"/><Relationship Id="rId273" Type="http://schemas.openxmlformats.org/officeDocument/2006/relationships/hyperlink" Target="https://barttorvik.com/team.php?team=Mercer&amp;year=2017" TargetMode="External"/><Relationship Id="rId294" Type="http://schemas.openxmlformats.org/officeDocument/2006/relationships/hyperlink" Target="https://barttorvik.com/team.php?team=Manhattan&amp;year=2017" TargetMode="External"/><Relationship Id="rId308" Type="http://schemas.openxmlformats.org/officeDocument/2006/relationships/hyperlink" Target="https://barttorvik.com/team.php?team=South+Dakota+St.&amp;year=2017" TargetMode="External"/><Relationship Id="rId329" Type="http://schemas.openxmlformats.org/officeDocument/2006/relationships/hyperlink" Target="https://barttorvik.com/team.php?team=Idaho&amp;year=2017" TargetMode="External"/><Relationship Id="rId47" Type="http://schemas.openxmlformats.org/officeDocument/2006/relationships/hyperlink" Target="https://barttorvik.com/team.php?team=Miami+FL&amp;year=2017" TargetMode="External"/><Relationship Id="rId68" Type="http://schemas.openxmlformats.org/officeDocument/2006/relationships/hyperlink" Target="https://barttorvik.com/team.php?team=Kansas+St.&amp;year=2017" TargetMode="External"/><Relationship Id="rId89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112" Type="http://schemas.openxmlformats.org/officeDocument/2006/relationships/hyperlink" Target="https://barttorvik.com/team.php?team=Vanderbilt&amp;year=2017" TargetMode="External"/><Relationship Id="rId133" Type="http://schemas.openxmlformats.org/officeDocument/2006/relationships/hyperlink" Target="https://barttorvik.com/team.php?team=Stanford&amp;year=2017" TargetMode="External"/><Relationship Id="rId154" Type="http://schemas.openxmlformats.org/officeDocument/2006/relationships/hyperlink" Target="https://barttorvik.com/team.php?team=Missouri+St.&amp;year=2017" TargetMode="External"/><Relationship Id="rId175" Type="http://schemas.openxmlformats.org/officeDocument/2006/relationships/hyperlink" Target="https://barttorvik.com/team.php?team=Washington&amp;year=2017" TargetMode="External"/><Relationship Id="rId340" Type="http://schemas.openxmlformats.org/officeDocument/2006/relationships/hyperlink" Target="https://barttorvik.com/team.php?team=Bryant&amp;year=2017" TargetMode="External"/><Relationship Id="rId361" Type="http://schemas.openxmlformats.org/officeDocument/2006/relationships/hyperlink" Target="https://barttorvik.com/team.php?team=UMass+Lowell&amp;year=2017" TargetMode="External"/><Relationship Id="rId196" Type="http://schemas.openxmlformats.org/officeDocument/2006/relationships/hyperlink" Target="https://barttorvik.com/team.php?team=Furman&amp;year=2017" TargetMode="External"/><Relationship Id="rId200" Type="http://schemas.openxmlformats.org/officeDocument/2006/relationships/hyperlink" Target="https://barttorvik.com/team.php?team=George+Washington&amp;year=2017" TargetMode="External"/><Relationship Id="rId382" Type="http://schemas.openxmlformats.org/officeDocument/2006/relationships/hyperlink" Target="https://barttorvik.com/team.php?team=Kennesaw+St.&amp;year=2017" TargetMode="External"/><Relationship Id="rId417" Type="http://schemas.openxmlformats.org/officeDocument/2006/relationships/hyperlink" Target="https://barttorvik.com/team.php?team=Alcorn+St.&amp;year=2017" TargetMode="External"/><Relationship Id="rId16" Type="http://schemas.openxmlformats.org/officeDocument/2006/relationships/hyperlink" Target="https://barttorvik.com/team.php?team=Kansas&amp;year=2017" TargetMode="External"/><Relationship Id="rId221" Type="http://schemas.openxmlformats.org/officeDocument/2006/relationships/hyperlink" Target="https://barttorvik.com/team.php?team=Tulsa&amp;year=2017" TargetMode="External"/><Relationship Id="rId242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263" Type="http://schemas.openxmlformats.org/officeDocument/2006/relationships/hyperlink" Target="https://barttorvik.com/team.php?team=UC+Davis&amp;year=2017" TargetMode="External"/><Relationship Id="rId284" Type="http://schemas.openxmlformats.org/officeDocument/2006/relationships/hyperlink" Target="https://barttorvik.com/team.php?team=Mount+St.+Mary%27s&amp;year=2017" TargetMode="External"/><Relationship Id="rId319" Type="http://schemas.openxmlformats.org/officeDocument/2006/relationships/hyperlink" Target="https://barttorvik.com/team.php?team=Southeastern+Louisiana&amp;year=2017" TargetMode="External"/><Relationship Id="rId37" Type="http://schemas.openxmlformats.org/officeDocument/2006/relationships/hyperlink" Target="https://barttorvik.com/team.php?team=Baylor&amp;year=2017" TargetMode="External"/><Relationship Id="rId58" Type="http://schemas.openxmlformats.org/officeDocument/2006/relationships/hyperlink" Target="https://barttorvik.com/team.php?team=South+Carolina&amp;year=2017" TargetMode="External"/><Relationship Id="rId79" Type="http://schemas.openxmlformats.org/officeDocument/2006/relationships/hyperlink" Target="https://barttorvik.com/team.php?team=Texas+Tech&amp;year=2017" TargetMode="External"/><Relationship Id="rId102" Type="http://schemas.openxmlformats.org/officeDocument/2006/relationships/hyperlink" Target="https://barttorvik.com/team.php?team=Arkansas&amp;year=2017" TargetMode="External"/><Relationship Id="rId123" Type="http://schemas.openxmlformats.org/officeDocument/2006/relationships/hyperlink" Target="https://barttorvik.com/team.php?team=VCU&amp;year=2017" TargetMode="External"/><Relationship Id="rId144" Type="http://schemas.openxmlformats.org/officeDocument/2006/relationships/hyperlink" Target="https://barttorvik.com/team.php?team=Princeton&amp;year=2017" TargetMode="External"/><Relationship Id="rId330" Type="http://schemas.openxmlformats.org/officeDocument/2006/relationships/hyperlink" Target="https://barttorvik.com/team.php?team=Drexel&amp;year=2017" TargetMode="External"/><Relationship Id="rId90" Type="http://schemas.openxmlformats.org/officeDocument/2006/relationships/hyperlink" Target="https://barttorvik.com/team.php?team=Middle+Tennessee&amp;year=2017" TargetMode="External"/><Relationship Id="rId165" Type="http://schemas.openxmlformats.org/officeDocument/2006/relationships/hyperlink" Target="https://barttorvik.com/team.php?team=Ohio&amp;year=2017" TargetMode="External"/><Relationship Id="rId186" Type="http://schemas.openxmlformats.org/officeDocument/2006/relationships/hyperlink" Target="https://barttorvik.com/team.php?team=Northern+Kentucky&amp;year=2017" TargetMode="External"/><Relationship Id="rId351" Type="http://schemas.openxmlformats.org/officeDocument/2006/relationships/hyperlink" Target="https://barttorvik.com/team.php?team=Miami+OH&amp;year=2017" TargetMode="External"/><Relationship Id="rId372" Type="http://schemas.openxmlformats.org/officeDocument/2006/relationships/hyperlink" Target="https://barttorvik.com/team.php?team=Saint+Louis&amp;year=2017" TargetMode="External"/><Relationship Id="rId393" Type="http://schemas.openxmlformats.org/officeDocument/2006/relationships/hyperlink" Target="https://barttorvik.com/team.php?team=South+Carolina+St.&amp;year=2017" TargetMode="External"/><Relationship Id="rId407" Type="http://schemas.openxmlformats.org/officeDocument/2006/relationships/hyperlink" Target="https://barttorvik.com/team.php?team=Savannah+St.&amp;year=2017" TargetMode="External"/><Relationship Id="rId428" Type="http://schemas.openxmlformats.org/officeDocument/2006/relationships/hyperlink" Target="https://barttorvik.com/team.php?team=Mississippi+Valley+St.&amp;year=2017" TargetMode="External"/><Relationship Id="rId211" Type="http://schemas.openxmlformats.org/officeDocument/2006/relationships/hyperlink" Target="https://barttorvik.com/team.php?team=Richmond&amp;year=2017" TargetMode="External"/><Relationship Id="rId232" Type="http://schemas.openxmlformats.org/officeDocument/2006/relationships/hyperlink" Target="https://barttorvik.com/team.php?team=Northern+Colorado&amp;year=2017" TargetMode="External"/><Relationship Id="rId253" Type="http://schemas.openxmlformats.org/officeDocument/2006/relationships/hyperlink" Target="https://barttorvik.com/team.php?team=UNLV&amp;year=2017" TargetMode="External"/><Relationship Id="rId274" Type="http://schemas.openxmlformats.org/officeDocument/2006/relationships/hyperlink" Target="https://barttorvik.com/team.php?team=Troy&amp;year=2017" TargetMode="External"/><Relationship Id="rId295" Type="http://schemas.openxmlformats.org/officeDocument/2006/relationships/hyperlink" Target="https://barttorvik.com/team.php?team=Houston+Christian&amp;year=2017" TargetMode="External"/><Relationship Id="rId309" Type="http://schemas.openxmlformats.org/officeDocument/2006/relationships/hyperlink" Target="https://barttorvik.com/team.php?team=South+Dakota+St.&amp;year=2017" TargetMode="External"/><Relationship Id="rId27" Type="http://schemas.openxmlformats.org/officeDocument/2006/relationships/hyperlink" Target="https://barttorvik.com/team.php?team=Wisconsin&amp;year=2017" TargetMode="External"/><Relationship Id="rId48" Type="http://schemas.openxmlformats.org/officeDocument/2006/relationships/hyperlink" Target="https://barttorvik.com/team.php?team=Miami+FL&amp;year=2017" TargetMode="External"/><Relationship Id="rId69" Type="http://schemas.openxmlformats.org/officeDocument/2006/relationships/hyperlink" Target="https://barttorvik.com/team.php?team=Kansas+St.&amp;year=2017" TargetMode="External"/><Relationship Id="rId113" Type="http://schemas.openxmlformats.org/officeDocument/2006/relationships/hyperlink" Target="https://barttorvik.com/team.php?team=UCF&amp;year=2017" TargetMode="External"/><Relationship Id="rId134" Type="http://schemas.openxmlformats.org/officeDocument/2006/relationships/hyperlink" Target="https://barttorvik.com/team.php?team=Loyola+Chicago&amp;year=2017" TargetMode="External"/><Relationship Id="rId320" Type="http://schemas.openxmlformats.org/officeDocument/2006/relationships/hyperlink" Target="https://barttorvik.com/team.php?team=Appalachian+St.&amp;year=2017" TargetMode="External"/><Relationship Id="rId80" Type="http://schemas.openxmlformats.org/officeDocument/2006/relationships/hyperlink" Target="https://barttorvik.com/team.php?team=Virginia+Tech&amp;year=2017" TargetMode="External"/><Relationship Id="rId155" Type="http://schemas.openxmlformats.org/officeDocument/2006/relationships/hyperlink" Target="https://barttorvik.com/team.php?team=Fort+Wayne&amp;year=2017" TargetMode="External"/><Relationship Id="rId176" Type="http://schemas.openxmlformats.org/officeDocument/2006/relationships/hyperlink" Target="https://barttorvik.com/team.php?team=Bucknell&amp;year=2017" TargetMode="External"/><Relationship Id="rId197" Type="http://schemas.openxmlformats.org/officeDocument/2006/relationships/hyperlink" Target="https://barttorvik.com/team.php?team=Northeastern&amp;year=2017" TargetMode="External"/><Relationship Id="rId341" Type="http://schemas.openxmlformats.org/officeDocument/2006/relationships/hyperlink" Target="https://barttorvik.com/team.php?team=Navy&amp;year=2017" TargetMode="External"/><Relationship Id="rId362" Type="http://schemas.openxmlformats.org/officeDocument/2006/relationships/hyperlink" Target="https://barttorvik.com/team.php?team=Idaho+St.&amp;year=2017" TargetMode="External"/><Relationship Id="rId383" Type="http://schemas.openxmlformats.org/officeDocument/2006/relationships/hyperlink" Target="https://barttorvik.com/team.php?team=St.+Francis+PA&amp;year=2017" TargetMode="External"/><Relationship Id="rId418" Type="http://schemas.openxmlformats.org/officeDocument/2006/relationships/hyperlink" Target="https://barttorvik.com/team.php?team=Delaware+St.&amp;year=2017" TargetMode="External"/><Relationship Id="rId201" Type="http://schemas.openxmlformats.org/officeDocument/2006/relationships/hyperlink" Target="https://barttorvik.com/team.php?team=Penn&amp;year=2017" TargetMode="External"/><Relationship Id="rId222" Type="http://schemas.openxmlformats.org/officeDocument/2006/relationships/hyperlink" Target="https://barttorvik.com/team.php?team=Canisius&amp;year=2017" TargetMode="External"/><Relationship Id="rId243" Type="http://schemas.openxmlformats.org/officeDocument/2006/relationships/hyperlink" Target="https://barttorvik.com/team.php?team=San+Jose+St.&amp;year=2017" TargetMode="External"/><Relationship Id="rId264" Type="http://schemas.openxmlformats.org/officeDocument/2006/relationships/hyperlink" Target="https://barttorvik.com/team.php?team=North+Dakota+St.&amp;year=2017" TargetMode="External"/><Relationship Id="rId285" Type="http://schemas.openxmlformats.org/officeDocument/2006/relationships/hyperlink" Target="https://barttorvik.com/team.php?team=Pacific&amp;year=2017" TargetMode="External"/><Relationship Id="rId17" Type="http://schemas.openxmlformats.org/officeDocument/2006/relationships/hyperlink" Target="https://barttorvik.com/team.php?team=Florida&amp;year=2017" TargetMode="External"/><Relationship Id="rId38" Type="http://schemas.openxmlformats.org/officeDocument/2006/relationships/hyperlink" Target="https://barttorvik.com/team.php?team=Baylor&amp;year=2017" TargetMode="External"/><Relationship Id="rId59" Type="http://schemas.openxmlformats.org/officeDocument/2006/relationships/hyperlink" Target="https://barttorvik.com/team.php?team=South+Carolina&amp;year=2017" TargetMode="External"/><Relationship Id="rId103" Type="http://schemas.openxmlformats.org/officeDocument/2006/relationships/hyperlink" Target="https://barttorvik.com/team.php?team=Arkansas&amp;year=2017" TargetMode="External"/><Relationship Id="rId124" Type="http://schemas.openxmlformats.org/officeDocument/2006/relationships/hyperlink" Target="https://barttorvik.com/team.php?team=Illinois&amp;year=2017" TargetMode="External"/><Relationship Id="rId310" Type="http://schemas.openxmlformats.org/officeDocument/2006/relationships/hyperlink" Target="https://barttorvik.com/team.php?team=UC+Santa+Barbara&amp;year=2017" TargetMode="External"/><Relationship Id="rId70" Type="http://schemas.openxmlformats.org/officeDocument/2006/relationships/hyperlink" Target="https://barttorvik.com/team.php?team=Houston&amp;year=2017" TargetMode="External"/><Relationship Id="rId91" Type="http://schemas.openxmlformats.org/officeDocument/2006/relationships/hyperlink" Target="https://barttorvik.com/team.php?team=Middle+Tennessee&amp;year=2017" TargetMode="External"/><Relationship Id="rId145" Type="http://schemas.openxmlformats.org/officeDocument/2006/relationships/hyperlink" Target="https://barttorvik.com/team.php?team=Princeton&amp;year=2017" TargetMode="External"/><Relationship Id="rId166" Type="http://schemas.openxmlformats.org/officeDocument/2006/relationships/hyperlink" Target="https://barttorvik.com/team.php?team=Rutgers&amp;year=2017" TargetMode="External"/><Relationship Id="rId187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331" Type="http://schemas.openxmlformats.org/officeDocument/2006/relationships/hyperlink" Target="https://barttorvik.com/team.php?team=Robert+Morris&amp;year=2017" TargetMode="External"/><Relationship Id="rId352" Type="http://schemas.openxmlformats.org/officeDocument/2006/relationships/hyperlink" Target="https://barttorvik.com/team.php?team=Southern&amp;year=2017" TargetMode="External"/><Relationship Id="rId373" Type="http://schemas.openxmlformats.org/officeDocument/2006/relationships/hyperlink" Target="https://barttorvik.com/team.php?team=Radford&amp;year=2017" TargetMode="External"/><Relationship Id="rId394" Type="http://schemas.openxmlformats.org/officeDocument/2006/relationships/hyperlink" Target="https://barttorvik.com/team.php?team=UC+Riverside&amp;year=2017" TargetMode="External"/><Relationship Id="rId408" Type="http://schemas.openxmlformats.org/officeDocument/2006/relationships/hyperlink" Target="https://barttorvik.com/team.php?team=Southern+Utah&amp;year=2017" TargetMode="External"/><Relationship Id="rId429" Type="http://schemas.openxmlformats.org/officeDocument/2006/relationships/hyperlink" Target="https://barttorvik.com/team.php?team=Southern+Miss&amp;year=2017" TargetMode="External"/><Relationship Id="rId1" Type="http://schemas.openxmlformats.org/officeDocument/2006/relationships/hyperlink" Target="https://barttorvik.com/team.php?team=Virginia&amp;year=2017" TargetMode="External"/><Relationship Id="rId212" Type="http://schemas.openxmlformats.org/officeDocument/2006/relationships/hyperlink" Target="https://barttorvik.com/team.php?team=Marshall&amp;year=2017" TargetMode="External"/><Relationship Id="rId233" Type="http://schemas.openxmlformats.org/officeDocument/2006/relationships/hyperlink" Target="https://barttorvik.com/team.php?team=Montana&amp;year=2017" TargetMode="External"/><Relationship Id="rId254" Type="http://schemas.openxmlformats.org/officeDocument/2006/relationships/hyperlink" Target="https://barttorvik.com/team.php?team=Texas+Southern&amp;year=2017" TargetMode="External"/><Relationship Id="rId28" Type="http://schemas.openxmlformats.org/officeDocument/2006/relationships/hyperlink" Target="https://barttorvik.com/team.php?team=Wisconsin&amp;year=2017" TargetMode="External"/><Relationship Id="rId49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114" Type="http://schemas.openxmlformats.org/officeDocument/2006/relationships/hyperlink" Target="https://barttorvik.com/team.php?team=Seton+Hall&amp;year=2017" TargetMode="External"/><Relationship Id="rId275" Type="http://schemas.openxmlformats.org/officeDocument/2006/relationships/hyperlink" Target="https://barttorvik.com/team.php?team=Troy&amp;year=2017" TargetMode="External"/><Relationship Id="rId296" Type="http://schemas.openxmlformats.org/officeDocument/2006/relationships/hyperlink" Target="https://barttorvik.com/team.php?team=Columbia&amp;year=2017" TargetMode="External"/><Relationship Id="rId300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60" Type="http://schemas.openxmlformats.org/officeDocument/2006/relationships/hyperlink" Target="https://barttorvik.com/team.php?team=Wake+Forest&amp;year=2017" TargetMode="External"/><Relationship Id="rId81" Type="http://schemas.openxmlformats.org/officeDocument/2006/relationships/hyperlink" Target="https://barttorvik.com/team.php?team=Virginia+Tech&amp;year=2017" TargetMode="External"/><Relationship Id="rId135" Type="http://schemas.openxmlformats.org/officeDocument/2006/relationships/hyperlink" Target="https://barttorvik.com/team.php?team=Nevada&amp;year=2017" TargetMode="External"/><Relationship Id="rId156" Type="http://schemas.openxmlformats.org/officeDocument/2006/relationships/hyperlink" Target="https://barttorvik.com/team.php?team=Cal+St.+Bakersfield&amp;year=2017" TargetMode="External"/><Relationship Id="rId177" Type="http://schemas.openxmlformats.org/officeDocument/2006/relationships/hyperlink" Target="https://barttorvik.com/team.php?team=Bucknell&amp;year=2017" TargetMode="External"/><Relationship Id="rId198" Type="http://schemas.openxmlformats.org/officeDocument/2006/relationships/hyperlink" Target="https://barttorvik.com/team.php?team=LSU&amp;year=2017" TargetMode="External"/><Relationship Id="rId321" Type="http://schemas.openxmlformats.org/officeDocument/2006/relationships/hyperlink" Target="https://barttorvik.com/team.php?team=Florida+Atlantic&amp;year=2017" TargetMode="External"/><Relationship Id="rId342" Type="http://schemas.openxmlformats.org/officeDocument/2006/relationships/hyperlink" Target="https://barttorvik.com/team.php?team=UTSA&amp;year=2017" TargetMode="External"/><Relationship Id="rId363" Type="http://schemas.openxmlformats.org/officeDocument/2006/relationships/hyperlink" Target="https://barttorvik.com/team.php?team=LIU+Brooklyn&amp;year=2017" TargetMode="External"/><Relationship Id="rId384" Type="http://schemas.openxmlformats.org/officeDocument/2006/relationships/hyperlink" Target="https://barttorvik.com/team.php?team=Cal+St.+Fullerton&amp;year=2017" TargetMode="External"/><Relationship Id="rId419" Type="http://schemas.openxmlformats.org/officeDocument/2006/relationships/hyperlink" Target="https://barttorvik.com/team.php?team=Bethune+Cookman&amp;year=2017" TargetMode="External"/><Relationship Id="rId202" Type="http://schemas.openxmlformats.org/officeDocument/2006/relationships/hyperlink" Target="https://barttorvik.com/team.php?team=Winthrop&amp;year=2017" TargetMode="External"/><Relationship Id="rId223" Type="http://schemas.openxmlformats.org/officeDocument/2006/relationships/hyperlink" Target="https://barttorvik.com/team.php?team=William+%26+Mary&amp;year=2017" TargetMode="External"/><Relationship Id="rId244" Type="http://schemas.openxmlformats.org/officeDocument/2006/relationships/hyperlink" Target="https://barttorvik.com/team.php?team=North+Dakota&amp;year=2017" TargetMode="External"/><Relationship Id="rId430" Type="http://schemas.openxmlformats.org/officeDocument/2006/relationships/hyperlink" Target="https://barttorvik.com/team.php?team=Arkansas+Pine+Bluff&amp;year=2017" TargetMode="External"/><Relationship Id="rId18" Type="http://schemas.openxmlformats.org/officeDocument/2006/relationships/hyperlink" Target="https://barttorvik.com/team.php?team=Florida&amp;year=2017" TargetMode="External"/><Relationship Id="rId39" Type="http://schemas.openxmlformats.org/officeDocument/2006/relationships/hyperlink" Target="https://barttorvik.com/team.php?team=Clemson&amp;year=2017" TargetMode="External"/><Relationship Id="rId265" Type="http://schemas.openxmlformats.org/officeDocument/2006/relationships/hyperlink" Target="https://barttorvik.com/team.php?team=Weber+St.&amp;year=2017" TargetMode="External"/><Relationship Id="rId286" Type="http://schemas.openxmlformats.org/officeDocument/2006/relationships/hyperlink" Target="https://barttorvik.com/team.php?team=Charlotte&amp;year=2017" TargetMode="External"/><Relationship Id="rId50" Type="http://schemas.openxmlformats.org/officeDocument/2006/relationships/hyperlink" Target="https://barttorvik.com/team.php?team=Florida+St.&amp;year=2017" TargetMode="External"/><Relationship Id="rId104" Type="http://schemas.openxmlformats.org/officeDocument/2006/relationships/hyperlink" Target="https://barttorvik.com/team.php?team=Georgetown&amp;year=2017" TargetMode="External"/><Relationship Id="rId125" Type="http://schemas.openxmlformats.org/officeDocument/2006/relationships/hyperlink" Target="https://barttorvik.com/team.php?team=Colorado&amp;year=2017" TargetMode="External"/><Relationship Id="rId146" Type="http://schemas.openxmlformats.org/officeDocument/2006/relationships/hyperlink" Target="https://barttorvik.com/team.php?team=Evansville&amp;year=2017" TargetMode="External"/><Relationship Id="rId167" Type="http://schemas.openxmlformats.org/officeDocument/2006/relationships/hyperlink" Target="https://barttorvik.com/team.php?team=Penn+St.&amp;year=2017" TargetMode="External"/><Relationship Id="rId188" Type="http://schemas.openxmlformats.org/officeDocument/2006/relationships/hyperlink" Target="https://barttorvik.com/team.php?team=Colorado+St.&amp;year=2017" TargetMode="External"/><Relationship Id="rId311" Type="http://schemas.openxmlformats.org/officeDocument/2006/relationships/hyperlink" Target="https://barttorvik.com/team.php?team=Drake&amp;year=2017" TargetMode="External"/><Relationship Id="rId332" Type="http://schemas.openxmlformats.org/officeDocument/2006/relationships/hyperlink" Target="https://barttorvik.com/team.php?team=UMKC&amp;year=2017" TargetMode="External"/><Relationship Id="rId353" Type="http://schemas.openxmlformats.org/officeDocument/2006/relationships/hyperlink" Target="https://barttorvik.com/team.php?team=Oregon+St.&amp;year=2017" TargetMode="External"/><Relationship Id="rId374" Type="http://schemas.openxmlformats.org/officeDocument/2006/relationships/hyperlink" Target="https://barttorvik.com/team.php?team=James+Madison&amp;year=2017" TargetMode="External"/><Relationship Id="rId395" Type="http://schemas.openxmlformats.org/officeDocument/2006/relationships/hyperlink" Target="https://barttorvik.com/team.php?team=Hartford&amp;year=2017" TargetMode="External"/><Relationship Id="rId409" Type="http://schemas.openxmlformats.org/officeDocument/2006/relationships/hyperlink" Target="https://barttorvik.com/team.php?team=Hampton&amp;year=2017" TargetMode="External"/><Relationship Id="rId71" Type="http://schemas.openxmlformats.org/officeDocument/2006/relationships/hyperlink" Target="https://barttorvik.com/team.php?team=Minnesota&amp;year=2017" TargetMode="External"/><Relationship Id="rId92" Type="http://schemas.openxmlformats.org/officeDocument/2006/relationships/hyperlink" Target="https://barttorvik.com/team.php?team=UNC+Wilmington&amp;year=2017" TargetMode="External"/><Relationship Id="rId213" Type="http://schemas.openxmlformats.org/officeDocument/2006/relationships/hyperlink" Target="https://barttorvik.com/team.php?team=UNC+Greensboro&amp;year=2017" TargetMode="External"/><Relationship Id="rId234" Type="http://schemas.openxmlformats.org/officeDocument/2006/relationships/hyperlink" Target="https://barttorvik.com/team.php?team=East+Carolina&amp;year=2017" TargetMode="External"/><Relationship Id="rId420" Type="http://schemas.openxmlformats.org/officeDocument/2006/relationships/hyperlink" Target="https://barttorvik.com/team.php?team=Lafayette&amp;year=2017" TargetMode="External"/><Relationship Id="rId2" Type="http://schemas.openxmlformats.org/officeDocument/2006/relationships/hyperlink" Target="https://barttorvik.com/team.php?team=Virginia&amp;year=2017" TargetMode="External"/><Relationship Id="rId29" Type="http://schemas.openxmlformats.org/officeDocument/2006/relationships/hyperlink" Target="https://barttorvik.com/team.php?team=Purdue&amp;year=2017" TargetMode="External"/><Relationship Id="rId255" Type="http://schemas.openxmlformats.org/officeDocument/2006/relationships/hyperlink" Target="https://barttorvik.com/team.php?team=Texas+Southern&amp;year=2017" TargetMode="External"/><Relationship Id="rId276" Type="http://schemas.openxmlformats.org/officeDocument/2006/relationships/hyperlink" Target="https://barttorvik.com/team.php?team=Tennessee+Martin&amp;year=2017" TargetMode="External"/><Relationship Id="rId297" Type="http://schemas.openxmlformats.org/officeDocument/2006/relationships/hyperlink" Target="https://barttorvik.com/team.php?team=Abilene+Christian&amp;year=2017" TargetMode="External"/><Relationship Id="rId40" Type="http://schemas.openxmlformats.org/officeDocument/2006/relationships/hyperlink" Target="https://barttorvik.com/team.php?team=UCLA&amp;year=2017" TargetMode="External"/><Relationship Id="rId115" Type="http://schemas.openxmlformats.org/officeDocument/2006/relationships/hyperlink" Target="https://barttorvik.com/team.php?team=Seton+Hall&amp;year=2017" TargetMode="External"/><Relationship Id="rId136" Type="http://schemas.openxmlformats.org/officeDocument/2006/relationships/hyperlink" Target="https://barttorvik.com/team.php?team=Nevada&amp;year=2017" TargetMode="External"/><Relationship Id="rId157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178" Type="http://schemas.openxmlformats.org/officeDocument/2006/relationships/hyperlink" Target="https://barttorvik.com/team.php?team=St.+Bonaventure&amp;year=2017" TargetMode="External"/><Relationship Id="rId301" Type="http://schemas.openxmlformats.org/officeDocument/2006/relationships/hyperlink" Target="https://barttorvik.com/team.php?team=Saint+Peter%27s&amp;year=2017" TargetMode="External"/><Relationship Id="rId322" Type="http://schemas.openxmlformats.org/officeDocument/2006/relationships/hyperlink" Target="https://barttorvik.com/team.php?team=Coastal+Carolina&amp;year=2017" TargetMode="External"/><Relationship Id="rId343" Type="http://schemas.openxmlformats.org/officeDocument/2006/relationships/hyperlink" Target="https://barttorvik.com/team.php?team=Cornell&amp;year=2017" TargetMode="External"/><Relationship Id="rId364" Type="http://schemas.openxmlformats.org/officeDocument/2006/relationships/hyperlink" Target="https://barttorvik.com/team.php?team=Milwaukee&amp;year=2017" TargetMode="External"/><Relationship Id="rId61" Type="http://schemas.openxmlformats.org/officeDocument/2006/relationships/hyperlink" Target="https://barttorvik.com/team.php?team=Wake+Forest&amp;year=2017" TargetMode="External"/><Relationship Id="rId82" Type="http://schemas.openxmlformats.org/officeDocument/2006/relationships/hyperlink" Target="https://barttorvik.com/team.php?team=Ohio+St.&amp;year=2017" TargetMode="External"/><Relationship Id="rId199" Type="http://schemas.openxmlformats.org/officeDocument/2006/relationships/hyperlink" Target="https://barttorvik.com/team.php?team=New+Mexico&amp;year=2017" TargetMode="External"/><Relationship Id="rId203" Type="http://schemas.openxmlformats.org/officeDocument/2006/relationships/hyperlink" Target="https://barttorvik.com/team.php?team=Winthrop&amp;year=2017" TargetMode="External"/><Relationship Id="rId385" Type="http://schemas.openxmlformats.org/officeDocument/2006/relationships/hyperlink" Target="https://barttorvik.com/team.php?team=Marist&amp;year=2017" TargetMode="External"/><Relationship Id="rId19" Type="http://schemas.openxmlformats.org/officeDocument/2006/relationships/hyperlink" Target="https://barttorvik.com/team.php?team=North+Carolina&amp;year=2017" TargetMode="External"/><Relationship Id="rId224" Type="http://schemas.openxmlformats.org/officeDocument/2006/relationships/hyperlink" Target="https://barttorvik.com/team.php?team=Missouri&amp;year=2017" TargetMode="External"/><Relationship Id="rId245" Type="http://schemas.openxmlformats.org/officeDocument/2006/relationships/hyperlink" Target="https://barttorvik.com/team.php?team=North+Dakota&amp;year=2017" TargetMode="External"/><Relationship Id="rId266" Type="http://schemas.openxmlformats.org/officeDocument/2006/relationships/hyperlink" Target="https://barttorvik.com/team.php?team=South+Florida&amp;year=2017" TargetMode="External"/><Relationship Id="rId287" Type="http://schemas.openxmlformats.org/officeDocument/2006/relationships/hyperlink" Target="https://barttorvik.com/team.php?team=Oral+Roberts&amp;year=2017" TargetMode="External"/><Relationship Id="rId410" Type="http://schemas.openxmlformats.org/officeDocument/2006/relationships/hyperlink" Target="https://barttorvik.com/team.php?team=McNeese+St.&amp;year=2017" TargetMode="External"/><Relationship Id="rId431" Type="http://schemas.openxmlformats.org/officeDocument/2006/relationships/hyperlink" Target="https://barttorvik.com/team.php?team=Coppin+St.&amp;year=2017" TargetMode="External"/><Relationship Id="rId30" Type="http://schemas.openxmlformats.org/officeDocument/2006/relationships/hyperlink" Target="https://barttorvik.com/team.php?team=Purdue&amp;year=2017" TargetMode="External"/><Relationship Id="rId105" Type="http://schemas.openxmlformats.org/officeDocument/2006/relationships/hyperlink" Target="https://barttorvik.com/team.php?team=Georgia&amp;year=2017" TargetMode="External"/><Relationship Id="rId126" Type="http://schemas.openxmlformats.org/officeDocument/2006/relationships/hyperlink" Target="https://barttorvik.com/team.php?team=North+Carolina+St.&amp;year=2017" TargetMode="External"/><Relationship Id="rId147" Type="http://schemas.openxmlformats.org/officeDocument/2006/relationships/hyperlink" Target="https://barttorvik.com/team.php?team=Louisiana+Tech&amp;year=2017" TargetMode="External"/><Relationship Id="rId168" Type="http://schemas.openxmlformats.org/officeDocument/2006/relationships/hyperlink" Target="https://barttorvik.com/team.php?team=Iona&amp;year=2017" TargetMode="External"/><Relationship Id="rId312" Type="http://schemas.openxmlformats.org/officeDocument/2006/relationships/hyperlink" Target="https://barttorvik.com/team.php?team=Green+Bay&amp;year=2017" TargetMode="External"/><Relationship Id="rId333" Type="http://schemas.openxmlformats.org/officeDocument/2006/relationships/hyperlink" Target="https://barttorvik.com/team.php?team=Loyola+MD&amp;year=2017" TargetMode="External"/><Relationship Id="rId354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51" Type="http://schemas.openxmlformats.org/officeDocument/2006/relationships/hyperlink" Target="https://barttorvik.com/team.php?team=Florida+St.&amp;year=2017" TargetMode="External"/><Relationship Id="rId72" Type="http://schemas.openxmlformats.org/officeDocument/2006/relationships/hyperlink" Target="https://barttorvik.com/team.php?team=Minnesota&amp;year=2017" TargetMode="External"/><Relationship Id="rId93" Type="http://schemas.openxmlformats.org/officeDocument/2006/relationships/hyperlink" Target="https://barttorvik.com/team.php?team=UNC+Wilmington&amp;year=2017" TargetMode="External"/><Relationship Id="rId189" Type="http://schemas.openxmlformats.org/officeDocument/2006/relationships/hyperlink" Target="https://barttorvik.com/team.php?team=Kent+St.&amp;year=2017" TargetMode="External"/><Relationship Id="rId375" Type="http://schemas.openxmlformats.org/officeDocument/2006/relationships/hyperlink" Target="https://barttorvik.com/team.php?team=Western+Illinois&amp;year=2017" TargetMode="External"/><Relationship Id="rId396" Type="http://schemas.openxmlformats.org/officeDocument/2006/relationships/hyperlink" Target="https://barttorvik.com/team.php?team=Charleston+Southern&amp;year=2017" TargetMode="External"/><Relationship Id="rId3" Type="http://schemas.openxmlformats.org/officeDocument/2006/relationships/hyperlink" Target="https://barttorvik.com/team.php?team=Gonzaga&amp;year=2017" TargetMode="External"/><Relationship Id="rId214" Type="http://schemas.openxmlformats.org/officeDocument/2006/relationships/hyperlink" Target="https://barttorvik.com/team.php?team=Albany&amp;year=2017" TargetMode="External"/><Relationship Id="rId235" Type="http://schemas.openxmlformats.org/officeDocument/2006/relationships/hyperlink" Target="https://barttorvik.com/team.php?team=Indiana+St.&amp;year=2017" TargetMode="External"/><Relationship Id="rId256" Type="http://schemas.openxmlformats.org/officeDocument/2006/relationships/hyperlink" Target="https://barttorvik.com/team.php?team=Nebraska+Omaha&amp;year=2017" TargetMode="External"/><Relationship Id="rId277" Type="http://schemas.openxmlformats.org/officeDocument/2006/relationships/hyperlink" Target="https://barttorvik.com/team.php?team=Murray+St.&amp;year=2017" TargetMode="External"/><Relationship Id="rId298" Type="http://schemas.openxmlformats.org/officeDocument/2006/relationships/hyperlink" Target="https://barttorvik.com/team.php?team=Southern+Illinois&amp;year=2017" TargetMode="External"/><Relationship Id="rId400" Type="http://schemas.openxmlformats.org/officeDocument/2006/relationships/hyperlink" Target="https://barttorvik.com/team.php?team=Jackson+St.&amp;year=2017" TargetMode="External"/><Relationship Id="rId421" Type="http://schemas.openxmlformats.org/officeDocument/2006/relationships/hyperlink" Target="https://barttorvik.com/team.php?team=Howard&amp;year=2017" TargetMode="External"/><Relationship Id="rId116" Type="http://schemas.openxmlformats.org/officeDocument/2006/relationships/hyperlink" Target="https://barttorvik.com/team.php?team=Maryland&amp;year=2017" TargetMode="External"/><Relationship Id="rId137" Type="http://schemas.openxmlformats.org/officeDocument/2006/relationships/hyperlink" Target="https://barttorvik.com/team.php?team=Florida+Gulf+Coast&amp;year=2017" TargetMode="External"/><Relationship Id="rId158" Type="http://schemas.openxmlformats.org/officeDocument/2006/relationships/hyperlink" Target="https://barttorvik.com/team.php?team=Tennessee+St.&amp;year=2017" TargetMode="External"/><Relationship Id="rId302" Type="http://schemas.openxmlformats.org/officeDocument/2006/relationships/hyperlink" Target="https://barttorvik.com/team.php?team=Sam+Houston+St.&amp;year=2017" TargetMode="External"/><Relationship Id="rId323" Type="http://schemas.openxmlformats.org/officeDocument/2006/relationships/hyperlink" Target="https://barttorvik.com/team.php?team=Cal+Poly&amp;year=2017" TargetMode="External"/><Relationship Id="rId344" Type="http://schemas.openxmlformats.org/officeDocument/2006/relationships/hyperlink" Target="https://barttorvik.com/team.php?team=Stony+Brook&amp;year=2017" TargetMode="External"/><Relationship Id="rId20" Type="http://schemas.openxmlformats.org/officeDocument/2006/relationships/hyperlink" Target="https://barttorvik.com/team.php?team=North+Carolina&amp;year=2017" TargetMode="External"/><Relationship Id="rId41" Type="http://schemas.openxmlformats.org/officeDocument/2006/relationships/hyperlink" Target="https://barttorvik.com/team.php?team=UCLA&amp;year=2017" TargetMode="External"/><Relationship Id="rId62" Type="http://schemas.openxmlformats.org/officeDocument/2006/relationships/hyperlink" Target="https://barttorvik.com/team.php?team=Iowa+St.&amp;year=2017" TargetMode="External"/><Relationship Id="rId83" Type="http://schemas.openxmlformats.org/officeDocument/2006/relationships/hyperlink" Target="https://barttorvik.com/team.php?team=Pittsburgh&amp;year=2017" TargetMode="External"/><Relationship Id="rId179" Type="http://schemas.openxmlformats.org/officeDocument/2006/relationships/hyperlink" Target="https://barttorvik.com/team.php?team=Wyoming&amp;year=2017" TargetMode="External"/><Relationship Id="rId365" Type="http://schemas.openxmlformats.org/officeDocument/2006/relationships/hyperlink" Target="https://barttorvik.com/team.php?team=Sacred+Heart&amp;year=2017" TargetMode="External"/><Relationship Id="rId386" Type="http://schemas.openxmlformats.org/officeDocument/2006/relationships/hyperlink" Target="https://barttorvik.com/team.php?team=Pepperdine&amp;year=2017" TargetMode="External"/><Relationship Id="rId190" Type="http://schemas.openxmlformats.org/officeDocument/2006/relationships/hyperlink" Target="https://barttorvik.com/team.php?team=Kent+St.&amp;year=2017" TargetMode="External"/><Relationship Id="rId204" Type="http://schemas.openxmlformats.org/officeDocument/2006/relationships/hyperlink" Target="https://barttorvik.com/team.php?team=UNC+Asheville&amp;year=2017" TargetMode="External"/><Relationship Id="rId225" Type="http://schemas.openxmlformats.org/officeDocument/2006/relationships/hyperlink" Target="https://barttorvik.com/team.php?team=Loyola+Marymount&amp;year=2017" TargetMode="External"/><Relationship Id="rId246" Type="http://schemas.openxmlformats.org/officeDocument/2006/relationships/hyperlink" Target="https://barttorvik.com/team.php?team=IUPUI&amp;year=2017" TargetMode="External"/><Relationship Id="rId267" Type="http://schemas.openxmlformats.org/officeDocument/2006/relationships/hyperlink" Target="https://barttorvik.com/team.php?team=Portland+St.&amp;year=2017" TargetMode="External"/><Relationship Id="rId288" Type="http://schemas.openxmlformats.org/officeDocument/2006/relationships/hyperlink" Target="https://barttorvik.com/team.php?team=Duquesne&amp;year=2017" TargetMode="External"/><Relationship Id="rId411" Type="http://schemas.openxmlformats.org/officeDocument/2006/relationships/hyperlink" Target="https://barttorvik.com/team.php?team=Morgan+St.&amp;year=2017" TargetMode="External"/><Relationship Id="rId432" Type="http://schemas.openxmlformats.org/officeDocument/2006/relationships/hyperlink" Target="https://barttorvik.com/team.php?team=Alabama+A%26M&amp;year=2017" TargetMode="External"/><Relationship Id="rId106" Type="http://schemas.openxmlformats.org/officeDocument/2006/relationships/hyperlink" Target="https://barttorvik.com/team.php?team=East+Tennessee+St.&amp;year=2017" TargetMode="External"/><Relationship Id="rId127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313" Type="http://schemas.openxmlformats.org/officeDocument/2006/relationships/hyperlink" Target="https://barttorvik.com/team.php?team=Wagner&amp;year=2017" TargetMode="External"/><Relationship Id="rId10" Type="http://schemas.openxmlformats.org/officeDocument/2006/relationships/hyperlink" Target="https://barttorvik.com/team.php?team=Kentucky&amp;year=2017" TargetMode="External"/><Relationship Id="rId31" Type="http://schemas.openxmlformats.org/officeDocument/2006/relationships/hyperlink" Target="https://barttorvik.com/team.php?team=Arizona&amp;year=2017" TargetMode="External"/><Relationship Id="rId52" Type="http://schemas.openxmlformats.org/officeDocument/2006/relationships/hyperlink" Target="https://barttorvik.com/team.php?team=Northwestern&amp;year=2017" TargetMode="External"/><Relationship Id="rId73" Type="http://schemas.openxmlformats.org/officeDocument/2006/relationships/hyperlink" Target="https://barttorvik.com/team.php?team=Oregon&amp;year=2017" TargetMode="External"/><Relationship Id="rId94" Type="http://schemas.openxmlformats.org/officeDocument/2006/relationships/hyperlink" Target="https://barttorvik.com/team.php?team=Providence&amp;year=2017" TargetMode="External"/><Relationship Id="rId148" Type="http://schemas.openxmlformats.org/officeDocument/2006/relationships/hyperlink" Target="https://barttorvik.com/team.php?team=Texas&amp;year=2017" TargetMode="External"/><Relationship Id="rId169" Type="http://schemas.openxmlformats.org/officeDocument/2006/relationships/hyperlink" Target="https://barttorvik.com/team.php?team=Iona&amp;year=2017" TargetMode="External"/><Relationship Id="rId334" Type="http://schemas.openxmlformats.org/officeDocument/2006/relationships/hyperlink" Target="https://barttorvik.com/team.php?team=Tulane&amp;year=2017" TargetMode="External"/><Relationship Id="rId355" Type="http://schemas.openxmlformats.org/officeDocument/2006/relationships/hyperlink" Target="https://barttorvik.com/team.php?team=Bradley&amp;year=2017" TargetMode="External"/><Relationship Id="rId376" Type="http://schemas.openxmlformats.org/officeDocument/2006/relationships/hyperlink" Target="https://barttorvik.com/team.php?team=Quinnipiac&amp;year=2017" TargetMode="External"/><Relationship Id="rId397" Type="http://schemas.openxmlformats.org/officeDocument/2006/relationships/hyperlink" Target="https://barttorvik.com/team.php?team=Western+Carolina&amp;year=2017" TargetMode="External"/><Relationship Id="rId4" Type="http://schemas.openxmlformats.org/officeDocument/2006/relationships/hyperlink" Target="https://barttorvik.com/team.php?team=Gonzaga&amp;year=2017" TargetMode="External"/><Relationship Id="rId180" Type="http://schemas.openxmlformats.org/officeDocument/2006/relationships/hyperlink" Target="https://barttorvik.com/team.php?team=Yale&amp;year=2017" TargetMode="External"/><Relationship Id="rId215" Type="http://schemas.openxmlformats.org/officeDocument/2006/relationships/hyperlink" Target="https://barttorvik.com/trank.php?&amp;begin=20161101&amp;end=20170313&amp;conlimit=All&amp;year=2017&amp;top=0&amp;venue=All&amp;type=N&amp;mingames=0&amp;quad=5&amp;rpi=" TargetMode="External"/><Relationship Id="rId236" Type="http://schemas.openxmlformats.org/officeDocument/2006/relationships/hyperlink" Target="https://barttorvik.com/team.php?team=Grand+Canyon&amp;year=2017" TargetMode="External"/><Relationship Id="rId257" Type="http://schemas.openxmlformats.org/officeDocument/2006/relationships/hyperlink" Target="https://barttorvik.com/team.php?team=Army&amp;year=2017" TargetMode="External"/><Relationship Id="rId278" Type="http://schemas.openxmlformats.org/officeDocument/2006/relationships/hyperlink" Target="https://barttorvik.com/team.php?team=Morehead+St.&amp;year=2017" TargetMode="External"/><Relationship Id="rId401" Type="http://schemas.openxmlformats.org/officeDocument/2006/relationships/hyperlink" Target="https://barttorvik.com/team.php?team=Stephen+F.+Austin&amp;year=2017" TargetMode="External"/><Relationship Id="rId422" Type="http://schemas.openxmlformats.org/officeDocument/2006/relationships/hyperlink" Target="https://barttorvik.com/team.php?team=Central+Connecticut&amp;year=2017" TargetMode="External"/><Relationship Id="rId303" Type="http://schemas.openxmlformats.org/officeDocument/2006/relationships/hyperlink" Target="https://barttorvik.com/team.php?team=New+Hampshire&amp;year=2017" TargetMode="External"/><Relationship Id="rId42" Type="http://schemas.openxmlformats.org/officeDocument/2006/relationships/hyperlink" Target="https://barttorvik.com/team.php?team=Michigan&amp;year=2017" TargetMode="External"/><Relationship Id="rId84" Type="http://schemas.openxmlformats.org/officeDocument/2006/relationships/hyperlink" Target="https://barttorvik.com/team.php?team=Rhode+Island&amp;year=2017" TargetMode="External"/><Relationship Id="rId138" Type="http://schemas.openxmlformats.org/officeDocument/2006/relationships/hyperlink" Target="https://barttorvik.com/team.php?team=Florida+Gulf+Coast&amp;year=2017" TargetMode="External"/><Relationship Id="rId345" Type="http://schemas.openxmlformats.org/officeDocument/2006/relationships/hyperlink" Target="https://barttorvik.com/team.php?team=UT+Rio+Grande+Valley&amp;year=2017" TargetMode="External"/><Relationship Id="rId387" Type="http://schemas.openxmlformats.org/officeDocument/2006/relationships/hyperlink" Target="https://barttorvik.com/team.php?team=Tennessee+Tech&amp;year=2017" TargetMode="External"/><Relationship Id="rId191" Type="http://schemas.openxmlformats.org/officeDocument/2006/relationships/hyperlink" Target="https://barttorvik.com/team.php?team=Louisiana+Lafayette&amp;year=2017" TargetMode="External"/><Relationship Id="rId205" Type="http://schemas.openxmlformats.org/officeDocument/2006/relationships/hyperlink" Target="https://barttorvik.com/team.php?team=Fresno+St.&amp;year=2017" TargetMode="External"/><Relationship Id="rId247" Type="http://schemas.openxmlformats.org/officeDocument/2006/relationships/hyperlink" Target="https://barttorvik.com/team.php?team=Lipscomb&amp;year=2017" TargetMode="External"/><Relationship Id="rId412" Type="http://schemas.openxmlformats.org/officeDocument/2006/relationships/hyperlink" Target="https://barttorvik.com/team.php?team=Chicago+St.&amp;year=2017" TargetMode="External"/><Relationship Id="rId107" Type="http://schemas.openxmlformats.org/officeDocument/2006/relationships/hyperlink" Target="https://barttorvik.com/team.php?team=East+Tennessee+St.&amp;year=2017" TargetMode="External"/><Relationship Id="rId289" Type="http://schemas.openxmlformats.org/officeDocument/2006/relationships/hyperlink" Target="https://barttorvik.com/team.php?team=Western+Michigan&amp;year=2017" TargetMode="External"/><Relationship Id="rId11" Type="http://schemas.openxmlformats.org/officeDocument/2006/relationships/hyperlink" Target="https://barttorvik.com/team.php?team=Duke&amp;year=2017" TargetMode="External"/><Relationship Id="rId53" Type="http://schemas.openxmlformats.org/officeDocument/2006/relationships/hyperlink" Target="https://barttorvik.com/team.php?team=Northwestern&amp;year=2017" TargetMode="External"/><Relationship Id="rId149" Type="http://schemas.openxmlformats.org/officeDocument/2006/relationships/hyperlink" Target="https://barttorvik.com/team.php?team=Akron&amp;year=2017" TargetMode="External"/><Relationship Id="rId314" Type="http://schemas.openxmlformats.org/officeDocument/2006/relationships/hyperlink" Target="https://barttorvik.com/team.php?team=Rider&amp;year=2017" TargetMode="External"/><Relationship Id="rId356" Type="http://schemas.openxmlformats.org/officeDocument/2006/relationships/hyperlink" Target="https://barttorvik.com/team.php?team=Brown&amp;year=2017" TargetMode="External"/><Relationship Id="rId398" Type="http://schemas.openxmlformats.org/officeDocument/2006/relationships/hyperlink" Target="https://barttorvik.com/team.php?team=Central+Arkansas&amp;year=2017" TargetMode="External"/><Relationship Id="rId95" Type="http://schemas.openxmlformats.org/officeDocument/2006/relationships/hyperlink" Target="https://barttorvik.com/team.php?team=Providence&amp;year=2017" TargetMode="External"/><Relationship Id="rId160" Type="http://schemas.openxmlformats.org/officeDocument/2006/relationships/hyperlink" Target="https://barttorvik.com/team.php?team=Valparaiso&amp;year=2017" TargetMode="External"/><Relationship Id="rId216" Type="http://schemas.openxmlformats.org/officeDocument/2006/relationships/hyperlink" Target="https://barttorvik.com/team.php?team=Georgia+Tech&amp;year=2017" TargetMode="External"/><Relationship Id="rId423" Type="http://schemas.openxmlformats.org/officeDocument/2006/relationships/hyperlink" Target="https://barttorvik.com/team.php?team=Alabama+St.&amp;year=2017" TargetMode="External"/><Relationship Id="rId258" Type="http://schemas.openxmlformats.org/officeDocument/2006/relationships/hyperlink" Target="https://barttorvik.com/team.php?team=Holy+Cross&amp;year=2017" TargetMode="External"/><Relationship Id="rId22" Type="http://schemas.openxmlformats.org/officeDocument/2006/relationships/hyperlink" Target="https://barttorvik.com/team.php?team=Oklahoma+St.&amp;year=2017" TargetMode="External"/><Relationship Id="rId64" Type="http://schemas.openxmlformats.org/officeDocument/2006/relationships/hyperlink" Target="https://barttorvik.com/team.php?team=Marquette&amp;year=2017" TargetMode="External"/><Relationship Id="rId118" Type="http://schemas.openxmlformats.org/officeDocument/2006/relationships/hyperlink" Target="https://barttorvik.com/team.php?team=San+Diego+St.&amp;year=2017" TargetMode="External"/><Relationship Id="rId325" Type="http://schemas.openxmlformats.org/officeDocument/2006/relationships/hyperlink" Target="https://barttorvik.com/team.php?team=South+Alabama&amp;year=2017" TargetMode="External"/><Relationship Id="rId367" Type="http://schemas.openxmlformats.org/officeDocument/2006/relationships/hyperlink" Target="https://barttorvik.com/team.php?team=Fairleigh+Dickinson&amp;year=2017" TargetMode="External"/><Relationship Id="rId171" Type="http://schemas.openxmlformats.org/officeDocument/2006/relationships/hyperlink" Target="https://barttorvik.com/team.php?team=Massachusetts&amp;year=2017" TargetMode="External"/><Relationship Id="rId227" Type="http://schemas.openxmlformats.org/officeDocument/2006/relationships/hyperlink" Target="https://barttorvik.com/team.php?team=Ball+St.&amp;year=201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Georgia+Tech&amp;year=2017" TargetMode="External"/><Relationship Id="rId671" Type="http://schemas.openxmlformats.org/officeDocument/2006/relationships/hyperlink" Target="https://barttorvik.com/team.php?team=Texas+St.&amp;year=2017" TargetMode="External"/><Relationship Id="rId769" Type="http://schemas.openxmlformats.org/officeDocument/2006/relationships/hyperlink" Target="https://barttorvik.com/team.php?team=Holy+Cross&amp;year=2017" TargetMode="External"/><Relationship Id="rId21" Type="http://schemas.openxmlformats.org/officeDocument/2006/relationships/hyperlink" Target="https://barttorvik.com/team.php?team=Kentucky&amp;year=2017" TargetMode="External"/><Relationship Id="rId324" Type="http://schemas.openxmlformats.org/officeDocument/2006/relationships/hyperlink" Target="https://barttorvik.com/team.php?team=UTEP&amp;year=2017" TargetMode="External"/><Relationship Id="rId531" Type="http://schemas.openxmlformats.org/officeDocument/2006/relationships/hyperlink" Target="https://barttorvik.com/team.php?team=Indiana&amp;year=2017" TargetMode="External"/><Relationship Id="rId629" Type="http://schemas.openxmlformats.org/officeDocument/2006/relationships/hyperlink" Target="https://barttorvik.com/team.php?team=Kent+St.&amp;year=2017" TargetMode="External"/><Relationship Id="rId170" Type="http://schemas.openxmlformats.org/officeDocument/2006/relationships/hyperlink" Target="https://barttorvik.com/team.php?team=Tulsa&amp;year=2017" TargetMode="External"/><Relationship Id="rId836" Type="http://schemas.openxmlformats.org/officeDocument/2006/relationships/hyperlink" Target="https://barttorvik.com/team.php?team=Southern+Utah&amp;year=2017" TargetMode="External"/><Relationship Id="rId268" Type="http://schemas.openxmlformats.org/officeDocument/2006/relationships/hyperlink" Target="https://barttorvik.com/team.php?team=Iona&amp;year=2017" TargetMode="External"/><Relationship Id="rId475" Type="http://schemas.openxmlformats.org/officeDocument/2006/relationships/hyperlink" Target="https://barttorvik.com/team.php?team=Wisconsin&amp;year=2017" TargetMode="External"/><Relationship Id="rId682" Type="http://schemas.openxmlformats.org/officeDocument/2006/relationships/hyperlink" Target="https://barttorvik.com/team.php?team=Mount+St.+Mary%27s&amp;year=2017" TargetMode="External"/><Relationship Id="rId32" Type="http://schemas.openxmlformats.org/officeDocument/2006/relationships/hyperlink" Target="https://barttorvik.com/team.php?team=Wisconsin&amp;year=2017" TargetMode="External"/><Relationship Id="rId128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335" Type="http://schemas.openxmlformats.org/officeDocument/2006/relationships/hyperlink" Target="https://barttorvik.com/team.php?team=Morgan+St.&amp;year=2017" TargetMode="External"/><Relationship Id="rId542" Type="http://schemas.openxmlformats.org/officeDocument/2006/relationships/hyperlink" Target="https://barttorvik.com/team.php?team=UNC+Wilmington&amp;year=2017" TargetMode="External"/><Relationship Id="rId181" Type="http://schemas.openxmlformats.org/officeDocument/2006/relationships/hyperlink" Target="https://barttorvik.com/team.php?team=Cal+St.+Bakersfield&amp;year=2017" TargetMode="External"/><Relationship Id="rId402" Type="http://schemas.openxmlformats.org/officeDocument/2006/relationships/hyperlink" Target="https://barttorvik.com/team.php?team=Idaho+St.&amp;year=2017" TargetMode="External"/><Relationship Id="rId847" Type="http://schemas.openxmlformats.org/officeDocument/2006/relationships/hyperlink" Target="https://barttorvik.com/team.php?team=Hartford&amp;year=2017" TargetMode="External"/><Relationship Id="rId279" Type="http://schemas.openxmlformats.org/officeDocument/2006/relationships/hyperlink" Target="https://barttorvik.com/team.php?team=Drake&amp;year=2017" TargetMode="External"/><Relationship Id="rId486" Type="http://schemas.openxmlformats.org/officeDocument/2006/relationships/hyperlink" Target="https://barttorvik.com/team.php?team=Maryland&amp;year=2017" TargetMode="External"/><Relationship Id="rId693" Type="http://schemas.openxmlformats.org/officeDocument/2006/relationships/hyperlink" Target="https://barttorvik.com/team.php?team=Hofstra&amp;year=2017" TargetMode="External"/><Relationship Id="rId707" Type="http://schemas.openxmlformats.org/officeDocument/2006/relationships/hyperlink" Target="https://barttorvik.com/team.php?team=Indiana+St.&amp;year=2017" TargetMode="External"/><Relationship Id="rId43" Type="http://schemas.openxmlformats.org/officeDocument/2006/relationships/hyperlink" Target="https://barttorvik.com/team.php?team=Syracuse&amp;year=2017" TargetMode="External"/><Relationship Id="rId139" Type="http://schemas.openxmlformats.org/officeDocument/2006/relationships/hyperlink" Target="https://barttorvik.com/team.php?team=Bucknell&amp;year=2017" TargetMode="External"/><Relationship Id="rId346" Type="http://schemas.openxmlformats.org/officeDocument/2006/relationships/hyperlink" Target="https://barttorvik.com/team.php?team=NJIT&amp;year=2017" TargetMode="External"/><Relationship Id="rId553" Type="http://schemas.openxmlformats.org/officeDocument/2006/relationships/hyperlink" Target="https://barttorvik.com/team.php?team=Vermont&amp;year=2017" TargetMode="External"/><Relationship Id="rId760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192" Type="http://schemas.openxmlformats.org/officeDocument/2006/relationships/hyperlink" Target="https://barttorvik.com/team.php?team=Arizona+St.&amp;year=2017" TargetMode="External"/><Relationship Id="rId206" Type="http://schemas.openxmlformats.org/officeDocument/2006/relationships/hyperlink" Target="https://barttorvik.com/team.php?team=St.+Bonaventure&amp;year=2017" TargetMode="External"/><Relationship Id="rId413" Type="http://schemas.openxmlformats.org/officeDocument/2006/relationships/hyperlink" Target="https://barttorvik.com/team.php?team=SIU+Edwardsville&amp;year=2017" TargetMode="External"/><Relationship Id="rId858" Type="http://schemas.openxmlformats.org/officeDocument/2006/relationships/hyperlink" Target="https://barttorvik.com/team.php?team=North+Carolina+A%26T&amp;year=2017" TargetMode="External"/><Relationship Id="rId497" Type="http://schemas.openxmlformats.org/officeDocument/2006/relationships/hyperlink" Target="https://barttorvik.com/team.php?team=Middle+Tennessee&amp;year=2017" TargetMode="External"/><Relationship Id="rId620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718" Type="http://schemas.openxmlformats.org/officeDocument/2006/relationships/hyperlink" Target="https://barttorvik.com/team.php?team=Morehead+St.&amp;year=2017" TargetMode="External"/><Relationship Id="rId357" Type="http://schemas.openxmlformats.org/officeDocument/2006/relationships/hyperlink" Target="https://barttorvik.com/team.php?team=UMass+Lowell&amp;year=2017" TargetMode="External"/><Relationship Id="rId54" Type="http://schemas.openxmlformats.org/officeDocument/2006/relationships/hyperlink" Target="https://barttorvik.com/team.php?team=Michigan&amp;year=2017" TargetMode="External"/><Relationship Id="rId217" Type="http://schemas.openxmlformats.org/officeDocument/2006/relationships/hyperlink" Target="https://barttorvik.com/team.php?team=South+Dakota+St.&amp;year=2017" TargetMode="External"/><Relationship Id="rId564" Type="http://schemas.openxmlformats.org/officeDocument/2006/relationships/hyperlink" Target="https://barttorvik.com/team.php?team=Winthrop&amp;year=2017" TargetMode="External"/><Relationship Id="rId771" Type="http://schemas.openxmlformats.org/officeDocument/2006/relationships/hyperlink" Target="https://barttorvik.com/team.php?team=Coastal+Carolina&amp;year=2017" TargetMode="External"/><Relationship Id="rId424" Type="http://schemas.openxmlformats.org/officeDocument/2006/relationships/hyperlink" Target="https://barttorvik.com/team.php?team=South+Carolina+St.&amp;year=2017" TargetMode="External"/><Relationship Id="rId631" Type="http://schemas.openxmlformats.org/officeDocument/2006/relationships/hyperlink" Target="https://barttorvik.com/team.php?team=Saint+Joseph%27s&amp;year=2017" TargetMode="External"/><Relationship Id="rId729" Type="http://schemas.openxmlformats.org/officeDocument/2006/relationships/hyperlink" Target="https://barttorvik.com/team.php?team=Idaho&amp;year=2017" TargetMode="External"/><Relationship Id="rId270" Type="http://schemas.openxmlformats.org/officeDocument/2006/relationships/hyperlink" Target="https://barttorvik.com/team.php?team=UMKC&amp;year=2017" TargetMode="External"/><Relationship Id="rId65" Type="http://schemas.openxmlformats.org/officeDocument/2006/relationships/hyperlink" Target="https://barttorvik.com/team.php?team=Oklahoma+St.&amp;year=2017" TargetMode="External"/><Relationship Id="rId130" Type="http://schemas.openxmlformats.org/officeDocument/2006/relationships/hyperlink" Target="https://barttorvik.com/team.php?team=Princeton&amp;year=2017" TargetMode="External"/><Relationship Id="rId368" Type="http://schemas.openxmlformats.org/officeDocument/2006/relationships/hyperlink" Target="https://barttorvik.com/team.php?team=Incarnate+Word&amp;year=2017" TargetMode="External"/><Relationship Id="rId575" Type="http://schemas.openxmlformats.org/officeDocument/2006/relationships/hyperlink" Target="https://barttorvik.com/team.php?team=Bucknell&amp;year=2017" TargetMode="External"/><Relationship Id="rId782" Type="http://schemas.openxmlformats.org/officeDocument/2006/relationships/hyperlink" Target="https://barttorvik.com/team.php?team=Sacred+Heart&amp;year=2017" TargetMode="External"/><Relationship Id="rId228" Type="http://schemas.openxmlformats.org/officeDocument/2006/relationships/hyperlink" Target="https://barttorvik.com/team.php?team=Texas+Southern&amp;year=2017" TargetMode="External"/><Relationship Id="rId435" Type="http://schemas.openxmlformats.org/officeDocument/2006/relationships/hyperlink" Target="https://barttorvik.com/team.php?team=Villanova&amp;year=2017" TargetMode="External"/><Relationship Id="rId642" Type="http://schemas.openxmlformats.org/officeDocument/2006/relationships/hyperlink" Target="https://barttorvik.com/team.php?team=San+Diego&amp;year=2017" TargetMode="External"/><Relationship Id="rId281" Type="http://schemas.openxmlformats.org/officeDocument/2006/relationships/hyperlink" Target="https://barttorvik.com/team.php?team=Saint+Joseph%27s&amp;year=2017" TargetMode="External"/><Relationship Id="rId337" Type="http://schemas.openxmlformats.org/officeDocument/2006/relationships/hyperlink" Target="https://barttorvik.com/team.php?team=Bowling+Green&amp;year=2017" TargetMode="External"/><Relationship Id="rId502" Type="http://schemas.openxmlformats.org/officeDocument/2006/relationships/hyperlink" Target="https://barttorvik.com/team.php?team=Minnesota&amp;year=2017" TargetMode="External"/><Relationship Id="rId34" Type="http://schemas.openxmlformats.org/officeDocument/2006/relationships/hyperlink" Target="https://barttorvik.com/team.php?team=Cincinnati&amp;year=2017" TargetMode="External"/><Relationship Id="rId76" Type="http://schemas.openxmlformats.org/officeDocument/2006/relationships/hyperlink" Target="https://barttorvik.com/team.php?team=Kansas+St.&amp;year=2017" TargetMode="External"/><Relationship Id="rId141" Type="http://schemas.openxmlformats.org/officeDocument/2006/relationships/hyperlink" Target="https://barttorvik.com/team.php?team=Stanford&amp;year=2017" TargetMode="External"/><Relationship Id="rId379" Type="http://schemas.openxmlformats.org/officeDocument/2006/relationships/hyperlink" Target="https://barttorvik.com/team.php?team=Radford&amp;year=2017" TargetMode="External"/><Relationship Id="rId544" Type="http://schemas.openxmlformats.org/officeDocument/2006/relationships/hyperlink" Target="https://barttorvik.com/team.php?team=East+Tennessee+St.&amp;year=2017" TargetMode="External"/><Relationship Id="rId586" Type="http://schemas.openxmlformats.org/officeDocument/2006/relationships/hyperlink" Target="https://barttorvik.com/team.php?team=St.+John%27s&amp;year=2017" TargetMode="External"/><Relationship Id="rId751" Type="http://schemas.openxmlformats.org/officeDocument/2006/relationships/hyperlink" Target="https://barttorvik.com/team.php?team=Houston+Christian&amp;year=2017" TargetMode="External"/><Relationship Id="rId793" Type="http://schemas.openxmlformats.org/officeDocument/2006/relationships/hyperlink" Target="https://barttorvik.com/team.php?team=Lamar&amp;year=2017" TargetMode="External"/><Relationship Id="rId807" Type="http://schemas.openxmlformats.org/officeDocument/2006/relationships/hyperlink" Target="https://barttorvik.com/team.php?team=Bryant&amp;year=2017" TargetMode="External"/><Relationship Id="rId849" Type="http://schemas.openxmlformats.org/officeDocument/2006/relationships/hyperlink" Target="https://barttorvik.com/team.php?team=Southern+Miss&amp;year=2017" TargetMode="External"/><Relationship Id="rId7" Type="http://schemas.openxmlformats.org/officeDocument/2006/relationships/hyperlink" Target="https://barttorvik.com/team.php?team=Virginia&amp;year=2017" TargetMode="External"/><Relationship Id="rId183" Type="http://schemas.openxmlformats.org/officeDocument/2006/relationships/hyperlink" Target="https://barttorvik.com/team.php?team=Nebraska&amp;year=2017" TargetMode="External"/><Relationship Id="rId239" Type="http://schemas.openxmlformats.org/officeDocument/2006/relationships/hyperlink" Target="https://barttorvik.com/team.php?team=Holy+Cross&amp;year=2017" TargetMode="External"/><Relationship Id="rId390" Type="http://schemas.openxmlformats.org/officeDocument/2006/relationships/hyperlink" Target="https://barttorvik.com/team.php?team=Northern+Colorado&amp;year=2017" TargetMode="External"/><Relationship Id="rId404" Type="http://schemas.openxmlformats.org/officeDocument/2006/relationships/hyperlink" Target="https://barttorvik.com/team.php?team=Portland&amp;year=2017" TargetMode="External"/><Relationship Id="rId446" Type="http://schemas.openxmlformats.org/officeDocument/2006/relationships/hyperlink" Target="https://barttorvik.com/team.php?team=Florida&amp;year=2017" TargetMode="External"/><Relationship Id="rId611" Type="http://schemas.openxmlformats.org/officeDocument/2006/relationships/hyperlink" Target="https://barttorvik.com/team.php?team=Missouri+St.&amp;year=2017" TargetMode="External"/><Relationship Id="rId653" Type="http://schemas.openxmlformats.org/officeDocument/2006/relationships/hyperlink" Target="https://barttorvik.com/team.php?team=George+Washington&amp;year=2017" TargetMode="External"/><Relationship Id="rId250" Type="http://schemas.openxmlformats.org/officeDocument/2006/relationships/hyperlink" Target="https://barttorvik.com/team.php?team=Loyola+Marymount&amp;year=2017" TargetMode="External"/><Relationship Id="rId292" Type="http://schemas.openxmlformats.org/officeDocument/2006/relationships/hyperlink" Target="https://barttorvik.com/team.php?team=Idaho&amp;year=2017" TargetMode="External"/><Relationship Id="rId306" Type="http://schemas.openxmlformats.org/officeDocument/2006/relationships/hyperlink" Target="https://barttorvik.com/team.php?team=Duquesne&amp;year=2017" TargetMode="External"/><Relationship Id="rId488" Type="http://schemas.openxmlformats.org/officeDocument/2006/relationships/hyperlink" Target="https://barttorvik.com/team.php?team=Butler&amp;year=2017" TargetMode="External"/><Relationship Id="rId695" Type="http://schemas.openxmlformats.org/officeDocument/2006/relationships/hyperlink" Target="https://barttorvik.com/team.php?team=William+%26+Mary&amp;year=2017" TargetMode="External"/><Relationship Id="rId709" Type="http://schemas.openxmlformats.org/officeDocument/2006/relationships/hyperlink" Target="https://barttorvik.com/team.php?team=Bowling+Green&amp;year=2017" TargetMode="External"/><Relationship Id="rId860" Type="http://schemas.openxmlformats.org/officeDocument/2006/relationships/hyperlink" Target="https://barttorvik.com/team.php?team=Alabama+St.&amp;year=2017" TargetMode="External"/><Relationship Id="rId45" Type="http://schemas.openxmlformats.org/officeDocument/2006/relationships/hyperlink" Target="https://barttorvik.com/team.php?team=Notre+Dame&amp;year=2017" TargetMode="External"/><Relationship Id="rId87" Type="http://schemas.openxmlformats.org/officeDocument/2006/relationships/hyperlink" Target="https://barttorvik.com/team.php?team=Virginia+Tech&amp;year=2017" TargetMode="External"/><Relationship Id="rId110" Type="http://schemas.openxmlformats.org/officeDocument/2006/relationships/hyperlink" Target="https://barttorvik.com/team.php?team=Texas&amp;year=2017" TargetMode="External"/><Relationship Id="rId348" Type="http://schemas.openxmlformats.org/officeDocument/2006/relationships/hyperlink" Target="https://barttorvik.com/team.php?team=Gardner+Webb&amp;year=2017" TargetMode="External"/><Relationship Id="rId513" Type="http://schemas.openxmlformats.org/officeDocument/2006/relationships/hyperlink" Target="https://barttorvik.com/team.php?team=Tennessee&amp;year=2017" TargetMode="External"/><Relationship Id="rId555" Type="http://schemas.openxmlformats.org/officeDocument/2006/relationships/hyperlink" Target="https://barttorvik.com/team.php?team=Boise+St.&amp;year=2017" TargetMode="External"/><Relationship Id="rId597" Type="http://schemas.openxmlformats.org/officeDocument/2006/relationships/hyperlink" Target="https://barttorvik.com/team.php?team=Penn+St.&amp;year=2017" TargetMode="External"/><Relationship Id="rId720" Type="http://schemas.openxmlformats.org/officeDocument/2006/relationships/hyperlink" Target="https://barttorvik.com/team.php?team=Central+Michigan&amp;year=2017" TargetMode="External"/><Relationship Id="rId762" Type="http://schemas.openxmlformats.org/officeDocument/2006/relationships/hyperlink" Target="https://barttorvik.com/team.php?team=Drexel&amp;year=2017" TargetMode="External"/><Relationship Id="rId818" Type="http://schemas.openxmlformats.org/officeDocument/2006/relationships/hyperlink" Target="https://barttorvik.com/team.php?team=Delaware&amp;year=2017" TargetMode="External"/><Relationship Id="rId152" Type="http://schemas.openxmlformats.org/officeDocument/2006/relationships/hyperlink" Target="https://barttorvik.com/team.php?team=Monmouth&amp;year=2017" TargetMode="External"/><Relationship Id="rId194" Type="http://schemas.openxmlformats.org/officeDocument/2006/relationships/hyperlink" Target="https://barttorvik.com/team.php?team=Georgia+St.&amp;year=2017" TargetMode="External"/><Relationship Id="rId208" Type="http://schemas.openxmlformats.org/officeDocument/2006/relationships/hyperlink" Target="https://barttorvik.com/team.php?team=Texas+St.&amp;year=2017" TargetMode="External"/><Relationship Id="rId415" Type="http://schemas.openxmlformats.org/officeDocument/2006/relationships/hyperlink" Target="https://barttorvik.com/team.php?team=Maryland+Eastern+Shore&amp;year=2017" TargetMode="External"/><Relationship Id="rId457" Type="http://schemas.openxmlformats.org/officeDocument/2006/relationships/hyperlink" Target="https://barttorvik.com/team.php?team=Baylor&amp;year=2017" TargetMode="External"/><Relationship Id="rId622" Type="http://schemas.openxmlformats.org/officeDocument/2006/relationships/hyperlink" Target="https://barttorvik.com/team.php?team=Stanford&amp;year=2017" TargetMode="External"/><Relationship Id="rId261" Type="http://schemas.openxmlformats.org/officeDocument/2006/relationships/hyperlink" Target="https://barttorvik.com/team.php?team=North+Carolina+Central&amp;year=2017" TargetMode="External"/><Relationship Id="rId499" Type="http://schemas.openxmlformats.org/officeDocument/2006/relationships/hyperlink" Target="https://barttorvik.com/team.php?team=Georgia&amp;year=2017" TargetMode="External"/><Relationship Id="rId664" Type="http://schemas.openxmlformats.org/officeDocument/2006/relationships/hyperlink" Target="https://barttorvik.com/team.php?team=Boston+University&amp;year=2017" TargetMode="External"/><Relationship Id="rId14" Type="http://schemas.openxmlformats.org/officeDocument/2006/relationships/hyperlink" Target="https://barttorvik.com/team.php?team=Florida+St.&amp;year=2017" TargetMode="External"/><Relationship Id="rId56" Type="http://schemas.openxmlformats.org/officeDocument/2006/relationships/hyperlink" Target="https://barttorvik.com/team.php?team=Arizona&amp;year=2017" TargetMode="External"/><Relationship Id="rId317" Type="http://schemas.openxmlformats.org/officeDocument/2006/relationships/hyperlink" Target="https://barttorvik.com/team.php?team=Oregon+St.&amp;year=2017" TargetMode="External"/><Relationship Id="rId359" Type="http://schemas.openxmlformats.org/officeDocument/2006/relationships/hyperlink" Target="https://barttorvik.com/team.php?team=Marist&amp;year=2017" TargetMode="External"/><Relationship Id="rId524" Type="http://schemas.openxmlformats.org/officeDocument/2006/relationships/hyperlink" Target="https://barttorvik.com/team.php?team=Seton+Hall&amp;year=2017" TargetMode="External"/><Relationship Id="rId566" Type="http://schemas.openxmlformats.org/officeDocument/2006/relationships/hyperlink" Target="https://barttorvik.com/team.php?team=California&amp;year=2017" TargetMode="External"/><Relationship Id="rId731" Type="http://schemas.openxmlformats.org/officeDocument/2006/relationships/hyperlink" Target="https://barttorvik.com/team.php?team=Texas+A%26M+Corpus+Chris&amp;year=2017" TargetMode="External"/><Relationship Id="rId773" Type="http://schemas.openxmlformats.org/officeDocument/2006/relationships/hyperlink" Target="https://barttorvik.com/team.php?team=Cal+St.+Northridge&amp;year=2017" TargetMode="External"/><Relationship Id="rId98" Type="http://schemas.openxmlformats.org/officeDocument/2006/relationships/hyperlink" Target="https://barttorvik.com/team.php?team=UNC+Wilmington&amp;year=2017" TargetMode="External"/><Relationship Id="rId121" Type="http://schemas.openxmlformats.org/officeDocument/2006/relationships/hyperlink" Target="https://barttorvik.com/team.php?team=San+Francisco&amp;year=2017" TargetMode="External"/><Relationship Id="rId163" Type="http://schemas.openxmlformats.org/officeDocument/2006/relationships/hyperlink" Target="https://barttorvik.com/team.php?team=UC+Irvine&amp;year=2017" TargetMode="External"/><Relationship Id="rId219" Type="http://schemas.openxmlformats.org/officeDocument/2006/relationships/hyperlink" Target="https://barttorvik.com/team.php?team=LSU&amp;year=2017" TargetMode="External"/><Relationship Id="rId370" Type="http://schemas.openxmlformats.org/officeDocument/2006/relationships/hyperlink" Target="https://barttorvik.com/team.php?team=USC+Upstate&amp;year=2017" TargetMode="External"/><Relationship Id="rId426" Type="http://schemas.openxmlformats.org/officeDocument/2006/relationships/hyperlink" Target="https://barttorvik.com/team.php?team=Chicago+St.&amp;year=2017" TargetMode="External"/><Relationship Id="rId633" Type="http://schemas.openxmlformats.org/officeDocument/2006/relationships/hyperlink" Target="https://barttorvik.com/team.php?team=North+Carolina+St.&amp;year=2017" TargetMode="External"/><Relationship Id="rId829" Type="http://schemas.openxmlformats.org/officeDocument/2006/relationships/hyperlink" Target="https://barttorvik.com/team.php?team=VMI&amp;year=2017" TargetMode="External"/><Relationship Id="rId230" Type="http://schemas.openxmlformats.org/officeDocument/2006/relationships/hyperlink" Target="https://barttorvik.com/team.php?team=Morehead+St.&amp;year=2017" TargetMode="External"/><Relationship Id="rId468" Type="http://schemas.openxmlformats.org/officeDocument/2006/relationships/hyperlink" Target="https://barttorvik.com/team.php?team=UCLA&amp;year=2017" TargetMode="External"/><Relationship Id="rId675" Type="http://schemas.openxmlformats.org/officeDocument/2006/relationships/hyperlink" Target="https://barttorvik.com/team.php?team=Green+Bay&amp;year=2017" TargetMode="External"/><Relationship Id="rId840" Type="http://schemas.openxmlformats.org/officeDocument/2006/relationships/hyperlink" Target="https://barttorvik.com/team.php?team=Maine&amp;year=2017" TargetMode="External"/><Relationship Id="rId25" Type="http://schemas.openxmlformats.org/officeDocument/2006/relationships/hyperlink" Target="https://barttorvik.com/team.php?team=Louisville&amp;year=2017" TargetMode="External"/><Relationship Id="rId67" Type="http://schemas.openxmlformats.org/officeDocument/2006/relationships/hyperlink" Target="https://barttorvik.com/team.php?team=Saint+Mary%27s&amp;year=2017" TargetMode="External"/><Relationship Id="rId272" Type="http://schemas.openxmlformats.org/officeDocument/2006/relationships/hyperlink" Target="https://barttorvik.com/team.php?team=Southeast+Missouri+St.&amp;year=2017" TargetMode="External"/><Relationship Id="rId328" Type="http://schemas.openxmlformats.org/officeDocument/2006/relationships/hyperlink" Target="https://barttorvik.com/team.php?team=Eastern+Illinois&amp;year=2017" TargetMode="External"/><Relationship Id="rId535" Type="http://schemas.openxmlformats.org/officeDocument/2006/relationships/hyperlink" Target="https://barttorvik.com/team.php?team=Pittsburgh&amp;year=2017" TargetMode="External"/><Relationship Id="rId577" Type="http://schemas.openxmlformats.org/officeDocument/2006/relationships/hyperlink" Target="https://barttorvik.com/team.php?team=Monmouth&amp;year=2017" TargetMode="External"/><Relationship Id="rId700" Type="http://schemas.openxmlformats.org/officeDocument/2006/relationships/hyperlink" Target="https://barttorvik.com/team.php?team=Robert+Morris&amp;year=2017" TargetMode="External"/><Relationship Id="rId742" Type="http://schemas.openxmlformats.org/officeDocument/2006/relationships/hyperlink" Target="https://barttorvik.com/team.php?team=UC+Davis&amp;year=2017" TargetMode="External"/><Relationship Id="rId132" Type="http://schemas.openxmlformats.org/officeDocument/2006/relationships/hyperlink" Target="https://barttorvik.com/team.php?team=Alabama&amp;year=2017" TargetMode="External"/><Relationship Id="rId174" Type="http://schemas.openxmlformats.org/officeDocument/2006/relationships/hyperlink" Target="https://barttorvik.com/team.php?team=UC+Davis&amp;year=2017" TargetMode="External"/><Relationship Id="rId381" Type="http://schemas.openxmlformats.org/officeDocument/2006/relationships/hyperlink" Target="https://barttorvik.com/team.php?team=McNeese+St.&amp;year=2017" TargetMode="External"/><Relationship Id="rId602" Type="http://schemas.openxmlformats.org/officeDocument/2006/relationships/hyperlink" Target="https://barttorvik.com/team.php?team=Rutgers&amp;year=2017" TargetMode="External"/><Relationship Id="rId784" Type="http://schemas.openxmlformats.org/officeDocument/2006/relationships/hyperlink" Target="https://barttorvik.com/team.php?team=FIU&amp;year=2017" TargetMode="External"/><Relationship Id="rId241" Type="http://schemas.openxmlformats.org/officeDocument/2006/relationships/hyperlink" Target="https://barttorvik.com/team.php?team=Massachusetts&amp;year=2017" TargetMode="External"/><Relationship Id="rId437" Type="http://schemas.openxmlformats.org/officeDocument/2006/relationships/hyperlink" Target="https://barttorvik.com/team.php?team=Saint+Mary%27s&amp;year=2017" TargetMode="External"/><Relationship Id="rId479" Type="http://schemas.openxmlformats.org/officeDocument/2006/relationships/hyperlink" Target="https://barttorvik.com/team.php?team=Purdue&amp;year=2017" TargetMode="External"/><Relationship Id="rId644" Type="http://schemas.openxmlformats.org/officeDocument/2006/relationships/hyperlink" Target="https://barttorvik.com/team.php?team=Jacksonville+St.&amp;year=2017" TargetMode="External"/><Relationship Id="rId686" Type="http://schemas.openxmlformats.org/officeDocument/2006/relationships/hyperlink" Target="https://barttorvik.com/team.php?team=Wofford&amp;year=2017" TargetMode="External"/><Relationship Id="rId851" Type="http://schemas.openxmlformats.org/officeDocument/2006/relationships/hyperlink" Target="https://barttorvik.com/team.php?team=Morgan+St.&amp;year=2017" TargetMode="External"/><Relationship Id="rId36" Type="http://schemas.openxmlformats.org/officeDocument/2006/relationships/hyperlink" Target="https://barttorvik.com/team.php?team=Baylor&amp;year=2017" TargetMode="External"/><Relationship Id="rId283" Type="http://schemas.openxmlformats.org/officeDocument/2006/relationships/hyperlink" Target="https://barttorvik.com/team.php?team=Houston+Christian&amp;year=2017" TargetMode="External"/><Relationship Id="rId339" Type="http://schemas.openxmlformats.org/officeDocument/2006/relationships/hyperlink" Target="https://barttorvik.com/team.php?team=Nicholls+St.&amp;year=2017" TargetMode="External"/><Relationship Id="rId490" Type="http://schemas.openxmlformats.org/officeDocument/2006/relationships/hyperlink" Target="https://barttorvik.com/team.php?team=Miami+FL&amp;year=2017" TargetMode="External"/><Relationship Id="rId504" Type="http://schemas.openxmlformats.org/officeDocument/2006/relationships/hyperlink" Target="https://barttorvik.com/team.php?team=Wake+Forest&amp;year=2017" TargetMode="External"/><Relationship Id="rId546" Type="http://schemas.openxmlformats.org/officeDocument/2006/relationships/hyperlink" Target="https://barttorvik.com/team.php?team=Mississippi&amp;year=2017" TargetMode="External"/><Relationship Id="rId711" Type="http://schemas.openxmlformats.org/officeDocument/2006/relationships/hyperlink" Target="https://barttorvik.com/team.php?team=New+Orleans&amp;year=2017" TargetMode="External"/><Relationship Id="rId753" Type="http://schemas.openxmlformats.org/officeDocument/2006/relationships/hyperlink" Target="https://barttorvik.com/team.php?team=Hawaii&amp;year=2017" TargetMode="External"/><Relationship Id="rId78" Type="http://schemas.openxmlformats.org/officeDocument/2006/relationships/hyperlink" Target="https://barttorvik.com/team.php?team=Vanderbilt&amp;year=2017" TargetMode="External"/><Relationship Id="rId101" Type="http://schemas.openxmlformats.org/officeDocument/2006/relationships/hyperlink" Target="https://barttorvik.com/team.php?team=Illinois&amp;year=2017" TargetMode="External"/><Relationship Id="rId143" Type="http://schemas.openxmlformats.org/officeDocument/2006/relationships/hyperlink" Target="https://barttorvik.com/team.php?team=Furman&amp;year=2017" TargetMode="External"/><Relationship Id="rId185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350" Type="http://schemas.openxmlformats.org/officeDocument/2006/relationships/hyperlink" Target="https://barttorvik.com/team.php?team=Kennesaw+St.&amp;year=2017" TargetMode="External"/><Relationship Id="rId406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588" Type="http://schemas.openxmlformats.org/officeDocument/2006/relationships/hyperlink" Target="https://barttorvik.com/team.php?team=New+Mexico+St.&amp;year=2017" TargetMode="External"/><Relationship Id="rId795" Type="http://schemas.openxmlformats.org/officeDocument/2006/relationships/hyperlink" Target="https://barttorvik.com/team.php?team=Eastern+Kentucky&amp;year=2017" TargetMode="External"/><Relationship Id="rId809" Type="http://schemas.openxmlformats.org/officeDocument/2006/relationships/hyperlink" Target="https://barttorvik.com/team.php?team=Louisiana+Monroe&amp;year=2017" TargetMode="External"/><Relationship Id="rId9" Type="http://schemas.openxmlformats.org/officeDocument/2006/relationships/hyperlink" Target="https://barttorvik.com/team.php?team=West+Virginia&amp;year=2017" TargetMode="External"/><Relationship Id="rId210" Type="http://schemas.openxmlformats.org/officeDocument/2006/relationships/hyperlink" Target="https://barttorvik.com/team.php?team=Georgia+Southern&amp;year=2017" TargetMode="External"/><Relationship Id="rId392" Type="http://schemas.openxmlformats.org/officeDocument/2006/relationships/hyperlink" Target="https://barttorvik.com/team.php?team=Sacred+Heart&amp;year=2017" TargetMode="External"/><Relationship Id="rId448" Type="http://schemas.openxmlformats.org/officeDocument/2006/relationships/hyperlink" Target="https://barttorvik.com/team.php?team=Kansas&amp;year=2017" TargetMode="External"/><Relationship Id="rId613" Type="http://schemas.openxmlformats.org/officeDocument/2006/relationships/hyperlink" Target="https://barttorvik.com/team.php?team=Georgia+St.&amp;year=2017" TargetMode="External"/><Relationship Id="rId655" Type="http://schemas.openxmlformats.org/officeDocument/2006/relationships/hyperlink" Target="https://barttorvik.com/team.php?team=Boston+College&amp;year=2017" TargetMode="External"/><Relationship Id="rId697" Type="http://schemas.openxmlformats.org/officeDocument/2006/relationships/hyperlink" Target="https://barttorvik.com/team.php?team=Northeastern&amp;year=2017" TargetMode="External"/><Relationship Id="rId820" Type="http://schemas.openxmlformats.org/officeDocument/2006/relationships/hyperlink" Target="https://barttorvik.com/team.php?team=Savannah+St.&amp;year=2017" TargetMode="External"/><Relationship Id="rId862" Type="http://schemas.openxmlformats.org/officeDocument/2006/relationships/hyperlink" Target="https://barttorvik.com/team.php?team=Arkansas+Pine+Bluff&amp;year=2017" TargetMode="External"/><Relationship Id="rId252" Type="http://schemas.openxmlformats.org/officeDocument/2006/relationships/hyperlink" Target="https://barttorvik.com/team.php?team=Troy&amp;year=2017" TargetMode="External"/><Relationship Id="rId294" Type="http://schemas.openxmlformats.org/officeDocument/2006/relationships/hyperlink" Target="https://barttorvik.com/team.php?team=Columbia&amp;year=2017" TargetMode="External"/><Relationship Id="rId308" Type="http://schemas.openxmlformats.org/officeDocument/2006/relationships/hyperlink" Target="https://barttorvik.com/team.php?team=Tulane&amp;year=2017" TargetMode="External"/><Relationship Id="rId515" Type="http://schemas.openxmlformats.org/officeDocument/2006/relationships/hyperlink" Target="https://barttorvik.com/team.php?team=South+Carolina&amp;year=2017" TargetMode="External"/><Relationship Id="rId722" Type="http://schemas.openxmlformats.org/officeDocument/2006/relationships/hyperlink" Target="https://barttorvik.com/team.php?team=South+Dakota+St.&amp;year=2017" TargetMode="External"/><Relationship Id="rId47" Type="http://schemas.openxmlformats.org/officeDocument/2006/relationships/hyperlink" Target="https://barttorvik.com/team.php?team=UCLA&amp;year=2017" TargetMode="External"/><Relationship Id="rId89" Type="http://schemas.openxmlformats.org/officeDocument/2006/relationships/hyperlink" Target="https://barttorvik.com/team.php?team=California&amp;year=2017" TargetMode="External"/><Relationship Id="rId112" Type="http://schemas.openxmlformats.org/officeDocument/2006/relationships/hyperlink" Target="https://barttorvik.com/team.php?team=Nevada&amp;year=2017" TargetMode="External"/><Relationship Id="rId154" Type="http://schemas.openxmlformats.org/officeDocument/2006/relationships/hyperlink" Target="https://barttorvik.com/team.php?team=Evansville&amp;year=2017" TargetMode="External"/><Relationship Id="rId361" Type="http://schemas.openxmlformats.org/officeDocument/2006/relationships/hyperlink" Target="https://barttorvik.com/team.php?team=Quinnipiac&amp;year=2017" TargetMode="External"/><Relationship Id="rId557" Type="http://schemas.openxmlformats.org/officeDocument/2006/relationships/hyperlink" Target="https://barttorvik.com/team.php?team=Nebraska&amp;year=2017" TargetMode="External"/><Relationship Id="rId599" Type="http://schemas.openxmlformats.org/officeDocument/2006/relationships/hyperlink" Target="https://barttorvik.com/team.php?team=Loyola+Chicago&amp;year=2017" TargetMode="External"/><Relationship Id="rId764" Type="http://schemas.openxmlformats.org/officeDocument/2006/relationships/hyperlink" Target="https://barttorvik.com/team.php?team=Western+Illinois&amp;year=2017" TargetMode="External"/><Relationship Id="rId196" Type="http://schemas.openxmlformats.org/officeDocument/2006/relationships/hyperlink" Target="https://barttorvik.com/team.php?team=Lehigh&amp;year=2017" TargetMode="External"/><Relationship Id="rId417" Type="http://schemas.openxmlformats.org/officeDocument/2006/relationships/hyperlink" Target="https://barttorvik.com/team.php?team=Coppin+St.&amp;year=2017" TargetMode="External"/><Relationship Id="rId459" Type="http://schemas.openxmlformats.org/officeDocument/2006/relationships/hyperlink" Target="https://barttorvik.com/team.php?team=North+Carolina&amp;year=2017" TargetMode="External"/><Relationship Id="rId624" Type="http://schemas.openxmlformats.org/officeDocument/2006/relationships/hyperlink" Target="https://barttorvik.com/team.php?team=Memphis&amp;year=2017" TargetMode="External"/><Relationship Id="rId666" Type="http://schemas.openxmlformats.org/officeDocument/2006/relationships/hyperlink" Target="https://barttorvik.com/team.php?team=New+Hampshire&amp;year=2017" TargetMode="External"/><Relationship Id="rId831" Type="http://schemas.openxmlformats.org/officeDocument/2006/relationships/hyperlink" Target="https://barttorvik.com/team.php?team=McNeese+St.&amp;year=2017" TargetMode="External"/><Relationship Id="rId16" Type="http://schemas.openxmlformats.org/officeDocument/2006/relationships/hyperlink" Target="https://barttorvik.com/team.php?team=Purdue&amp;year=2017" TargetMode="External"/><Relationship Id="rId221" Type="http://schemas.openxmlformats.org/officeDocument/2006/relationships/hyperlink" Target="https://barttorvik.com/team.php?team=Buffalo&amp;year=2017" TargetMode="External"/><Relationship Id="rId263" Type="http://schemas.openxmlformats.org/officeDocument/2006/relationships/hyperlink" Target="https://barttorvik.com/team.php?team=Louisiana+Monroe&amp;year=2017" TargetMode="External"/><Relationship Id="rId319" Type="http://schemas.openxmlformats.org/officeDocument/2006/relationships/hyperlink" Target="https://barttorvik.com/team.php?team=Pepperdine&amp;year=2017" TargetMode="External"/><Relationship Id="rId470" Type="http://schemas.openxmlformats.org/officeDocument/2006/relationships/hyperlink" Target="https://barttorvik.com/team.php?team=SMU&amp;year=2017" TargetMode="External"/><Relationship Id="rId526" Type="http://schemas.openxmlformats.org/officeDocument/2006/relationships/hyperlink" Target="https://barttorvik.com/team.php?team=Princeton&amp;year=2017" TargetMode="External"/><Relationship Id="rId58" Type="http://schemas.openxmlformats.org/officeDocument/2006/relationships/hyperlink" Target="https://barttorvik.com/team.php?team=Xavier&amp;year=2017" TargetMode="External"/><Relationship Id="rId123" Type="http://schemas.openxmlformats.org/officeDocument/2006/relationships/hyperlink" Target="https://barttorvik.com/team.php?team=East+Tennessee+St.&amp;year=2017" TargetMode="External"/><Relationship Id="rId330" Type="http://schemas.openxmlformats.org/officeDocument/2006/relationships/hyperlink" Target="https://barttorvik.com/team.php?team=Seattle&amp;year=2017" TargetMode="External"/><Relationship Id="rId568" Type="http://schemas.openxmlformats.org/officeDocument/2006/relationships/hyperlink" Target="https://barttorvik.com/team.php?team=Ohio+St.&amp;year=2017" TargetMode="External"/><Relationship Id="rId733" Type="http://schemas.openxmlformats.org/officeDocument/2006/relationships/hyperlink" Target="https://barttorvik.com/team.php?team=Wagner&amp;year=2017" TargetMode="External"/><Relationship Id="rId775" Type="http://schemas.openxmlformats.org/officeDocument/2006/relationships/hyperlink" Target="https://barttorvik.com/team.php?team=Northwestern+St.&amp;year=2017" TargetMode="External"/><Relationship Id="rId165" Type="http://schemas.openxmlformats.org/officeDocument/2006/relationships/hyperlink" Target="https://barttorvik.com/team.php?team=Davidson&amp;year=2017" TargetMode="External"/><Relationship Id="rId372" Type="http://schemas.openxmlformats.org/officeDocument/2006/relationships/hyperlink" Target="https://barttorvik.com/team.php?team=Cal+St.+Northridge&amp;year=2017" TargetMode="External"/><Relationship Id="rId428" Type="http://schemas.openxmlformats.org/officeDocument/2006/relationships/hyperlink" Target="https://barttorvik.com/team.php?team=St.+Francis+NY&amp;year=2017" TargetMode="External"/><Relationship Id="rId635" Type="http://schemas.openxmlformats.org/officeDocument/2006/relationships/hyperlink" Target="https://barttorvik.com/team.php?team=Marshall&amp;year=2017" TargetMode="External"/><Relationship Id="rId677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800" Type="http://schemas.openxmlformats.org/officeDocument/2006/relationships/hyperlink" Target="https://barttorvik.com/team.php?team=Sacramento+St.&amp;year=2017" TargetMode="External"/><Relationship Id="rId842" Type="http://schemas.openxmlformats.org/officeDocument/2006/relationships/hyperlink" Target="https://barttorvik.com/team.php?team=Western+Carolina&amp;year=2017" TargetMode="External"/><Relationship Id="rId232" Type="http://schemas.openxmlformats.org/officeDocument/2006/relationships/hyperlink" Target="https://barttorvik.com/team.php?team=Mercer&amp;year=2017" TargetMode="External"/><Relationship Id="rId274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481" Type="http://schemas.openxmlformats.org/officeDocument/2006/relationships/hyperlink" Target="https://barttorvik.com/team.php?team=Wichita+St.&amp;year=2017" TargetMode="External"/><Relationship Id="rId702" Type="http://schemas.openxmlformats.org/officeDocument/2006/relationships/hyperlink" Target="https://barttorvik.com/team.php?team=Northern+Colorado&amp;year=2017" TargetMode="External"/><Relationship Id="rId27" Type="http://schemas.openxmlformats.org/officeDocument/2006/relationships/hyperlink" Target="https://barttorvik.com/team.php?team=Duke&amp;year=2017" TargetMode="External"/><Relationship Id="rId69" Type="http://schemas.openxmlformats.org/officeDocument/2006/relationships/hyperlink" Target="https://barttorvik.com/team.php?team=Michigan+St.&amp;year=2017" TargetMode="External"/><Relationship Id="rId134" Type="http://schemas.openxmlformats.org/officeDocument/2006/relationships/hyperlink" Target="https://barttorvik.com/team.php?team=Middle+Tennessee&amp;year=2017" TargetMode="External"/><Relationship Id="rId537" Type="http://schemas.openxmlformats.org/officeDocument/2006/relationships/hyperlink" Target="https://barttorvik.com/team.php?team=Providence&amp;year=2017" TargetMode="External"/><Relationship Id="rId579" Type="http://schemas.openxmlformats.org/officeDocument/2006/relationships/hyperlink" Target="https://barttorvik.com/team.php?team=Saint+Peter%27s&amp;year=2017" TargetMode="External"/><Relationship Id="rId744" Type="http://schemas.openxmlformats.org/officeDocument/2006/relationships/hyperlink" Target="https://barttorvik.com/team.php?team=Montana+St.&amp;year=2017" TargetMode="External"/><Relationship Id="rId786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80" Type="http://schemas.openxmlformats.org/officeDocument/2006/relationships/hyperlink" Target="https://barttorvik.com/team.php?team=VCU&amp;year=2017" TargetMode="External"/><Relationship Id="rId176" Type="http://schemas.openxmlformats.org/officeDocument/2006/relationships/hyperlink" Target="https://barttorvik.com/team.php?team=La+Salle&amp;year=2017" TargetMode="External"/><Relationship Id="rId341" Type="http://schemas.openxmlformats.org/officeDocument/2006/relationships/hyperlink" Target="https://barttorvik.com/team.php?team=Rider&amp;year=2017" TargetMode="External"/><Relationship Id="rId383" Type="http://schemas.openxmlformats.org/officeDocument/2006/relationships/hyperlink" Target="https://barttorvik.com/team.php?team=Hampton&amp;year=2017" TargetMode="External"/><Relationship Id="rId439" Type="http://schemas.openxmlformats.org/officeDocument/2006/relationships/hyperlink" Target="https://barttorvik.com/team.php?team=Virginia&amp;year=2017" TargetMode="External"/><Relationship Id="rId590" Type="http://schemas.openxmlformats.org/officeDocument/2006/relationships/hyperlink" Target="https://barttorvik.com/team.php?team=Florida+Gulf+Coast&amp;year=2017" TargetMode="External"/><Relationship Id="rId604" Type="http://schemas.openxmlformats.org/officeDocument/2006/relationships/hyperlink" Target="https://barttorvik.com/team.php?team=Chattanooga&amp;year=2017" TargetMode="External"/><Relationship Id="rId646" Type="http://schemas.openxmlformats.org/officeDocument/2006/relationships/hyperlink" Target="https://barttorvik.com/team.php?team=Northern+Kentucky&amp;year=2017" TargetMode="External"/><Relationship Id="rId811" Type="http://schemas.openxmlformats.org/officeDocument/2006/relationships/hyperlink" Target="https://barttorvik.com/team.php?team=South+Florida&amp;year=2017" TargetMode="External"/><Relationship Id="rId201" Type="http://schemas.openxmlformats.org/officeDocument/2006/relationships/hyperlink" Target="https://barttorvik.com/team.php?team=Florida+Gulf+Coast&amp;year=2017" TargetMode="External"/><Relationship Id="rId243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285" Type="http://schemas.openxmlformats.org/officeDocument/2006/relationships/hyperlink" Target="https://barttorvik.com/team.php?team=Charlotte&amp;year=2017" TargetMode="External"/><Relationship Id="rId450" Type="http://schemas.openxmlformats.org/officeDocument/2006/relationships/hyperlink" Target="https://barttorvik.com/team.php?team=Duke&amp;year=2017" TargetMode="External"/><Relationship Id="rId506" Type="http://schemas.openxmlformats.org/officeDocument/2006/relationships/hyperlink" Target="https://barttorvik.com/team.php?team=Houston&amp;year=2017" TargetMode="External"/><Relationship Id="rId688" Type="http://schemas.openxmlformats.org/officeDocument/2006/relationships/hyperlink" Target="https://barttorvik.com/team.php?team=Eastern+Washington&amp;year=2017" TargetMode="External"/><Relationship Id="rId853" Type="http://schemas.openxmlformats.org/officeDocument/2006/relationships/hyperlink" Target="https://barttorvik.com/team.php?team=Central+Connecticut&amp;year=2017" TargetMode="External"/><Relationship Id="rId38" Type="http://schemas.openxmlformats.org/officeDocument/2006/relationships/hyperlink" Target="https://barttorvik.com/team.php?team=Iowa+St.&amp;year=2017" TargetMode="External"/><Relationship Id="rId103" Type="http://schemas.openxmlformats.org/officeDocument/2006/relationships/hyperlink" Target="https://barttorvik.com/team.php?team=Seton+Hall&amp;year=2017" TargetMode="External"/><Relationship Id="rId310" Type="http://schemas.openxmlformats.org/officeDocument/2006/relationships/hyperlink" Target="https://barttorvik.com/team.php?team=Appalachian+St.&amp;year=2017" TargetMode="External"/><Relationship Id="rId492" Type="http://schemas.openxmlformats.org/officeDocument/2006/relationships/hyperlink" Target="https://barttorvik.com/team.php?team=Vanderbilt&amp;year=2017" TargetMode="External"/><Relationship Id="rId548" Type="http://schemas.openxmlformats.org/officeDocument/2006/relationships/hyperlink" Target="https://barttorvik.com/team.php?team=St.+Bonaventure&amp;year=2017" TargetMode="External"/><Relationship Id="rId713" Type="http://schemas.openxmlformats.org/officeDocument/2006/relationships/hyperlink" Target="https://barttorvik.com/team.php?team=East+Carolina&amp;year=2017" TargetMode="External"/><Relationship Id="rId755" Type="http://schemas.openxmlformats.org/officeDocument/2006/relationships/hyperlink" Target="https://barttorvik.com/team.php?team=UMKC&amp;year=2017" TargetMode="External"/><Relationship Id="rId797" Type="http://schemas.openxmlformats.org/officeDocument/2006/relationships/hyperlink" Target="https://barttorvik.com/team.php?team=Fairleigh+Dickinson&amp;year=2017" TargetMode="External"/><Relationship Id="rId91" Type="http://schemas.openxmlformats.org/officeDocument/2006/relationships/hyperlink" Target="https://barttorvik.com/team.php?team=Providence&amp;year=2017" TargetMode="External"/><Relationship Id="rId145" Type="http://schemas.openxmlformats.org/officeDocument/2006/relationships/hyperlink" Target="https://barttorvik.com/team.php?team=New+Mexico+St.&amp;year=2017" TargetMode="External"/><Relationship Id="rId187" Type="http://schemas.openxmlformats.org/officeDocument/2006/relationships/hyperlink" Target="https://barttorvik.com/team.php?team=Harvard&amp;year=2017" TargetMode="External"/><Relationship Id="rId352" Type="http://schemas.openxmlformats.org/officeDocument/2006/relationships/hyperlink" Target="https://barttorvik.com/team.php?team=FIU&amp;year=2017" TargetMode="External"/><Relationship Id="rId394" Type="http://schemas.openxmlformats.org/officeDocument/2006/relationships/hyperlink" Target="https://barttorvik.com/team.php?team=UC+Santa+Barbara&amp;year=2017" TargetMode="External"/><Relationship Id="rId408" Type="http://schemas.openxmlformats.org/officeDocument/2006/relationships/hyperlink" Target="https://barttorvik.com/team.php?team=San+Diego&amp;year=2017" TargetMode="External"/><Relationship Id="rId615" Type="http://schemas.openxmlformats.org/officeDocument/2006/relationships/hyperlink" Target="https://barttorvik.com/team.php?team=Lehigh&amp;year=2017" TargetMode="External"/><Relationship Id="rId822" Type="http://schemas.openxmlformats.org/officeDocument/2006/relationships/hyperlink" Target="https://barttorvik.com/team.php?team=UC+Riverside&amp;year=2017" TargetMode="External"/><Relationship Id="rId212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254" Type="http://schemas.openxmlformats.org/officeDocument/2006/relationships/hyperlink" Target="https://barttorvik.com/team.php?team=Air+Force&amp;year=2017" TargetMode="External"/><Relationship Id="rId657" Type="http://schemas.openxmlformats.org/officeDocument/2006/relationships/hyperlink" Target="https://barttorvik.com/team.php?team=Canisius&amp;year=2017" TargetMode="External"/><Relationship Id="rId699" Type="http://schemas.openxmlformats.org/officeDocument/2006/relationships/hyperlink" Target="https://barttorvik.com/team.php?team=LSU&amp;year=2017" TargetMode="External"/><Relationship Id="rId864" Type="http://schemas.openxmlformats.org/officeDocument/2006/relationships/hyperlink" Target="https://barttorvik.com/team.php?team=Alabama+A%26M&amp;year=2017" TargetMode="External"/><Relationship Id="rId49" Type="http://schemas.openxmlformats.org/officeDocument/2006/relationships/hyperlink" Target="https://barttorvik.com/team.php?team=Butler&amp;year=2017" TargetMode="External"/><Relationship Id="rId114" Type="http://schemas.openxmlformats.org/officeDocument/2006/relationships/hyperlink" Target="https://barttorvik.com/team.php?team=Vermont&amp;year=2017" TargetMode="External"/><Relationship Id="rId296" Type="http://schemas.openxmlformats.org/officeDocument/2006/relationships/hyperlink" Target="https://barttorvik.com/team.php?team=UNLV&amp;year=2017" TargetMode="External"/><Relationship Id="rId461" Type="http://schemas.openxmlformats.org/officeDocument/2006/relationships/hyperlink" Target="https://barttorvik.com/team.php?team=Notre+Dame&amp;year=2017" TargetMode="External"/><Relationship Id="rId517" Type="http://schemas.openxmlformats.org/officeDocument/2006/relationships/hyperlink" Target="https://barttorvik.com/team.php?team=Xavier&amp;year=2017" TargetMode="External"/><Relationship Id="rId559" Type="http://schemas.openxmlformats.org/officeDocument/2006/relationships/hyperlink" Target="https://barttorvik.com/team.php?team=USC&amp;year=2017" TargetMode="External"/><Relationship Id="rId724" Type="http://schemas.openxmlformats.org/officeDocument/2006/relationships/hyperlink" Target="https://barttorvik.com/team.php?team=Denver&amp;year=2017" TargetMode="External"/><Relationship Id="rId766" Type="http://schemas.openxmlformats.org/officeDocument/2006/relationships/hyperlink" Target="https://barttorvik.com/team.php?team=Cornell&amp;year=2017" TargetMode="External"/><Relationship Id="rId60" Type="http://schemas.openxmlformats.org/officeDocument/2006/relationships/hyperlink" Target="https://barttorvik.com/team.php?team=Miami+FL&amp;year=2017" TargetMode="External"/><Relationship Id="rId156" Type="http://schemas.openxmlformats.org/officeDocument/2006/relationships/hyperlink" Target="https://barttorvik.com/team.php?team=Wyoming&amp;year=2017" TargetMode="External"/><Relationship Id="rId198" Type="http://schemas.openxmlformats.org/officeDocument/2006/relationships/hyperlink" Target="https://barttorvik.com/team.php?team=Old+Dominion&amp;year=2017" TargetMode="External"/><Relationship Id="rId321" Type="http://schemas.openxmlformats.org/officeDocument/2006/relationships/hyperlink" Target="https://barttorvik.com/team.php?team=Penn&amp;year=2017" TargetMode="External"/><Relationship Id="rId363" Type="http://schemas.openxmlformats.org/officeDocument/2006/relationships/hyperlink" Target="https://barttorvik.com/team.php?team=Alcorn+St.&amp;year=2017" TargetMode="External"/><Relationship Id="rId419" Type="http://schemas.openxmlformats.org/officeDocument/2006/relationships/hyperlink" Target="https://barttorvik.com/team.php?team=Howard&amp;year=2017" TargetMode="External"/><Relationship Id="rId570" Type="http://schemas.openxmlformats.org/officeDocument/2006/relationships/hyperlink" Target="https://barttorvik.com/team.php?team=Connecticut&amp;year=2017" TargetMode="External"/><Relationship Id="rId626" Type="http://schemas.openxmlformats.org/officeDocument/2006/relationships/hyperlink" Target="https://barttorvik.com/team.php?team=Georgia+Tech&amp;year=2017" TargetMode="External"/><Relationship Id="rId223" Type="http://schemas.openxmlformats.org/officeDocument/2006/relationships/hyperlink" Target="https://barttorvik.com/team.php?team=Northern+Kentucky&amp;year=2017" TargetMode="External"/><Relationship Id="rId430" Type="http://schemas.openxmlformats.org/officeDocument/2006/relationships/hyperlink" Target="https://barttorvik.com/team.php?team=Presbyterian&amp;year=2017" TargetMode="External"/><Relationship Id="rId668" Type="http://schemas.openxmlformats.org/officeDocument/2006/relationships/hyperlink" Target="https://barttorvik.com/team.php?team=North+Dakota&amp;year=2017" TargetMode="External"/><Relationship Id="rId833" Type="http://schemas.openxmlformats.org/officeDocument/2006/relationships/hyperlink" Target="https://barttorvik.com/team.php?team=Binghamton&amp;year=2017" TargetMode="External"/><Relationship Id="rId18" Type="http://schemas.openxmlformats.org/officeDocument/2006/relationships/hyperlink" Target="https://barttorvik.com/team.php?team=Villanova&amp;year=2017" TargetMode="External"/><Relationship Id="rId265" Type="http://schemas.openxmlformats.org/officeDocument/2006/relationships/hyperlink" Target="https://barttorvik.com/team.php?team=North+Dakota+St.&amp;year=2017" TargetMode="External"/><Relationship Id="rId472" Type="http://schemas.openxmlformats.org/officeDocument/2006/relationships/hyperlink" Target="https://barttorvik.com/team.php?team=Iowa+St.&amp;year=2017" TargetMode="External"/><Relationship Id="rId528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735" Type="http://schemas.openxmlformats.org/officeDocument/2006/relationships/hyperlink" Target="https://barttorvik.com/team.php?team=Little+Rock&amp;year=2017" TargetMode="External"/><Relationship Id="rId125" Type="http://schemas.openxmlformats.org/officeDocument/2006/relationships/hyperlink" Target="https://barttorvik.com/team.php?team=Rhode+Island&amp;year=2017" TargetMode="External"/><Relationship Id="rId167" Type="http://schemas.openxmlformats.org/officeDocument/2006/relationships/hyperlink" Target="https://barttorvik.com/team.php?team=New+Mexico&amp;year=2017" TargetMode="External"/><Relationship Id="rId332" Type="http://schemas.openxmlformats.org/officeDocument/2006/relationships/hyperlink" Target="https://barttorvik.com/team.php?team=Hawaii&amp;year=2017" TargetMode="External"/><Relationship Id="rId374" Type="http://schemas.openxmlformats.org/officeDocument/2006/relationships/hyperlink" Target="https://barttorvik.com/team.php?team=Campbell&amp;year=2017" TargetMode="External"/><Relationship Id="rId581" Type="http://schemas.openxmlformats.org/officeDocument/2006/relationships/hyperlink" Target="https://barttorvik.com/team.php?team=UT+Arlington&amp;year=2017" TargetMode="External"/><Relationship Id="rId777" Type="http://schemas.openxmlformats.org/officeDocument/2006/relationships/hyperlink" Target="https://barttorvik.com/team.php?team=Western+Kentucky&amp;year=2017" TargetMode="External"/><Relationship Id="rId71" Type="http://schemas.openxmlformats.org/officeDocument/2006/relationships/hyperlink" Target="https://barttorvik.com/team.php?team=Dayton&amp;year=2017" TargetMode="External"/><Relationship Id="rId234" Type="http://schemas.openxmlformats.org/officeDocument/2006/relationships/hyperlink" Target="https://barttorvik.com/team.php?team=Kent+St.&amp;year=2017" TargetMode="External"/><Relationship Id="rId637" Type="http://schemas.openxmlformats.org/officeDocument/2006/relationships/hyperlink" Target="https://barttorvik.com/team.php?team=Washington&amp;year=2017" TargetMode="External"/><Relationship Id="rId679" Type="http://schemas.openxmlformats.org/officeDocument/2006/relationships/hyperlink" Target="https://barttorvik.com/team.php?team=North+Dakota+St.&amp;year=2017" TargetMode="External"/><Relationship Id="rId802" Type="http://schemas.openxmlformats.org/officeDocument/2006/relationships/hyperlink" Target="https://barttorvik.com/team.php?team=Cleveland+St.&amp;year=2017" TargetMode="External"/><Relationship Id="rId844" Type="http://schemas.openxmlformats.org/officeDocument/2006/relationships/hyperlink" Target="https://barttorvik.com/team.php?team=Chicago+St.&amp;year=2017" TargetMode="External"/><Relationship Id="rId2" Type="http://schemas.openxmlformats.org/officeDocument/2006/relationships/hyperlink" Target="https://barttorvik.com/team.php?team=North+Carolina&amp;year=2017" TargetMode="External"/><Relationship Id="rId29" Type="http://schemas.openxmlformats.org/officeDocument/2006/relationships/hyperlink" Target="https://barttorvik.com/team.php?team=Kansas&amp;year=2017" TargetMode="External"/><Relationship Id="rId276" Type="http://schemas.openxmlformats.org/officeDocument/2006/relationships/hyperlink" Target="https://barttorvik.com/team.php?team=Rice&amp;year=2017" TargetMode="External"/><Relationship Id="rId441" Type="http://schemas.openxmlformats.org/officeDocument/2006/relationships/hyperlink" Target="https://barttorvik.com/team.php?team=Kentucky&amp;year=2017" TargetMode="External"/><Relationship Id="rId483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539" Type="http://schemas.openxmlformats.org/officeDocument/2006/relationships/hyperlink" Target="https://barttorvik.com/team.php?team=Texas+A%26M&amp;year=2017" TargetMode="External"/><Relationship Id="rId690" Type="http://schemas.openxmlformats.org/officeDocument/2006/relationships/hyperlink" Target="https://barttorvik.com/team.php?team=Siena&amp;year=2017" TargetMode="External"/><Relationship Id="rId704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746" Type="http://schemas.openxmlformats.org/officeDocument/2006/relationships/hyperlink" Target="https://barttorvik.com/team.php?team=Texas+Southern&amp;year=2017" TargetMode="External"/><Relationship Id="rId40" Type="http://schemas.openxmlformats.org/officeDocument/2006/relationships/hyperlink" Target="https://barttorvik.com/team.php?team=South+Carolina&amp;year=2017" TargetMode="External"/><Relationship Id="rId136" Type="http://schemas.openxmlformats.org/officeDocument/2006/relationships/hyperlink" Target="https://barttorvik.com/team.php?team=Louisiana+Tech&amp;year=2017" TargetMode="External"/><Relationship Id="rId178" Type="http://schemas.openxmlformats.org/officeDocument/2006/relationships/hyperlink" Target="https://barttorvik.com/team.php?team=Northern+Iowa&amp;year=2017" TargetMode="External"/><Relationship Id="rId301" Type="http://schemas.openxmlformats.org/officeDocument/2006/relationships/hyperlink" Target="https://barttorvik.com/team.php?team=Illinois+Chicago&amp;year=2017" TargetMode="External"/><Relationship Id="rId343" Type="http://schemas.openxmlformats.org/officeDocument/2006/relationships/hyperlink" Target="https://barttorvik.com/team.php?team=Bryant&amp;year=2017" TargetMode="External"/><Relationship Id="rId550" Type="http://schemas.openxmlformats.org/officeDocument/2006/relationships/hyperlink" Target="https://barttorvik.com/team.php?team=Dayton&amp;year=2017" TargetMode="External"/><Relationship Id="rId788" Type="http://schemas.openxmlformats.org/officeDocument/2006/relationships/hyperlink" Target="https://barttorvik.com/team.php?team=Appalachian+St.&amp;year=2017" TargetMode="External"/><Relationship Id="rId82" Type="http://schemas.openxmlformats.org/officeDocument/2006/relationships/hyperlink" Target="https://barttorvik.com/team.php?team=TCU&amp;year=2017" TargetMode="External"/><Relationship Id="rId203" Type="http://schemas.openxmlformats.org/officeDocument/2006/relationships/hyperlink" Target="https://barttorvik.com/team.php?team=Boston+College&amp;year=2017" TargetMode="External"/><Relationship Id="rId385" Type="http://schemas.openxmlformats.org/officeDocument/2006/relationships/hyperlink" Target="https://barttorvik.com/team.php?team=Tennessee+Tech&amp;year=2017" TargetMode="External"/><Relationship Id="rId592" Type="http://schemas.openxmlformats.org/officeDocument/2006/relationships/hyperlink" Target="https://barttorvik.com/team.php?team=Iona&amp;year=2017" TargetMode="External"/><Relationship Id="rId606" Type="http://schemas.openxmlformats.org/officeDocument/2006/relationships/hyperlink" Target="https://barttorvik.com/team.php?team=Syracuse&amp;year=2017" TargetMode="External"/><Relationship Id="rId648" Type="http://schemas.openxmlformats.org/officeDocument/2006/relationships/hyperlink" Target="https://barttorvik.com/team.php?team=Massachusetts&amp;year=2017" TargetMode="External"/><Relationship Id="rId813" Type="http://schemas.openxmlformats.org/officeDocument/2006/relationships/hyperlink" Target="https://barttorvik.com/team.php?team=UMass+Lowell&amp;year=2017" TargetMode="External"/><Relationship Id="rId855" Type="http://schemas.openxmlformats.org/officeDocument/2006/relationships/hyperlink" Target="https://barttorvik.com/team.php?team=Longwood&amp;year=2017" TargetMode="External"/><Relationship Id="rId245" Type="http://schemas.openxmlformats.org/officeDocument/2006/relationships/hyperlink" Target="https://barttorvik.com/team.php?team=Fordham&amp;year=2017" TargetMode="External"/><Relationship Id="rId287" Type="http://schemas.openxmlformats.org/officeDocument/2006/relationships/hyperlink" Target="https://barttorvik.com/team.php?team=Northern+Illinois&amp;year=2017" TargetMode="External"/><Relationship Id="rId410" Type="http://schemas.openxmlformats.org/officeDocument/2006/relationships/hyperlink" Target="https://barttorvik.com/team.php?team=Savannah+St.&amp;year=2017" TargetMode="External"/><Relationship Id="rId452" Type="http://schemas.openxmlformats.org/officeDocument/2006/relationships/hyperlink" Target="https://barttorvik.com/team.php?team=West+Virginia&amp;year=2017" TargetMode="External"/><Relationship Id="rId494" Type="http://schemas.openxmlformats.org/officeDocument/2006/relationships/hyperlink" Target="https://barttorvik.com/team.php?team=Oregon&amp;year=2017" TargetMode="External"/><Relationship Id="rId508" Type="http://schemas.openxmlformats.org/officeDocument/2006/relationships/hyperlink" Target="https://barttorvik.com/team.php?team=Marquette&amp;year=2017" TargetMode="External"/><Relationship Id="rId715" Type="http://schemas.openxmlformats.org/officeDocument/2006/relationships/hyperlink" Target="https://barttorvik.com/team.php?team=IUPUI&amp;year=2017" TargetMode="External"/><Relationship Id="rId105" Type="http://schemas.openxmlformats.org/officeDocument/2006/relationships/hyperlink" Target="https://barttorvik.com/team.php?team=USC&amp;year=2017" TargetMode="External"/><Relationship Id="rId147" Type="http://schemas.openxmlformats.org/officeDocument/2006/relationships/hyperlink" Target="https://barttorvik.com/team.php?team=Georgia&amp;year=2017" TargetMode="External"/><Relationship Id="rId312" Type="http://schemas.openxmlformats.org/officeDocument/2006/relationships/hyperlink" Target="https://barttorvik.com/team.php?team=Mount+St.+Mary%27s&amp;year=2017" TargetMode="External"/><Relationship Id="rId354" Type="http://schemas.openxmlformats.org/officeDocument/2006/relationships/hyperlink" Target="https://barttorvik.com/team.php?team=Jacksonville+St.&amp;year=2017" TargetMode="External"/><Relationship Id="rId757" Type="http://schemas.openxmlformats.org/officeDocument/2006/relationships/hyperlink" Target="https://barttorvik.com/team.php?team=Oral+Roberts&amp;year=2017" TargetMode="External"/><Relationship Id="rId799" Type="http://schemas.openxmlformats.org/officeDocument/2006/relationships/hyperlink" Target="https://barttorvik.com/team.php?team=Stephen+F.+Austin&amp;year=2017" TargetMode="External"/><Relationship Id="rId51" Type="http://schemas.openxmlformats.org/officeDocument/2006/relationships/hyperlink" Target="https://barttorvik.com/team.php?team=Marquette&amp;year=2017" TargetMode="External"/><Relationship Id="rId93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189" Type="http://schemas.openxmlformats.org/officeDocument/2006/relationships/hyperlink" Target="https://barttorvik.com/team.php?team=Missouri&amp;year=2017" TargetMode="External"/><Relationship Id="rId396" Type="http://schemas.openxmlformats.org/officeDocument/2006/relationships/hyperlink" Target="https://barttorvik.com/team.php?team=Northern+Arizona&amp;year=2017" TargetMode="External"/><Relationship Id="rId561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617" Type="http://schemas.openxmlformats.org/officeDocument/2006/relationships/hyperlink" Target="https://barttorvik.com/team.php?team=Troy&amp;year=2017" TargetMode="External"/><Relationship Id="rId659" Type="http://schemas.openxmlformats.org/officeDocument/2006/relationships/hyperlink" Target="https://barttorvik.com/team.php?team=Nebraska+Omaha&amp;year=2017" TargetMode="External"/><Relationship Id="rId824" Type="http://schemas.openxmlformats.org/officeDocument/2006/relationships/hyperlink" Target="https://barttorvik.com/team.php?team=UC+Santa+Barbara&amp;year=2017" TargetMode="External"/><Relationship Id="rId214" Type="http://schemas.openxmlformats.org/officeDocument/2006/relationships/hyperlink" Target="https://barttorvik.com/team.php?team=New+Orleans&amp;year=2017" TargetMode="External"/><Relationship Id="rId256" Type="http://schemas.openxmlformats.org/officeDocument/2006/relationships/hyperlink" Target="https://barttorvik.com/team.php?team=Murray+St.&amp;year=2017" TargetMode="External"/><Relationship Id="rId298" Type="http://schemas.openxmlformats.org/officeDocument/2006/relationships/hyperlink" Target="https://barttorvik.com/team.php?team=Nebraska+Omaha&amp;year=2017" TargetMode="External"/><Relationship Id="rId421" Type="http://schemas.openxmlformats.org/officeDocument/2006/relationships/hyperlink" Target="https://barttorvik.com/team.php?team=Lafayette&amp;year=2017" TargetMode="External"/><Relationship Id="rId463" Type="http://schemas.openxmlformats.org/officeDocument/2006/relationships/hyperlink" Target="https://barttorvik.com/team.php?team=Arizona&amp;year=2017" TargetMode="External"/><Relationship Id="rId519" Type="http://schemas.openxmlformats.org/officeDocument/2006/relationships/hyperlink" Target="https://barttorvik.com/team.php?team=Virginia+Tech&amp;year=2017" TargetMode="External"/><Relationship Id="rId670" Type="http://schemas.openxmlformats.org/officeDocument/2006/relationships/hyperlink" Target="https://barttorvik.com/team.php?team=UMBC&amp;year=2017" TargetMode="External"/><Relationship Id="rId116" Type="http://schemas.openxmlformats.org/officeDocument/2006/relationships/hyperlink" Target="https://barttorvik.com/team.php?team=Georgetown&amp;year=2017" TargetMode="External"/><Relationship Id="rId158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323" Type="http://schemas.openxmlformats.org/officeDocument/2006/relationships/hyperlink" Target="https://barttorvik.com/team.php?team=Army&amp;year=2017" TargetMode="External"/><Relationship Id="rId530" Type="http://schemas.openxmlformats.org/officeDocument/2006/relationships/hyperlink" Target="https://barttorvik.com/team.php?team=TCU&amp;year=2017" TargetMode="External"/><Relationship Id="rId726" Type="http://schemas.openxmlformats.org/officeDocument/2006/relationships/hyperlink" Target="https://barttorvik.com/team.php?team=Northern+Iowa&amp;year=2017" TargetMode="External"/><Relationship Id="rId768" Type="http://schemas.openxmlformats.org/officeDocument/2006/relationships/hyperlink" Target="https://barttorvik.com/team.php?team=Charlotte&amp;year=2017" TargetMode="External"/><Relationship Id="rId20" Type="http://schemas.openxmlformats.org/officeDocument/2006/relationships/hyperlink" Target="https://barttorvik.com/team.php?team=Florida&amp;year=2017" TargetMode="External"/><Relationship Id="rId62" Type="http://schemas.openxmlformats.org/officeDocument/2006/relationships/hyperlink" Target="https://barttorvik.com/team.php?team=Creighton&amp;year=2017" TargetMode="External"/><Relationship Id="rId365" Type="http://schemas.openxmlformats.org/officeDocument/2006/relationships/hyperlink" Target="https://barttorvik.com/team.php?team=Austin+Peay&amp;year=2017" TargetMode="External"/><Relationship Id="rId572" Type="http://schemas.openxmlformats.org/officeDocument/2006/relationships/hyperlink" Target="https://barttorvik.com/team.php?team=Iowa&amp;year=2017" TargetMode="External"/><Relationship Id="rId628" Type="http://schemas.openxmlformats.org/officeDocument/2006/relationships/hyperlink" Target="https://barttorvik.com/team.php?team=Kent+St.&amp;year=2017" TargetMode="External"/><Relationship Id="rId835" Type="http://schemas.openxmlformats.org/officeDocument/2006/relationships/hyperlink" Target="https://barttorvik.com/team.php?team=Northern+Arizona&amp;year=2017" TargetMode="External"/><Relationship Id="rId225" Type="http://schemas.openxmlformats.org/officeDocument/2006/relationships/hyperlink" Target="https://barttorvik.com/team.php?team=Siena&amp;year=2017" TargetMode="External"/><Relationship Id="rId267" Type="http://schemas.openxmlformats.org/officeDocument/2006/relationships/hyperlink" Target="https://barttorvik.com/team.php?team=Iona&amp;year=2017" TargetMode="External"/><Relationship Id="rId432" Type="http://schemas.openxmlformats.org/officeDocument/2006/relationships/hyperlink" Target="https://barttorvik.com/team.php?team=North+Carolina+A%26T&amp;year=2017" TargetMode="External"/><Relationship Id="rId474" Type="http://schemas.openxmlformats.org/officeDocument/2006/relationships/hyperlink" Target="https://barttorvik.com/team.php?team=Creighton&amp;year=2017" TargetMode="External"/><Relationship Id="rId127" Type="http://schemas.openxmlformats.org/officeDocument/2006/relationships/hyperlink" Target="https://barttorvik.com/team.php?team=Pittsburgh&amp;year=2017" TargetMode="External"/><Relationship Id="rId681" Type="http://schemas.openxmlformats.org/officeDocument/2006/relationships/hyperlink" Target="https://barttorvik.com/team.php?team=Mount+St.+Mary%27s&amp;year=2017" TargetMode="External"/><Relationship Id="rId737" Type="http://schemas.openxmlformats.org/officeDocument/2006/relationships/hyperlink" Target="https://barttorvik.com/team.php?team=Stony+Brook&amp;year=2017" TargetMode="External"/><Relationship Id="rId779" Type="http://schemas.openxmlformats.org/officeDocument/2006/relationships/hyperlink" Target="https://barttorvik.com/team.php?team=North+Florida&amp;year=2017" TargetMode="External"/><Relationship Id="rId31" Type="http://schemas.openxmlformats.org/officeDocument/2006/relationships/hyperlink" Target="https://barttorvik.com/team.php?team=Wisconsin&amp;year=2017" TargetMode="External"/><Relationship Id="rId73" Type="http://schemas.openxmlformats.org/officeDocument/2006/relationships/hyperlink" Target="https://barttorvik.com/team.php?team=Minnesota&amp;year=2017" TargetMode="External"/><Relationship Id="rId169" Type="http://schemas.openxmlformats.org/officeDocument/2006/relationships/hyperlink" Target="https://barttorvik.com/team.php?team=St.+John%27s&amp;year=2017" TargetMode="External"/><Relationship Id="rId334" Type="http://schemas.openxmlformats.org/officeDocument/2006/relationships/hyperlink" Target="https://barttorvik.com/team.php?team=North+Florida&amp;year=2017" TargetMode="External"/><Relationship Id="rId376" Type="http://schemas.openxmlformats.org/officeDocument/2006/relationships/hyperlink" Target="https://barttorvik.com/team.php?team=Sacramento+St.&amp;year=2017" TargetMode="External"/><Relationship Id="rId541" Type="http://schemas.openxmlformats.org/officeDocument/2006/relationships/hyperlink" Target="https://barttorvik.com/team.php?team=Georgetown&amp;year=2017" TargetMode="External"/><Relationship Id="rId583" Type="http://schemas.openxmlformats.org/officeDocument/2006/relationships/hyperlink" Target="https://barttorvik.com/team.php?team=Tennessee+St.&amp;year=2017" TargetMode="External"/><Relationship Id="rId639" Type="http://schemas.openxmlformats.org/officeDocument/2006/relationships/hyperlink" Target="https://barttorvik.com/team.php?team=Towson&amp;year=2017" TargetMode="External"/><Relationship Id="rId790" Type="http://schemas.openxmlformats.org/officeDocument/2006/relationships/hyperlink" Target="https://barttorvik.com/team.php?team=Loyola+MD&amp;year=2017" TargetMode="External"/><Relationship Id="rId804" Type="http://schemas.openxmlformats.org/officeDocument/2006/relationships/hyperlink" Target="https://barttorvik.com/team.php?team=Dartmouth&amp;year=2017" TargetMode="External"/><Relationship Id="rId4" Type="http://schemas.openxmlformats.org/officeDocument/2006/relationships/hyperlink" Target="https://barttorvik.com/team.php?team=Wichita+St.&amp;year=2017" TargetMode="External"/><Relationship Id="rId180" Type="http://schemas.openxmlformats.org/officeDocument/2006/relationships/hyperlink" Target="https://barttorvik.com/team.php?team=Fort+Wayne&amp;year=2017" TargetMode="External"/><Relationship Id="rId236" Type="http://schemas.openxmlformats.org/officeDocument/2006/relationships/hyperlink" Target="https://barttorvik.com/team.php?team=Washington&amp;year=2017" TargetMode="External"/><Relationship Id="rId278" Type="http://schemas.openxmlformats.org/officeDocument/2006/relationships/hyperlink" Target="https://barttorvik.com/team.php?team=Navy&amp;year=2017" TargetMode="External"/><Relationship Id="rId401" Type="http://schemas.openxmlformats.org/officeDocument/2006/relationships/hyperlink" Target="https://barttorvik.com/team.php?team=Western+Illinois&amp;year=2017" TargetMode="External"/><Relationship Id="rId443" Type="http://schemas.openxmlformats.org/officeDocument/2006/relationships/hyperlink" Target="https://barttorvik.com/team.php?team=Louisville&amp;year=2017" TargetMode="External"/><Relationship Id="rId650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846" Type="http://schemas.openxmlformats.org/officeDocument/2006/relationships/hyperlink" Target="https://barttorvik.com/team.php?team=Jackson+St.&amp;year=2017" TargetMode="External"/><Relationship Id="rId303" Type="http://schemas.openxmlformats.org/officeDocument/2006/relationships/hyperlink" Target="https://barttorvik.com/team.php?team=South+Alabama&amp;year=2017" TargetMode="External"/><Relationship Id="rId485" Type="http://schemas.openxmlformats.org/officeDocument/2006/relationships/hyperlink" Target="https://barttorvik.com/team.php?team=Kansas+St.&amp;year=2017" TargetMode="External"/><Relationship Id="rId692" Type="http://schemas.openxmlformats.org/officeDocument/2006/relationships/hyperlink" Target="https://barttorvik.com/team.php?team=South+Dakota&amp;year=2017" TargetMode="External"/><Relationship Id="rId706" Type="http://schemas.openxmlformats.org/officeDocument/2006/relationships/hyperlink" Target="https://barttorvik.com/team.php?team=Western+Michigan&amp;year=2017" TargetMode="External"/><Relationship Id="rId748" Type="http://schemas.openxmlformats.org/officeDocument/2006/relationships/hyperlink" Target="https://barttorvik.com/team.php?team=Saint+Louis&amp;year=2017" TargetMode="External"/><Relationship Id="rId42" Type="http://schemas.openxmlformats.org/officeDocument/2006/relationships/hyperlink" Target="https://barttorvik.com/team.php?team=Wake+Forest&amp;year=2017" TargetMode="External"/><Relationship Id="rId84" Type="http://schemas.openxmlformats.org/officeDocument/2006/relationships/hyperlink" Target="https://barttorvik.com/team.php?team=Northwestern&amp;year=2017" TargetMode="External"/><Relationship Id="rId138" Type="http://schemas.openxmlformats.org/officeDocument/2006/relationships/hyperlink" Target="https://barttorvik.com/team.php?team=Bucknell&amp;year=2017" TargetMode="External"/><Relationship Id="rId345" Type="http://schemas.openxmlformats.org/officeDocument/2006/relationships/hyperlink" Target="https://barttorvik.com/team.php?team=UT+Rio+Grande+Valley&amp;year=2017" TargetMode="External"/><Relationship Id="rId387" Type="http://schemas.openxmlformats.org/officeDocument/2006/relationships/hyperlink" Target="https://barttorvik.com/team.php?team=Cal+Poly&amp;year=2017" TargetMode="External"/><Relationship Id="rId510" Type="http://schemas.openxmlformats.org/officeDocument/2006/relationships/hyperlink" Target="https://barttorvik.com/team.php?team=Clemson&amp;year=2017" TargetMode="External"/><Relationship Id="rId552" Type="http://schemas.openxmlformats.org/officeDocument/2006/relationships/hyperlink" Target="https://barttorvik.com/team.php?team=Vermont&amp;year=2017" TargetMode="External"/><Relationship Id="rId594" Type="http://schemas.openxmlformats.org/officeDocument/2006/relationships/hyperlink" Target="https://barttorvik.com/team.php?team=Oakland&amp;year=2017" TargetMode="External"/><Relationship Id="rId608" Type="http://schemas.openxmlformats.org/officeDocument/2006/relationships/hyperlink" Target="https://barttorvik.com/team.php?team=Old+Dominion&amp;year=2017" TargetMode="External"/><Relationship Id="rId815" Type="http://schemas.openxmlformats.org/officeDocument/2006/relationships/hyperlink" Target="https://barttorvik.com/team.php?team=Norfolk+St.&amp;year=2017" TargetMode="External"/><Relationship Id="rId191" Type="http://schemas.openxmlformats.org/officeDocument/2006/relationships/hyperlink" Target="https://barttorvik.com/team.php?team=Wright+St.&amp;year=2017" TargetMode="External"/><Relationship Id="rId205" Type="http://schemas.openxmlformats.org/officeDocument/2006/relationships/hyperlink" Target="https://barttorvik.com/team.php?team=Santa+Clara&amp;year=2017" TargetMode="External"/><Relationship Id="rId247" Type="http://schemas.openxmlformats.org/officeDocument/2006/relationships/hyperlink" Target="https://barttorvik.com/team.php?team=North+Dakota&amp;year=2017" TargetMode="External"/><Relationship Id="rId412" Type="http://schemas.openxmlformats.org/officeDocument/2006/relationships/hyperlink" Target="https://barttorvik.com/team.php?team=Northwestern+St.&amp;year=2017" TargetMode="External"/><Relationship Id="rId857" Type="http://schemas.openxmlformats.org/officeDocument/2006/relationships/hyperlink" Target="https://barttorvik.com/team.php?team=Florida+A%26M&amp;year=2017" TargetMode="External"/><Relationship Id="rId107" Type="http://schemas.openxmlformats.org/officeDocument/2006/relationships/hyperlink" Target="https://barttorvik.com/team.php?team=Iowa&amp;year=2017" TargetMode="External"/><Relationship Id="rId289" Type="http://schemas.openxmlformats.org/officeDocument/2006/relationships/hyperlink" Target="https://barttorvik.com/team.php?team=Ball+St.&amp;year=2017" TargetMode="External"/><Relationship Id="rId454" Type="http://schemas.openxmlformats.org/officeDocument/2006/relationships/hyperlink" Target="https://barttorvik.com/team.php?team=Michigan&amp;year=2017" TargetMode="External"/><Relationship Id="rId496" Type="http://schemas.openxmlformats.org/officeDocument/2006/relationships/hyperlink" Target="https://barttorvik.com/team.php?team=Illinois+St.&amp;year=2017" TargetMode="External"/><Relationship Id="rId661" Type="http://schemas.openxmlformats.org/officeDocument/2006/relationships/hyperlink" Target="https://barttorvik.com/team.php?team=Washington+St.&amp;year=2017" TargetMode="External"/><Relationship Id="rId717" Type="http://schemas.openxmlformats.org/officeDocument/2006/relationships/hyperlink" Target="https://barttorvik.com/team.php?team=James+Madison&amp;year=2017" TargetMode="External"/><Relationship Id="rId759" Type="http://schemas.openxmlformats.org/officeDocument/2006/relationships/hyperlink" Target="https://barttorvik.com/team.php?team=Army&amp;year=2017" TargetMode="External"/><Relationship Id="rId11" Type="http://schemas.openxmlformats.org/officeDocument/2006/relationships/hyperlink" Target="https://barttorvik.com/team.php?team=SMU&amp;year=2017" TargetMode="External"/><Relationship Id="rId53" Type="http://schemas.openxmlformats.org/officeDocument/2006/relationships/hyperlink" Target="https://barttorvik.com/team.php?team=Michigan&amp;year=2017" TargetMode="External"/><Relationship Id="rId149" Type="http://schemas.openxmlformats.org/officeDocument/2006/relationships/hyperlink" Target="https://barttorvik.com/team.php?team=Loyola+Chicago&amp;year=2017" TargetMode="External"/><Relationship Id="rId314" Type="http://schemas.openxmlformats.org/officeDocument/2006/relationships/hyperlink" Target="https://barttorvik.com/team.php?team=Delaware&amp;year=2017" TargetMode="External"/><Relationship Id="rId356" Type="http://schemas.openxmlformats.org/officeDocument/2006/relationships/hyperlink" Target="https://barttorvik.com/team.php?team=High+Point&amp;year=2017" TargetMode="External"/><Relationship Id="rId398" Type="http://schemas.openxmlformats.org/officeDocument/2006/relationships/hyperlink" Target="https://barttorvik.com/team.php?team=American&amp;year=2017" TargetMode="External"/><Relationship Id="rId521" Type="http://schemas.openxmlformats.org/officeDocument/2006/relationships/hyperlink" Target="https://barttorvik.com/team.php?team=Arkansas&amp;year=2017" TargetMode="External"/><Relationship Id="rId563" Type="http://schemas.openxmlformats.org/officeDocument/2006/relationships/hyperlink" Target="https://barttorvik.com/team.php?team=VCU&amp;year=2017" TargetMode="External"/><Relationship Id="rId619" Type="http://schemas.openxmlformats.org/officeDocument/2006/relationships/hyperlink" Target="https://barttorvik.com/team.php?team=UNC+Asheville&amp;year=2017" TargetMode="External"/><Relationship Id="rId770" Type="http://schemas.openxmlformats.org/officeDocument/2006/relationships/hyperlink" Target="https://barttorvik.com/team.php?team=Sam+Houston+St.&amp;year=2017" TargetMode="External"/><Relationship Id="rId95" Type="http://schemas.openxmlformats.org/officeDocument/2006/relationships/hyperlink" Target="https://barttorvik.com/team.php?team=Arkansas&amp;year=2017" TargetMode="External"/><Relationship Id="rId160" Type="http://schemas.openxmlformats.org/officeDocument/2006/relationships/hyperlink" Target="https://barttorvik.com/team.php?team=Ohio&amp;year=2017" TargetMode="External"/><Relationship Id="rId216" Type="http://schemas.openxmlformats.org/officeDocument/2006/relationships/hyperlink" Target="https://barttorvik.com/team.php?team=DePaul&amp;year=2017" TargetMode="External"/><Relationship Id="rId423" Type="http://schemas.openxmlformats.org/officeDocument/2006/relationships/hyperlink" Target="https://barttorvik.com/team.php?team=Maine&amp;year=2017" TargetMode="External"/><Relationship Id="rId826" Type="http://schemas.openxmlformats.org/officeDocument/2006/relationships/hyperlink" Target="https://barttorvik.com/team.php?team=Lafayette&amp;year=2017" TargetMode="External"/><Relationship Id="rId258" Type="http://schemas.openxmlformats.org/officeDocument/2006/relationships/hyperlink" Target="https://barttorvik.com/team.php?team=Winthrop&amp;year=2017" TargetMode="External"/><Relationship Id="rId465" Type="http://schemas.openxmlformats.org/officeDocument/2006/relationships/hyperlink" Target="https://barttorvik.com/team.php?team=Cincinnati&amp;year=2017" TargetMode="External"/><Relationship Id="rId630" Type="http://schemas.openxmlformats.org/officeDocument/2006/relationships/hyperlink" Target="https://barttorvik.com/team.php?team=UNC+Greensboro&amp;year=2017" TargetMode="External"/><Relationship Id="rId672" Type="http://schemas.openxmlformats.org/officeDocument/2006/relationships/hyperlink" Target="https://barttorvik.com/team.php?team=Eastern+Illinois&amp;year=2017" TargetMode="External"/><Relationship Id="rId728" Type="http://schemas.openxmlformats.org/officeDocument/2006/relationships/hyperlink" Target="https://barttorvik.com/team.php?team=Murray+St.&amp;year=2017" TargetMode="External"/><Relationship Id="rId22" Type="http://schemas.openxmlformats.org/officeDocument/2006/relationships/hyperlink" Target="https://barttorvik.com/team.php?team=Kentucky&amp;year=2017" TargetMode="External"/><Relationship Id="rId64" Type="http://schemas.openxmlformats.org/officeDocument/2006/relationships/hyperlink" Target="https://barttorvik.com/team.php?team=Oklahoma+St.&amp;year=2017" TargetMode="External"/><Relationship Id="rId118" Type="http://schemas.openxmlformats.org/officeDocument/2006/relationships/hyperlink" Target="https://barttorvik.com/team.php?team=Oklahoma&amp;year=2017" TargetMode="External"/><Relationship Id="rId325" Type="http://schemas.openxmlformats.org/officeDocument/2006/relationships/hyperlink" Target="https://barttorvik.com/team.php?team=Pacific&amp;year=2017" TargetMode="External"/><Relationship Id="rId367" Type="http://schemas.openxmlformats.org/officeDocument/2006/relationships/hyperlink" Target="https://barttorvik.com/team.php?team=Stetson&amp;year=2017" TargetMode="External"/><Relationship Id="rId532" Type="http://schemas.openxmlformats.org/officeDocument/2006/relationships/hyperlink" Target="https://barttorvik.com/team.php?team=Oklahoma&amp;year=2017" TargetMode="External"/><Relationship Id="rId574" Type="http://schemas.openxmlformats.org/officeDocument/2006/relationships/hyperlink" Target="https://barttorvik.com/team.php?team=Bucknell&amp;year=2017" TargetMode="External"/><Relationship Id="rId171" Type="http://schemas.openxmlformats.org/officeDocument/2006/relationships/hyperlink" Target="https://barttorvik.com/team.php?team=George+Washington&amp;year=2017" TargetMode="External"/><Relationship Id="rId227" Type="http://schemas.openxmlformats.org/officeDocument/2006/relationships/hyperlink" Target="https://barttorvik.com/team.php?team=Louisiana+Lafayette&amp;year=2017" TargetMode="External"/><Relationship Id="rId781" Type="http://schemas.openxmlformats.org/officeDocument/2006/relationships/hyperlink" Target="https://barttorvik.com/team.php?team=American&amp;year=2017" TargetMode="External"/><Relationship Id="rId837" Type="http://schemas.openxmlformats.org/officeDocument/2006/relationships/hyperlink" Target="https://barttorvik.com/team.php?team=Hampton&amp;year=2017" TargetMode="External"/><Relationship Id="rId269" Type="http://schemas.openxmlformats.org/officeDocument/2006/relationships/hyperlink" Target="https://barttorvik.com/team.php?team=Cleveland+St.&amp;year=2017" TargetMode="External"/><Relationship Id="rId434" Type="http://schemas.openxmlformats.org/officeDocument/2006/relationships/hyperlink" Target="https://barttorvik.com/team.php?team=Gonzaga&amp;year=2017" TargetMode="External"/><Relationship Id="rId476" Type="http://schemas.openxmlformats.org/officeDocument/2006/relationships/hyperlink" Target="https://barttorvik.com/team.php?team=Wisconsin&amp;year=2017" TargetMode="External"/><Relationship Id="rId641" Type="http://schemas.openxmlformats.org/officeDocument/2006/relationships/hyperlink" Target="https://barttorvik.com/team.php?team=North+Carolina+Central&amp;year=2017" TargetMode="External"/><Relationship Id="rId683" Type="http://schemas.openxmlformats.org/officeDocument/2006/relationships/hyperlink" Target="https://barttorvik.com/team.php?team=UTEP&amp;year=2017" TargetMode="External"/><Relationship Id="rId739" Type="http://schemas.openxmlformats.org/officeDocument/2006/relationships/hyperlink" Target="https://barttorvik.com/team.php?team=Columbia&amp;year=2017" TargetMode="External"/><Relationship Id="rId33" Type="http://schemas.openxmlformats.org/officeDocument/2006/relationships/hyperlink" Target="https://barttorvik.com/team.php?team=Cincinnati&amp;year=2017" TargetMode="External"/><Relationship Id="rId129" Type="http://schemas.openxmlformats.org/officeDocument/2006/relationships/hyperlink" Target="https://barttorvik.com/team.php?team=Memphis&amp;year=2017" TargetMode="External"/><Relationship Id="rId280" Type="http://schemas.openxmlformats.org/officeDocument/2006/relationships/hyperlink" Target="https://barttorvik.com/team.php?team=IUPUI&amp;year=2017" TargetMode="External"/><Relationship Id="rId336" Type="http://schemas.openxmlformats.org/officeDocument/2006/relationships/hyperlink" Target="https://barttorvik.com/team.php?team=Niagara&amp;year=2017" TargetMode="External"/><Relationship Id="rId501" Type="http://schemas.openxmlformats.org/officeDocument/2006/relationships/hyperlink" Target="https://barttorvik.com/team.php?team=Northwestern&amp;year=2017" TargetMode="External"/><Relationship Id="rId543" Type="http://schemas.openxmlformats.org/officeDocument/2006/relationships/hyperlink" Target="https://barttorvik.com/team.php?team=UNC+Wilmington&amp;year=2017" TargetMode="External"/><Relationship Id="rId75" Type="http://schemas.openxmlformats.org/officeDocument/2006/relationships/hyperlink" Target="https://barttorvik.com/team.php?team=Kansas+St.&amp;year=2017" TargetMode="External"/><Relationship Id="rId140" Type="http://schemas.openxmlformats.org/officeDocument/2006/relationships/hyperlink" Target="https://barttorvik.com/team.php?team=William+%26+Mary&amp;year=2017" TargetMode="External"/><Relationship Id="rId182" Type="http://schemas.openxmlformats.org/officeDocument/2006/relationships/hyperlink" Target="https://barttorvik.com/team.php?team=UAB&amp;year=2017" TargetMode="External"/><Relationship Id="rId378" Type="http://schemas.openxmlformats.org/officeDocument/2006/relationships/hyperlink" Target="https://barttorvik.com/team.php?team=Dartmouth&amp;year=2017" TargetMode="External"/><Relationship Id="rId403" Type="http://schemas.openxmlformats.org/officeDocument/2006/relationships/hyperlink" Target="https://barttorvik.com/team.php?team=Jacksonville&amp;year=2017" TargetMode="External"/><Relationship Id="rId585" Type="http://schemas.openxmlformats.org/officeDocument/2006/relationships/hyperlink" Target="https://barttorvik.com/team.php?team=Temple&amp;year=2017" TargetMode="External"/><Relationship Id="rId750" Type="http://schemas.openxmlformats.org/officeDocument/2006/relationships/hyperlink" Target="https://barttorvik.com/team.php?team=Cal+St.+Fullerton&amp;year=2017" TargetMode="External"/><Relationship Id="rId792" Type="http://schemas.openxmlformats.org/officeDocument/2006/relationships/hyperlink" Target="https://barttorvik.com/team.php?team=Southeastern+Louisiana&amp;year=2017" TargetMode="External"/><Relationship Id="rId806" Type="http://schemas.openxmlformats.org/officeDocument/2006/relationships/hyperlink" Target="https://barttorvik.com/team.php?team=Radford&amp;year=2017" TargetMode="External"/><Relationship Id="rId848" Type="http://schemas.openxmlformats.org/officeDocument/2006/relationships/hyperlink" Target="https://barttorvik.com/team.php?team=Delaware+St.&amp;year=2017" TargetMode="External"/><Relationship Id="rId6" Type="http://schemas.openxmlformats.org/officeDocument/2006/relationships/hyperlink" Target="https://barttorvik.com/team.php?team=Gonzaga&amp;year=2017" TargetMode="External"/><Relationship Id="rId238" Type="http://schemas.openxmlformats.org/officeDocument/2006/relationships/hyperlink" Target="https://barttorvik.com/team.php?team=Albany&amp;year=2017" TargetMode="External"/><Relationship Id="rId445" Type="http://schemas.openxmlformats.org/officeDocument/2006/relationships/hyperlink" Target="https://barttorvik.com/team.php?team=Florida&amp;year=2017" TargetMode="External"/><Relationship Id="rId487" Type="http://schemas.openxmlformats.org/officeDocument/2006/relationships/hyperlink" Target="https://barttorvik.com/team.php?team=Maryland&amp;year=2017" TargetMode="External"/><Relationship Id="rId610" Type="http://schemas.openxmlformats.org/officeDocument/2006/relationships/hyperlink" Target="https://barttorvik.com/team.php?team=Harvard&amp;year=2017" TargetMode="External"/><Relationship Id="rId652" Type="http://schemas.openxmlformats.org/officeDocument/2006/relationships/hyperlink" Target="https://barttorvik.com/team.php?team=Utah+Valley&amp;year=2017" TargetMode="External"/><Relationship Id="rId694" Type="http://schemas.openxmlformats.org/officeDocument/2006/relationships/hyperlink" Target="https://barttorvik.com/team.php?team=Fairfield&amp;year=2017" TargetMode="External"/><Relationship Id="rId708" Type="http://schemas.openxmlformats.org/officeDocument/2006/relationships/hyperlink" Target="https://barttorvik.com/team.php?team=Liberty&amp;year=2017" TargetMode="External"/><Relationship Id="rId291" Type="http://schemas.openxmlformats.org/officeDocument/2006/relationships/hyperlink" Target="https://barttorvik.com/team.php?team=New+Hampshire&amp;year=2017" TargetMode="External"/><Relationship Id="rId305" Type="http://schemas.openxmlformats.org/officeDocument/2006/relationships/hyperlink" Target="https://barttorvik.com/team.php?team=Liberty&amp;year=2017" TargetMode="External"/><Relationship Id="rId347" Type="http://schemas.openxmlformats.org/officeDocument/2006/relationships/hyperlink" Target="https://barttorvik.com/team.php?team=UC+Riverside&amp;year=2017" TargetMode="External"/><Relationship Id="rId512" Type="http://schemas.openxmlformats.org/officeDocument/2006/relationships/hyperlink" Target="https://barttorvik.com/team.php?team=Florida+St.&amp;year=2017" TargetMode="External"/><Relationship Id="rId44" Type="http://schemas.openxmlformats.org/officeDocument/2006/relationships/hyperlink" Target="https://barttorvik.com/team.php?team=Notre+Dame&amp;year=2017" TargetMode="External"/><Relationship Id="rId86" Type="http://schemas.openxmlformats.org/officeDocument/2006/relationships/hyperlink" Target="https://barttorvik.com/team.php?team=Virginia+Tech&amp;year=2017" TargetMode="External"/><Relationship Id="rId151" Type="http://schemas.openxmlformats.org/officeDocument/2006/relationships/hyperlink" Target="https://barttorvik.com/team.php?team=Wofford&amp;year=2017" TargetMode="External"/><Relationship Id="rId389" Type="http://schemas.openxmlformats.org/officeDocument/2006/relationships/hyperlink" Target="https://barttorvik.com/team.php?team=Detroit&amp;year=2017" TargetMode="External"/><Relationship Id="rId554" Type="http://schemas.openxmlformats.org/officeDocument/2006/relationships/hyperlink" Target="https://barttorvik.com/team.php?team=San+Diego+St.&amp;year=2017" TargetMode="External"/><Relationship Id="rId596" Type="http://schemas.openxmlformats.org/officeDocument/2006/relationships/hyperlink" Target="https://barttorvik.com/team.php?team=George+Mason&amp;year=2017" TargetMode="External"/><Relationship Id="rId761" Type="http://schemas.openxmlformats.org/officeDocument/2006/relationships/hyperlink" Target="https://barttorvik.com/team.php?team=Portland+St.&amp;year=2017" TargetMode="External"/><Relationship Id="rId817" Type="http://schemas.openxmlformats.org/officeDocument/2006/relationships/hyperlink" Target="https://barttorvik.com/team.php?team=Oregon+St.&amp;year=2017" TargetMode="External"/><Relationship Id="rId859" Type="http://schemas.openxmlformats.org/officeDocument/2006/relationships/hyperlink" Target="https://barttorvik.com/team.php?team=Mississippi+Valley+St.&amp;year=2017" TargetMode="External"/><Relationship Id="rId193" Type="http://schemas.openxmlformats.org/officeDocument/2006/relationships/hyperlink" Target="https://barttorvik.com/team.php?team=Richmond&amp;year=2017" TargetMode="External"/><Relationship Id="rId207" Type="http://schemas.openxmlformats.org/officeDocument/2006/relationships/hyperlink" Target="https://barttorvik.com/team.php?team=UTSA&amp;year=2017" TargetMode="External"/><Relationship Id="rId249" Type="http://schemas.openxmlformats.org/officeDocument/2006/relationships/hyperlink" Target="https://barttorvik.com/team.php?team=Indiana+St.&amp;year=2017" TargetMode="External"/><Relationship Id="rId414" Type="http://schemas.openxmlformats.org/officeDocument/2006/relationships/hyperlink" Target="https://barttorvik.com/team.php?team=Southern+Utah&amp;year=2017" TargetMode="External"/><Relationship Id="rId456" Type="http://schemas.openxmlformats.org/officeDocument/2006/relationships/hyperlink" Target="https://barttorvik.com/team.php?team=Oklahoma+St.&amp;year=2017" TargetMode="External"/><Relationship Id="rId498" Type="http://schemas.openxmlformats.org/officeDocument/2006/relationships/hyperlink" Target="https://barttorvik.com/team.php?team=Middle+Tennessee&amp;year=2017" TargetMode="External"/><Relationship Id="rId621" Type="http://schemas.openxmlformats.org/officeDocument/2006/relationships/hyperlink" Target="https://barttorvik.com/team.php?team=Santa+Clara&amp;year=2017" TargetMode="External"/><Relationship Id="rId663" Type="http://schemas.openxmlformats.org/officeDocument/2006/relationships/hyperlink" Target="https://barttorvik.com/team.php?team=Grand+Canyon&amp;year=2017" TargetMode="External"/><Relationship Id="rId13" Type="http://schemas.openxmlformats.org/officeDocument/2006/relationships/hyperlink" Target="https://barttorvik.com/team.php?team=Florida+St.&amp;year=2017" TargetMode="External"/><Relationship Id="rId109" Type="http://schemas.openxmlformats.org/officeDocument/2006/relationships/hyperlink" Target="https://barttorvik.com/team.php?team=Maryland&amp;year=2017" TargetMode="External"/><Relationship Id="rId260" Type="http://schemas.openxmlformats.org/officeDocument/2006/relationships/hyperlink" Target="https://barttorvik.com/team.php?team=Washington+St.&amp;year=2017" TargetMode="External"/><Relationship Id="rId316" Type="http://schemas.openxmlformats.org/officeDocument/2006/relationships/hyperlink" Target="https://barttorvik.com/team.php?team=Eastern+Kentucky&amp;year=2017" TargetMode="External"/><Relationship Id="rId523" Type="http://schemas.openxmlformats.org/officeDocument/2006/relationships/hyperlink" Target="https://barttorvik.com/team.php?team=Michigan+St.&amp;year=2017" TargetMode="External"/><Relationship Id="rId719" Type="http://schemas.openxmlformats.org/officeDocument/2006/relationships/hyperlink" Target="https://barttorvik.com/team.php?team=Wright+St.&amp;year=2017" TargetMode="External"/><Relationship Id="rId55" Type="http://schemas.openxmlformats.org/officeDocument/2006/relationships/hyperlink" Target="https://barttorvik.com/team.php?team=Arizona&amp;year=2017" TargetMode="External"/><Relationship Id="rId97" Type="http://schemas.openxmlformats.org/officeDocument/2006/relationships/hyperlink" Target="https://barttorvik.com/team.php?team=Houston&amp;year=2017" TargetMode="External"/><Relationship Id="rId120" Type="http://schemas.openxmlformats.org/officeDocument/2006/relationships/hyperlink" Target="https://barttorvik.com/team.php?team=San+Diego+St.&amp;year=2017" TargetMode="External"/><Relationship Id="rId358" Type="http://schemas.openxmlformats.org/officeDocument/2006/relationships/hyperlink" Target="https://barttorvik.com/team.php?team=Central+Arkansas&amp;year=2017" TargetMode="External"/><Relationship Id="rId565" Type="http://schemas.openxmlformats.org/officeDocument/2006/relationships/hyperlink" Target="https://barttorvik.com/team.php?team=Winthrop&amp;year=2017" TargetMode="External"/><Relationship Id="rId730" Type="http://schemas.openxmlformats.org/officeDocument/2006/relationships/hyperlink" Target="https://barttorvik.com/team.php?team=Milwaukee&amp;year=2017" TargetMode="External"/><Relationship Id="rId772" Type="http://schemas.openxmlformats.org/officeDocument/2006/relationships/hyperlink" Target="https://barttorvik.com/team.php?team=Colgate&amp;year=2017" TargetMode="External"/><Relationship Id="rId828" Type="http://schemas.openxmlformats.org/officeDocument/2006/relationships/hyperlink" Target="https://barttorvik.com/team.php?team=UTSA&amp;year=2017" TargetMode="External"/><Relationship Id="rId162" Type="http://schemas.openxmlformats.org/officeDocument/2006/relationships/hyperlink" Target="https://barttorvik.com/team.php?team=Connecticut&amp;year=2017" TargetMode="External"/><Relationship Id="rId218" Type="http://schemas.openxmlformats.org/officeDocument/2006/relationships/hyperlink" Target="https://barttorvik.com/team.php?team=South+Dakota+St.&amp;year=2017" TargetMode="External"/><Relationship Id="rId425" Type="http://schemas.openxmlformats.org/officeDocument/2006/relationships/hyperlink" Target="https://barttorvik.com/team.php?team=Arkansas+Pine+Bluff&amp;year=2017" TargetMode="External"/><Relationship Id="rId467" Type="http://schemas.openxmlformats.org/officeDocument/2006/relationships/hyperlink" Target="https://barttorvik.com/team.php?team=UCLA&amp;year=2017" TargetMode="External"/><Relationship Id="rId632" Type="http://schemas.openxmlformats.org/officeDocument/2006/relationships/hyperlink" Target="https://barttorvik.com/team.php?team=Rice&amp;year=2017" TargetMode="External"/><Relationship Id="rId271" Type="http://schemas.openxmlformats.org/officeDocument/2006/relationships/hyperlink" Target="https://barttorvik.com/team.php?team=Yale&amp;year=2017" TargetMode="External"/><Relationship Id="rId674" Type="http://schemas.openxmlformats.org/officeDocument/2006/relationships/hyperlink" Target="https://barttorvik.com/team.php?team=Weber+St.&amp;year=2017" TargetMode="External"/><Relationship Id="rId24" Type="http://schemas.openxmlformats.org/officeDocument/2006/relationships/hyperlink" Target="https://barttorvik.com/team.php?team=Oregon&amp;year=2017" TargetMode="External"/><Relationship Id="rId66" Type="http://schemas.openxmlformats.org/officeDocument/2006/relationships/hyperlink" Target="https://barttorvik.com/team.php?team=Saint+Mary%27s&amp;year=2017" TargetMode="External"/><Relationship Id="rId131" Type="http://schemas.openxmlformats.org/officeDocument/2006/relationships/hyperlink" Target="https://barttorvik.com/team.php?team=Princeton&amp;year=2017" TargetMode="External"/><Relationship Id="rId327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369" Type="http://schemas.openxmlformats.org/officeDocument/2006/relationships/hyperlink" Target="https://barttorvik.com/team.php?team=Binghamton&amp;year=2017" TargetMode="External"/><Relationship Id="rId534" Type="http://schemas.openxmlformats.org/officeDocument/2006/relationships/hyperlink" Target="https://barttorvik.com/team.php?team=Nevada&amp;year=2017" TargetMode="External"/><Relationship Id="rId576" Type="http://schemas.openxmlformats.org/officeDocument/2006/relationships/hyperlink" Target="https://barttorvik.com/team.php?team=Ohio&amp;year=2017" TargetMode="External"/><Relationship Id="rId741" Type="http://schemas.openxmlformats.org/officeDocument/2006/relationships/hyperlink" Target="https://barttorvik.com/team.php?team=Florida+Atlantic&amp;year=2017" TargetMode="External"/><Relationship Id="rId783" Type="http://schemas.openxmlformats.org/officeDocument/2006/relationships/hyperlink" Target="https://barttorvik.com/team.php?team=UNLV&amp;year=2017" TargetMode="External"/><Relationship Id="rId839" Type="http://schemas.openxmlformats.org/officeDocument/2006/relationships/hyperlink" Target="https://barttorvik.com/team.php?team=Prairie+View+A%26M&amp;year=2017" TargetMode="External"/><Relationship Id="rId173" Type="http://schemas.openxmlformats.org/officeDocument/2006/relationships/hyperlink" Target="https://barttorvik.com/team.php?team=Missouri+St.&amp;year=2017" TargetMode="External"/><Relationship Id="rId229" Type="http://schemas.openxmlformats.org/officeDocument/2006/relationships/hyperlink" Target="https://barttorvik.com/team.php?team=Texas+Southern&amp;year=2017" TargetMode="External"/><Relationship Id="rId380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436" Type="http://schemas.openxmlformats.org/officeDocument/2006/relationships/hyperlink" Target="https://barttorvik.com/team.php?team=Villanova&amp;year=2017" TargetMode="External"/><Relationship Id="rId601" Type="http://schemas.openxmlformats.org/officeDocument/2006/relationships/hyperlink" Target="https://barttorvik.com/team.php?team=Louisiana+Tech&amp;year=2017" TargetMode="External"/><Relationship Id="rId643" Type="http://schemas.openxmlformats.org/officeDocument/2006/relationships/hyperlink" Target="https://barttorvik.com/team.php?team=Jacksonville+St.&amp;year=2017" TargetMode="External"/><Relationship Id="rId240" Type="http://schemas.openxmlformats.org/officeDocument/2006/relationships/hyperlink" Target="https://barttorvik.com/team.php?team=Denver&amp;year=2017" TargetMode="External"/><Relationship Id="rId478" Type="http://schemas.openxmlformats.org/officeDocument/2006/relationships/hyperlink" Target="https://barttorvik.com/team.php?team=Rhode+Island&amp;year=2017" TargetMode="External"/><Relationship Id="rId685" Type="http://schemas.openxmlformats.org/officeDocument/2006/relationships/hyperlink" Target="https://barttorvik.com/team.php?team=Rider&amp;year=2017" TargetMode="External"/><Relationship Id="rId850" Type="http://schemas.openxmlformats.org/officeDocument/2006/relationships/hyperlink" Target="https://barttorvik.com/team.php?team=Bethune+Cookman&amp;year=2017" TargetMode="External"/><Relationship Id="rId35" Type="http://schemas.openxmlformats.org/officeDocument/2006/relationships/hyperlink" Target="https://barttorvik.com/team.php?team=Baylor&amp;year=2017" TargetMode="External"/><Relationship Id="rId77" Type="http://schemas.openxmlformats.org/officeDocument/2006/relationships/hyperlink" Target="https://barttorvik.com/team.php?team=Vanderbilt&amp;year=2017" TargetMode="External"/><Relationship Id="rId100" Type="http://schemas.openxmlformats.org/officeDocument/2006/relationships/hyperlink" Target="https://barttorvik.com/team.php?team=Texas+A%26M&amp;year=2017" TargetMode="External"/><Relationship Id="rId282" Type="http://schemas.openxmlformats.org/officeDocument/2006/relationships/hyperlink" Target="https://barttorvik.com/team.php?team=Boston+University&amp;year=2017" TargetMode="External"/><Relationship Id="rId338" Type="http://schemas.openxmlformats.org/officeDocument/2006/relationships/hyperlink" Target="https://barttorvik.com/team.php?team=Central+Michigan&amp;year=2017" TargetMode="External"/><Relationship Id="rId503" Type="http://schemas.openxmlformats.org/officeDocument/2006/relationships/hyperlink" Target="https://barttorvik.com/team.php?team=Minnesota&amp;year=2017" TargetMode="External"/><Relationship Id="rId545" Type="http://schemas.openxmlformats.org/officeDocument/2006/relationships/hyperlink" Target="https://barttorvik.com/team.php?team=East+Tennessee+St.&amp;year=2017" TargetMode="External"/><Relationship Id="rId587" Type="http://schemas.openxmlformats.org/officeDocument/2006/relationships/hyperlink" Target="https://barttorvik.com/team.php?team=New+Mexico+St.&amp;year=2017" TargetMode="External"/><Relationship Id="rId710" Type="http://schemas.openxmlformats.org/officeDocument/2006/relationships/hyperlink" Target="https://barttorvik.com/team.php?team=DePaul&amp;year=2017" TargetMode="External"/><Relationship Id="rId752" Type="http://schemas.openxmlformats.org/officeDocument/2006/relationships/hyperlink" Target="https://barttorvik.com/team.php?team=Cal+Poly&amp;year=2017" TargetMode="External"/><Relationship Id="rId808" Type="http://schemas.openxmlformats.org/officeDocument/2006/relationships/hyperlink" Target="https://barttorvik.com/team.php?team=SIU+Edwardsville&amp;year=2017" TargetMode="External"/><Relationship Id="rId8" Type="http://schemas.openxmlformats.org/officeDocument/2006/relationships/hyperlink" Target="https://barttorvik.com/team.php?team=Virginia&amp;year=2017" TargetMode="External"/><Relationship Id="rId142" Type="http://schemas.openxmlformats.org/officeDocument/2006/relationships/hyperlink" Target="https://barttorvik.com/team.php?team=Fresno+St.&amp;year=2017" TargetMode="External"/><Relationship Id="rId184" Type="http://schemas.openxmlformats.org/officeDocument/2006/relationships/hyperlink" Target="https://barttorvik.com/team.php?team=Saint+Peter%27s&amp;year=2017" TargetMode="External"/><Relationship Id="rId391" Type="http://schemas.openxmlformats.org/officeDocument/2006/relationships/hyperlink" Target="https://barttorvik.com/team.php?team=The+Citadel&amp;year=2017" TargetMode="External"/><Relationship Id="rId405" Type="http://schemas.openxmlformats.org/officeDocument/2006/relationships/hyperlink" Target="https://barttorvik.com/team.php?team=VMI&amp;year=2017" TargetMode="External"/><Relationship Id="rId447" Type="http://schemas.openxmlformats.org/officeDocument/2006/relationships/hyperlink" Target="https://barttorvik.com/team.php?team=Kansas&amp;year=2017" TargetMode="External"/><Relationship Id="rId612" Type="http://schemas.openxmlformats.org/officeDocument/2006/relationships/hyperlink" Target="https://barttorvik.com/team.php?team=New+Mexico&amp;year=2017" TargetMode="External"/><Relationship Id="rId794" Type="http://schemas.openxmlformats.org/officeDocument/2006/relationships/hyperlink" Target="https://barttorvik.com/team.php?team=Southeast+Missouri+St.&amp;year=2017" TargetMode="External"/><Relationship Id="rId251" Type="http://schemas.openxmlformats.org/officeDocument/2006/relationships/hyperlink" Target="https://barttorvik.com/team.php?team=Troy&amp;year=2017" TargetMode="External"/><Relationship Id="rId489" Type="http://schemas.openxmlformats.org/officeDocument/2006/relationships/hyperlink" Target="https://barttorvik.com/team.php?team=Butler&amp;year=2017" TargetMode="External"/><Relationship Id="rId654" Type="http://schemas.openxmlformats.org/officeDocument/2006/relationships/hyperlink" Target="https://barttorvik.com/team.php?team=Buffalo&amp;year=2017" TargetMode="External"/><Relationship Id="rId696" Type="http://schemas.openxmlformats.org/officeDocument/2006/relationships/hyperlink" Target="https://barttorvik.com/team.php?team=Tulane&amp;year=2017" TargetMode="External"/><Relationship Id="rId861" Type="http://schemas.openxmlformats.org/officeDocument/2006/relationships/hyperlink" Target="https://barttorvik.com/team.php?team=Coppin+St.&amp;year=2017" TargetMode="External"/><Relationship Id="rId46" Type="http://schemas.openxmlformats.org/officeDocument/2006/relationships/hyperlink" Target="https://barttorvik.com/team.php?team=UCLA&amp;year=2017" TargetMode="External"/><Relationship Id="rId293" Type="http://schemas.openxmlformats.org/officeDocument/2006/relationships/hyperlink" Target="https://barttorvik.com/team.php?team=Stony+Brook&amp;year=2017" TargetMode="External"/><Relationship Id="rId307" Type="http://schemas.openxmlformats.org/officeDocument/2006/relationships/hyperlink" Target="https://barttorvik.com/team.php?team=Canisius&amp;year=2017" TargetMode="External"/><Relationship Id="rId349" Type="http://schemas.openxmlformats.org/officeDocument/2006/relationships/hyperlink" Target="https://barttorvik.com/team.php?team=St.+Francis+PA&amp;year=2017" TargetMode="External"/><Relationship Id="rId514" Type="http://schemas.openxmlformats.org/officeDocument/2006/relationships/hyperlink" Target="https://barttorvik.com/team.php?team=South+Carolina&amp;year=2017" TargetMode="External"/><Relationship Id="rId556" Type="http://schemas.openxmlformats.org/officeDocument/2006/relationships/hyperlink" Target="https://barttorvik.com/team.php?team=Auburn&amp;year=2017" TargetMode="External"/><Relationship Id="rId721" Type="http://schemas.openxmlformats.org/officeDocument/2006/relationships/hyperlink" Target="https://barttorvik.com/team.php?team=Navy&amp;year=2017" TargetMode="External"/><Relationship Id="rId763" Type="http://schemas.openxmlformats.org/officeDocument/2006/relationships/hyperlink" Target="https://barttorvik.com/team.php?team=Kennesaw+St.&amp;year=2017" TargetMode="External"/><Relationship Id="rId88" Type="http://schemas.openxmlformats.org/officeDocument/2006/relationships/hyperlink" Target="https://barttorvik.com/team.php?team=Utah&amp;year=2017" TargetMode="External"/><Relationship Id="rId111" Type="http://schemas.openxmlformats.org/officeDocument/2006/relationships/hyperlink" Target="https://barttorvik.com/team.php?team=Nevada&amp;year=2017" TargetMode="External"/><Relationship Id="rId153" Type="http://schemas.openxmlformats.org/officeDocument/2006/relationships/hyperlink" Target="https://barttorvik.com/team.php?team=Northeastern&amp;year=2017" TargetMode="External"/><Relationship Id="rId195" Type="http://schemas.openxmlformats.org/officeDocument/2006/relationships/hyperlink" Target="https://barttorvik.com/team.php?team=Texas+A%26M+Corpus+Chris&amp;year=2017" TargetMode="External"/><Relationship Id="rId209" Type="http://schemas.openxmlformats.org/officeDocument/2006/relationships/hyperlink" Target="https://barttorvik.com/team.php?team=South+Dakota&amp;year=2017" TargetMode="External"/><Relationship Id="rId360" Type="http://schemas.openxmlformats.org/officeDocument/2006/relationships/hyperlink" Target="https://barttorvik.com/team.php?team=Saint+Louis&amp;year=2017" TargetMode="External"/><Relationship Id="rId416" Type="http://schemas.openxmlformats.org/officeDocument/2006/relationships/hyperlink" Target="https://barttorvik.com/team.php?team=Central+Connecticut&amp;year=2017" TargetMode="External"/><Relationship Id="rId598" Type="http://schemas.openxmlformats.org/officeDocument/2006/relationships/hyperlink" Target="https://barttorvik.com/team.php?team=Colorado&amp;year=2017" TargetMode="External"/><Relationship Id="rId819" Type="http://schemas.openxmlformats.org/officeDocument/2006/relationships/hyperlink" Target="https://barttorvik.com/team.php?team=Manhattan&amp;year=2017" TargetMode="External"/><Relationship Id="rId220" Type="http://schemas.openxmlformats.org/officeDocument/2006/relationships/hyperlink" Target="https://barttorvik.com/team.php?team=Eastern+Michigan&amp;year=2017" TargetMode="External"/><Relationship Id="rId458" Type="http://schemas.openxmlformats.org/officeDocument/2006/relationships/hyperlink" Target="https://barttorvik.com/team.php?team=Baylor&amp;year=2017" TargetMode="External"/><Relationship Id="rId623" Type="http://schemas.openxmlformats.org/officeDocument/2006/relationships/hyperlink" Target="https://barttorvik.com/team.php?team=Arizona+St.&amp;year=2017" TargetMode="External"/><Relationship Id="rId665" Type="http://schemas.openxmlformats.org/officeDocument/2006/relationships/hyperlink" Target="https://barttorvik.com/team.php?team=Loyola+Marymount&amp;year=2017" TargetMode="External"/><Relationship Id="rId830" Type="http://schemas.openxmlformats.org/officeDocument/2006/relationships/hyperlink" Target="https://barttorvik.com/team.php?team=Pepperdine&amp;year=2017" TargetMode="External"/><Relationship Id="rId15" Type="http://schemas.openxmlformats.org/officeDocument/2006/relationships/hyperlink" Target="https://barttorvik.com/team.php?team=Purdue&amp;year=2017" TargetMode="External"/><Relationship Id="rId57" Type="http://schemas.openxmlformats.org/officeDocument/2006/relationships/hyperlink" Target="https://barttorvik.com/team.php?team=Xavier&amp;year=2017" TargetMode="External"/><Relationship Id="rId262" Type="http://schemas.openxmlformats.org/officeDocument/2006/relationships/hyperlink" Target="https://barttorvik.com/team.php?team=North+Carolina+Central&amp;year=2017" TargetMode="External"/><Relationship Id="rId318" Type="http://schemas.openxmlformats.org/officeDocument/2006/relationships/hyperlink" Target="https://barttorvik.com/team.php?team=Drexel&amp;year=2017" TargetMode="External"/><Relationship Id="rId525" Type="http://schemas.openxmlformats.org/officeDocument/2006/relationships/hyperlink" Target="https://barttorvik.com/team.php?team=Seton+Hall&amp;year=2017" TargetMode="External"/><Relationship Id="rId567" Type="http://schemas.openxmlformats.org/officeDocument/2006/relationships/hyperlink" Target="https://barttorvik.com/team.php?team=Texas&amp;year=2017" TargetMode="External"/><Relationship Id="rId732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99" Type="http://schemas.openxmlformats.org/officeDocument/2006/relationships/hyperlink" Target="https://barttorvik.com/team.php?team=UNC+Wilmington&amp;year=2017" TargetMode="External"/><Relationship Id="rId122" Type="http://schemas.openxmlformats.org/officeDocument/2006/relationships/hyperlink" Target="https://barttorvik.com/team.php?team=UT+Arlington&amp;year=2017" TargetMode="External"/><Relationship Id="rId164" Type="http://schemas.openxmlformats.org/officeDocument/2006/relationships/hyperlink" Target="https://barttorvik.com/team.php?team=Akron&amp;year=2017" TargetMode="External"/><Relationship Id="rId371" Type="http://schemas.openxmlformats.org/officeDocument/2006/relationships/hyperlink" Target="https://barttorvik.com/team.php?team=Miami+OH&amp;year=2017" TargetMode="External"/><Relationship Id="rId774" Type="http://schemas.openxmlformats.org/officeDocument/2006/relationships/hyperlink" Target="https://barttorvik.com/team.php?team=Seattle&amp;year=2017" TargetMode="External"/><Relationship Id="rId427" Type="http://schemas.openxmlformats.org/officeDocument/2006/relationships/hyperlink" Target="https://barttorvik.com/team.php?team=Florida+A%26M&amp;year=2017" TargetMode="External"/><Relationship Id="rId469" Type="http://schemas.openxmlformats.org/officeDocument/2006/relationships/hyperlink" Target="https://barttorvik.com/team.php?team=SMU&amp;year=2017" TargetMode="External"/><Relationship Id="rId634" Type="http://schemas.openxmlformats.org/officeDocument/2006/relationships/hyperlink" Target="https://barttorvik.com/team.php?team=Mercer&amp;year=2017" TargetMode="External"/><Relationship Id="rId676" Type="http://schemas.openxmlformats.org/officeDocument/2006/relationships/hyperlink" Target="https://barttorvik.com/team.php?team=Montana&amp;year=2017" TargetMode="External"/><Relationship Id="rId841" Type="http://schemas.openxmlformats.org/officeDocument/2006/relationships/hyperlink" Target="https://barttorvik.com/team.php?team=Stetson&amp;year=2017" TargetMode="External"/><Relationship Id="rId26" Type="http://schemas.openxmlformats.org/officeDocument/2006/relationships/hyperlink" Target="https://barttorvik.com/team.php?team=Louisville&amp;year=2017" TargetMode="External"/><Relationship Id="rId231" Type="http://schemas.openxmlformats.org/officeDocument/2006/relationships/hyperlink" Target="https://barttorvik.com/team.php?team=Lipscomb&amp;year=2017" TargetMode="External"/><Relationship Id="rId273" Type="http://schemas.openxmlformats.org/officeDocument/2006/relationships/hyperlink" Target="https://barttorvik.com/team.php?team=Montana&amp;year=2017" TargetMode="External"/><Relationship Id="rId329" Type="http://schemas.openxmlformats.org/officeDocument/2006/relationships/hyperlink" Target="https://barttorvik.com/team.php?team=South+Florida&amp;year=2017" TargetMode="External"/><Relationship Id="rId480" Type="http://schemas.openxmlformats.org/officeDocument/2006/relationships/hyperlink" Target="https://barttorvik.com/team.php?team=Purdue&amp;year=2017" TargetMode="External"/><Relationship Id="rId536" Type="http://schemas.openxmlformats.org/officeDocument/2006/relationships/hyperlink" Target="https://barttorvik.com/team.php?team=Utah&amp;year=2017" TargetMode="External"/><Relationship Id="rId701" Type="http://schemas.openxmlformats.org/officeDocument/2006/relationships/hyperlink" Target="https://barttorvik.com/team.php?team=Georgia+Southern&amp;year=2017" TargetMode="External"/><Relationship Id="rId68" Type="http://schemas.openxmlformats.org/officeDocument/2006/relationships/hyperlink" Target="https://barttorvik.com/team.php?team=Michigan+St.&amp;year=2017" TargetMode="External"/><Relationship Id="rId133" Type="http://schemas.openxmlformats.org/officeDocument/2006/relationships/hyperlink" Target="https://barttorvik.com/team.php?team=North+Carolina+St.&amp;year=2017" TargetMode="External"/><Relationship Id="rId175" Type="http://schemas.openxmlformats.org/officeDocument/2006/relationships/hyperlink" Target="https://barttorvik.com/team.php?team=UC+Davis&amp;year=2017" TargetMode="External"/><Relationship Id="rId340" Type="http://schemas.openxmlformats.org/officeDocument/2006/relationships/hyperlink" Target="https://barttorvik.com/team.php?team=Manhattan&amp;year=2017" TargetMode="External"/><Relationship Id="rId578" Type="http://schemas.openxmlformats.org/officeDocument/2006/relationships/hyperlink" Target="https://barttorvik.com/team.php?team=San+Francisco&amp;year=2017" TargetMode="External"/><Relationship Id="rId743" Type="http://schemas.openxmlformats.org/officeDocument/2006/relationships/hyperlink" Target="https://barttorvik.com/team.php?team=UC+Davis&amp;year=2017" TargetMode="External"/><Relationship Id="rId785" Type="http://schemas.openxmlformats.org/officeDocument/2006/relationships/hyperlink" Target="https://barttorvik.com/team.php?team=Miami+OH&amp;year=2017" TargetMode="External"/><Relationship Id="rId200" Type="http://schemas.openxmlformats.org/officeDocument/2006/relationships/hyperlink" Target="https://barttorvik.com/team.php?team=Oakland&amp;year=2017" TargetMode="External"/><Relationship Id="rId382" Type="http://schemas.openxmlformats.org/officeDocument/2006/relationships/hyperlink" Target="https://barttorvik.com/team.php?team=Grambling+St.&amp;year=2017" TargetMode="External"/><Relationship Id="rId438" Type="http://schemas.openxmlformats.org/officeDocument/2006/relationships/hyperlink" Target="https://barttorvik.com/team.php?team=Saint+Mary%27s&amp;year=2017" TargetMode="External"/><Relationship Id="rId603" Type="http://schemas.openxmlformats.org/officeDocument/2006/relationships/hyperlink" Target="https://barttorvik.com/team.php?team=Mississippi+St.&amp;year=2017" TargetMode="External"/><Relationship Id="rId645" Type="http://schemas.openxmlformats.org/officeDocument/2006/relationships/hyperlink" Target="https://barttorvik.com/team.php?team=Ball+St.&amp;year=2017" TargetMode="External"/><Relationship Id="rId687" Type="http://schemas.openxmlformats.org/officeDocument/2006/relationships/hyperlink" Target="https://barttorvik.com/team.php?team=San+Jose+St.&amp;year=2017" TargetMode="External"/><Relationship Id="rId810" Type="http://schemas.openxmlformats.org/officeDocument/2006/relationships/hyperlink" Target="https://barttorvik.com/team.php?team=Marist&amp;year=2017" TargetMode="External"/><Relationship Id="rId852" Type="http://schemas.openxmlformats.org/officeDocument/2006/relationships/hyperlink" Target="https://barttorvik.com/team.php?team=Howard&amp;year=2017" TargetMode="External"/><Relationship Id="rId242" Type="http://schemas.openxmlformats.org/officeDocument/2006/relationships/hyperlink" Target="https://barttorvik.com/team.php?team=Weber+St.&amp;year=2017" TargetMode="External"/><Relationship Id="rId284" Type="http://schemas.openxmlformats.org/officeDocument/2006/relationships/hyperlink" Target="https://barttorvik.com/team.php?team=Green+Bay&amp;year=2017" TargetMode="External"/><Relationship Id="rId491" Type="http://schemas.openxmlformats.org/officeDocument/2006/relationships/hyperlink" Target="https://barttorvik.com/team.php?team=Miami+FL&amp;year=2017" TargetMode="External"/><Relationship Id="rId505" Type="http://schemas.openxmlformats.org/officeDocument/2006/relationships/hyperlink" Target="https://barttorvik.com/team.php?team=Wake+Forest&amp;year=2017" TargetMode="External"/><Relationship Id="rId712" Type="http://schemas.openxmlformats.org/officeDocument/2006/relationships/hyperlink" Target="https://barttorvik.com/team.php?team=New+Orleans&amp;year=2017" TargetMode="External"/><Relationship Id="rId37" Type="http://schemas.openxmlformats.org/officeDocument/2006/relationships/hyperlink" Target="https://barttorvik.com/team.php?team=Iowa+St.&amp;year=2017" TargetMode="External"/><Relationship Id="rId79" Type="http://schemas.openxmlformats.org/officeDocument/2006/relationships/hyperlink" Target="https://barttorvik.com/team.php?team=VCU&amp;year=2017" TargetMode="External"/><Relationship Id="rId102" Type="http://schemas.openxmlformats.org/officeDocument/2006/relationships/hyperlink" Target="https://barttorvik.com/team.php?team=Seton+Hall&amp;year=2017" TargetMode="External"/><Relationship Id="rId144" Type="http://schemas.openxmlformats.org/officeDocument/2006/relationships/hyperlink" Target="https://barttorvik.com/team.php?team=New+Mexico+St.&amp;year=2017" TargetMode="External"/><Relationship Id="rId547" Type="http://schemas.openxmlformats.org/officeDocument/2006/relationships/hyperlink" Target="https://barttorvik.com/team.php?team=Richmond&amp;year=2017" TargetMode="External"/><Relationship Id="rId589" Type="http://schemas.openxmlformats.org/officeDocument/2006/relationships/hyperlink" Target="https://barttorvik.com/team.php?team=Florida+Gulf+Coast&amp;year=2017" TargetMode="External"/><Relationship Id="rId754" Type="http://schemas.openxmlformats.org/officeDocument/2006/relationships/hyperlink" Target="https://barttorvik.com/team.php?team=Jacksonville&amp;year=2017" TargetMode="External"/><Relationship Id="rId796" Type="http://schemas.openxmlformats.org/officeDocument/2006/relationships/hyperlink" Target="https://barttorvik.com/team.php?team=Quinnipiac&amp;year=2017" TargetMode="External"/><Relationship Id="rId90" Type="http://schemas.openxmlformats.org/officeDocument/2006/relationships/hyperlink" Target="https://barttorvik.com/team.php?team=Providence&amp;year=2017" TargetMode="External"/><Relationship Id="rId186" Type="http://schemas.openxmlformats.org/officeDocument/2006/relationships/hyperlink" Target="https://barttorvik.com/team.php?team=Colorado+St.&amp;year=2017" TargetMode="External"/><Relationship Id="rId351" Type="http://schemas.openxmlformats.org/officeDocument/2006/relationships/hyperlink" Target="https://barttorvik.com/team.php?team=Cornell&amp;year=2017" TargetMode="External"/><Relationship Id="rId393" Type="http://schemas.openxmlformats.org/officeDocument/2006/relationships/hyperlink" Target="https://barttorvik.com/team.php?team=Jackson+St.&amp;year=2017" TargetMode="External"/><Relationship Id="rId407" Type="http://schemas.openxmlformats.org/officeDocument/2006/relationships/hyperlink" Target="https://barttorvik.com/team.php?team=Southern+Miss&amp;year=2017" TargetMode="External"/><Relationship Id="rId449" Type="http://schemas.openxmlformats.org/officeDocument/2006/relationships/hyperlink" Target="https://barttorvik.com/team.php?team=Duke&amp;year=2017" TargetMode="External"/><Relationship Id="rId614" Type="http://schemas.openxmlformats.org/officeDocument/2006/relationships/hyperlink" Target="https://barttorvik.com/team.php?team=Samford&amp;year=2017" TargetMode="External"/><Relationship Id="rId656" Type="http://schemas.openxmlformats.org/officeDocument/2006/relationships/hyperlink" Target="https://barttorvik.com/team.php?team=La+Salle&amp;year=2017" TargetMode="External"/><Relationship Id="rId821" Type="http://schemas.openxmlformats.org/officeDocument/2006/relationships/hyperlink" Target="https://barttorvik.com/team.php?team=Incarnate+Word&amp;year=2017" TargetMode="External"/><Relationship Id="rId863" Type="http://schemas.openxmlformats.org/officeDocument/2006/relationships/hyperlink" Target="https://barttorvik.com/team.php?team=Presbyterian&amp;year=2017" TargetMode="External"/><Relationship Id="rId211" Type="http://schemas.openxmlformats.org/officeDocument/2006/relationships/hyperlink" Target="https://barttorvik.com/team.php?team=UNC+Greensboro&amp;year=2017" TargetMode="External"/><Relationship Id="rId253" Type="http://schemas.openxmlformats.org/officeDocument/2006/relationships/hyperlink" Target="https://barttorvik.com/team.php?team=Western+Kentucky&amp;year=2017" TargetMode="External"/><Relationship Id="rId295" Type="http://schemas.openxmlformats.org/officeDocument/2006/relationships/hyperlink" Target="https://barttorvik.com/team.php?team=Bradley&amp;year=2017" TargetMode="External"/><Relationship Id="rId309" Type="http://schemas.openxmlformats.org/officeDocument/2006/relationships/hyperlink" Target="https://barttorvik.com/team.php?team=Loyola+MD&amp;year=2017" TargetMode="External"/><Relationship Id="rId460" Type="http://schemas.openxmlformats.org/officeDocument/2006/relationships/hyperlink" Target="https://barttorvik.com/team.php?team=North+Carolina&amp;year=2017" TargetMode="External"/><Relationship Id="rId516" Type="http://schemas.openxmlformats.org/officeDocument/2006/relationships/hyperlink" Target="https://barttorvik.com/team.php?team=Xavier&amp;year=2017" TargetMode="External"/><Relationship Id="rId698" Type="http://schemas.openxmlformats.org/officeDocument/2006/relationships/hyperlink" Target="https://barttorvik.com/team.php?team=Portland&amp;year=2017" TargetMode="External"/><Relationship Id="rId48" Type="http://schemas.openxmlformats.org/officeDocument/2006/relationships/hyperlink" Target="https://barttorvik.com/team.php?team=Butler&amp;year=2017" TargetMode="External"/><Relationship Id="rId113" Type="http://schemas.openxmlformats.org/officeDocument/2006/relationships/hyperlink" Target="https://barttorvik.com/team.php?team=Colorado&amp;year=2017" TargetMode="External"/><Relationship Id="rId320" Type="http://schemas.openxmlformats.org/officeDocument/2006/relationships/hyperlink" Target="https://barttorvik.com/team.php?team=James+Madison&amp;year=2017" TargetMode="External"/><Relationship Id="rId558" Type="http://schemas.openxmlformats.org/officeDocument/2006/relationships/hyperlink" Target="https://barttorvik.com/team.php?team=USC&amp;year=2017" TargetMode="External"/><Relationship Id="rId723" Type="http://schemas.openxmlformats.org/officeDocument/2006/relationships/hyperlink" Target="https://barttorvik.com/team.php?team=South+Dakota+St.&amp;year=2017" TargetMode="External"/><Relationship Id="rId765" Type="http://schemas.openxmlformats.org/officeDocument/2006/relationships/hyperlink" Target="https://barttorvik.com/team.php?team=The+Citadel&amp;year=2017" TargetMode="External"/><Relationship Id="rId155" Type="http://schemas.openxmlformats.org/officeDocument/2006/relationships/hyperlink" Target="https://barttorvik.com/team.php?team=Mississippi&amp;year=2017" TargetMode="External"/><Relationship Id="rId197" Type="http://schemas.openxmlformats.org/officeDocument/2006/relationships/hyperlink" Target="https://barttorvik.com/team.php?team=Grand+Canyon&amp;year=2017" TargetMode="External"/><Relationship Id="rId362" Type="http://schemas.openxmlformats.org/officeDocument/2006/relationships/hyperlink" Target="https://barttorvik.com/team.php?team=LIU+Brooklyn&amp;year=2017" TargetMode="External"/><Relationship Id="rId418" Type="http://schemas.openxmlformats.org/officeDocument/2006/relationships/hyperlink" Target="https://barttorvik.com/team.php?team=Alabama+St.&amp;year=2017" TargetMode="External"/><Relationship Id="rId625" Type="http://schemas.openxmlformats.org/officeDocument/2006/relationships/hyperlink" Target="https://barttorvik.com/team.php?team=UC+Irvine&amp;year=2017" TargetMode="External"/><Relationship Id="rId832" Type="http://schemas.openxmlformats.org/officeDocument/2006/relationships/hyperlink" Target="https://barttorvik.com/team.php?team=Idaho+St.&amp;year=2017" TargetMode="External"/><Relationship Id="rId222" Type="http://schemas.openxmlformats.org/officeDocument/2006/relationships/hyperlink" Target="https://barttorvik.com/team.php?team=Coastal+Carolina&amp;year=2017" TargetMode="External"/><Relationship Id="rId264" Type="http://schemas.openxmlformats.org/officeDocument/2006/relationships/hyperlink" Target="https://barttorvik.com/team.php?team=Southeastern+Louisiana&amp;year=2017" TargetMode="External"/><Relationship Id="rId471" Type="http://schemas.openxmlformats.org/officeDocument/2006/relationships/hyperlink" Target="https://barttorvik.com/team.php?team=Iowa+St.&amp;year=2017" TargetMode="External"/><Relationship Id="rId667" Type="http://schemas.openxmlformats.org/officeDocument/2006/relationships/hyperlink" Target="https://barttorvik.com/team.php?team=North+Dakota&amp;year=2017" TargetMode="External"/><Relationship Id="rId17" Type="http://schemas.openxmlformats.org/officeDocument/2006/relationships/hyperlink" Target="https://barttorvik.com/team.php?team=Villanova&amp;year=2017" TargetMode="External"/><Relationship Id="rId59" Type="http://schemas.openxmlformats.org/officeDocument/2006/relationships/hyperlink" Target="https://barttorvik.com/team.php?team=Indiana&amp;year=2017" TargetMode="External"/><Relationship Id="rId124" Type="http://schemas.openxmlformats.org/officeDocument/2006/relationships/hyperlink" Target="https://barttorvik.com/team.php?team=East+Tennessee+St.&amp;year=2017" TargetMode="External"/><Relationship Id="rId527" Type="http://schemas.openxmlformats.org/officeDocument/2006/relationships/hyperlink" Target="https://barttorvik.com/team.php?team=Princeton&amp;year=2017" TargetMode="External"/><Relationship Id="rId569" Type="http://schemas.openxmlformats.org/officeDocument/2006/relationships/hyperlink" Target="https://barttorvik.com/team.php?team=College+of+Charleston&amp;year=2017" TargetMode="External"/><Relationship Id="rId734" Type="http://schemas.openxmlformats.org/officeDocument/2006/relationships/hyperlink" Target="https://barttorvik.com/team.php?team=USC+Upstate&amp;year=2017" TargetMode="External"/><Relationship Id="rId776" Type="http://schemas.openxmlformats.org/officeDocument/2006/relationships/hyperlink" Target="https://barttorvik.com/team.php?team=Abilene+Christian&amp;year=2017" TargetMode="External"/><Relationship Id="rId70" Type="http://schemas.openxmlformats.org/officeDocument/2006/relationships/hyperlink" Target="https://barttorvik.com/team.php?team=Dayton&amp;year=2017" TargetMode="External"/><Relationship Id="rId166" Type="http://schemas.openxmlformats.org/officeDocument/2006/relationships/hyperlink" Target="https://barttorvik.com/team.php?team=Boise+St.&amp;year=2017" TargetMode="External"/><Relationship Id="rId331" Type="http://schemas.openxmlformats.org/officeDocument/2006/relationships/hyperlink" Target="https://barttorvik.com/team.php?team=Cal+St.+Fullerton&amp;year=2017" TargetMode="External"/><Relationship Id="rId373" Type="http://schemas.openxmlformats.org/officeDocument/2006/relationships/hyperlink" Target="https://barttorvik.com/team.php?team=Youngstown+St.&amp;year=2017" TargetMode="External"/><Relationship Id="rId429" Type="http://schemas.openxmlformats.org/officeDocument/2006/relationships/hyperlink" Target="https://barttorvik.com/team.php?team=Alabama+A%26M&amp;year=2017" TargetMode="External"/><Relationship Id="rId580" Type="http://schemas.openxmlformats.org/officeDocument/2006/relationships/hyperlink" Target="https://barttorvik.com/team.php?team=Belmont&amp;year=2017" TargetMode="External"/><Relationship Id="rId636" Type="http://schemas.openxmlformats.org/officeDocument/2006/relationships/hyperlink" Target="https://barttorvik.com/team.php?team=Gardner+Webb&amp;year=2017" TargetMode="External"/><Relationship Id="rId801" Type="http://schemas.openxmlformats.org/officeDocument/2006/relationships/hyperlink" Target="https://barttorvik.com/team.php?team=Youngstown+St.&amp;year=2017" TargetMode="External"/><Relationship Id="rId1" Type="http://schemas.openxmlformats.org/officeDocument/2006/relationships/hyperlink" Target="https://barttorvik.com/team.php?team=North+Carolina&amp;year=2017" TargetMode="External"/><Relationship Id="rId233" Type="http://schemas.openxmlformats.org/officeDocument/2006/relationships/hyperlink" Target="https://barttorvik.com/team.php?team=Kent+St.&amp;year=2017" TargetMode="External"/><Relationship Id="rId440" Type="http://schemas.openxmlformats.org/officeDocument/2006/relationships/hyperlink" Target="https://barttorvik.com/team.php?team=Virginia&amp;year=2017" TargetMode="External"/><Relationship Id="rId678" Type="http://schemas.openxmlformats.org/officeDocument/2006/relationships/hyperlink" Target="https://barttorvik.com/team.php?team=Utah+St.&amp;year=2017" TargetMode="External"/><Relationship Id="rId843" Type="http://schemas.openxmlformats.org/officeDocument/2006/relationships/hyperlink" Target="https://barttorvik.com/team.php?team=Southern&amp;year=2017" TargetMode="External"/><Relationship Id="rId28" Type="http://schemas.openxmlformats.org/officeDocument/2006/relationships/hyperlink" Target="https://barttorvik.com/team.php?team=Duke&amp;year=2017" TargetMode="External"/><Relationship Id="rId275" Type="http://schemas.openxmlformats.org/officeDocument/2006/relationships/hyperlink" Target="https://barttorvik.com/team.php?team=Hofstra&amp;year=2017" TargetMode="External"/><Relationship Id="rId300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482" Type="http://schemas.openxmlformats.org/officeDocument/2006/relationships/hyperlink" Target="https://barttorvik.com/team.php?team=Wichita+St.&amp;year=2017" TargetMode="External"/><Relationship Id="rId538" Type="http://schemas.openxmlformats.org/officeDocument/2006/relationships/hyperlink" Target="https://barttorvik.com/team.php?team=Providence&amp;year=2017" TargetMode="External"/><Relationship Id="rId703" Type="http://schemas.openxmlformats.org/officeDocument/2006/relationships/hyperlink" Target="https://barttorvik.com/team.php?team=Duquesne&amp;year=2017" TargetMode="External"/><Relationship Id="rId745" Type="http://schemas.openxmlformats.org/officeDocument/2006/relationships/hyperlink" Target="https://barttorvik.com/team.php?team=Brown&amp;year=2017" TargetMode="External"/><Relationship Id="rId81" Type="http://schemas.openxmlformats.org/officeDocument/2006/relationships/hyperlink" Target="https://barttorvik.com/team.php?team=Texas+Tech&amp;year=2017" TargetMode="External"/><Relationship Id="rId135" Type="http://schemas.openxmlformats.org/officeDocument/2006/relationships/hyperlink" Target="https://barttorvik.com/team.php?team=Middle+Tennessee&amp;year=2017" TargetMode="External"/><Relationship Id="rId177" Type="http://schemas.openxmlformats.org/officeDocument/2006/relationships/hyperlink" Target="https://barttorvik.com/team.php?team=Towson&amp;year=2017" TargetMode="External"/><Relationship Id="rId342" Type="http://schemas.openxmlformats.org/officeDocument/2006/relationships/hyperlink" Target="https://barttorvik.com/team.php?team=Prairie+View+A%26M&amp;year=2017" TargetMode="External"/><Relationship Id="rId384" Type="http://schemas.openxmlformats.org/officeDocument/2006/relationships/hyperlink" Target="https://barttorvik.com/team.php?team=Florida+Atlantic&amp;year=2017" TargetMode="External"/><Relationship Id="rId591" Type="http://schemas.openxmlformats.org/officeDocument/2006/relationships/hyperlink" Target="https://barttorvik.com/team.php?team=Iona&amp;year=2017" TargetMode="External"/><Relationship Id="rId605" Type="http://schemas.openxmlformats.org/officeDocument/2006/relationships/hyperlink" Target="https://barttorvik.com/team.php?team=Fresno+St.&amp;year=2017" TargetMode="External"/><Relationship Id="rId787" Type="http://schemas.openxmlformats.org/officeDocument/2006/relationships/hyperlink" Target="https://barttorvik.com/team.php?team=Niagara&amp;year=2017" TargetMode="External"/><Relationship Id="rId812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202" Type="http://schemas.openxmlformats.org/officeDocument/2006/relationships/hyperlink" Target="https://barttorvik.com/team.php?team=Florida+Gulf+Coast&amp;year=2017" TargetMode="External"/><Relationship Id="rId244" Type="http://schemas.openxmlformats.org/officeDocument/2006/relationships/hyperlink" Target="https://barttorvik.com/team.php?team=Rutgers&amp;year=2017" TargetMode="External"/><Relationship Id="rId647" Type="http://schemas.openxmlformats.org/officeDocument/2006/relationships/hyperlink" Target="https://barttorvik.com/team.php?team=Northern+Kentucky&amp;year=2017" TargetMode="External"/><Relationship Id="rId689" Type="http://schemas.openxmlformats.org/officeDocument/2006/relationships/hyperlink" Target="https://barttorvik.com/team.php?team=Northern+Illinois&amp;year=2017" TargetMode="External"/><Relationship Id="rId854" Type="http://schemas.openxmlformats.org/officeDocument/2006/relationships/hyperlink" Target="https://barttorvik.com/team.php?team=Grambling+St.&amp;year=2017" TargetMode="External"/><Relationship Id="rId39" Type="http://schemas.openxmlformats.org/officeDocument/2006/relationships/hyperlink" Target="https://barttorvik.com/team.php?team=South+Carolina&amp;year=2017" TargetMode="External"/><Relationship Id="rId286" Type="http://schemas.openxmlformats.org/officeDocument/2006/relationships/hyperlink" Target="https://barttorvik.com/team.php?team=Tennessee+Martin&amp;year=2017" TargetMode="External"/><Relationship Id="rId451" Type="http://schemas.openxmlformats.org/officeDocument/2006/relationships/hyperlink" Target="https://barttorvik.com/team.php?team=West+Virginia&amp;year=2017" TargetMode="External"/><Relationship Id="rId493" Type="http://schemas.openxmlformats.org/officeDocument/2006/relationships/hyperlink" Target="https://barttorvik.com/team.php?team=Vanderbilt&amp;year=2017" TargetMode="External"/><Relationship Id="rId507" Type="http://schemas.openxmlformats.org/officeDocument/2006/relationships/hyperlink" Target="https://barttorvik.com/team.php?team=Marquette&amp;year=2017" TargetMode="External"/><Relationship Id="rId549" Type="http://schemas.openxmlformats.org/officeDocument/2006/relationships/hyperlink" Target="https://barttorvik.com/team.php?team=Colorado+St.&amp;year=2017" TargetMode="External"/><Relationship Id="rId714" Type="http://schemas.openxmlformats.org/officeDocument/2006/relationships/hyperlink" Target="https://barttorvik.com/team.php?team=Tennessee+Martin&amp;year=2017" TargetMode="External"/><Relationship Id="rId756" Type="http://schemas.openxmlformats.org/officeDocument/2006/relationships/hyperlink" Target="https://barttorvik.com/team.php?team=Tennessee+Tech&amp;year=2017" TargetMode="External"/><Relationship Id="rId50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104" Type="http://schemas.openxmlformats.org/officeDocument/2006/relationships/hyperlink" Target="https://barttorvik.com/team.php?team=USC&amp;year=2017" TargetMode="External"/><Relationship Id="rId146" Type="http://schemas.openxmlformats.org/officeDocument/2006/relationships/hyperlink" Target="https://barttorvik.com/team.php?team=Valparaiso&amp;year=2017" TargetMode="External"/><Relationship Id="rId188" Type="http://schemas.openxmlformats.org/officeDocument/2006/relationships/hyperlink" Target="https://barttorvik.com/team.php?team=Lamar&amp;year=2017" TargetMode="External"/><Relationship Id="rId311" Type="http://schemas.openxmlformats.org/officeDocument/2006/relationships/hyperlink" Target="https://barttorvik.com/team.php?team=Mount+St.+Mary%27s&amp;year=2017" TargetMode="External"/><Relationship Id="rId353" Type="http://schemas.openxmlformats.org/officeDocument/2006/relationships/hyperlink" Target="https://barttorvik.com/trank.php?&amp;begin=20161101&amp;end=20170501&amp;conlimit=All&amp;year=2017&amp;top=0&amp;venue=H&amp;type=All&amp;mingames=0&amp;quad=5&amp;rpi=" TargetMode="External"/><Relationship Id="rId395" Type="http://schemas.openxmlformats.org/officeDocument/2006/relationships/hyperlink" Target="https://barttorvik.com/team.php?team=Colgate&amp;year=2017" TargetMode="External"/><Relationship Id="rId409" Type="http://schemas.openxmlformats.org/officeDocument/2006/relationships/hyperlink" Target="https://barttorvik.com/team.php?team=Hartford&amp;year=2017" TargetMode="External"/><Relationship Id="rId560" Type="http://schemas.openxmlformats.org/officeDocument/2006/relationships/hyperlink" Target="https://barttorvik.com/team.php?team=UCF&amp;year=2017" TargetMode="External"/><Relationship Id="rId798" Type="http://schemas.openxmlformats.org/officeDocument/2006/relationships/hyperlink" Target="https://barttorvik.com/team.php?team=NJIT&amp;year=2017" TargetMode="External"/><Relationship Id="rId92" Type="http://schemas.openxmlformats.org/officeDocument/2006/relationships/hyperlink" Target="https://barttorvik.com/team.php?team=Illinois+St.&amp;year=2017" TargetMode="External"/><Relationship Id="rId213" Type="http://schemas.openxmlformats.org/officeDocument/2006/relationships/hyperlink" Target="https://barttorvik.com/team.php?team=East+Carolina&amp;year=2017" TargetMode="External"/><Relationship Id="rId420" Type="http://schemas.openxmlformats.org/officeDocument/2006/relationships/hyperlink" Target="https://barttorvik.com/team.php?team=Mississippi+Valley+St.&amp;year=2017" TargetMode="External"/><Relationship Id="rId616" Type="http://schemas.openxmlformats.org/officeDocument/2006/relationships/hyperlink" Target="https://barttorvik.com/team.php?team=Yale&amp;year=2017" TargetMode="External"/><Relationship Id="rId658" Type="http://schemas.openxmlformats.org/officeDocument/2006/relationships/hyperlink" Target="https://barttorvik.com/team.php?team=Toledo&amp;year=2017" TargetMode="External"/><Relationship Id="rId823" Type="http://schemas.openxmlformats.org/officeDocument/2006/relationships/hyperlink" Target="https://barttorvik.com/team.php?team=Maryland+Eastern+Shore&amp;year=2017" TargetMode="External"/><Relationship Id="rId255" Type="http://schemas.openxmlformats.org/officeDocument/2006/relationships/hyperlink" Target="https://barttorvik.com/team.php?team=Samford&amp;year=2017" TargetMode="External"/><Relationship Id="rId297" Type="http://schemas.openxmlformats.org/officeDocument/2006/relationships/hyperlink" Target="https://barttorvik.com/team.php?team=UMBC&amp;year=2017" TargetMode="External"/><Relationship Id="rId462" Type="http://schemas.openxmlformats.org/officeDocument/2006/relationships/hyperlink" Target="https://barttorvik.com/team.php?team=Notre+Dame&amp;year=2017" TargetMode="External"/><Relationship Id="rId518" Type="http://schemas.openxmlformats.org/officeDocument/2006/relationships/hyperlink" Target="https://barttorvik.com/team.php?team=Virginia+Tech&amp;year=2017" TargetMode="External"/><Relationship Id="rId725" Type="http://schemas.openxmlformats.org/officeDocument/2006/relationships/hyperlink" Target="https://barttorvik.com/team.php?team=LIU+Brooklyn&amp;year=2017" TargetMode="External"/><Relationship Id="rId115" Type="http://schemas.openxmlformats.org/officeDocument/2006/relationships/hyperlink" Target="https://barttorvik.com/team.php?team=Vermont&amp;year=2017" TargetMode="External"/><Relationship Id="rId157" Type="http://schemas.openxmlformats.org/officeDocument/2006/relationships/hyperlink" Target="https://barttorvik.com/team.php?team=Chattanooga&amp;year=2017" TargetMode="External"/><Relationship Id="rId322" Type="http://schemas.openxmlformats.org/officeDocument/2006/relationships/hyperlink" Target="https://barttorvik.com/team.php?team=San+Jose+St.&amp;year=2017" TargetMode="External"/><Relationship Id="rId364" Type="http://schemas.openxmlformats.org/officeDocument/2006/relationships/hyperlink" Target="https://barttorvik.com/team.php?team=Norfolk+St.&amp;year=2017" TargetMode="External"/><Relationship Id="rId767" Type="http://schemas.openxmlformats.org/officeDocument/2006/relationships/hyperlink" Target="https://barttorvik.com/team.php?team=Detroit&amp;year=2017" TargetMode="External"/><Relationship Id="rId61" Type="http://schemas.openxmlformats.org/officeDocument/2006/relationships/hyperlink" Target="https://barttorvik.com/team.php?team=Miami+FL&amp;year=2017" TargetMode="External"/><Relationship Id="rId199" Type="http://schemas.openxmlformats.org/officeDocument/2006/relationships/hyperlink" Target="https://barttorvik.com/team.php?team=College+of+Charleston&amp;year=2017" TargetMode="External"/><Relationship Id="rId571" Type="http://schemas.openxmlformats.org/officeDocument/2006/relationships/hyperlink" Target="https://barttorvik.com/team.php?team=BYU&amp;year=2017" TargetMode="External"/><Relationship Id="rId627" Type="http://schemas.openxmlformats.org/officeDocument/2006/relationships/hyperlink" Target="https://barttorvik.com/team.php?team=Elon&amp;year=2017" TargetMode="External"/><Relationship Id="rId669" Type="http://schemas.openxmlformats.org/officeDocument/2006/relationships/hyperlink" Target="https://barttorvik.com/team.php?team=Lipscomb&amp;year=2017" TargetMode="External"/><Relationship Id="rId834" Type="http://schemas.openxmlformats.org/officeDocument/2006/relationships/hyperlink" Target="https://barttorvik.com/team.php?team=North+Texas&amp;year=2017" TargetMode="External"/><Relationship Id="rId19" Type="http://schemas.openxmlformats.org/officeDocument/2006/relationships/hyperlink" Target="https://barttorvik.com/team.php?team=Florida&amp;year=2017" TargetMode="External"/><Relationship Id="rId224" Type="http://schemas.openxmlformats.org/officeDocument/2006/relationships/hyperlink" Target="https://barttorvik.com/team.php?team=Northern+Kentucky&amp;year=2017" TargetMode="External"/><Relationship Id="rId266" Type="http://schemas.openxmlformats.org/officeDocument/2006/relationships/hyperlink" Target="https://barttorvik.com/team.php?team=George+Mason&amp;year=2017" TargetMode="External"/><Relationship Id="rId431" Type="http://schemas.openxmlformats.org/officeDocument/2006/relationships/hyperlink" Target="https://barttorvik.com/team.php?team=Longwood&amp;year=2017" TargetMode="External"/><Relationship Id="rId473" Type="http://schemas.openxmlformats.org/officeDocument/2006/relationships/hyperlink" Target="https://barttorvik.com/team.php?team=Creighton&amp;year=2017" TargetMode="External"/><Relationship Id="rId529" Type="http://schemas.openxmlformats.org/officeDocument/2006/relationships/hyperlink" Target="https://barttorvik.com/team.php?team=Davidson&amp;year=2017" TargetMode="External"/><Relationship Id="rId680" Type="http://schemas.openxmlformats.org/officeDocument/2006/relationships/hyperlink" Target="https://barttorvik.com/team.php?team=Tulsa&amp;year=2017" TargetMode="External"/><Relationship Id="rId736" Type="http://schemas.openxmlformats.org/officeDocument/2006/relationships/hyperlink" Target="https://barttorvik.com/team.php?team=Illinois+Chicago&amp;year=2017" TargetMode="External"/><Relationship Id="rId30" Type="http://schemas.openxmlformats.org/officeDocument/2006/relationships/hyperlink" Target="https://barttorvik.com/team.php?team=Kansas&amp;year=2017" TargetMode="External"/><Relationship Id="rId126" Type="http://schemas.openxmlformats.org/officeDocument/2006/relationships/hyperlink" Target="https://barttorvik.com/team.php?team=Rhode+Island&amp;year=2017" TargetMode="External"/><Relationship Id="rId168" Type="http://schemas.openxmlformats.org/officeDocument/2006/relationships/hyperlink" Target="https://barttorvik.com/team.php?team=Utah+St.&amp;year=2017" TargetMode="External"/><Relationship Id="rId333" Type="http://schemas.openxmlformats.org/officeDocument/2006/relationships/hyperlink" Target="https://barttorvik.com/team.php?team=Little+Rock&amp;year=2017" TargetMode="External"/><Relationship Id="rId540" Type="http://schemas.openxmlformats.org/officeDocument/2006/relationships/hyperlink" Target="https://barttorvik.com/team.php?team=Texas+Tech&amp;year=2017" TargetMode="External"/><Relationship Id="rId778" Type="http://schemas.openxmlformats.org/officeDocument/2006/relationships/hyperlink" Target="https://barttorvik.com/team.php?team=South+Alabama&amp;year=2017" TargetMode="External"/><Relationship Id="rId72" Type="http://schemas.openxmlformats.org/officeDocument/2006/relationships/hyperlink" Target="https://barttorvik.com/team.php?team=Clemson&amp;year=2017" TargetMode="External"/><Relationship Id="rId375" Type="http://schemas.openxmlformats.org/officeDocument/2006/relationships/hyperlink" Target="https://barttorvik.com/team.php?team=Brown&amp;year=2017" TargetMode="External"/><Relationship Id="rId582" Type="http://schemas.openxmlformats.org/officeDocument/2006/relationships/hyperlink" Target="https://barttorvik.com/team.php?team=Penn&amp;year=2017" TargetMode="External"/><Relationship Id="rId638" Type="http://schemas.openxmlformats.org/officeDocument/2006/relationships/hyperlink" Target="https://barttorvik.com/team.php?team=Louisiana+Lafayette&amp;year=2017" TargetMode="External"/><Relationship Id="rId803" Type="http://schemas.openxmlformats.org/officeDocument/2006/relationships/hyperlink" Target="https://barttorvik.com/team.php?team=Charleston+Southern&amp;year=2017" TargetMode="External"/><Relationship Id="rId845" Type="http://schemas.openxmlformats.org/officeDocument/2006/relationships/hyperlink" Target="https://barttorvik.com/team.php?team=South+Carolina+St.&amp;year=2017" TargetMode="External"/><Relationship Id="rId3" Type="http://schemas.openxmlformats.org/officeDocument/2006/relationships/hyperlink" Target="https://barttorvik.com/team.php?team=Wichita+St.&amp;year=2017" TargetMode="External"/><Relationship Id="rId235" Type="http://schemas.openxmlformats.org/officeDocument/2006/relationships/hyperlink" Target="https://barttorvik.com/team.php?team=Elon&amp;year=2017" TargetMode="External"/><Relationship Id="rId277" Type="http://schemas.openxmlformats.org/officeDocument/2006/relationships/hyperlink" Target="https://barttorvik.com/team.php?team=Long+Beach+St.&amp;year=2017" TargetMode="External"/><Relationship Id="rId400" Type="http://schemas.openxmlformats.org/officeDocument/2006/relationships/hyperlink" Target="https://barttorvik.com/team.php?team=Milwaukee&amp;year=2017" TargetMode="External"/><Relationship Id="rId442" Type="http://schemas.openxmlformats.org/officeDocument/2006/relationships/hyperlink" Target="https://barttorvik.com/team.php?team=Kentucky&amp;year=2017" TargetMode="External"/><Relationship Id="rId484" Type="http://schemas.openxmlformats.org/officeDocument/2006/relationships/hyperlink" Target="https://barttorvik.com/team.php?team=Kansas+St.&amp;year=2017" TargetMode="External"/><Relationship Id="rId705" Type="http://schemas.openxmlformats.org/officeDocument/2006/relationships/hyperlink" Target="https://barttorvik.com/team.php?team=Fordham&amp;year=2017" TargetMode="External"/><Relationship Id="rId137" Type="http://schemas.openxmlformats.org/officeDocument/2006/relationships/hyperlink" Target="https://barttorvik.com/team.php?team=Auburn&amp;year=2017" TargetMode="External"/><Relationship Id="rId302" Type="http://schemas.openxmlformats.org/officeDocument/2006/relationships/hyperlink" Target="https://barttorvik.com/team.php?team=Portland+St.&amp;year=2017" TargetMode="External"/><Relationship Id="rId344" Type="http://schemas.openxmlformats.org/officeDocument/2006/relationships/hyperlink" Target="https://barttorvik.com/team.php?team=Wagner&amp;year=2017" TargetMode="External"/><Relationship Id="rId691" Type="http://schemas.openxmlformats.org/officeDocument/2006/relationships/hyperlink" Target="https://barttorvik.com/team.php?team=Missouri&amp;year=2017" TargetMode="External"/><Relationship Id="rId747" Type="http://schemas.openxmlformats.org/officeDocument/2006/relationships/hyperlink" Target="https://barttorvik.com/team.php?team=Texas+Southern&amp;year=2017" TargetMode="External"/><Relationship Id="rId789" Type="http://schemas.openxmlformats.org/officeDocument/2006/relationships/hyperlink" Target="https://barttorvik.com/team.php?team=High+Point&amp;year=2017" TargetMode="External"/><Relationship Id="rId41" Type="http://schemas.openxmlformats.org/officeDocument/2006/relationships/hyperlink" Target="https://barttorvik.com/team.php?team=Wake+Forest&amp;year=2017" TargetMode="External"/><Relationship Id="rId83" Type="http://schemas.openxmlformats.org/officeDocument/2006/relationships/hyperlink" Target="https://barttorvik.com/team.php?team=Northwestern&amp;year=2017" TargetMode="External"/><Relationship Id="rId179" Type="http://schemas.openxmlformats.org/officeDocument/2006/relationships/hyperlink" Target="https://barttorvik.com/team.php?team=Temple&amp;year=2017" TargetMode="External"/><Relationship Id="rId386" Type="http://schemas.openxmlformats.org/officeDocument/2006/relationships/hyperlink" Target="https://barttorvik.com/team.php?team=Western+Carolina&amp;year=2017" TargetMode="External"/><Relationship Id="rId551" Type="http://schemas.openxmlformats.org/officeDocument/2006/relationships/hyperlink" Target="https://barttorvik.com/team.php?team=Dayton&amp;year=2017" TargetMode="External"/><Relationship Id="rId593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607" Type="http://schemas.openxmlformats.org/officeDocument/2006/relationships/hyperlink" Target="https://barttorvik.com/team.php?team=Valparaiso&amp;year=2017" TargetMode="External"/><Relationship Id="rId649" Type="http://schemas.openxmlformats.org/officeDocument/2006/relationships/hyperlink" Target="https://barttorvik.com/team.php?team=Eastern+Michigan&amp;year=2017" TargetMode="External"/><Relationship Id="rId814" Type="http://schemas.openxmlformats.org/officeDocument/2006/relationships/hyperlink" Target="https://barttorvik.com/team.php?team=UT+Rio+Grande+Valley&amp;year=2017" TargetMode="External"/><Relationship Id="rId856" Type="http://schemas.openxmlformats.org/officeDocument/2006/relationships/hyperlink" Target="https://barttorvik.com/team.php?team=St.+Francis+NY&amp;year=2017" TargetMode="External"/><Relationship Id="rId190" Type="http://schemas.openxmlformats.org/officeDocument/2006/relationships/hyperlink" Target="https://barttorvik.com/team.php?team=Belmont&amp;year=2017" TargetMode="External"/><Relationship Id="rId204" Type="http://schemas.openxmlformats.org/officeDocument/2006/relationships/hyperlink" Target="https://barttorvik.com/team.php?team=Western+Michigan&amp;year=2017" TargetMode="External"/><Relationship Id="rId246" Type="http://schemas.openxmlformats.org/officeDocument/2006/relationships/hyperlink" Target="https://barttorvik.com/team.php?team=Stephen+F.+Austin&amp;year=2017" TargetMode="External"/><Relationship Id="rId288" Type="http://schemas.openxmlformats.org/officeDocument/2006/relationships/hyperlink" Target="https://barttorvik.com/team.php?team=Sam+Houston+St.&amp;year=2017" TargetMode="External"/><Relationship Id="rId411" Type="http://schemas.openxmlformats.org/officeDocument/2006/relationships/hyperlink" Target="https://barttorvik.com/team.php?team=Bethune+Cookman&amp;year=2017" TargetMode="External"/><Relationship Id="rId453" Type="http://schemas.openxmlformats.org/officeDocument/2006/relationships/hyperlink" Target="https://barttorvik.com/team.php?team=Michigan&amp;year=2017" TargetMode="External"/><Relationship Id="rId509" Type="http://schemas.openxmlformats.org/officeDocument/2006/relationships/hyperlink" Target="https://barttorvik.com/team.php?team=Alabama&amp;year=2017" TargetMode="External"/><Relationship Id="rId660" Type="http://schemas.openxmlformats.org/officeDocument/2006/relationships/hyperlink" Target="https://barttorvik.com/team.php?team=Evansville&amp;year=2017" TargetMode="External"/><Relationship Id="rId106" Type="http://schemas.openxmlformats.org/officeDocument/2006/relationships/hyperlink" Target="https://barttorvik.com/team.php?team=Tennessee&amp;year=2017" TargetMode="External"/><Relationship Id="rId313" Type="http://schemas.openxmlformats.org/officeDocument/2006/relationships/hyperlink" Target="https://barttorvik.com/team.php?team=Montana+St.&amp;year=2017" TargetMode="External"/><Relationship Id="rId495" Type="http://schemas.openxmlformats.org/officeDocument/2006/relationships/hyperlink" Target="https://barttorvik.com/team.php?team=Oregon&amp;year=2017" TargetMode="External"/><Relationship Id="rId716" Type="http://schemas.openxmlformats.org/officeDocument/2006/relationships/hyperlink" Target="https://barttorvik.com/team.php?team=Long+Beach+St.&amp;year=2017" TargetMode="External"/><Relationship Id="rId758" Type="http://schemas.openxmlformats.org/officeDocument/2006/relationships/hyperlink" Target="https://barttorvik.com/team.php?team=Pacific&amp;year=2017" TargetMode="External"/><Relationship Id="rId10" Type="http://schemas.openxmlformats.org/officeDocument/2006/relationships/hyperlink" Target="https://barttorvik.com/team.php?team=West+Virginia&amp;year=2017" TargetMode="External"/><Relationship Id="rId52" Type="http://schemas.openxmlformats.org/officeDocument/2006/relationships/hyperlink" Target="https://barttorvik.com/team.php?team=Marquette&amp;year=2017" TargetMode="External"/><Relationship Id="rId94" Type="http://schemas.openxmlformats.org/officeDocument/2006/relationships/hyperlink" Target="https://barttorvik.com/team.php?team=Arkansas&amp;year=2017" TargetMode="External"/><Relationship Id="rId148" Type="http://schemas.openxmlformats.org/officeDocument/2006/relationships/hyperlink" Target="https://barttorvik.com/team.php?team=Toledo&amp;year=2017" TargetMode="External"/><Relationship Id="rId355" Type="http://schemas.openxmlformats.org/officeDocument/2006/relationships/hyperlink" Target="https://barttorvik.com/team.php?team=Jacksonville+St.&amp;year=2017" TargetMode="External"/><Relationship Id="rId397" Type="http://schemas.openxmlformats.org/officeDocument/2006/relationships/hyperlink" Target="https://barttorvik.com/team.php?team=Robert+Morris&amp;year=2017" TargetMode="External"/><Relationship Id="rId520" Type="http://schemas.openxmlformats.org/officeDocument/2006/relationships/hyperlink" Target="https://barttorvik.com/team.php?team=Arkansas&amp;year=2017" TargetMode="External"/><Relationship Id="rId562" Type="http://schemas.openxmlformats.org/officeDocument/2006/relationships/hyperlink" Target="https://barttorvik.com/team.php?team=VCU&amp;year=2017" TargetMode="External"/><Relationship Id="rId618" Type="http://schemas.openxmlformats.org/officeDocument/2006/relationships/hyperlink" Target="https://barttorvik.com/team.php?team=Troy&amp;year=2017" TargetMode="External"/><Relationship Id="rId825" Type="http://schemas.openxmlformats.org/officeDocument/2006/relationships/hyperlink" Target="https://barttorvik.com/team.php?team=Alcorn+St.&amp;year=2017" TargetMode="External"/><Relationship Id="rId215" Type="http://schemas.openxmlformats.org/officeDocument/2006/relationships/hyperlink" Target="https://barttorvik.com/team.php?team=New+Orleans&amp;year=2017" TargetMode="External"/><Relationship Id="rId257" Type="http://schemas.openxmlformats.org/officeDocument/2006/relationships/hyperlink" Target="https://barttorvik.com/team.php?team=Southern+Illinois&amp;year=2017" TargetMode="External"/><Relationship Id="rId422" Type="http://schemas.openxmlformats.org/officeDocument/2006/relationships/hyperlink" Target="https://barttorvik.com/team.php?team=Delaware+St.&amp;year=2017" TargetMode="External"/><Relationship Id="rId464" Type="http://schemas.openxmlformats.org/officeDocument/2006/relationships/hyperlink" Target="https://barttorvik.com/team.php?team=Arizona&amp;year=2017" TargetMode="External"/><Relationship Id="rId299" Type="http://schemas.openxmlformats.org/officeDocument/2006/relationships/hyperlink" Target="https://barttorvik.com/team.php?team=Oral+Roberts&amp;year=2017" TargetMode="External"/><Relationship Id="rId727" Type="http://schemas.openxmlformats.org/officeDocument/2006/relationships/hyperlink" Target="https://barttorvik.com/team.php?team=St.+Francis+PA&amp;year=2017" TargetMode="External"/><Relationship Id="rId63" Type="http://schemas.openxmlformats.org/officeDocument/2006/relationships/hyperlink" Target="https://barttorvik.com/team.php?team=Creighton&amp;year=2017" TargetMode="External"/><Relationship Id="rId159" Type="http://schemas.openxmlformats.org/officeDocument/2006/relationships/hyperlink" Target="https://barttorvik.com/team.php?team=Arkansas+St.&amp;year=2017" TargetMode="External"/><Relationship Id="rId366" Type="http://schemas.openxmlformats.org/officeDocument/2006/relationships/hyperlink" Target="https://barttorvik.com/team.php?team=Abilene+Christian&amp;year=2017" TargetMode="External"/><Relationship Id="rId573" Type="http://schemas.openxmlformats.org/officeDocument/2006/relationships/hyperlink" Target="https://barttorvik.com/team.php?team=Cal+St.+Bakersfield&amp;year=2017" TargetMode="External"/><Relationship Id="rId780" Type="http://schemas.openxmlformats.org/officeDocument/2006/relationships/hyperlink" Target="https://barttorvik.com/team.php?team=Bradley&amp;year=2017" TargetMode="External"/><Relationship Id="rId226" Type="http://schemas.openxmlformats.org/officeDocument/2006/relationships/hyperlink" Target="https://barttorvik.com/team.php?team=Eastern+Washington&amp;year=2017" TargetMode="External"/><Relationship Id="rId433" Type="http://schemas.openxmlformats.org/officeDocument/2006/relationships/hyperlink" Target="https://barttorvik.com/team.php?team=Gonzaga&amp;year=2017" TargetMode="External"/><Relationship Id="rId640" Type="http://schemas.openxmlformats.org/officeDocument/2006/relationships/hyperlink" Target="https://barttorvik.com/team.php?team=North+Carolina+Central&amp;year=2017" TargetMode="External"/><Relationship Id="rId738" Type="http://schemas.openxmlformats.org/officeDocument/2006/relationships/hyperlink" Target="https://barttorvik.com/team.php?team=UAB&amp;year=2017" TargetMode="External"/><Relationship Id="rId74" Type="http://schemas.openxmlformats.org/officeDocument/2006/relationships/hyperlink" Target="https://barttorvik.com/team.php?team=Minnesota&amp;year=2017" TargetMode="External"/><Relationship Id="rId377" Type="http://schemas.openxmlformats.org/officeDocument/2006/relationships/hyperlink" Target="https://barttorvik.com/team.php?team=North+Texas&amp;year=2017" TargetMode="External"/><Relationship Id="rId500" Type="http://schemas.openxmlformats.org/officeDocument/2006/relationships/hyperlink" Target="https://barttorvik.com/team.php?team=Northwestern&amp;year=2017" TargetMode="External"/><Relationship Id="rId584" Type="http://schemas.openxmlformats.org/officeDocument/2006/relationships/hyperlink" Target="https://barttorvik.com/team.php?team=Akron&amp;year=2017" TargetMode="External"/><Relationship Id="rId805" Type="http://schemas.openxmlformats.org/officeDocument/2006/relationships/hyperlink" Target="https://barttorvik.com/team.php?team=Austin+Peay&amp;year=2017" TargetMode="External"/><Relationship Id="rId5" Type="http://schemas.openxmlformats.org/officeDocument/2006/relationships/hyperlink" Target="https://barttorvik.com/team.php?team=Gonzaga&amp;year=2017" TargetMode="External"/><Relationship Id="rId237" Type="http://schemas.openxmlformats.org/officeDocument/2006/relationships/hyperlink" Target="https://barttorvik.com/team.php?team=Marshall&amp;year=2017" TargetMode="External"/><Relationship Id="rId791" Type="http://schemas.openxmlformats.org/officeDocument/2006/relationships/hyperlink" Target="https://barttorvik.com/team.php?team=Drake&amp;year=2017" TargetMode="External"/><Relationship Id="rId444" Type="http://schemas.openxmlformats.org/officeDocument/2006/relationships/hyperlink" Target="https://barttorvik.com/team.php?team=Louisville&amp;year=2017" TargetMode="External"/><Relationship Id="rId651" Type="http://schemas.openxmlformats.org/officeDocument/2006/relationships/hyperlink" Target="https://barttorvik.com/team.php?team=Arkansas+St.&amp;year=2017" TargetMode="External"/><Relationship Id="rId749" Type="http://schemas.openxmlformats.org/officeDocument/2006/relationships/hyperlink" Target="https://barttorvik.com/team.php?team=Campbell&amp;year=2017" TargetMode="External"/><Relationship Id="rId290" Type="http://schemas.openxmlformats.org/officeDocument/2006/relationships/hyperlink" Target="https://barttorvik.com/team.php?team=Fairleigh+Dickinson&amp;year=2017" TargetMode="External"/><Relationship Id="rId304" Type="http://schemas.openxmlformats.org/officeDocument/2006/relationships/hyperlink" Target="https://barttorvik.com/team.php?team=Fairfield&amp;year=2017" TargetMode="External"/><Relationship Id="rId388" Type="http://schemas.openxmlformats.org/officeDocument/2006/relationships/hyperlink" Target="https://barttorvik.com/team.php?team=Charleston+Southern&amp;year=2017" TargetMode="External"/><Relationship Id="rId511" Type="http://schemas.openxmlformats.org/officeDocument/2006/relationships/hyperlink" Target="https://barttorvik.com/team.php?team=Florida+St.&amp;year=2017" TargetMode="External"/><Relationship Id="rId609" Type="http://schemas.openxmlformats.org/officeDocument/2006/relationships/hyperlink" Target="https://barttorvik.com/team.php?team=Furman&amp;year=2017" TargetMode="External"/><Relationship Id="rId85" Type="http://schemas.openxmlformats.org/officeDocument/2006/relationships/hyperlink" Target="https://barttorvik.com/team.php?team=UCF&amp;year=2017" TargetMode="External"/><Relationship Id="rId150" Type="http://schemas.openxmlformats.org/officeDocument/2006/relationships/hyperlink" Target="https://barttorvik.com/team.php?team=Penn+St.&amp;year=2017" TargetMode="External"/><Relationship Id="rId595" Type="http://schemas.openxmlformats.org/officeDocument/2006/relationships/hyperlink" Target="https://barttorvik.com/team.php?team=Illinois&amp;year=2017" TargetMode="External"/><Relationship Id="rId816" Type="http://schemas.openxmlformats.org/officeDocument/2006/relationships/hyperlink" Target="https://barttorvik.com/team.php?team=Nicholls+St.&amp;year=2017" TargetMode="External"/><Relationship Id="rId248" Type="http://schemas.openxmlformats.org/officeDocument/2006/relationships/hyperlink" Target="https://barttorvik.com/team.php?team=North+Dakota&amp;year=2017" TargetMode="External"/><Relationship Id="rId455" Type="http://schemas.openxmlformats.org/officeDocument/2006/relationships/hyperlink" Target="https://barttorvik.com/team.php?team=Oklahoma+St.&amp;year=2017" TargetMode="External"/><Relationship Id="rId662" Type="http://schemas.openxmlformats.org/officeDocument/2006/relationships/hyperlink" Target="https://barttorvik.com/team.php?team=Wyoming&amp;year=2017" TargetMode="External"/><Relationship Id="rId12" Type="http://schemas.openxmlformats.org/officeDocument/2006/relationships/hyperlink" Target="https://barttorvik.com/team.php?team=SMU&amp;year=2017" TargetMode="External"/><Relationship Id="rId108" Type="http://schemas.openxmlformats.org/officeDocument/2006/relationships/hyperlink" Target="https://barttorvik.com/team.php?team=Maryland&amp;year=2017" TargetMode="External"/><Relationship Id="rId315" Type="http://schemas.openxmlformats.org/officeDocument/2006/relationships/hyperlink" Target="https://barttorvik.com/team.php?team=Utah+Valley&amp;year=2017" TargetMode="External"/><Relationship Id="rId522" Type="http://schemas.openxmlformats.org/officeDocument/2006/relationships/hyperlink" Target="https://barttorvik.com/team.php?team=Michigan+St.&amp;year=2017" TargetMode="External"/><Relationship Id="rId96" Type="http://schemas.openxmlformats.org/officeDocument/2006/relationships/hyperlink" Target="https://barttorvik.com/team.php?team=Ohio+St.&amp;year=2017" TargetMode="External"/><Relationship Id="rId161" Type="http://schemas.openxmlformats.org/officeDocument/2006/relationships/hyperlink" Target="https://barttorvik.com/team.php?team=Mississippi+St.&amp;year=2017" TargetMode="External"/><Relationship Id="rId399" Type="http://schemas.openxmlformats.org/officeDocument/2006/relationships/hyperlink" Target="https://barttorvik.com/team.php?team=Southern&amp;year=2017" TargetMode="External"/><Relationship Id="rId827" Type="http://schemas.openxmlformats.org/officeDocument/2006/relationships/hyperlink" Target="https://barttorvik.com/team.php?team=Central+Arkansas&amp;year=2017" TargetMode="External"/><Relationship Id="rId259" Type="http://schemas.openxmlformats.org/officeDocument/2006/relationships/hyperlink" Target="https://barttorvik.com/team.php?team=Winthrop&amp;year=2017" TargetMode="External"/><Relationship Id="rId466" Type="http://schemas.openxmlformats.org/officeDocument/2006/relationships/hyperlink" Target="https://barttorvik.com/team.php?team=Cincinnati&amp;year=2017" TargetMode="External"/><Relationship Id="rId673" Type="http://schemas.openxmlformats.org/officeDocument/2006/relationships/hyperlink" Target="https://barttorvik.com/team.php?team=Fort+Wayne&amp;year=2017" TargetMode="External"/><Relationship Id="rId23" Type="http://schemas.openxmlformats.org/officeDocument/2006/relationships/hyperlink" Target="https://barttorvik.com/team.php?team=Oregon&amp;year=2017" TargetMode="External"/><Relationship Id="rId119" Type="http://schemas.openxmlformats.org/officeDocument/2006/relationships/hyperlink" Target="https://barttorvik.com/team.php?team=BYU&amp;year=2017" TargetMode="External"/><Relationship Id="rId326" Type="http://schemas.openxmlformats.org/officeDocument/2006/relationships/hyperlink" Target="https://barttorvik.com/team.php?team=Tennessee+St.&amp;year=2017" TargetMode="External"/><Relationship Id="rId533" Type="http://schemas.openxmlformats.org/officeDocument/2006/relationships/hyperlink" Target="https://barttorvik.com/team.php?team=Nevada&amp;year=2017" TargetMode="External"/><Relationship Id="rId740" Type="http://schemas.openxmlformats.org/officeDocument/2006/relationships/hyperlink" Target="https://barttorvik.com/team.php?team=Air+Force&amp;year=2017" TargetMode="External"/><Relationship Id="rId838" Type="http://schemas.openxmlformats.org/officeDocument/2006/relationships/hyperlink" Target="https://barttorvik.com/trank.php?&amp;begin=20161101&amp;end=20170313&amp;conlimit=All&amp;year=2017&amp;top=0&amp;venue=A-N&amp;type=All&amp;mingames=0&amp;quad=5&amp;rpi=" TargetMode="External"/><Relationship Id="rId172" Type="http://schemas.openxmlformats.org/officeDocument/2006/relationships/hyperlink" Target="https://barttorvik.com/team.php?team=UNC+Asheville&amp;year=2017" TargetMode="External"/><Relationship Id="rId477" Type="http://schemas.openxmlformats.org/officeDocument/2006/relationships/hyperlink" Target="https://barttorvik.com/team.php?team=Rhode+Island&amp;year=2017" TargetMode="External"/><Relationship Id="rId600" Type="http://schemas.openxmlformats.org/officeDocument/2006/relationships/hyperlink" Target="https://barttorvik.com/team.php?team=Albany&amp;year=2017" TargetMode="External"/><Relationship Id="rId684" Type="http://schemas.openxmlformats.org/officeDocument/2006/relationships/hyperlink" Target="https://barttorvik.com/team.php?team=Southern+Illinois&amp;year=201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VCU&amp;year=2017" TargetMode="External"/><Relationship Id="rId299" Type="http://schemas.openxmlformats.org/officeDocument/2006/relationships/hyperlink" Target="https://barttorvik.com/team.php?team=Air+Force&amp;year=2017" TargetMode="External"/><Relationship Id="rId21" Type="http://schemas.openxmlformats.org/officeDocument/2006/relationships/hyperlink" Target="https://barttorvik.com/team.php?team=Notre+Dame&amp;year=2017" TargetMode="External"/><Relationship Id="rId63" Type="http://schemas.openxmlformats.org/officeDocument/2006/relationships/hyperlink" Target="https://barttorvik.com/team.php?team=Cincinnati&amp;year=2017" TargetMode="External"/><Relationship Id="rId159" Type="http://schemas.openxmlformats.org/officeDocument/2006/relationships/hyperlink" Target="https://barttorvik.com/team.php?team=Towson&amp;year=2017" TargetMode="External"/><Relationship Id="rId324" Type="http://schemas.openxmlformats.org/officeDocument/2006/relationships/hyperlink" Target="https://barttorvik.com/team.php?team=La+Salle&amp;year=2017" TargetMode="External"/><Relationship Id="rId366" Type="http://schemas.openxmlformats.org/officeDocument/2006/relationships/hyperlink" Target="https://barttorvik.com/team.php?team=Louisiana+Monroe&amp;year=2017" TargetMode="External"/><Relationship Id="rId170" Type="http://schemas.openxmlformats.org/officeDocument/2006/relationships/hyperlink" Target="https://barttorvik.com/team.php?team=LIU+Brooklyn&amp;year=2017" TargetMode="External"/><Relationship Id="rId226" Type="http://schemas.openxmlformats.org/officeDocument/2006/relationships/hyperlink" Target="https://barttorvik.com/team.php?team=Texas+A%26M+Corpus+Chris&amp;year=2017" TargetMode="External"/><Relationship Id="rId433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268" Type="http://schemas.openxmlformats.org/officeDocument/2006/relationships/hyperlink" Target="https://barttorvik.com/team.php?team=Elon&amp;year=2017" TargetMode="External"/><Relationship Id="rId32" Type="http://schemas.openxmlformats.org/officeDocument/2006/relationships/hyperlink" Target="https://barttorvik.com/team.php?team=Oklahoma+St.&amp;year=2017" TargetMode="External"/><Relationship Id="rId74" Type="http://schemas.openxmlformats.org/officeDocument/2006/relationships/hyperlink" Target="https://barttorvik.com/team.php?team=Purdue&amp;year=2017" TargetMode="External"/><Relationship Id="rId128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335" Type="http://schemas.openxmlformats.org/officeDocument/2006/relationships/hyperlink" Target="https://barttorvik.com/team.php?team=UTSA&amp;year=2017" TargetMode="External"/><Relationship Id="rId377" Type="http://schemas.openxmlformats.org/officeDocument/2006/relationships/hyperlink" Target="https://barttorvik.com/team.php?team=Bryant&amp;year=2017" TargetMode="External"/><Relationship Id="rId5" Type="http://schemas.openxmlformats.org/officeDocument/2006/relationships/hyperlink" Target="https://barttorvik.com/team.php?team=Michigan&amp;year=2017" TargetMode="External"/><Relationship Id="rId181" Type="http://schemas.openxmlformats.org/officeDocument/2006/relationships/hyperlink" Target="https://barttorvik.com/team.php?team=Bucknell&amp;year=2017" TargetMode="External"/><Relationship Id="rId237" Type="http://schemas.openxmlformats.org/officeDocument/2006/relationships/hyperlink" Target="https://barttorvik.com/team.php?team=Valparaiso&amp;year=2017" TargetMode="External"/><Relationship Id="rId402" Type="http://schemas.openxmlformats.org/officeDocument/2006/relationships/hyperlink" Target="https://barttorvik.com/team.php?team=VMI&amp;year=2017" TargetMode="External"/><Relationship Id="rId279" Type="http://schemas.openxmlformats.org/officeDocument/2006/relationships/hyperlink" Target="https://barttorvik.com/team.php?team=Cal+Poly&amp;year=2017" TargetMode="External"/><Relationship Id="rId43" Type="http://schemas.openxmlformats.org/officeDocument/2006/relationships/hyperlink" Target="https://barttorvik.com/team.php?team=Wisconsin&amp;year=2017" TargetMode="External"/><Relationship Id="rId139" Type="http://schemas.openxmlformats.org/officeDocument/2006/relationships/hyperlink" Target="https://barttorvik.com/team.php?team=Ohio+St.&amp;year=2017" TargetMode="External"/><Relationship Id="rId290" Type="http://schemas.openxmlformats.org/officeDocument/2006/relationships/hyperlink" Target="https://barttorvik.com/team.php?team=Pacific&amp;year=2017" TargetMode="External"/><Relationship Id="rId304" Type="http://schemas.openxmlformats.org/officeDocument/2006/relationships/hyperlink" Target="https://barttorvik.com/team.php?team=St.+Francis+PA&amp;year=2017" TargetMode="External"/><Relationship Id="rId346" Type="http://schemas.openxmlformats.org/officeDocument/2006/relationships/hyperlink" Target="https://barttorvik.com/team.php?team=Montana+St.&amp;year=2017" TargetMode="External"/><Relationship Id="rId388" Type="http://schemas.openxmlformats.org/officeDocument/2006/relationships/hyperlink" Target="https://barttorvik.com/team.php?team=UT+Rio+Grande+Valley&amp;year=2017" TargetMode="External"/><Relationship Id="rId85" Type="http://schemas.openxmlformats.org/officeDocument/2006/relationships/hyperlink" Target="https://barttorvik.com/team.php?team=Virginia+Tech&amp;year=2017" TargetMode="External"/><Relationship Id="rId150" Type="http://schemas.openxmlformats.org/officeDocument/2006/relationships/hyperlink" Target="https://barttorvik.com/team.php?team=Texas&amp;year=2017" TargetMode="External"/><Relationship Id="rId192" Type="http://schemas.openxmlformats.org/officeDocument/2006/relationships/hyperlink" Target="https://barttorvik.com/team.php?team=Georgia+Tech&amp;year=2017" TargetMode="External"/><Relationship Id="rId206" Type="http://schemas.openxmlformats.org/officeDocument/2006/relationships/hyperlink" Target="https://barttorvik.com/team.php?team=Canisius&amp;year=2017" TargetMode="External"/><Relationship Id="rId413" Type="http://schemas.openxmlformats.org/officeDocument/2006/relationships/hyperlink" Target="https://barttorvik.com/team.php?team=South+Florida&amp;year=2017" TargetMode="External"/><Relationship Id="rId248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269" Type="http://schemas.openxmlformats.org/officeDocument/2006/relationships/hyperlink" Target="https://barttorvik.com/team.php?team=LSU&amp;year=2017" TargetMode="External"/><Relationship Id="rId12" Type="http://schemas.openxmlformats.org/officeDocument/2006/relationships/hyperlink" Target="https://barttorvik.com/team.php?team=SMU&amp;year=2017" TargetMode="External"/><Relationship Id="rId33" Type="http://schemas.openxmlformats.org/officeDocument/2006/relationships/hyperlink" Target="https://barttorvik.com/team.php?team=UCLA&amp;year=2017" TargetMode="External"/><Relationship Id="rId108" Type="http://schemas.openxmlformats.org/officeDocument/2006/relationships/hyperlink" Target="https://barttorvik.com/team.php?team=Lipscomb&amp;year=2017" TargetMode="External"/><Relationship Id="rId129" Type="http://schemas.openxmlformats.org/officeDocument/2006/relationships/hyperlink" Target="https://barttorvik.com/team.php?team=UCF&amp;year=2017" TargetMode="External"/><Relationship Id="rId280" Type="http://schemas.openxmlformats.org/officeDocument/2006/relationships/hyperlink" Target="https://barttorvik.com/team.php?team=Chattanooga&amp;year=2017" TargetMode="External"/><Relationship Id="rId315" Type="http://schemas.openxmlformats.org/officeDocument/2006/relationships/hyperlink" Target="https://barttorvik.com/team.php?team=Georgia+Southern&amp;year=2017" TargetMode="External"/><Relationship Id="rId336" Type="http://schemas.openxmlformats.org/officeDocument/2006/relationships/hyperlink" Target="https://barttorvik.com/team.php?team=American&amp;year=2017" TargetMode="External"/><Relationship Id="rId357" Type="http://schemas.openxmlformats.org/officeDocument/2006/relationships/hyperlink" Target="https://barttorvik.com/team.php?team=The+Citadel&amp;year=2017" TargetMode="External"/><Relationship Id="rId54" Type="http://schemas.openxmlformats.org/officeDocument/2006/relationships/hyperlink" Target="https://barttorvik.com/team.php?team=Creighton&amp;year=2017" TargetMode="External"/><Relationship Id="rId75" Type="http://schemas.openxmlformats.org/officeDocument/2006/relationships/hyperlink" Target="https://barttorvik.com/team.php?team=Purdue&amp;year=2017" TargetMode="External"/><Relationship Id="rId96" Type="http://schemas.openxmlformats.org/officeDocument/2006/relationships/hyperlink" Target="https://barttorvik.com/team.php?team=South+Carolina&amp;year=2017" TargetMode="External"/><Relationship Id="rId140" Type="http://schemas.openxmlformats.org/officeDocument/2006/relationships/hyperlink" Target="https://barttorvik.com/team.php?team=Texas+Tech&amp;year=2017" TargetMode="External"/><Relationship Id="rId161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182" Type="http://schemas.openxmlformats.org/officeDocument/2006/relationships/hyperlink" Target="https://barttorvik.com/team.php?team=Bucknell&amp;year=2017" TargetMode="External"/><Relationship Id="rId217" Type="http://schemas.openxmlformats.org/officeDocument/2006/relationships/hyperlink" Target="https://barttorvik.com/team.php?team=George+Washington&amp;year=2017" TargetMode="External"/><Relationship Id="rId378" Type="http://schemas.openxmlformats.org/officeDocument/2006/relationships/hyperlink" Target="https://barttorvik.com/team.php?team=Norfolk+St.&amp;year=2017" TargetMode="External"/><Relationship Id="rId399" Type="http://schemas.openxmlformats.org/officeDocument/2006/relationships/hyperlink" Target="https://barttorvik.com/team.php?team=Delaware+St.&amp;year=2017" TargetMode="External"/><Relationship Id="rId403" Type="http://schemas.openxmlformats.org/officeDocument/2006/relationships/hyperlink" Target="https://barttorvik.com/team.php?team=Bethune+Cookman&amp;year=2017" TargetMode="External"/><Relationship Id="rId6" Type="http://schemas.openxmlformats.org/officeDocument/2006/relationships/hyperlink" Target="https://barttorvik.com/team.php?team=Michigan&amp;year=2017" TargetMode="External"/><Relationship Id="rId238" Type="http://schemas.openxmlformats.org/officeDocument/2006/relationships/hyperlink" Target="https://barttorvik.com/team.php?team=Wofford&amp;year=2017" TargetMode="External"/><Relationship Id="rId259" Type="http://schemas.openxmlformats.org/officeDocument/2006/relationships/hyperlink" Target="https://barttorvik.com/team.php?team=Eastern+Illinois&amp;year=2017" TargetMode="External"/><Relationship Id="rId424" Type="http://schemas.openxmlformats.org/officeDocument/2006/relationships/hyperlink" Target="https://barttorvik.com/team.php?team=Central+Arkansas&amp;year=2017" TargetMode="External"/><Relationship Id="rId23" Type="http://schemas.openxmlformats.org/officeDocument/2006/relationships/hyperlink" Target="https://barttorvik.com/team.php?team=Wichita+St.&amp;year=2017" TargetMode="External"/><Relationship Id="rId119" Type="http://schemas.openxmlformats.org/officeDocument/2006/relationships/hyperlink" Target="https://barttorvik.com/team.php?team=Dayton&amp;year=2017" TargetMode="External"/><Relationship Id="rId270" Type="http://schemas.openxmlformats.org/officeDocument/2006/relationships/hyperlink" Target="https://barttorvik.com/team.php?team=Fairfield&amp;year=2017" TargetMode="External"/><Relationship Id="rId291" Type="http://schemas.openxmlformats.org/officeDocument/2006/relationships/hyperlink" Target="https://barttorvik.com/team.php?team=San+Diego&amp;year=2017" TargetMode="External"/><Relationship Id="rId305" Type="http://schemas.openxmlformats.org/officeDocument/2006/relationships/hyperlink" Target="https://barttorvik.com/team.php?team=Delaware&amp;year=2017" TargetMode="External"/><Relationship Id="rId326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347" Type="http://schemas.openxmlformats.org/officeDocument/2006/relationships/hyperlink" Target="https://barttorvik.com/team.php?team=Stetson&amp;year=2017" TargetMode="External"/><Relationship Id="rId44" Type="http://schemas.openxmlformats.org/officeDocument/2006/relationships/hyperlink" Target="https://barttorvik.com/team.php?team=Wisconsin&amp;year=2017" TargetMode="External"/><Relationship Id="rId65" Type="http://schemas.openxmlformats.org/officeDocument/2006/relationships/hyperlink" Target="https://barttorvik.com/team.php?team=Seton+Hall&amp;year=2017" TargetMode="External"/><Relationship Id="rId86" Type="http://schemas.openxmlformats.org/officeDocument/2006/relationships/hyperlink" Target="https://barttorvik.com/team.php?team=Virginia+Tech&amp;year=2017" TargetMode="External"/><Relationship Id="rId130" Type="http://schemas.openxmlformats.org/officeDocument/2006/relationships/hyperlink" Target="https://barttorvik.com/team.php?team=San+Diego+St.&amp;year=2017" TargetMode="External"/><Relationship Id="rId151" Type="http://schemas.openxmlformats.org/officeDocument/2006/relationships/hyperlink" Target="https://barttorvik.com/team.php?team=Gardner+Webb&amp;year=2017" TargetMode="External"/><Relationship Id="rId368" Type="http://schemas.openxmlformats.org/officeDocument/2006/relationships/hyperlink" Target="https://barttorvik.com/team.php?team=Portland+St.&amp;year=2017" TargetMode="External"/><Relationship Id="rId389" Type="http://schemas.openxmlformats.org/officeDocument/2006/relationships/hyperlink" Target="https://barttorvik.com/team.php?team=Grambling+St.&amp;year=2017" TargetMode="External"/><Relationship Id="rId172" Type="http://schemas.openxmlformats.org/officeDocument/2006/relationships/hyperlink" Target="https://barttorvik.com/team.php?team=Utah&amp;year=2017" TargetMode="External"/><Relationship Id="rId193" Type="http://schemas.openxmlformats.org/officeDocument/2006/relationships/hyperlink" Target="https://barttorvik.com/team.php?team=Hofstra&amp;year=2017" TargetMode="External"/><Relationship Id="rId207" Type="http://schemas.openxmlformats.org/officeDocument/2006/relationships/hyperlink" Target="https://barttorvik.com/team.php?team=St.+John%27s&amp;year=2017" TargetMode="External"/><Relationship Id="rId228" Type="http://schemas.openxmlformats.org/officeDocument/2006/relationships/hyperlink" Target="https://barttorvik.com/team.php?team=Cal+St.+Fullerton&amp;year=2017" TargetMode="External"/><Relationship Id="rId249" Type="http://schemas.openxmlformats.org/officeDocument/2006/relationships/hyperlink" Target="https://barttorvik.com/team.php?team=North+Florida&amp;year=2017" TargetMode="External"/><Relationship Id="rId414" Type="http://schemas.openxmlformats.org/officeDocument/2006/relationships/hyperlink" Target="https://barttorvik.com/team.php?team=Manhattan&amp;year=2017" TargetMode="External"/><Relationship Id="rId13" Type="http://schemas.openxmlformats.org/officeDocument/2006/relationships/hyperlink" Target="https://barttorvik.com/team.php?team=Vanderbilt&amp;year=2017" TargetMode="External"/><Relationship Id="rId109" Type="http://schemas.openxmlformats.org/officeDocument/2006/relationships/hyperlink" Target="https://barttorvik.com/team.php?team=Monmouth&amp;year=2017" TargetMode="External"/><Relationship Id="rId260" Type="http://schemas.openxmlformats.org/officeDocument/2006/relationships/hyperlink" Target="https://barttorvik.com/team.php?team=Portland&amp;year=2017" TargetMode="External"/><Relationship Id="rId281" Type="http://schemas.openxmlformats.org/officeDocument/2006/relationships/hyperlink" Target="https://barttorvik.com/team.php?team=Houston+Christian&amp;year=2017" TargetMode="External"/><Relationship Id="rId316" Type="http://schemas.openxmlformats.org/officeDocument/2006/relationships/hyperlink" Target="https://barttorvik.com/team.php?team=Brown&amp;year=2017" TargetMode="External"/><Relationship Id="rId337" Type="http://schemas.openxmlformats.org/officeDocument/2006/relationships/hyperlink" Target="https://barttorvik.com/team.php?team=Columbia&amp;year=2017" TargetMode="External"/><Relationship Id="rId34" Type="http://schemas.openxmlformats.org/officeDocument/2006/relationships/hyperlink" Target="https://barttorvik.com/team.php?team=UCLA&amp;year=2017" TargetMode="External"/><Relationship Id="rId55" Type="http://schemas.openxmlformats.org/officeDocument/2006/relationships/hyperlink" Target="https://barttorvik.com/team.php?team=Arizona&amp;year=2017" TargetMode="External"/><Relationship Id="rId76" Type="http://schemas.openxmlformats.org/officeDocument/2006/relationships/hyperlink" Target="https://barttorvik.com/team.php?team=Nevada&amp;year=2017" TargetMode="External"/><Relationship Id="rId97" Type="http://schemas.openxmlformats.org/officeDocument/2006/relationships/hyperlink" Target="https://barttorvik.com/team.php?team=South+Carolina&amp;year=2017" TargetMode="External"/><Relationship Id="rId120" Type="http://schemas.openxmlformats.org/officeDocument/2006/relationships/hyperlink" Target="https://barttorvik.com/team.php?team=Dayton&amp;year=2017" TargetMode="External"/><Relationship Id="rId141" Type="http://schemas.openxmlformats.org/officeDocument/2006/relationships/hyperlink" Target="https://barttorvik.com/team.php?team=Boise+St.&amp;year=2017" TargetMode="External"/><Relationship Id="rId358" Type="http://schemas.openxmlformats.org/officeDocument/2006/relationships/hyperlink" Target="https://barttorvik.com/team.php?team=Denver&amp;year=2017" TargetMode="External"/><Relationship Id="rId379" Type="http://schemas.openxmlformats.org/officeDocument/2006/relationships/hyperlink" Target="https://barttorvik.com/team.php?team=Fairleigh+Dickinson&amp;year=2017" TargetMode="External"/><Relationship Id="rId7" Type="http://schemas.openxmlformats.org/officeDocument/2006/relationships/hyperlink" Target="https://barttorvik.com/team.php?team=Saint+Mary%27s&amp;year=2017" TargetMode="External"/><Relationship Id="rId162" Type="http://schemas.openxmlformats.org/officeDocument/2006/relationships/hyperlink" Target="https://barttorvik.com/team.php?team=Georgetown&amp;year=2017" TargetMode="External"/><Relationship Id="rId183" Type="http://schemas.openxmlformats.org/officeDocument/2006/relationships/hyperlink" Target="https://barttorvik.com/team.php?team=DePaul&amp;year=2017" TargetMode="External"/><Relationship Id="rId218" Type="http://schemas.openxmlformats.org/officeDocument/2006/relationships/hyperlink" Target="https://barttorvik.com/team.php?team=Nebraska&amp;year=2017" TargetMode="External"/><Relationship Id="rId239" Type="http://schemas.openxmlformats.org/officeDocument/2006/relationships/hyperlink" Target="https://barttorvik.com/team.php?team=Boston+College&amp;year=2017" TargetMode="External"/><Relationship Id="rId390" Type="http://schemas.openxmlformats.org/officeDocument/2006/relationships/hyperlink" Target="https://barttorvik.com/team.php?team=UNLV&amp;year=2017" TargetMode="External"/><Relationship Id="rId404" Type="http://schemas.openxmlformats.org/officeDocument/2006/relationships/hyperlink" Target="https://barttorvik.com/team.php?team=Jackson+St.&amp;year=2017" TargetMode="External"/><Relationship Id="rId425" Type="http://schemas.openxmlformats.org/officeDocument/2006/relationships/hyperlink" Target="https://barttorvik.com/team.php?team=Chicago+St.&amp;year=2017" TargetMode="External"/><Relationship Id="rId250" Type="http://schemas.openxmlformats.org/officeDocument/2006/relationships/hyperlink" Target="https://barttorvik.com/team.php?team=Louisiana+Lafayette&amp;year=2017" TargetMode="External"/><Relationship Id="rId271" Type="http://schemas.openxmlformats.org/officeDocument/2006/relationships/hyperlink" Target="https://barttorvik.com/team.php?team=East+Carolina&amp;year=2017" TargetMode="External"/><Relationship Id="rId292" Type="http://schemas.openxmlformats.org/officeDocument/2006/relationships/hyperlink" Target="https://barttorvik.com/team.php?team=Washington&amp;year=2017" TargetMode="External"/><Relationship Id="rId306" Type="http://schemas.openxmlformats.org/officeDocument/2006/relationships/hyperlink" Target="https://barttorvik.com/team.php?team=Saint+Joseph%27s&amp;year=2017" TargetMode="External"/><Relationship Id="rId24" Type="http://schemas.openxmlformats.org/officeDocument/2006/relationships/hyperlink" Target="https://barttorvik.com/team.php?team=Wichita+St.&amp;year=2017" TargetMode="External"/><Relationship Id="rId45" Type="http://schemas.openxmlformats.org/officeDocument/2006/relationships/hyperlink" Target="https://barttorvik.com/team.php?team=Kansas+St.&amp;year=2017" TargetMode="External"/><Relationship Id="rId66" Type="http://schemas.openxmlformats.org/officeDocument/2006/relationships/hyperlink" Target="https://barttorvik.com/team.php?team=Indiana&amp;year=2017" TargetMode="External"/><Relationship Id="rId87" Type="http://schemas.openxmlformats.org/officeDocument/2006/relationships/hyperlink" Target="https://barttorvik.com/team.php?team=Arkansas&amp;year=2017" TargetMode="External"/><Relationship Id="rId110" Type="http://schemas.openxmlformats.org/officeDocument/2006/relationships/hyperlink" Target="https://barttorvik.com/team.php?team=Mississippi&amp;year=2017" TargetMode="External"/><Relationship Id="rId131" Type="http://schemas.openxmlformats.org/officeDocument/2006/relationships/hyperlink" Target="https://barttorvik.com/team.php?team=Buffalo&amp;year=2017" TargetMode="External"/><Relationship Id="rId327" Type="http://schemas.openxmlformats.org/officeDocument/2006/relationships/hyperlink" Target="https://barttorvik.com/team.php?team=Abilene+Christian&amp;year=2017" TargetMode="External"/><Relationship Id="rId348" Type="http://schemas.openxmlformats.org/officeDocument/2006/relationships/hyperlink" Target="https://barttorvik.com/team.php?team=Southern+Miss&amp;year=2017" TargetMode="External"/><Relationship Id="rId369" Type="http://schemas.openxmlformats.org/officeDocument/2006/relationships/hyperlink" Target="https://barttorvik.com/team.php?team=Northwestern+St.&amp;year=2017" TargetMode="External"/><Relationship Id="rId152" Type="http://schemas.openxmlformats.org/officeDocument/2006/relationships/hyperlink" Target="https://barttorvik.com/team.php?team=Troy&amp;year=2017" TargetMode="External"/><Relationship Id="rId173" Type="http://schemas.openxmlformats.org/officeDocument/2006/relationships/hyperlink" Target="https://barttorvik.com/team.php?team=Tennessee&amp;year=2017" TargetMode="External"/><Relationship Id="rId194" Type="http://schemas.openxmlformats.org/officeDocument/2006/relationships/hyperlink" Target="https://barttorvik.com/team.php?team=Fordham&amp;year=2017" TargetMode="External"/><Relationship Id="rId208" Type="http://schemas.openxmlformats.org/officeDocument/2006/relationships/hyperlink" Target="https://barttorvik.com/team.php?team=Mount+St.+Mary%27s&amp;year=2017" TargetMode="External"/><Relationship Id="rId229" Type="http://schemas.openxmlformats.org/officeDocument/2006/relationships/hyperlink" Target="https://barttorvik.com/team.php?team=Green+Bay&amp;year=2017" TargetMode="External"/><Relationship Id="rId380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415" Type="http://schemas.openxmlformats.org/officeDocument/2006/relationships/hyperlink" Target="https://barttorvik.com/team.php?team=Binghamton&amp;year=2017" TargetMode="External"/><Relationship Id="rId240" Type="http://schemas.openxmlformats.org/officeDocument/2006/relationships/hyperlink" Target="https://barttorvik.com/team.php?team=Montana&amp;year=2017" TargetMode="External"/><Relationship Id="rId261" Type="http://schemas.openxmlformats.org/officeDocument/2006/relationships/hyperlink" Target="https://barttorvik.com/team.php?team=Wagner&amp;year=2017" TargetMode="External"/><Relationship Id="rId14" Type="http://schemas.openxmlformats.org/officeDocument/2006/relationships/hyperlink" Target="https://barttorvik.com/team.php?team=Vanderbilt&amp;year=2017" TargetMode="External"/><Relationship Id="rId35" Type="http://schemas.openxmlformats.org/officeDocument/2006/relationships/hyperlink" Target="https://barttorvik.com/team.php?team=Kentucky&amp;year=2017" TargetMode="External"/><Relationship Id="rId56" Type="http://schemas.openxmlformats.org/officeDocument/2006/relationships/hyperlink" Target="https://barttorvik.com/team.php?team=Arizona&amp;year=2017" TargetMode="External"/><Relationship Id="rId77" Type="http://schemas.openxmlformats.org/officeDocument/2006/relationships/hyperlink" Target="https://barttorvik.com/team.php?team=Nevada&amp;year=2017" TargetMode="External"/><Relationship Id="rId100" Type="http://schemas.openxmlformats.org/officeDocument/2006/relationships/hyperlink" Target="https://barttorvik.com/team.php?team=Northwestern&amp;year=2017" TargetMode="External"/><Relationship Id="rId282" Type="http://schemas.openxmlformats.org/officeDocument/2006/relationships/hyperlink" Target="https://barttorvik.com/team.php?team=Bowling+Green&amp;year=2017" TargetMode="External"/><Relationship Id="rId317" Type="http://schemas.openxmlformats.org/officeDocument/2006/relationships/hyperlink" Target="https://barttorvik.com/team.php?team=Coastal+Carolina&amp;year=2017" TargetMode="External"/><Relationship Id="rId338" Type="http://schemas.openxmlformats.org/officeDocument/2006/relationships/hyperlink" Target="https://barttorvik.com/team.php?team=Southeastern+Louisiana&amp;year=2017" TargetMode="External"/><Relationship Id="rId359" Type="http://schemas.openxmlformats.org/officeDocument/2006/relationships/hyperlink" Target="https://barttorvik.com/team.php?team=Southeast+Missouri+St.&amp;year=2017" TargetMode="External"/><Relationship Id="rId8" Type="http://schemas.openxmlformats.org/officeDocument/2006/relationships/hyperlink" Target="https://barttorvik.com/team.php?team=Saint+Mary%27s&amp;year=2017" TargetMode="External"/><Relationship Id="rId98" Type="http://schemas.openxmlformats.org/officeDocument/2006/relationships/hyperlink" Target="https://barttorvik.com/team.php?team=Illinois&amp;year=2017" TargetMode="External"/><Relationship Id="rId121" Type="http://schemas.openxmlformats.org/officeDocument/2006/relationships/hyperlink" Target="https://barttorvik.com/team.php?team=UNC+Wilmington&amp;year=2017" TargetMode="External"/><Relationship Id="rId142" Type="http://schemas.openxmlformats.org/officeDocument/2006/relationships/hyperlink" Target="https://barttorvik.com/team.php?team=Jacksonville+St.&amp;year=2017" TargetMode="External"/><Relationship Id="rId163" Type="http://schemas.openxmlformats.org/officeDocument/2006/relationships/hyperlink" Target="https://barttorvik.com/team.php?team=Rutgers&amp;year=2017" TargetMode="External"/><Relationship Id="rId184" Type="http://schemas.openxmlformats.org/officeDocument/2006/relationships/hyperlink" Target="https://barttorvik.com/team.php?team=UT+Arlington&amp;year=2017" TargetMode="External"/><Relationship Id="rId219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370" Type="http://schemas.openxmlformats.org/officeDocument/2006/relationships/hyperlink" Target="https://barttorvik.com/team.php?team=Holy+Cross&amp;year=2017" TargetMode="External"/><Relationship Id="rId391" Type="http://schemas.openxmlformats.org/officeDocument/2006/relationships/hyperlink" Target="https://barttorvik.com/team.php?team=UAB&amp;year=2017" TargetMode="External"/><Relationship Id="rId405" Type="http://schemas.openxmlformats.org/officeDocument/2006/relationships/hyperlink" Target="https://barttorvik.com/team.php?team=Maryland+Eastern+Shore&amp;year=2017" TargetMode="External"/><Relationship Id="rId426" Type="http://schemas.openxmlformats.org/officeDocument/2006/relationships/hyperlink" Target="https://barttorvik.com/team.php?team=Mississippi+Valley+St.&amp;year=2017" TargetMode="External"/><Relationship Id="rId230" Type="http://schemas.openxmlformats.org/officeDocument/2006/relationships/hyperlink" Target="https://barttorvik.com/team.php?team=Southern+Illinois&amp;year=2017" TargetMode="External"/><Relationship Id="rId251" Type="http://schemas.openxmlformats.org/officeDocument/2006/relationships/hyperlink" Target="https://barttorvik.com/team.php?team=Mississippi+St.&amp;year=2017" TargetMode="External"/><Relationship Id="rId25" Type="http://schemas.openxmlformats.org/officeDocument/2006/relationships/hyperlink" Target="https://barttorvik.com/team.php?team=Kansas&amp;year=2017" TargetMode="External"/><Relationship Id="rId46" Type="http://schemas.openxmlformats.org/officeDocument/2006/relationships/hyperlink" Target="https://barttorvik.com/team.php?team=Kansas+St.&amp;year=2017" TargetMode="External"/><Relationship Id="rId67" Type="http://schemas.openxmlformats.org/officeDocument/2006/relationships/hyperlink" Target="https://barttorvik.com/team.php?team=Middle+Tennessee&amp;year=2017" TargetMode="External"/><Relationship Id="rId272" Type="http://schemas.openxmlformats.org/officeDocument/2006/relationships/hyperlink" Target="https://barttorvik.com/team.php?team=Washington+St.&amp;year=2017" TargetMode="External"/><Relationship Id="rId293" Type="http://schemas.openxmlformats.org/officeDocument/2006/relationships/hyperlink" Target="https://barttorvik.com/team.php?team=Detroit&amp;year=2017" TargetMode="External"/><Relationship Id="rId307" Type="http://schemas.openxmlformats.org/officeDocument/2006/relationships/hyperlink" Target="https://barttorvik.com/team.php?team=UMKC&amp;year=2017" TargetMode="External"/><Relationship Id="rId328" Type="http://schemas.openxmlformats.org/officeDocument/2006/relationships/hyperlink" Target="https://barttorvik.com/team.php?team=Oregon+St.&amp;year=2017" TargetMode="External"/><Relationship Id="rId349" Type="http://schemas.openxmlformats.org/officeDocument/2006/relationships/hyperlink" Target="https://barttorvik.com/team.php?team=Texas+Southern&amp;year=2017" TargetMode="External"/><Relationship Id="rId88" Type="http://schemas.openxmlformats.org/officeDocument/2006/relationships/hyperlink" Target="https://barttorvik.com/team.php?team=Arkansas&amp;year=2017" TargetMode="External"/><Relationship Id="rId111" Type="http://schemas.openxmlformats.org/officeDocument/2006/relationships/hyperlink" Target="https://barttorvik.com/team.php?team=Davidson&amp;year=2017" TargetMode="External"/><Relationship Id="rId132" Type="http://schemas.openxmlformats.org/officeDocument/2006/relationships/hyperlink" Target="https://barttorvik.com/team.php?team=Winthrop&amp;year=2017" TargetMode="External"/><Relationship Id="rId153" Type="http://schemas.openxmlformats.org/officeDocument/2006/relationships/hyperlink" Target="https://barttorvik.com/team.php?team=Troy&amp;year=2017" TargetMode="External"/><Relationship Id="rId174" Type="http://schemas.openxmlformats.org/officeDocument/2006/relationships/hyperlink" Target="https://barttorvik.com/team.php?team=San+Francisco&amp;year=2017" TargetMode="External"/><Relationship Id="rId195" Type="http://schemas.openxmlformats.org/officeDocument/2006/relationships/hyperlink" Target="https://barttorvik.com/team.php?team=North+Carolina+Central&amp;year=2017" TargetMode="External"/><Relationship Id="rId209" Type="http://schemas.openxmlformats.org/officeDocument/2006/relationships/hyperlink" Target="https://barttorvik.com/team.php?team=Mount+St.+Mary%27s&amp;year=2017" TargetMode="External"/><Relationship Id="rId360" Type="http://schemas.openxmlformats.org/officeDocument/2006/relationships/hyperlink" Target="https://barttorvik.com/team.php?team=Niagara&amp;year=2017" TargetMode="External"/><Relationship Id="rId381" Type="http://schemas.openxmlformats.org/officeDocument/2006/relationships/hyperlink" Target="https://barttorvik.com/team.php?team=UC+Riverside&amp;year=2017" TargetMode="External"/><Relationship Id="rId416" Type="http://schemas.openxmlformats.org/officeDocument/2006/relationships/hyperlink" Target="https://barttorvik.com/team.php?team=Hartford&amp;year=2017" TargetMode="External"/><Relationship Id="rId220" Type="http://schemas.openxmlformats.org/officeDocument/2006/relationships/hyperlink" Target="https://barttorvik.com/team.php?team=Tennessee+St.&amp;year=2017" TargetMode="External"/><Relationship Id="rId241" Type="http://schemas.openxmlformats.org/officeDocument/2006/relationships/hyperlink" Target="https://barttorvik.com/team.php?team=Texas+St.&amp;year=2017" TargetMode="External"/><Relationship Id="rId15" Type="http://schemas.openxmlformats.org/officeDocument/2006/relationships/hyperlink" Target="https://barttorvik.com/team.php?team=Iowa+St.&amp;year=2017" TargetMode="External"/><Relationship Id="rId36" Type="http://schemas.openxmlformats.org/officeDocument/2006/relationships/hyperlink" Target="https://barttorvik.com/team.php?team=Kentucky&amp;year=2017" TargetMode="External"/><Relationship Id="rId57" Type="http://schemas.openxmlformats.org/officeDocument/2006/relationships/hyperlink" Target="https://barttorvik.com/team.php?team=Maryland&amp;year=2017" TargetMode="External"/><Relationship Id="rId262" Type="http://schemas.openxmlformats.org/officeDocument/2006/relationships/hyperlink" Target="https://barttorvik.com/team.php?team=Eastern+Washington&amp;year=2017" TargetMode="External"/><Relationship Id="rId283" Type="http://schemas.openxmlformats.org/officeDocument/2006/relationships/hyperlink" Target="https://barttorvik.com/team.php?team=Massachusetts&amp;year=2017" TargetMode="External"/><Relationship Id="rId318" Type="http://schemas.openxmlformats.org/officeDocument/2006/relationships/hyperlink" Target="https://barttorvik.com/team.php?team=Sacred+Heart&amp;year=2017" TargetMode="External"/><Relationship Id="rId339" Type="http://schemas.openxmlformats.org/officeDocument/2006/relationships/hyperlink" Target="https://barttorvik.com/team.php?team=Dartmouth&amp;year=2017" TargetMode="External"/><Relationship Id="rId78" Type="http://schemas.openxmlformats.org/officeDocument/2006/relationships/hyperlink" Target="https://barttorvik.com/team.php?team=Florida+St.&amp;year=2017" TargetMode="External"/><Relationship Id="rId99" Type="http://schemas.openxmlformats.org/officeDocument/2006/relationships/hyperlink" Target="https://barttorvik.com/team.php?team=Northwestern&amp;year=2017" TargetMode="External"/><Relationship Id="rId101" Type="http://schemas.openxmlformats.org/officeDocument/2006/relationships/hyperlink" Target="https://barttorvik.com/team.php?team=Vermont&amp;year=2017" TargetMode="External"/><Relationship Id="rId122" Type="http://schemas.openxmlformats.org/officeDocument/2006/relationships/hyperlink" Target="https://barttorvik.com/team.php?team=UNC+Wilmington&amp;year=2017" TargetMode="External"/><Relationship Id="rId143" Type="http://schemas.openxmlformats.org/officeDocument/2006/relationships/hyperlink" Target="https://barttorvik.com/team.php?team=Jacksonville+St.&amp;year=2017" TargetMode="External"/><Relationship Id="rId164" Type="http://schemas.openxmlformats.org/officeDocument/2006/relationships/hyperlink" Target="https://barttorvik.com/team.php?team=Western+Michigan&amp;year=2017" TargetMode="External"/><Relationship Id="rId185" Type="http://schemas.openxmlformats.org/officeDocument/2006/relationships/hyperlink" Target="https://barttorvik.com/team.php?team=Oakland&amp;year=2017" TargetMode="External"/><Relationship Id="rId350" Type="http://schemas.openxmlformats.org/officeDocument/2006/relationships/hyperlink" Target="https://barttorvik.com/team.php?team=Texas+Southern&amp;year=2017" TargetMode="External"/><Relationship Id="rId371" Type="http://schemas.openxmlformats.org/officeDocument/2006/relationships/hyperlink" Target="https://barttorvik.com/team.php?team=Cal+St.+Northridge&amp;year=2017" TargetMode="External"/><Relationship Id="rId406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9" Type="http://schemas.openxmlformats.org/officeDocument/2006/relationships/hyperlink" Target="https://barttorvik.com/team.php?team=North+Carolina&amp;year=2017" TargetMode="External"/><Relationship Id="rId210" Type="http://schemas.openxmlformats.org/officeDocument/2006/relationships/hyperlink" Target="https://barttorvik.com/team.php?team=Milwaukee&amp;year=2017" TargetMode="External"/><Relationship Id="rId392" Type="http://schemas.openxmlformats.org/officeDocument/2006/relationships/hyperlink" Target="https://barttorvik.com/team.php?team=UC+Santa+Barbara&amp;year=2017" TargetMode="External"/><Relationship Id="rId427" Type="http://schemas.openxmlformats.org/officeDocument/2006/relationships/hyperlink" Target="https://barttorvik.com/team.php?team=Alabama+St.&amp;year=2017" TargetMode="External"/><Relationship Id="rId26" Type="http://schemas.openxmlformats.org/officeDocument/2006/relationships/hyperlink" Target="https://barttorvik.com/team.php?team=Kansas&amp;year=2017" TargetMode="External"/><Relationship Id="rId231" Type="http://schemas.openxmlformats.org/officeDocument/2006/relationships/hyperlink" Target="https://barttorvik.com/team.php?team=New+Mexico+St.&amp;year=2017" TargetMode="External"/><Relationship Id="rId252" Type="http://schemas.openxmlformats.org/officeDocument/2006/relationships/hyperlink" Target="https://barttorvik.com/team.php?team=Missouri+St.&amp;year=2017" TargetMode="External"/><Relationship Id="rId273" Type="http://schemas.openxmlformats.org/officeDocument/2006/relationships/hyperlink" Target="https://barttorvik.com/team.php?team=Missouri&amp;year=2017" TargetMode="External"/><Relationship Id="rId294" Type="http://schemas.openxmlformats.org/officeDocument/2006/relationships/hyperlink" Target="https://barttorvik.com/team.php?team=Morehead+St.&amp;year=2017" TargetMode="External"/><Relationship Id="rId308" Type="http://schemas.openxmlformats.org/officeDocument/2006/relationships/hyperlink" Target="https://barttorvik.com/team.php?team=Tulsa&amp;year=2017" TargetMode="External"/><Relationship Id="rId329" Type="http://schemas.openxmlformats.org/officeDocument/2006/relationships/hyperlink" Target="https://barttorvik.com/team.php?team=Saint+Louis&amp;year=2017" TargetMode="External"/><Relationship Id="rId47" Type="http://schemas.openxmlformats.org/officeDocument/2006/relationships/hyperlink" Target="https://barttorvik.com/team.php?team=Oregon&amp;year=2017" TargetMode="External"/><Relationship Id="rId68" Type="http://schemas.openxmlformats.org/officeDocument/2006/relationships/hyperlink" Target="https://barttorvik.com/team.php?team=Middle+Tennessee&amp;year=2017" TargetMode="External"/><Relationship Id="rId89" Type="http://schemas.openxmlformats.org/officeDocument/2006/relationships/hyperlink" Target="https://barttorvik.com/team.php?team=Saint+Peter%27s&amp;year=2017" TargetMode="External"/><Relationship Id="rId112" Type="http://schemas.openxmlformats.org/officeDocument/2006/relationships/hyperlink" Target="https://barttorvik.com/team.php?team=Connecticut&amp;year=2017" TargetMode="External"/><Relationship Id="rId133" Type="http://schemas.openxmlformats.org/officeDocument/2006/relationships/hyperlink" Target="https://barttorvik.com/team.php?team=Winthrop&amp;year=2017" TargetMode="External"/><Relationship Id="rId154" Type="http://schemas.openxmlformats.org/officeDocument/2006/relationships/hyperlink" Target="https://barttorvik.com/team.php?team=St.+Bonaventure&amp;year=2017" TargetMode="External"/><Relationship Id="rId175" Type="http://schemas.openxmlformats.org/officeDocument/2006/relationships/hyperlink" Target="https://barttorvik.com/team.php?team=Belmont&amp;year=2017" TargetMode="External"/><Relationship Id="rId340" Type="http://schemas.openxmlformats.org/officeDocument/2006/relationships/hyperlink" Target="https://barttorvik.com/team.php?team=Cornell&amp;year=2017" TargetMode="External"/><Relationship Id="rId361" Type="http://schemas.openxmlformats.org/officeDocument/2006/relationships/hyperlink" Target="https://barttorvik.com/team.php?team=Incarnate+Word&amp;year=2017" TargetMode="External"/><Relationship Id="rId196" Type="http://schemas.openxmlformats.org/officeDocument/2006/relationships/hyperlink" Target="https://barttorvik.com/team.php?team=North+Carolina+Central&amp;year=2017" TargetMode="External"/><Relationship Id="rId200" Type="http://schemas.openxmlformats.org/officeDocument/2006/relationships/hyperlink" Target="https://barttorvik.com/team.php?team=George+Mason&amp;year=2017" TargetMode="External"/><Relationship Id="rId382" Type="http://schemas.openxmlformats.org/officeDocument/2006/relationships/hyperlink" Target="https://barttorvik.com/team.php?team=Austin+Peay&amp;year=2017" TargetMode="External"/><Relationship Id="rId417" Type="http://schemas.openxmlformats.org/officeDocument/2006/relationships/hyperlink" Target="https://barttorvik.com/team.php?team=Southern&amp;year=2017" TargetMode="External"/><Relationship Id="rId16" Type="http://schemas.openxmlformats.org/officeDocument/2006/relationships/hyperlink" Target="https://barttorvik.com/team.php?team=Iowa+St.&amp;year=2017" TargetMode="External"/><Relationship Id="rId221" Type="http://schemas.openxmlformats.org/officeDocument/2006/relationships/hyperlink" Target="https://barttorvik.com/team.php?team=Georgia+St.&amp;year=2017" TargetMode="External"/><Relationship Id="rId242" Type="http://schemas.openxmlformats.org/officeDocument/2006/relationships/hyperlink" Target="https://barttorvik.com/team.php?team=Ball+St.&amp;year=2017" TargetMode="External"/><Relationship Id="rId263" Type="http://schemas.openxmlformats.org/officeDocument/2006/relationships/hyperlink" Target="https://barttorvik.com/team.php?team=San+Jose+St.&amp;year=2017" TargetMode="External"/><Relationship Id="rId284" Type="http://schemas.openxmlformats.org/officeDocument/2006/relationships/hyperlink" Target="https://barttorvik.com/team.php?team=Idaho&amp;year=2017" TargetMode="External"/><Relationship Id="rId319" Type="http://schemas.openxmlformats.org/officeDocument/2006/relationships/hyperlink" Target="https://barttorvik.com/team.php?team=Illinois+Chicago&amp;year=2017" TargetMode="External"/><Relationship Id="rId37" Type="http://schemas.openxmlformats.org/officeDocument/2006/relationships/hyperlink" Target="https://barttorvik.com/team.php?team=Baylor&amp;year=2017" TargetMode="External"/><Relationship Id="rId58" Type="http://schemas.openxmlformats.org/officeDocument/2006/relationships/hyperlink" Target="https://barttorvik.com/team.php?team=Maryland&amp;year=2017" TargetMode="External"/><Relationship Id="rId79" Type="http://schemas.openxmlformats.org/officeDocument/2006/relationships/hyperlink" Target="https://barttorvik.com/team.php?team=Florida+St.&amp;year=2017" TargetMode="External"/><Relationship Id="rId102" Type="http://schemas.openxmlformats.org/officeDocument/2006/relationships/hyperlink" Target="https://barttorvik.com/team.php?team=Vermont&amp;year=2017" TargetMode="External"/><Relationship Id="rId123" Type="http://schemas.openxmlformats.org/officeDocument/2006/relationships/hyperlink" Target="https://barttorvik.com/team.php?team=Auburn&amp;year=2017" TargetMode="External"/><Relationship Id="rId144" Type="http://schemas.openxmlformats.org/officeDocument/2006/relationships/hyperlink" Target="https://barttorvik.com/team.php?team=California&amp;year=2017" TargetMode="External"/><Relationship Id="rId330" Type="http://schemas.openxmlformats.org/officeDocument/2006/relationships/hyperlink" Target="https://barttorvik.com/team.php?team=Sacramento+St.&amp;year=2017" TargetMode="External"/><Relationship Id="rId90" Type="http://schemas.openxmlformats.org/officeDocument/2006/relationships/hyperlink" Target="https://barttorvik.com/team.php?team=TCU&amp;year=2017" TargetMode="External"/><Relationship Id="rId165" Type="http://schemas.openxmlformats.org/officeDocument/2006/relationships/hyperlink" Target="https://barttorvik.com/team.php?team=Kent+St.&amp;year=2017" TargetMode="External"/><Relationship Id="rId186" Type="http://schemas.openxmlformats.org/officeDocument/2006/relationships/hyperlink" Target="https://barttorvik.com/team.php?team=South+Dakota&amp;year=2017" TargetMode="External"/><Relationship Id="rId351" Type="http://schemas.openxmlformats.org/officeDocument/2006/relationships/hyperlink" Target="https://barttorvik.com/team.php?team=Navy&amp;year=2017" TargetMode="External"/><Relationship Id="rId372" Type="http://schemas.openxmlformats.org/officeDocument/2006/relationships/hyperlink" Target="https://barttorvik.com/team.php?team=Seattle&amp;year=2017" TargetMode="External"/><Relationship Id="rId393" Type="http://schemas.openxmlformats.org/officeDocument/2006/relationships/hyperlink" Target="https://barttorvik.com/team.php?team=Morgan+St.&amp;year=2017" TargetMode="External"/><Relationship Id="rId407" Type="http://schemas.openxmlformats.org/officeDocument/2006/relationships/hyperlink" Target="https://barttorvik.com/team.php?team=South+Carolina+St.&amp;year=2017" TargetMode="External"/><Relationship Id="rId428" Type="http://schemas.openxmlformats.org/officeDocument/2006/relationships/hyperlink" Target="https://barttorvik.com/team.php?team=Coppin+St.&amp;year=2017" TargetMode="External"/><Relationship Id="rId211" Type="http://schemas.openxmlformats.org/officeDocument/2006/relationships/hyperlink" Target="https://barttorvik.com/team.php?team=Yale&amp;year=2017" TargetMode="External"/><Relationship Id="rId232" Type="http://schemas.openxmlformats.org/officeDocument/2006/relationships/hyperlink" Target="https://barttorvik.com/team.php?team=New+Mexico+St.&amp;year=2017" TargetMode="External"/><Relationship Id="rId253" Type="http://schemas.openxmlformats.org/officeDocument/2006/relationships/hyperlink" Target="https://barttorvik.com/team.php?team=Old+Dominion&amp;year=2017" TargetMode="External"/><Relationship Id="rId274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295" Type="http://schemas.openxmlformats.org/officeDocument/2006/relationships/hyperlink" Target="https://barttorvik.com/team.php?team=Northern+Iowa&amp;year=2017" TargetMode="External"/><Relationship Id="rId309" Type="http://schemas.openxmlformats.org/officeDocument/2006/relationships/hyperlink" Target="https://barttorvik.com/team.php?team=Kennesaw+St.&amp;year=2017" TargetMode="External"/><Relationship Id="rId27" Type="http://schemas.openxmlformats.org/officeDocument/2006/relationships/hyperlink" Target="https://barttorvik.com/team.php?team=Butler&amp;year=2017" TargetMode="External"/><Relationship Id="rId48" Type="http://schemas.openxmlformats.org/officeDocument/2006/relationships/hyperlink" Target="https://barttorvik.com/team.php?team=Oregon&amp;year=2017" TargetMode="External"/><Relationship Id="rId69" Type="http://schemas.openxmlformats.org/officeDocument/2006/relationships/hyperlink" Target="https://barttorvik.com/team.php?team=Colorado+St.&amp;year=2017" TargetMode="External"/><Relationship Id="rId113" Type="http://schemas.openxmlformats.org/officeDocument/2006/relationships/hyperlink" Target="https://barttorvik.com/team.php?team=Grand+Canyon&amp;year=2017" TargetMode="External"/><Relationship Id="rId134" Type="http://schemas.openxmlformats.org/officeDocument/2006/relationships/hyperlink" Target="https://barttorvik.com/team.php?team=East+Tennessee+St.&amp;year=2017" TargetMode="External"/><Relationship Id="rId320" Type="http://schemas.openxmlformats.org/officeDocument/2006/relationships/hyperlink" Target="https://barttorvik.com/team.php?team=Bradley&amp;year=2017" TargetMode="External"/><Relationship Id="rId80" Type="http://schemas.openxmlformats.org/officeDocument/2006/relationships/hyperlink" Target="https://barttorvik.com/team.php?team=Georgia&amp;year=2017" TargetMode="External"/><Relationship Id="rId155" Type="http://schemas.openxmlformats.org/officeDocument/2006/relationships/hyperlink" Target="https://barttorvik.com/team.php?team=Mercer&amp;year=2017" TargetMode="External"/><Relationship Id="rId176" Type="http://schemas.openxmlformats.org/officeDocument/2006/relationships/hyperlink" Target="https://barttorvik.com/team.php?team=Nebraska+Omaha&amp;year=2017" TargetMode="External"/><Relationship Id="rId197" Type="http://schemas.openxmlformats.org/officeDocument/2006/relationships/hyperlink" Target="https://barttorvik.com/team.php?team=Harvard&amp;year=2017" TargetMode="External"/><Relationship Id="rId341" Type="http://schemas.openxmlformats.org/officeDocument/2006/relationships/hyperlink" Target="https://barttorvik.com/team.php?team=North+Texas&amp;year=2017" TargetMode="External"/><Relationship Id="rId362" Type="http://schemas.openxmlformats.org/officeDocument/2006/relationships/hyperlink" Target="https://barttorvik.com/team.php?team=Hampton&amp;year=2017" TargetMode="External"/><Relationship Id="rId383" Type="http://schemas.openxmlformats.org/officeDocument/2006/relationships/hyperlink" Target="https://barttorvik.com/team.php?team=UMass+Lowell&amp;year=2017" TargetMode="External"/><Relationship Id="rId418" Type="http://schemas.openxmlformats.org/officeDocument/2006/relationships/hyperlink" Target="https://barttorvik.com/team.php?team=Maine&amp;year=2017" TargetMode="External"/><Relationship Id="rId201" Type="http://schemas.openxmlformats.org/officeDocument/2006/relationships/hyperlink" Target="https://barttorvik.com/team.php?team=Louisiana+Tech&amp;year=2017" TargetMode="External"/><Relationship Id="rId222" Type="http://schemas.openxmlformats.org/officeDocument/2006/relationships/hyperlink" Target="https://barttorvik.com/team.php?team=Loyola+Marymount&amp;year=2017" TargetMode="External"/><Relationship Id="rId243" Type="http://schemas.openxmlformats.org/officeDocument/2006/relationships/hyperlink" Target="https://barttorvik.com/team.php?team=Northern+Colorado&amp;year=2017" TargetMode="External"/><Relationship Id="rId264" Type="http://schemas.openxmlformats.org/officeDocument/2006/relationships/hyperlink" Target="https://barttorvik.com/team.php?team=Central+Michigan&amp;year=2017" TargetMode="External"/><Relationship Id="rId285" Type="http://schemas.openxmlformats.org/officeDocument/2006/relationships/hyperlink" Target="https://barttorvik.com/team.php?team=Stony+Brook&amp;year=2017" TargetMode="External"/><Relationship Id="rId17" Type="http://schemas.openxmlformats.org/officeDocument/2006/relationships/hyperlink" Target="https://barttorvik.com/team.php?team=Duke&amp;year=2017" TargetMode="External"/><Relationship Id="rId38" Type="http://schemas.openxmlformats.org/officeDocument/2006/relationships/hyperlink" Target="https://barttorvik.com/team.php?team=Baylor&amp;year=2017" TargetMode="External"/><Relationship Id="rId59" Type="http://schemas.openxmlformats.org/officeDocument/2006/relationships/hyperlink" Target="https://barttorvik.com/team.php?team=Alabama&amp;year=2017" TargetMode="External"/><Relationship Id="rId103" Type="http://schemas.openxmlformats.org/officeDocument/2006/relationships/hyperlink" Target="https://barttorvik.com/team.php?team=Houston&amp;year=2017" TargetMode="External"/><Relationship Id="rId124" Type="http://schemas.openxmlformats.org/officeDocument/2006/relationships/hyperlink" Target="https://barttorvik.com/team.php?team=Oklahoma&amp;year=2017" TargetMode="External"/><Relationship Id="rId310" Type="http://schemas.openxmlformats.org/officeDocument/2006/relationships/hyperlink" Target="https://barttorvik.com/team.php?team=Miami+OH&amp;year=2017" TargetMode="External"/><Relationship Id="rId70" Type="http://schemas.openxmlformats.org/officeDocument/2006/relationships/hyperlink" Target="https://barttorvik.com/team.php?team=Princeton&amp;year=2017" TargetMode="External"/><Relationship Id="rId91" Type="http://schemas.openxmlformats.org/officeDocument/2006/relationships/hyperlink" Target="https://barttorvik.com/team.php?team=Texas+A%26M&amp;year=2017" TargetMode="External"/><Relationship Id="rId145" Type="http://schemas.openxmlformats.org/officeDocument/2006/relationships/hyperlink" Target="https://barttorvik.com/team.php?team=Santa+Clara&amp;year=2017" TargetMode="External"/><Relationship Id="rId166" Type="http://schemas.openxmlformats.org/officeDocument/2006/relationships/hyperlink" Target="https://barttorvik.com/team.php?team=Kent+St.&amp;year=2017" TargetMode="External"/><Relationship Id="rId187" Type="http://schemas.openxmlformats.org/officeDocument/2006/relationships/hyperlink" Target="https://barttorvik.com/team.php?team=Marshall&amp;year=2017" TargetMode="External"/><Relationship Id="rId331" Type="http://schemas.openxmlformats.org/officeDocument/2006/relationships/hyperlink" Target="https://barttorvik.com/team.php?team=Stephen+F.+Austin&amp;year=2017" TargetMode="External"/><Relationship Id="rId352" Type="http://schemas.openxmlformats.org/officeDocument/2006/relationships/hyperlink" Target="https://barttorvik.com/team.php?team=Florida+Atlantic&amp;year=2017" TargetMode="External"/><Relationship Id="rId373" Type="http://schemas.openxmlformats.org/officeDocument/2006/relationships/hyperlink" Target="https://barttorvik.com/team.php?team=Western+Carolina&amp;year=2017" TargetMode="External"/><Relationship Id="rId394" Type="http://schemas.openxmlformats.org/officeDocument/2006/relationships/hyperlink" Target="https://barttorvik.com/team.php?team=Cleveland+St.&amp;year=2017" TargetMode="External"/><Relationship Id="rId408" Type="http://schemas.openxmlformats.org/officeDocument/2006/relationships/hyperlink" Target="https://barttorvik.com/team.php?team=Pepperdine&amp;year=2017" TargetMode="External"/><Relationship Id="rId429" Type="http://schemas.openxmlformats.org/officeDocument/2006/relationships/hyperlink" Target="https://barttorvik.com/team.php?team=Arkansas+Pine+Bluff&amp;year=2017" TargetMode="External"/><Relationship Id="rId1" Type="http://schemas.openxmlformats.org/officeDocument/2006/relationships/hyperlink" Target="https://barttorvik.com/team.php?team=Gonzaga&amp;year=2017" TargetMode="External"/><Relationship Id="rId212" Type="http://schemas.openxmlformats.org/officeDocument/2006/relationships/hyperlink" Target="https://barttorvik.com/team.php?team=Lehigh&amp;year=2017" TargetMode="External"/><Relationship Id="rId233" Type="http://schemas.openxmlformats.org/officeDocument/2006/relationships/hyperlink" Target="https://barttorvik.com/team.php?team=New+Mexico&amp;year=2017" TargetMode="External"/><Relationship Id="rId254" Type="http://schemas.openxmlformats.org/officeDocument/2006/relationships/hyperlink" Target="https://barttorvik.com/team.php?team=UMBC&amp;year=2017" TargetMode="External"/><Relationship Id="rId28" Type="http://schemas.openxmlformats.org/officeDocument/2006/relationships/hyperlink" Target="https://barttorvik.com/team.php?team=Butler&amp;year=2017" TargetMode="External"/><Relationship Id="rId49" Type="http://schemas.openxmlformats.org/officeDocument/2006/relationships/hyperlink" Target="https://barttorvik.com/team.php?team=Iowa&amp;year=2017" TargetMode="External"/><Relationship Id="rId114" Type="http://schemas.openxmlformats.org/officeDocument/2006/relationships/hyperlink" Target="https://barttorvik.com/team.php?team=Marquette&amp;year=2017" TargetMode="External"/><Relationship Id="rId275" Type="http://schemas.openxmlformats.org/officeDocument/2006/relationships/hyperlink" Target="https://barttorvik.com/team.php?team=Hawaii&amp;year=2017" TargetMode="External"/><Relationship Id="rId296" Type="http://schemas.openxmlformats.org/officeDocument/2006/relationships/hyperlink" Target="https://barttorvik.com/team.php?team=Arkansas+St.&amp;year=2017" TargetMode="External"/><Relationship Id="rId300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60" Type="http://schemas.openxmlformats.org/officeDocument/2006/relationships/hyperlink" Target="https://barttorvik.com/team.php?team=Providence&amp;year=2017" TargetMode="External"/><Relationship Id="rId81" Type="http://schemas.openxmlformats.org/officeDocument/2006/relationships/hyperlink" Target="https://barttorvik.com/team.php?team=Wake+Forest&amp;year=2017" TargetMode="External"/><Relationship Id="rId135" Type="http://schemas.openxmlformats.org/officeDocument/2006/relationships/hyperlink" Target="https://barttorvik.com/team.php?team=East+Tennessee+St.&amp;year=2017" TargetMode="External"/><Relationship Id="rId156" Type="http://schemas.openxmlformats.org/officeDocument/2006/relationships/hyperlink" Target="https://barttorvik.com/team.php?team=USC&amp;year=2017" TargetMode="External"/><Relationship Id="rId177" Type="http://schemas.openxmlformats.org/officeDocument/2006/relationships/hyperlink" Target="https://barttorvik.com/team.php?team=Toledo&amp;year=2017" TargetMode="External"/><Relationship Id="rId198" Type="http://schemas.openxmlformats.org/officeDocument/2006/relationships/hyperlink" Target="https://barttorvik.com/team.php?team=Temple&amp;year=2017" TargetMode="External"/><Relationship Id="rId321" Type="http://schemas.openxmlformats.org/officeDocument/2006/relationships/hyperlink" Target="https://barttorvik.com/team.php?team=Western+Kentucky&amp;year=2017" TargetMode="External"/><Relationship Id="rId342" Type="http://schemas.openxmlformats.org/officeDocument/2006/relationships/hyperlink" Target="https://barttorvik.com/team.php?team=Western+Illinois&amp;year=2017" TargetMode="External"/><Relationship Id="rId363" Type="http://schemas.openxmlformats.org/officeDocument/2006/relationships/hyperlink" Target="https://barttorvik.com/team.php?team=Murray+St.&amp;year=2017" TargetMode="External"/><Relationship Id="rId384" Type="http://schemas.openxmlformats.org/officeDocument/2006/relationships/hyperlink" Target="https://barttorvik.com/team.php?team=Marist&amp;year=2017" TargetMode="External"/><Relationship Id="rId419" Type="http://schemas.openxmlformats.org/officeDocument/2006/relationships/hyperlink" Target="https://barttorvik.com/team.php?team=Howard&amp;year=2017" TargetMode="External"/><Relationship Id="rId202" Type="http://schemas.openxmlformats.org/officeDocument/2006/relationships/hyperlink" Target="https://barttorvik.com/team.php?team=Northern+Kentucky&amp;year=2017" TargetMode="External"/><Relationship Id="rId223" Type="http://schemas.openxmlformats.org/officeDocument/2006/relationships/hyperlink" Target="https://barttorvik.com/team.php?team=UNC+Asheville&amp;year=2017" TargetMode="External"/><Relationship Id="rId244" Type="http://schemas.openxmlformats.org/officeDocument/2006/relationships/hyperlink" Target="https://barttorvik.com/team.php?team=Tulane&amp;year=2017" TargetMode="External"/><Relationship Id="rId430" Type="http://schemas.openxmlformats.org/officeDocument/2006/relationships/hyperlink" Target="https://barttorvik.com/team.php?team=Presbyterian&amp;year=2017" TargetMode="External"/><Relationship Id="rId18" Type="http://schemas.openxmlformats.org/officeDocument/2006/relationships/hyperlink" Target="https://barttorvik.com/team.php?team=Duke&amp;year=2017" TargetMode="External"/><Relationship Id="rId39" Type="http://schemas.openxmlformats.org/officeDocument/2006/relationships/hyperlink" Target="https://barttorvik.com/team.php?team=Florida&amp;year=2017" TargetMode="External"/><Relationship Id="rId265" Type="http://schemas.openxmlformats.org/officeDocument/2006/relationships/hyperlink" Target="https://barttorvik.com/team.php?team=Oral+Roberts&amp;year=2017" TargetMode="External"/><Relationship Id="rId286" Type="http://schemas.openxmlformats.org/officeDocument/2006/relationships/hyperlink" Target="https://barttorvik.com/team.php?team=Savannah+St.&amp;year=2017" TargetMode="External"/><Relationship Id="rId50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104" Type="http://schemas.openxmlformats.org/officeDocument/2006/relationships/hyperlink" Target="https://barttorvik.com/team.php?team=Albany&amp;year=2017" TargetMode="External"/><Relationship Id="rId125" Type="http://schemas.openxmlformats.org/officeDocument/2006/relationships/hyperlink" Target="https://barttorvik.com/team.php?team=Clemson&amp;year=2017" TargetMode="External"/><Relationship Id="rId146" Type="http://schemas.openxmlformats.org/officeDocument/2006/relationships/hyperlink" Target="https://barttorvik.com/team.php?team=Syracuse&amp;year=2017" TargetMode="External"/><Relationship Id="rId167" Type="http://schemas.openxmlformats.org/officeDocument/2006/relationships/hyperlink" Target="https://barttorvik.com/team.php?team=College+of+Charleston&amp;year=2017" TargetMode="External"/><Relationship Id="rId188" Type="http://schemas.openxmlformats.org/officeDocument/2006/relationships/hyperlink" Target="https://barttorvik.com/team.php?team=Florida+Gulf+Coast&amp;year=2017" TargetMode="External"/><Relationship Id="rId311" Type="http://schemas.openxmlformats.org/officeDocument/2006/relationships/hyperlink" Target="https://barttorvik.com/team.php?team=Campbell&amp;year=2017" TargetMode="External"/><Relationship Id="rId332" Type="http://schemas.openxmlformats.org/officeDocument/2006/relationships/hyperlink" Target="https://barttorvik.com/team.php?team=Charlotte&amp;year=2017" TargetMode="External"/><Relationship Id="rId353" Type="http://schemas.openxmlformats.org/officeDocument/2006/relationships/hyperlink" Target="https://barttorvik.com/team.php?team=Appalachian+St.&amp;year=2017" TargetMode="External"/><Relationship Id="rId374" Type="http://schemas.openxmlformats.org/officeDocument/2006/relationships/hyperlink" Target="https://barttorvik.com/team.php?team=Army&amp;year=2017" TargetMode="External"/><Relationship Id="rId395" Type="http://schemas.openxmlformats.org/officeDocument/2006/relationships/hyperlink" Target="https://barttorvik.com/team.php?team=Quinnipiac&amp;year=2017" TargetMode="External"/><Relationship Id="rId409" Type="http://schemas.openxmlformats.org/officeDocument/2006/relationships/hyperlink" Target="https://barttorvik.com/team.php?team=Longwood&amp;year=2017" TargetMode="External"/><Relationship Id="rId71" Type="http://schemas.openxmlformats.org/officeDocument/2006/relationships/hyperlink" Target="https://barttorvik.com/team.php?team=Princeton&amp;year=2017" TargetMode="External"/><Relationship Id="rId92" Type="http://schemas.openxmlformats.org/officeDocument/2006/relationships/hyperlink" Target="https://barttorvik.com/team.php?team=Michigan+St.&amp;year=2017" TargetMode="External"/><Relationship Id="rId213" Type="http://schemas.openxmlformats.org/officeDocument/2006/relationships/hyperlink" Target="https://barttorvik.com/team.php?team=North+Carolina+St.&amp;year=2017" TargetMode="External"/><Relationship Id="rId234" Type="http://schemas.openxmlformats.org/officeDocument/2006/relationships/hyperlink" Target="https://barttorvik.com/team.php?team=Utah+St.&amp;year=2017" TargetMode="External"/><Relationship Id="rId420" Type="http://schemas.openxmlformats.org/officeDocument/2006/relationships/hyperlink" Target="https://barttorvik.com/team.php?team=NJIT&amp;year=2017" TargetMode="External"/><Relationship Id="rId2" Type="http://schemas.openxmlformats.org/officeDocument/2006/relationships/hyperlink" Target="https://barttorvik.com/team.php?team=Gonzaga&amp;year=2017" TargetMode="External"/><Relationship Id="rId29" Type="http://schemas.openxmlformats.org/officeDocument/2006/relationships/hyperlink" Target="https://barttorvik.com/team.php?team=West+Virginia&amp;year=2017" TargetMode="External"/><Relationship Id="rId255" Type="http://schemas.openxmlformats.org/officeDocument/2006/relationships/hyperlink" Target="https://barttorvik.com/team.php?team=FIU&amp;year=2017" TargetMode="External"/><Relationship Id="rId276" Type="http://schemas.openxmlformats.org/officeDocument/2006/relationships/hyperlink" Target="https://barttorvik.com/team.php?team=James+Madison&amp;year=2017" TargetMode="External"/><Relationship Id="rId297" Type="http://schemas.openxmlformats.org/officeDocument/2006/relationships/hyperlink" Target="https://barttorvik.com/team.php?team=Drexel&amp;year=2017" TargetMode="External"/><Relationship Id="rId40" Type="http://schemas.openxmlformats.org/officeDocument/2006/relationships/hyperlink" Target="https://barttorvik.com/team.php?team=Florida&amp;year=2017" TargetMode="External"/><Relationship Id="rId115" Type="http://schemas.openxmlformats.org/officeDocument/2006/relationships/hyperlink" Target="https://barttorvik.com/team.php?team=Marquette&amp;year=2017" TargetMode="External"/><Relationship Id="rId136" Type="http://schemas.openxmlformats.org/officeDocument/2006/relationships/hyperlink" Target="https://barttorvik.com/team.php?team=BYU&amp;year=2017" TargetMode="External"/><Relationship Id="rId157" Type="http://schemas.openxmlformats.org/officeDocument/2006/relationships/hyperlink" Target="https://barttorvik.com/team.php?team=USC&amp;year=2017" TargetMode="External"/><Relationship Id="rId178" Type="http://schemas.openxmlformats.org/officeDocument/2006/relationships/hyperlink" Target="https://barttorvik.com/team.php?team=Penn&amp;year=2017" TargetMode="External"/><Relationship Id="rId301" Type="http://schemas.openxmlformats.org/officeDocument/2006/relationships/hyperlink" Target="https://barttorvik.com/team.php?team=Northern+Illinois&amp;year=2017" TargetMode="External"/><Relationship Id="rId322" Type="http://schemas.openxmlformats.org/officeDocument/2006/relationships/hyperlink" Target="https://barttorvik.com/team.php?team=Duquesne&amp;year=2017" TargetMode="External"/><Relationship Id="rId343" Type="http://schemas.openxmlformats.org/officeDocument/2006/relationships/hyperlink" Target="https://barttorvik.com/team.php?team=Northeastern&amp;year=2017" TargetMode="External"/><Relationship Id="rId364" Type="http://schemas.openxmlformats.org/officeDocument/2006/relationships/hyperlink" Target="https://barttorvik.com/team.php?team=South+Alabama&amp;year=2017" TargetMode="External"/><Relationship Id="rId61" Type="http://schemas.openxmlformats.org/officeDocument/2006/relationships/hyperlink" Target="https://barttorvik.com/team.php?team=Providence&amp;year=2017" TargetMode="External"/><Relationship Id="rId82" Type="http://schemas.openxmlformats.org/officeDocument/2006/relationships/hyperlink" Target="https://barttorvik.com/team.php?team=Wake+Forest&amp;year=2017" TargetMode="External"/><Relationship Id="rId199" Type="http://schemas.openxmlformats.org/officeDocument/2006/relationships/hyperlink" Target="https://barttorvik.com/team.php?team=UNC+Greensboro&amp;year=2017" TargetMode="External"/><Relationship Id="rId203" Type="http://schemas.openxmlformats.org/officeDocument/2006/relationships/hyperlink" Target="https://barttorvik.com/team.php?team=Northern+Kentucky&amp;year=2017" TargetMode="External"/><Relationship Id="rId385" Type="http://schemas.openxmlformats.org/officeDocument/2006/relationships/hyperlink" Target="https://barttorvik.com/team.php?team=Loyola+MD&amp;year=2017" TargetMode="External"/><Relationship Id="rId19" Type="http://schemas.openxmlformats.org/officeDocument/2006/relationships/hyperlink" Target="https://barttorvik.com/team.php?team=Rhode+Island&amp;year=2017" TargetMode="External"/><Relationship Id="rId224" Type="http://schemas.openxmlformats.org/officeDocument/2006/relationships/hyperlink" Target="https://barttorvik.com/team.php?team=Rider&amp;year=2017" TargetMode="External"/><Relationship Id="rId245" Type="http://schemas.openxmlformats.org/officeDocument/2006/relationships/hyperlink" Target="https://barttorvik.com/team.php?team=New+Orleans&amp;year=2017" TargetMode="External"/><Relationship Id="rId266" Type="http://schemas.openxmlformats.org/officeDocument/2006/relationships/hyperlink" Target="https://barttorvik.com/team.php?team=Wyoming&amp;year=2017" TargetMode="External"/><Relationship Id="rId287" Type="http://schemas.openxmlformats.org/officeDocument/2006/relationships/hyperlink" Target="https://barttorvik.com/team.php?team=Rice&amp;year=2017" TargetMode="External"/><Relationship Id="rId410" Type="http://schemas.openxmlformats.org/officeDocument/2006/relationships/hyperlink" Target="https://barttorvik.com/team.php?team=Southern+Utah&amp;year=2017" TargetMode="External"/><Relationship Id="rId431" Type="http://schemas.openxmlformats.org/officeDocument/2006/relationships/hyperlink" Target="https://barttorvik.com/team.php?team=North+Carolina+A%26T&amp;year=2017" TargetMode="External"/><Relationship Id="rId30" Type="http://schemas.openxmlformats.org/officeDocument/2006/relationships/hyperlink" Target="https://barttorvik.com/team.php?team=West+Virginia&amp;year=2017" TargetMode="External"/><Relationship Id="rId105" Type="http://schemas.openxmlformats.org/officeDocument/2006/relationships/hyperlink" Target="https://barttorvik.com/team.php?team=Pittsburgh&amp;year=2017" TargetMode="External"/><Relationship Id="rId126" Type="http://schemas.openxmlformats.org/officeDocument/2006/relationships/hyperlink" Target="https://barttorvik.com/team.php?team=Arizona+St.&amp;year=2017" TargetMode="External"/><Relationship Id="rId147" Type="http://schemas.openxmlformats.org/officeDocument/2006/relationships/hyperlink" Target="https://barttorvik.com/team.php?team=North+Dakota&amp;year=2017" TargetMode="External"/><Relationship Id="rId168" Type="http://schemas.openxmlformats.org/officeDocument/2006/relationships/hyperlink" Target="https://barttorvik.com/team.php?team=Utah+Valley&amp;year=2017" TargetMode="External"/><Relationship Id="rId312" Type="http://schemas.openxmlformats.org/officeDocument/2006/relationships/hyperlink" Target="https://barttorvik.com/team.php?team=Memphis&amp;year=2017" TargetMode="External"/><Relationship Id="rId333" Type="http://schemas.openxmlformats.org/officeDocument/2006/relationships/hyperlink" Target="https://barttorvik.com/team.php?team=North+Dakota+St.&amp;year=2017" TargetMode="External"/><Relationship Id="rId354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51" Type="http://schemas.openxmlformats.org/officeDocument/2006/relationships/hyperlink" Target="https://barttorvik.com/team.php?team=Minnesota&amp;year=2017" TargetMode="External"/><Relationship Id="rId72" Type="http://schemas.openxmlformats.org/officeDocument/2006/relationships/hyperlink" Target="https://barttorvik.com/team.php?team=Miami+FL&amp;year=2017" TargetMode="External"/><Relationship Id="rId93" Type="http://schemas.openxmlformats.org/officeDocument/2006/relationships/hyperlink" Target="https://barttorvik.com/team.php?team=Michigan+St.&amp;year=2017" TargetMode="External"/><Relationship Id="rId189" Type="http://schemas.openxmlformats.org/officeDocument/2006/relationships/hyperlink" Target="https://barttorvik.com/team.php?team=Florida+Gulf+Coast&amp;year=2017" TargetMode="External"/><Relationship Id="rId375" Type="http://schemas.openxmlformats.org/officeDocument/2006/relationships/hyperlink" Target="https://barttorvik.com/team.php?team=Liberty&amp;year=2017" TargetMode="External"/><Relationship Id="rId396" Type="http://schemas.openxmlformats.org/officeDocument/2006/relationships/hyperlink" Target="https://barttorvik.com/team.php?team=Charleston+Southern&amp;year=2017" TargetMode="External"/><Relationship Id="rId3" Type="http://schemas.openxmlformats.org/officeDocument/2006/relationships/hyperlink" Target="https://barttorvik.com/team.php?team=Villanova&amp;year=2017" TargetMode="External"/><Relationship Id="rId214" Type="http://schemas.openxmlformats.org/officeDocument/2006/relationships/hyperlink" Target="https://barttorvik.com/team.php?team=IUPUI&amp;year=2017" TargetMode="External"/><Relationship Id="rId235" Type="http://schemas.openxmlformats.org/officeDocument/2006/relationships/hyperlink" Target="https://barttorvik.com/team.php?team=South+Dakota+St.&amp;year=2017" TargetMode="External"/><Relationship Id="rId256" Type="http://schemas.openxmlformats.org/officeDocument/2006/relationships/hyperlink" Target="https://barttorvik.com/team.php?team=Eastern+Michigan&amp;year=2017" TargetMode="External"/><Relationship Id="rId277" Type="http://schemas.openxmlformats.org/officeDocument/2006/relationships/hyperlink" Target="https://barttorvik.com/team.php?team=Weber+St.&amp;year=2017" TargetMode="External"/><Relationship Id="rId298" Type="http://schemas.openxmlformats.org/officeDocument/2006/relationships/hyperlink" Target="https://barttorvik.com/team.php?team=Little+Rock&amp;year=2017" TargetMode="External"/><Relationship Id="rId400" Type="http://schemas.openxmlformats.org/officeDocument/2006/relationships/hyperlink" Target="https://barttorvik.com/team.php?team=Drake&amp;year=2017" TargetMode="External"/><Relationship Id="rId421" Type="http://schemas.openxmlformats.org/officeDocument/2006/relationships/hyperlink" Target="https://barttorvik.com/team.php?team=Florida+A%26M&amp;year=2017" TargetMode="External"/><Relationship Id="rId116" Type="http://schemas.openxmlformats.org/officeDocument/2006/relationships/hyperlink" Target="https://barttorvik.com/team.php?team=VCU&amp;year=2017" TargetMode="External"/><Relationship Id="rId137" Type="http://schemas.openxmlformats.org/officeDocument/2006/relationships/hyperlink" Target="https://barttorvik.com/team.php?team=Iona&amp;year=2017" TargetMode="External"/><Relationship Id="rId158" Type="http://schemas.openxmlformats.org/officeDocument/2006/relationships/hyperlink" Target="https://barttorvik.com/team.php?team=Furman&amp;year=2017" TargetMode="External"/><Relationship Id="rId302" Type="http://schemas.openxmlformats.org/officeDocument/2006/relationships/hyperlink" Target="https://barttorvik.com/team.php?team=Tennessee+Martin&amp;year=2017" TargetMode="External"/><Relationship Id="rId323" Type="http://schemas.openxmlformats.org/officeDocument/2006/relationships/hyperlink" Target="https://barttorvik.com/team.php?team=Lamar&amp;year=2017" TargetMode="External"/><Relationship Id="rId344" Type="http://schemas.openxmlformats.org/officeDocument/2006/relationships/hyperlink" Target="https://barttorvik.com/team.php?team=UC+Davis&amp;year=2017" TargetMode="External"/><Relationship Id="rId20" Type="http://schemas.openxmlformats.org/officeDocument/2006/relationships/hyperlink" Target="https://barttorvik.com/team.php?team=Rhode+Island&amp;year=2017" TargetMode="External"/><Relationship Id="rId41" Type="http://schemas.openxmlformats.org/officeDocument/2006/relationships/hyperlink" Target="https://barttorvik.com/team.php?team=Louisville&amp;year=2017" TargetMode="External"/><Relationship Id="rId62" Type="http://schemas.openxmlformats.org/officeDocument/2006/relationships/hyperlink" Target="https://barttorvik.com/team.php?team=Cincinnati&amp;year=2017" TargetMode="External"/><Relationship Id="rId83" Type="http://schemas.openxmlformats.org/officeDocument/2006/relationships/hyperlink" Target="https://barttorvik.com/team.php?team=Virginia&amp;year=2017" TargetMode="External"/><Relationship Id="rId179" Type="http://schemas.openxmlformats.org/officeDocument/2006/relationships/hyperlink" Target="https://barttorvik.com/team.php?team=Penn+St.&amp;year=2017" TargetMode="External"/><Relationship Id="rId365" Type="http://schemas.openxmlformats.org/officeDocument/2006/relationships/hyperlink" Target="https://barttorvik.com/team.php?team=Alcorn+St.&amp;year=2017" TargetMode="External"/><Relationship Id="rId386" Type="http://schemas.openxmlformats.org/officeDocument/2006/relationships/hyperlink" Target="https://barttorvik.com/team.php?team=Sam+Houston+St.&amp;year=2017" TargetMode="External"/><Relationship Id="rId190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204" Type="http://schemas.openxmlformats.org/officeDocument/2006/relationships/hyperlink" Target="https://barttorvik.com/team.php?team=Stanford&amp;year=2017" TargetMode="External"/><Relationship Id="rId225" Type="http://schemas.openxmlformats.org/officeDocument/2006/relationships/hyperlink" Target="https://barttorvik.com/team.php?team=UC+Irvine&amp;year=2017" TargetMode="External"/><Relationship Id="rId246" Type="http://schemas.openxmlformats.org/officeDocument/2006/relationships/hyperlink" Target="https://barttorvik.com/team.php?team=New+Orleans&amp;year=2017" TargetMode="External"/><Relationship Id="rId267" Type="http://schemas.openxmlformats.org/officeDocument/2006/relationships/hyperlink" Target="https://barttorvik.com/team.php?team=Robert+Morris&amp;year=2017" TargetMode="External"/><Relationship Id="rId288" Type="http://schemas.openxmlformats.org/officeDocument/2006/relationships/hyperlink" Target="https://barttorvik.com/team.php?team=Fort+Wayne&amp;year=2017" TargetMode="External"/><Relationship Id="rId411" Type="http://schemas.openxmlformats.org/officeDocument/2006/relationships/hyperlink" Target="https://barttorvik.com/team.php?team=SIU+Edwardsville&amp;year=2017" TargetMode="External"/><Relationship Id="rId432" Type="http://schemas.openxmlformats.org/officeDocument/2006/relationships/hyperlink" Target="https://barttorvik.com/team.php?team=Alabama+A%26M&amp;year=2017" TargetMode="External"/><Relationship Id="rId106" Type="http://schemas.openxmlformats.org/officeDocument/2006/relationships/hyperlink" Target="https://barttorvik.com/team.php?team=Xavier&amp;year=2017" TargetMode="External"/><Relationship Id="rId127" Type="http://schemas.openxmlformats.org/officeDocument/2006/relationships/hyperlink" Target="https://barttorvik.com/team.php?team=Richmond&amp;year=2017" TargetMode="External"/><Relationship Id="rId313" Type="http://schemas.openxmlformats.org/officeDocument/2006/relationships/hyperlink" Target="https://barttorvik.com/team.php?team=Eastern+Kentucky&amp;year=2017" TargetMode="External"/><Relationship Id="rId10" Type="http://schemas.openxmlformats.org/officeDocument/2006/relationships/hyperlink" Target="https://barttorvik.com/team.php?team=North+Carolina&amp;year=2017" TargetMode="External"/><Relationship Id="rId31" Type="http://schemas.openxmlformats.org/officeDocument/2006/relationships/hyperlink" Target="https://barttorvik.com/team.php?team=Oklahoma+St.&amp;year=2017" TargetMode="External"/><Relationship Id="rId52" Type="http://schemas.openxmlformats.org/officeDocument/2006/relationships/hyperlink" Target="https://barttorvik.com/team.php?team=Minnesota&amp;year=2017" TargetMode="External"/><Relationship Id="rId73" Type="http://schemas.openxmlformats.org/officeDocument/2006/relationships/hyperlink" Target="https://barttorvik.com/team.php?team=Miami+FL&amp;year=2017" TargetMode="External"/><Relationship Id="rId94" Type="http://schemas.openxmlformats.org/officeDocument/2006/relationships/hyperlink" Target="https://barttorvik.com/trank.php?&amp;begin=20170131&amp;end=20170313&amp;conlimit=All&amp;year=2017&amp;top=0&amp;venue=A-N&amp;type=All&amp;mingames=0&amp;quad=5&amp;rpi=" TargetMode="External"/><Relationship Id="rId148" Type="http://schemas.openxmlformats.org/officeDocument/2006/relationships/hyperlink" Target="https://barttorvik.com/team.php?team=North+Dakota&amp;year=2017" TargetMode="External"/><Relationship Id="rId169" Type="http://schemas.openxmlformats.org/officeDocument/2006/relationships/hyperlink" Target="https://barttorvik.com/team.php?team=Evansville&amp;year=2017" TargetMode="External"/><Relationship Id="rId334" Type="http://schemas.openxmlformats.org/officeDocument/2006/relationships/hyperlink" Target="https://barttorvik.com/team.php?team=Indiana+St.&amp;year=2017" TargetMode="External"/><Relationship Id="rId355" Type="http://schemas.openxmlformats.org/officeDocument/2006/relationships/hyperlink" Target="https://barttorvik.com/team.php?team=Lafayette&amp;year=2017" TargetMode="External"/><Relationship Id="rId376" Type="http://schemas.openxmlformats.org/officeDocument/2006/relationships/hyperlink" Target="https://barttorvik.com/team.php?team=High+Point&amp;year=2017" TargetMode="External"/><Relationship Id="rId397" Type="http://schemas.openxmlformats.org/officeDocument/2006/relationships/hyperlink" Target="https://barttorvik.com/team.php?team=Northern+Arizona&amp;year=2017" TargetMode="External"/><Relationship Id="rId4" Type="http://schemas.openxmlformats.org/officeDocument/2006/relationships/hyperlink" Target="https://barttorvik.com/team.php?team=Villanova&amp;year=2017" TargetMode="External"/><Relationship Id="rId180" Type="http://schemas.openxmlformats.org/officeDocument/2006/relationships/hyperlink" Target="https://barttorvik.com/team.php?team=Colorado&amp;year=2017" TargetMode="External"/><Relationship Id="rId215" Type="http://schemas.openxmlformats.org/officeDocument/2006/relationships/hyperlink" Target="https://barttorvik.com/team.php?team=Tennessee+Tech&amp;year=2017" TargetMode="External"/><Relationship Id="rId236" Type="http://schemas.openxmlformats.org/officeDocument/2006/relationships/hyperlink" Target="https://barttorvik.com/team.php?team=South+Dakota+St.&amp;year=2017" TargetMode="External"/><Relationship Id="rId257" Type="http://schemas.openxmlformats.org/officeDocument/2006/relationships/hyperlink" Target="https://barttorvik.com/team.php?team=William+%26+Mary&amp;year=2017" TargetMode="External"/><Relationship Id="rId278" Type="http://schemas.openxmlformats.org/officeDocument/2006/relationships/hyperlink" Target="https://barttorvik.com/team.php?team=Boston+University&amp;year=2017" TargetMode="External"/><Relationship Id="rId401" Type="http://schemas.openxmlformats.org/officeDocument/2006/relationships/hyperlink" Target="https://barttorvik.com/team.php?team=Nicholls+St.&amp;year=2017" TargetMode="External"/><Relationship Id="rId422" Type="http://schemas.openxmlformats.org/officeDocument/2006/relationships/hyperlink" Target="https://barttorvik.com/team.php?team=Central+Connecticut&amp;year=2017" TargetMode="External"/><Relationship Id="rId303" Type="http://schemas.openxmlformats.org/officeDocument/2006/relationships/hyperlink" Target="https://barttorvik.com/team.php?team=New+Hampshire&amp;year=2017" TargetMode="External"/><Relationship Id="rId42" Type="http://schemas.openxmlformats.org/officeDocument/2006/relationships/hyperlink" Target="https://barttorvik.com/team.php?team=Louisville&amp;year=2017" TargetMode="External"/><Relationship Id="rId84" Type="http://schemas.openxmlformats.org/officeDocument/2006/relationships/hyperlink" Target="https://barttorvik.com/team.php?team=Virginia&amp;year=2017" TargetMode="External"/><Relationship Id="rId138" Type="http://schemas.openxmlformats.org/officeDocument/2006/relationships/hyperlink" Target="https://barttorvik.com/team.php?team=Iona&amp;year=2017" TargetMode="External"/><Relationship Id="rId345" Type="http://schemas.openxmlformats.org/officeDocument/2006/relationships/hyperlink" Target="https://barttorvik.com/team.php?team=UC+Davis&amp;year=2017" TargetMode="External"/><Relationship Id="rId387" Type="http://schemas.openxmlformats.org/officeDocument/2006/relationships/hyperlink" Target="https://barttorvik.com/team.php?team=McNeese+St.&amp;year=2017" TargetMode="External"/><Relationship Id="rId191" Type="http://schemas.openxmlformats.org/officeDocument/2006/relationships/hyperlink" Target="https://barttorvik.com/team.php?team=UTEP&amp;year=2017" TargetMode="External"/><Relationship Id="rId205" Type="http://schemas.openxmlformats.org/officeDocument/2006/relationships/hyperlink" Target="https://barttorvik.com/team.php?team=Siena&amp;year=2017" TargetMode="External"/><Relationship Id="rId247" Type="http://schemas.openxmlformats.org/officeDocument/2006/relationships/hyperlink" Target="https://barttorvik.com/team.php?team=Wright+St.&amp;year=2017" TargetMode="External"/><Relationship Id="rId412" Type="http://schemas.openxmlformats.org/officeDocument/2006/relationships/hyperlink" Target="https://barttorvik.com/team.php?team=Prairie+View+A%26M&amp;year=2017" TargetMode="External"/><Relationship Id="rId107" Type="http://schemas.openxmlformats.org/officeDocument/2006/relationships/hyperlink" Target="https://barttorvik.com/team.php?team=Xavier&amp;year=2017" TargetMode="External"/><Relationship Id="rId289" Type="http://schemas.openxmlformats.org/officeDocument/2006/relationships/hyperlink" Target="https://barttorvik.com/team.php?team=USC+Upstate&amp;year=2017" TargetMode="External"/><Relationship Id="rId11" Type="http://schemas.openxmlformats.org/officeDocument/2006/relationships/hyperlink" Target="https://barttorvik.com/team.php?team=SMU&amp;year=2017" TargetMode="External"/><Relationship Id="rId53" Type="http://schemas.openxmlformats.org/officeDocument/2006/relationships/hyperlink" Target="https://barttorvik.com/team.php?team=Creighton&amp;year=2017" TargetMode="External"/><Relationship Id="rId149" Type="http://schemas.openxmlformats.org/officeDocument/2006/relationships/hyperlink" Target="https://barttorvik.com/team.php?team=Ohio&amp;year=2017" TargetMode="External"/><Relationship Id="rId314" Type="http://schemas.openxmlformats.org/officeDocument/2006/relationships/hyperlink" Target="https://barttorvik.com/team.php?team=Colgate&amp;year=2017" TargetMode="External"/><Relationship Id="rId356" Type="http://schemas.openxmlformats.org/officeDocument/2006/relationships/hyperlink" Target="https://barttorvik.com/team.php?team=Radford&amp;year=2017" TargetMode="External"/><Relationship Id="rId398" Type="http://schemas.openxmlformats.org/officeDocument/2006/relationships/hyperlink" Target="https://barttorvik.com/team.php?team=Idaho+St.&amp;year=2017" TargetMode="External"/><Relationship Id="rId95" Type="http://schemas.openxmlformats.org/officeDocument/2006/relationships/hyperlink" Target="https://barttorvik.com/team.php?team=Illinois+St.&amp;year=2017" TargetMode="External"/><Relationship Id="rId160" Type="http://schemas.openxmlformats.org/officeDocument/2006/relationships/hyperlink" Target="https://barttorvik.com/team.php?team=Akron&amp;year=2017" TargetMode="External"/><Relationship Id="rId216" Type="http://schemas.openxmlformats.org/officeDocument/2006/relationships/hyperlink" Target="https://barttorvik.com/team.php?team=Samford&amp;year=2017" TargetMode="External"/><Relationship Id="rId423" Type="http://schemas.openxmlformats.org/officeDocument/2006/relationships/hyperlink" Target="https://barttorvik.com/team.php?team=St.+Francis+NY&amp;year=2017" TargetMode="External"/><Relationship Id="rId258" Type="http://schemas.openxmlformats.org/officeDocument/2006/relationships/hyperlink" Target="https://barttorvik.com/team.php?team=Long+Beach+St.&amp;year=2017" TargetMode="External"/><Relationship Id="rId22" Type="http://schemas.openxmlformats.org/officeDocument/2006/relationships/hyperlink" Target="https://barttorvik.com/team.php?team=Notre+Dame&amp;year=2017" TargetMode="External"/><Relationship Id="rId64" Type="http://schemas.openxmlformats.org/officeDocument/2006/relationships/hyperlink" Target="https://barttorvik.com/team.php?team=Seton+Hall&amp;year=2017" TargetMode="External"/><Relationship Id="rId118" Type="http://schemas.openxmlformats.org/officeDocument/2006/relationships/hyperlink" Target="https://barttorvik.com/team.php?team=Fresno+St.&amp;year=2017" TargetMode="External"/><Relationship Id="rId325" Type="http://schemas.openxmlformats.org/officeDocument/2006/relationships/hyperlink" Target="https://barttorvik.com/team.php?team=Youngstown+St.&amp;year=2017" TargetMode="External"/><Relationship Id="rId367" Type="http://schemas.openxmlformats.org/officeDocument/2006/relationships/hyperlink" Target="https://barttorvik.com/team.php?team=Jacksonville&amp;year=2017" TargetMode="External"/><Relationship Id="rId171" Type="http://schemas.openxmlformats.org/officeDocument/2006/relationships/hyperlink" Target="https://barttorvik.com/team.php?team=Cal+St.+Bakersfield&amp;year=2017" TargetMode="External"/><Relationship Id="rId227" Type="http://schemas.openxmlformats.org/officeDocument/2006/relationships/hyperlink" Target="https://barttorvik.com/team.php?team=Loyola+Chicago&amp;year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D352"/>
  <sheetViews>
    <sheetView tabSelected="1" topLeftCell="AD1" workbookViewId="0">
      <selection activeCell="AY9" sqref="AY9"/>
    </sheetView>
  </sheetViews>
  <sheetFormatPr defaultRowHeight="15" x14ac:dyDescent="0.25"/>
  <cols>
    <col min="20" max="20" width="9.7109375" customWidth="1"/>
    <col min="45" max="45" width="22.7109375" bestFit="1" customWidth="1"/>
    <col min="47" max="47" width="19.28515625" bestFit="1" customWidth="1"/>
    <col min="48" max="48" width="13.85546875" customWidth="1"/>
    <col min="49" max="49" width="19.28515625" customWidth="1"/>
  </cols>
  <sheetData>
    <row r="1" spans="1:56" x14ac:dyDescent="0.25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442</v>
      </c>
      <c r="T1" s="426" t="s">
        <v>443</v>
      </c>
      <c r="U1" s="4" t="s">
        <v>444</v>
      </c>
      <c r="V1" s="426" t="s">
        <v>445</v>
      </c>
      <c r="W1" s="426" t="s">
        <v>446</v>
      </c>
      <c r="X1" s="426" t="s">
        <v>447</v>
      </c>
      <c r="Y1" s="426" t="s">
        <v>448</v>
      </c>
      <c r="Z1" s="3" t="s">
        <v>15</v>
      </c>
      <c r="AA1" s="3" t="s">
        <v>441</v>
      </c>
      <c r="AB1" s="3" t="s">
        <v>16</v>
      </c>
      <c r="AC1" s="1" t="s">
        <v>17</v>
      </c>
      <c r="AD1" s="2" t="s">
        <v>18</v>
      </c>
      <c r="AE1" s="2" t="s">
        <v>430</v>
      </c>
      <c r="AF1" s="2" t="s">
        <v>431</v>
      </c>
      <c r="AG1" s="2" t="s">
        <v>437</v>
      </c>
      <c r="AH1" s="2" t="s">
        <v>438</v>
      </c>
      <c r="AI1" s="1" t="s">
        <v>19</v>
      </c>
      <c r="AJ1" s="1" t="s">
        <v>20</v>
      </c>
      <c r="AK1" s="2" t="s">
        <v>436</v>
      </c>
      <c r="AL1" s="1" t="s">
        <v>21</v>
      </c>
      <c r="AM1" s="2" t="s">
        <v>435</v>
      </c>
      <c r="AN1" s="1" t="s">
        <v>22</v>
      </c>
      <c r="AO1" s="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3" t="s">
        <v>434</v>
      </c>
      <c r="AU1" s="12" t="s">
        <v>31</v>
      </c>
      <c r="AV1" s="2" t="s">
        <v>433</v>
      </c>
      <c r="AW1" s="5" t="s">
        <v>34</v>
      </c>
      <c r="AX1" s="5" t="s">
        <v>449</v>
      </c>
      <c r="AY1" s="5" t="s">
        <v>440</v>
      </c>
      <c r="AZ1" s="5" t="s">
        <v>450</v>
      </c>
      <c r="BA1" s="5"/>
      <c r="BB1" s="6"/>
      <c r="BC1" s="7" t="s">
        <v>27</v>
      </c>
      <c r="BD1" s="8" t="s">
        <v>32</v>
      </c>
    </row>
    <row r="2" spans="1:56" ht="15.75" thickBot="1" x14ac:dyDescent="0.3">
      <c r="B2">
        <v>1</v>
      </c>
      <c r="C2">
        <v>1</v>
      </c>
      <c r="D2" s="416" t="s">
        <v>136</v>
      </c>
      <c r="E2" s="416">
        <v>70.892799999999994</v>
      </c>
      <c r="F2" s="416">
        <v>99</v>
      </c>
      <c r="G2" s="416">
        <v>70.022000000000006</v>
      </c>
      <c r="H2" s="416">
        <v>72</v>
      </c>
      <c r="I2" s="416">
        <v>119.29300000000001</v>
      </c>
      <c r="J2" s="416">
        <v>2</v>
      </c>
      <c r="K2" s="416">
        <v>120.711</v>
      </c>
      <c r="L2" s="416">
        <v>10</v>
      </c>
      <c r="M2" s="416">
        <v>86.274699999999996</v>
      </c>
      <c r="N2" s="416">
        <v>1</v>
      </c>
      <c r="O2" s="416">
        <v>87.6571</v>
      </c>
      <c r="P2" s="416">
        <v>2</v>
      </c>
      <c r="Q2" s="416">
        <v>33.053800000000003</v>
      </c>
      <c r="R2" s="416">
        <v>1</v>
      </c>
      <c r="S2">
        <f t="shared" ref="S2:S65" si="0">(K2-O2)/E2</f>
        <v>0.46625186196623636</v>
      </c>
      <c r="T2">
        <f t="shared" ref="T2:T65" si="1">RANK(S2,S:S,0)</f>
        <v>2</v>
      </c>
      <c r="U2">
        <f t="shared" ref="U2:U65" si="2">(K2^2)*E2</f>
        <v>1032989.3051911488</v>
      </c>
      <c r="V2">
        <f t="shared" ref="V2:V65" si="3">RANK(U2,U:U,0)</f>
        <v>8</v>
      </c>
      <c r="W2">
        <f t="shared" ref="W2:W65" si="4">O2^1.6/E2</f>
        <v>18.107447222868029</v>
      </c>
      <c r="X2">
        <f t="shared" ref="X2:X65" si="5">RANK(W2,W:W,1)</f>
        <v>1</v>
      </c>
      <c r="Y2">
        <f t="shared" ref="Y2:Y65" si="6">AVERAGE(X2,T2)</f>
        <v>1.5</v>
      </c>
      <c r="Z2" s="416">
        <v>0.97660000000000002</v>
      </c>
      <c r="AA2">
        <f t="shared" ref="AA2:AA65" si="7">RANK(Z2,Z:Z,0)</f>
        <v>1</v>
      </c>
      <c r="AB2" s="416">
        <v>0.96460000000000001</v>
      </c>
      <c r="AC2" s="416">
        <f t="shared" ref="AC2:AC65" si="8">(Z2+AB2)/2</f>
        <v>0.97060000000000002</v>
      </c>
      <c r="AD2">
        <f t="shared" ref="AD2:AD65" si="9">RANK(AC2,AC:AC,0)</f>
        <v>1</v>
      </c>
      <c r="AE2">
        <v>0.98550000000000004</v>
      </c>
      <c r="AF2">
        <f t="shared" ref="AF2:AF65" si="10">RANK(AE2,AE:AE,0)</f>
        <v>1</v>
      </c>
      <c r="AG2">
        <v>0.97070000000000001</v>
      </c>
      <c r="AH2">
        <f t="shared" ref="AH2:AH65" si="11">RANK(AG2,AG:AG,0)</f>
        <v>2</v>
      </c>
      <c r="AI2">
        <f t="shared" ref="AI2:AI65" si="12">(T2+V2+(AD2+AF2)+AH2+Y2)/6</f>
        <v>2.5833333333333335</v>
      </c>
      <c r="AJ2" s="416">
        <f>IF(C2=1,(AI2/Z2),REF)</f>
        <v>2.6452317564338865</v>
      </c>
      <c r="AK2">
        <f t="shared" ref="AK2:AK65" si="13">RANK(AJ2,AJ:AJ,1)</f>
        <v>1</v>
      </c>
      <c r="AL2" s="416">
        <f>IF(B2=1,(AI2/AC2),REF)</f>
        <v>2.6615838999931314</v>
      </c>
      <c r="AM2">
        <f t="shared" ref="AM2:AM65" si="14">RANK(AL2,AL:AL,1)</f>
        <v>1</v>
      </c>
      <c r="AN2" s="416">
        <f t="shared" ref="AN2:AN65" si="15">MIN(AK2,AM2,AD2)</f>
        <v>1</v>
      </c>
      <c r="AO2" s="416" t="str">
        <f t="shared" ref="AO2:AO65" si="16">D2</f>
        <v>Gonzaga</v>
      </c>
      <c r="AP2" s="416">
        <f t="shared" ref="AP2:AP65" si="17">(Z2*(($BD$2)/((AJ2)))^(1/10))</f>
        <v>0.97660000000000002</v>
      </c>
      <c r="AQ2" s="416">
        <f t="shared" ref="AQ2:AQ65" si="18">(AC2*(($BC$2)/((AL2)))^(1/8))</f>
        <v>0.97060000000000002</v>
      </c>
      <c r="AR2" s="416">
        <f t="shared" ref="AR2:AR65" si="19">((AP2+AQ2)/2)^(1/2.5)</f>
        <v>0.98935516661700607</v>
      </c>
      <c r="AS2" s="416" t="str">
        <f t="shared" ref="AS2:AS65" si="20">AO2</f>
        <v>Gonzaga</v>
      </c>
      <c r="AT2">
        <f t="shared" ref="AT2:AT65" si="21">RANK(AR2,AR:AR,0)</f>
        <v>1</v>
      </c>
      <c r="AU2" s="416">
        <f t="shared" ref="AU2:AU65" si="22">(AT2+AN2+AD2)/3</f>
        <v>1</v>
      </c>
      <c r="AV2">
        <v>1</v>
      </c>
      <c r="AW2" s="416" t="str">
        <f t="shared" ref="AW2:AW65" si="23">AS2</f>
        <v>Gonzaga</v>
      </c>
      <c r="AX2" t="str">
        <f t="shared" ref="AX2:AX65" si="24">IF(OR(((RANK(Z2,Z:Z,0))&lt;17),(RANK(AB2,AB:AB,0)&lt;17)),"y","")</f>
        <v>y</v>
      </c>
      <c r="AY2">
        <v>1</v>
      </c>
      <c r="AZ2">
        <v>5</v>
      </c>
      <c r="BB2" s="9" t="s">
        <v>33</v>
      </c>
      <c r="BC2" s="10">
        <f>MIN(AL:AL)</f>
        <v>2.6615838999931314</v>
      </c>
      <c r="BD2" s="11">
        <f>MIN(AJ:AJ)</f>
        <v>2.6452317564338865</v>
      </c>
    </row>
    <row r="3" spans="1:56" x14ac:dyDescent="0.25">
      <c r="B3">
        <v>1</v>
      </c>
      <c r="C3">
        <v>1</v>
      </c>
      <c r="D3" t="s">
        <v>362</v>
      </c>
      <c r="E3">
        <v>65.828699999999998</v>
      </c>
      <c r="F3">
        <v>314</v>
      </c>
      <c r="G3">
        <v>63.987200000000001</v>
      </c>
      <c r="H3">
        <v>324</v>
      </c>
      <c r="I3">
        <v>117.917</v>
      </c>
      <c r="J3">
        <v>5</v>
      </c>
      <c r="K3">
        <v>122.753</v>
      </c>
      <c r="L3">
        <v>3</v>
      </c>
      <c r="M3">
        <v>95.713899999999995</v>
      </c>
      <c r="N3">
        <v>29</v>
      </c>
      <c r="O3">
        <v>91.9756</v>
      </c>
      <c r="P3">
        <v>12</v>
      </c>
      <c r="Q3">
        <v>30.777200000000001</v>
      </c>
      <c r="R3">
        <v>2</v>
      </c>
      <c r="S3">
        <f t="shared" si="0"/>
        <v>0.467537715312622</v>
      </c>
      <c r="T3">
        <f t="shared" si="1"/>
        <v>1</v>
      </c>
      <c r="U3">
        <f t="shared" si="2"/>
        <v>991926.53497375827</v>
      </c>
      <c r="V3">
        <f t="shared" si="3"/>
        <v>12</v>
      </c>
      <c r="W3">
        <f t="shared" si="4"/>
        <v>21.060124233620751</v>
      </c>
      <c r="X3">
        <f t="shared" si="5"/>
        <v>24</v>
      </c>
      <c r="Y3">
        <f t="shared" si="6"/>
        <v>12.5</v>
      </c>
      <c r="Z3">
        <v>0.96519999999999995</v>
      </c>
      <c r="AA3">
        <f t="shared" si="7"/>
        <v>2</v>
      </c>
      <c r="AB3">
        <v>0.95750000000000002</v>
      </c>
      <c r="AC3">
        <f t="shared" si="8"/>
        <v>0.96134999999999993</v>
      </c>
      <c r="AD3">
        <f t="shared" si="9"/>
        <v>2</v>
      </c>
      <c r="AE3">
        <v>0.98009999999999997</v>
      </c>
      <c r="AF3">
        <f t="shared" si="10"/>
        <v>2</v>
      </c>
      <c r="AG3">
        <v>0.95660000000000001</v>
      </c>
      <c r="AH3">
        <f t="shared" si="11"/>
        <v>7</v>
      </c>
      <c r="AI3">
        <f t="shared" si="12"/>
        <v>6.083333333333333</v>
      </c>
      <c r="AJ3">
        <f>IF(C3=1,(AI3/Z3),REF)</f>
        <v>6.3026661141041584</v>
      </c>
      <c r="AK3">
        <f t="shared" si="13"/>
        <v>2</v>
      </c>
      <c r="AL3">
        <f>IF(B3=1,(AI3/AC3),REF)</f>
        <v>6.3279069364262064</v>
      </c>
      <c r="AM3">
        <f t="shared" si="14"/>
        <v>2</v>
      </c>
      <c r="AN3">
        <f t="shared" si="15"/>
        <v>2</v>
      </c>
      <c r="AO3" t="str">
        <f t="shared" si="16"/>
        <v>Villanova</v>
      </c>
      <c r="AP3">
        <f t="shared" si="17"/>
        <v>0.88493476311527841</v>
      </c>
      <c r="AQ3">
        <f t="shared" si="18"/>
        <v>0.86271339322711815</v>
      </c>
      <c r="AR3">
        <f t="shared" si="19"/>
        <v>0.94747902179393817</v>
      </c>
      <c r="AS3" t="str">
        <f t="shared" si="20"/>
        <v>Villanova</v>
      </c>
      <c r="AT3">
        <f t="shared" si="21"/>
        <v>2</v>
      </c>
      <c r="AU3">
        <f t="shared" si="22"/>
        <v>2</v>
      </c>
      <c r="AV3">
        <v>2</v>
      </c>
      <c r="AW3" s="415" t="str">
        <f t="shared" si="23"/>
        <v>Villanova</v>
      </c>
      <c r="AX3" t="str">
        <f t="shared" si="24"/>
        <v>y</v>
      </c>
      <c r="AY3">
        <v>2</v>
      </c>
    </row>
    <row r="4" spans="1:56" x14ac:dyDescent="0.25">
      <c r="B4">
        <v>1</v>
      </c>
      <c r="C4">
        <v>1</v>
      </c>
      <c r="D4" s="416" t="s">
        <v>231</v>
      </c>
      <c r="E4" s="416">
        <v>72.131100000000004</v>
      </c>
      <c r="F4" s="416">
        <v>54</v>
      </c>
      <c r="G4" s="416">
        <v>70.695499999999996</v>
      </c>
      <c r="H4" s="416">
        <v>54</v>
      </c>
      <c r="I4" s="416">
        <v>116.337</v>
      </c>
      <c r="J4" s="416">
        <v>9</v>
      </c>
      <c r="K4" s="416">
        <v>122.075</v>
      </c>
      <c r="L4" s="416">
        <v>4</v>
      </c>
      <c r="M4" s="416">
        <v>98.191999999999993</v>
      </c>
      <c r="N4" s="416">
        <v>53</v>
      </c>
      <c r="O4" s="416">
        <v>94.065399999999997</v>
      </c>
      <c r="P4" s="416">
        <v>25</v>
      </c>
      <c r="Q4" s="416">
        <v>28.0091</v>
      </c>
      <c r="R4" s="416">
        <v>3</v>
      </c>
      <c r="S4">
        <f t="shared" si="0"/>
        <v>0.3883151650259043</v>
      </c>
      <c r="T4">
        <f t="shared" si="1"/>
        <v>6</v>
      </c>
      <c r="U4">
        <f t="shared" si="2"/>
        <v>1074919.6972674376</v>
      </c>
      <c r="V4">
        <f t="shared" si="3"/>
        <v>3</v>
      </c>
      <c r="W4">
        <f t="shared" si="4"/>
        <v>19.92348445721915</v>
      </c>
      <c r="X4">
        <f t="shared" si="5"/>
        <v>9</v>
      </c>
      <c r="Y4">
        <f t="shared" si="6"/>
        <v>7.5</v>
      </c>
      <c r="Z4" s="416">
        <v>0.92810000000000004</v>
      </c>
      <c r="AA4">
        <f t="shared" si="7"/>
        <v>14</v>
      </c>
      <c r="AB4" s="416">
        <v>0.97199999999999998</v>
      </c>
      <c r="AC4" s="416">
        <f t="shared" si="8"/>
        <v>0.95005000000000006</v>
      </c>
      <c r="AD4">
        <f t="shared" si="9"/>
        <v>7</v>
      </c>
      <c r="AE4">
        <v>0.96050000000000002</v>
      </c>
      <c r="AF4">
        <f t="shared" si="10"/>
        <v>5</v>
      </c>
      <c r="AG4">
        <v>0.95150000000000001</v>
      </c>
      <c r="AH4">
        <f t="shared" si="11"/>
        <v>10</v>
      </c>
      <c r="AI4">
        <f t="shared" si="12"/>
        <v>6.416666666666667</v>
      </c>
      <c r="AJ4" s="416">
        <f>IF(C4=1,(AI4/Z4),REF)</f>
        <v>6.913766476313616</v>
      </c>
      <c r="AK4">
        <f t="shared" si="13"/>
        <v>3</v>
      </c>
      <c r="AL4" s="416">
        <f>IF(B4=1,(AI4/AC4),REF)</f>
        <v>6.7540304896233527</v>
      </c>
      <c r="AM4">
        <f t="shared" si="14"/>
        <v>3</v>
      </c>
      <c r="AN4" s="416">
        <f t="shared" si="15"/>
        <v>3</v>
      </c>
      <c r="AO4" s="416" t="str">
        <f t="shared" si="16"/>
        <v>North Carolina</v>
      </c>
      <c r="AP4" s="416">
        <f t="shared" si="17"/>
        <v>0.84308172375725032</v>
      </c>
      <c r="AQ4" s="416">
        <f t="shared" si="18"/>
        <v>0.84565574826165046</v>
      </c>
      <c r="AR4" s="416">
        <f t="shared" si="19"/>
        <v>0.93457219905448508</v>
      </c>
      <c r="AS4" s="416" t="str">
        <f t="shared" si="20"/>
        <v>North Carolina</v>
      </c>
      <c r="AT4">
        <f t="shared" si="21"/>
        <v>3</v>
      </c>
      <c r="AU4" s="416">
        <f t="shared" si="22"/>
        <v>4.333333333333333</v>
      </c>
      <c r="AV4">
        <v>4</v>
      </c>
      <c r="AW4" s="417" t="str">
        <f t="shared" si="23"/>
        <v>North Carolina</v>
      </c>
      <c r="AX4" t="str">
        <f t="shared" si="24"/>
        <v>y</v>
      </c>
      <c r="AY4">
        <v>3</v>
      </c>
      <c r="AZ4">
        <v>6</v>
      </c>
    </row>
    <row r="5" spans="1:56" x14ac:dyDescent="0.25">
      <c r="B5">
        <v>1</v>
      </c>
      <c r="C5">
        <v>1</v>
      </c>
      <c r="D5" t="s">
        <v>170</v>
      </c>
      <c r="E5">
        <v>74.835499999999996</v>
      </c>
      <c r="F5">
        <v>13</v>
      </c>
      <c r="G5">
        <v>72.765799999999999</v>
      </c>
      <c r="H5">
        <v>16</v>
      </c>
      <c r="I5">
        <v>114.251</v>
      </c>
      <c r="J5">
        <v>16</v>
      </c>
      <c r="K5">
        <v>119.139</v>
      </c>
      <c r="L5">
        <v>14</v>
      </c>
      <c r="M5">
        <v>95.2333</v>
      </c>
      <c r="N5">
        <v>23</v>
      </c>
      <c r="O5">
        <v>91.872799999999998</v>
      </c>
      <c r="P5">
        <v>9</v>
      </c>
      <c r="Q5">
        <v>27.266400000000001</v>
      </c>
      <c r="R5">
        <v>4</v>
      </c>
      <c r="S5">
        <f t="shared" si="0"/>
        <v>0.36434847097968209</v>
      </c>
      <c r="T5">
        <f t="shared" si="1"/>
        <v>12</v>
      </c>
      <c r="U5">
        <f t="shared" si="2"/>
        <v>1062222.6694076953</v>
      </c>
      <c r="V5">
        <f t="shared" si="3"/>
        <v>4</v>
      </c>
      <c r="W5">
        <f t="shared" si="4"/>
        <v>18.492322525824576</v>
      </c>
      <c r="X5">
        <f t="shared" si="5"/>
        <v>2</v>
      </c>
      <c r="Y5">
        <f t="shared" si="6"/>
        <v>7</v>
      </c>
      <c r="Z5">
        <v>0.95309999999999995</v>
      </c>
      <c r="AA5">
        <f t="shared" si="7"/>
        <v>5</v>
      </c>
      <c r="AB5">
        <v>0.95589999999999997</v>
      </c>
      <c r="AC5">
        <f t="shared" si="8"/>
        <v>0.9544999999999999</v>
      </c>
      <c r="AD5">
        <f t="shared" si="9"/>
        <v>4</v>
      </c>
      <c r="AE5">
        <v>0.92569999999999997</v>
      </c>
      <c r="AF5">
        <f t="shared" si="10"/>
        <v>18</v>
      </c>
      <c r="AG5">
        <v>0.96150000000000002</v>
      </c>
      <c r="AH5">
        <f t="shared" si="11"/>
        <v>5</v>
      </c>
      <c r="AI5">
        <f t="shared" si="12"/>
        <v>8.3333333333333339</v>
      </c>
      <c r="AJ5">
        <f>IF(C5=1,(AI5/Z5),REF)</f>
        <v>8.7433987339558641</v>
      </c>
      <c r="AK5">
        <f t="shared" si="13"/>
        <v>4</v>
      </c>
      <c r="AL5">
        <f>IF(B5=1,(AI5/AC5),REF)</f>
        <v>8.7305744718002458</v>
      </c>
      <c r="AM5">
        <f t="shared" si="14"/>
        <v>4</v>
      </c>
      <c r="AN5">
        <f t="shared" si="15"/>
        <v>4</v>
      </c>
      <c r="AO5" t="str">
        <f t="shared" si="16"/>
        <v>Kentucky</v>
      </c>
      <c r="AP5">
        <f t="shared" si="17"/>
        <v>0.84570094112653016</v>
      </c>
      <c r="AQ5">
        <f t="shared" si="18"/>
        <v>0.82278828626935085</v>
      </c>
      <c r="AR5">
        <f t="shared" si="19"/>
        <v>0.93007370142316637</v>
      </c>
      <c r="AS5" t="str">
        <f t="shared" si="20"/>
        <v>Kentucky</v>
      </c>
      <c r="AT5">
        <f t="shared" si="21"/>
        <v>4</v>
      </c>
      <c r="AU5">
        <f t="shared" si="22"/>
        <v>4</v>
      </c>
      <c r="AV5">
        <v>3</v>
      </c>
      <c r="AW5" s="418" t="str">
        <f t="shared" si="23"/>
        <v>Kentucky</v>
      </c>
      <c r="AX5" t="str">
        <f t="shared" si="24"/>
        <v>y</v>
      </c>
      <c r="AY5">
        <v>4</v>
      </c>
      <c r="AZ5">
        <v>3</v>
      </c>
    </row>
    <row r="6" spans="1:56" x14ac:dyDescent="0.25">
      <c r="B6">
        <v>1</v>
      </c>
      <c r="C6">
        <v>1</v>
      </c>
      <c r="D6" t="s">
        <v>371</v>
      </c>
      <c r="E6">
        <v>71.478999999999999</v>
      </c>
      <c r="F6">
        <v>76</v>
      </c>
      <c r="G6">
        <v>69.899799999999999</v>
      </c>
      <c r="H6">
        <v>79</v>
      </c>
      <c r="I6">
        <v>112.33799999999999</v>
      </c>
      <c r="J6">
        <v>27</v>
      </c>
      <c r="K6">
        <v>116.47199999999999</v>
      </c>
      <c r="L6">
        <v>28</v>
      </c>
      <c r="M6">
        <v>91.646000000000001</v>
      </c>
      <c r="N6">
        <v>7</v>
      </c>
      <c r="O6">
        <v>89.673100000000005</v>
      </c>
      <c r="P6">
        <v>5</v>
      </c>
      <c r="Q6">
        <v>26.799099999999999</v>
      </c>
      <c r="R6">
        <v>5</v>
      </c>
      <c r="S6">
        <f t="shared" si="0"/>
        <v>0.3749199065459784</v>
      </c>
      <c r="T6">
        <f t="shared" si="1"/>
        <v>10</v>
      </c>
      <c r="U6">
        <f t="shared" si="2"/>
        <v>969664.58479353588</v>
      </c>
      <c r="V6">
        <f t="shared" si="3"/>
        <v>17</v>
      </c>
      <c r="W6">
        <f t="shared" si="4"/>
        <v>18.624345759630543</v>
      </c>
      <c r="X6">
        <f t="shared" si="5"/>
        <v>3</v>
      </c>
      <c r="Y6">
        <f t="shared" si="6"/>
        <v>6.5</v>
      </c>
      <c r="Z6">
        <v>0.93640000000000001</v>
      </c>
      <c r="AA6">
        <f t="shared" si="7"/>
        <v>10</v>
      </c>
      <c r="AB6">
        <v>0.96140000000000003</v>
      </c>
      <c r="AC6">
        <f t="shared" si="8"/>
        <v>0.94890000000000008</v>
      </c>
      <c r="AD6">
        <f t="shared" si="9"/>
        <v>8</v>
      </c>
      <c r="AE6">
        <v>0.93479999999999996</v>
      </c>
      <c r="AF6">
        <f t="shared" si="10"/>
        <v>15</v>
      </c>
      <c r="AG6">
        <v>0.9698</v>
      </c>
      <c r="AH6">
        <f t="shared" si="11"/>
        <v>3</v>
      </c>
      <c r="AI6">
        <f t="shared" si="12"/>
        <v>9.9166666666666661</v>
      </c>
      <c r="AJ6">
        <f>IF(C6=1,(AI6/Z6),REF)</f>
        <v>10.590203616688024</v>
      </c>
      <c r="AK6">
        <f t="shared" si="13"/>
        <v>5</v>
      </c>
      <c r="AL6">
        <f>IF(B6=1,(AI6/AC6),REF)</f>
        <v>10.450697298626478</v>
      </c>
      <c r="AM6">
        <f t="shared" si="14"/>
        <v>5</v>
      </c>
      <c r="AN6">
        <f t="shared" si="15"/>
        <v>5</v>
      </c>
      <c r="AO6" t="str">
        <f t="shared" si="16"/>
        <v>West Virginia</v>
      </c>
      <c r="AP6">
        <f t="shared" si="17"/>
        <v>0.81511211251889104</v>
      </c>
      <c r="AQ6">
        <f t="shared" si="18"/>
        <v>0.79977865301485429</v>
      </c>
      <c r="AR6">
        <f t="shared" si="19"/>
        <v>0.91800545561341884</v>
      </c>
      <c r="AS6" t="str">
        <f t="shared" si="20"/>
        <v>West Virginia</v>
      </c>
      <c r="AT6">
        <f t="shared" si="21"/>
        <v>5</v>
      </c>
      <c r="AU6">
        <f t="shared" si="22"/>
        <v>6</v>
      </c>
      <c r="AV6">
        <v>6</v>
      </c>
      <c r="AW6" s="419" t="str">
        <f t="shared" si="23"/>
        <v>West Virginia</v>
      </c>
      <c r="AX6" t="str">
        <f t="shared" si="24"/>
        <v>y</v>
      </c>
      <c r="AY6">
        <v>5</v>
      </c>
      <c r="AZ6">
        <v>2</v>
      </c>
    </row>
    <row r="7" spans="1:56" x14ac:dyDescent="0.25">
      <c r="B7">
        <v>1</v>
      </c>
      <c r="C7">
        <v>1</v>
      </c>
      <c r="D7" t="s">
        <v>166</v>
      </c>
      <c r="E7">
        <v>71.433999999999997</v>
      </c>
      <c r="F7">
        <v>78</v>
      </c>
      <c r="G7">
        <v>70.253299999999996</v>
      </c>
      <c r="H7">
        <v>66</v>
      </c>
      <c r="I7">
        <v>114.544</v>
      </c>
      <c r="J7">
        <v>14</v>
      </c>
      <c r="K7">
        <v>120.833</v>
      </c>
      <c r="L7">
        <v>9</v>
      </c>
      <c r="M7">
        <v>100.05800000000001</v>
      </c>
      <c r="N7">
        <v>82</v>
      </c>
      <c r="O7">
        <v>94.858500000000006</v>
      </c>
      <c r="P7">
        <v>30</v>
      </c>
      <c r="Q7">
        <v>25.975000000000001</v>
      </c>
      <c r="R7">
        <v>10</v>
      </c>
      <c r="S7">
        <f t="shared" si="0"/>
        <v>0.36361536523224225</v>
      </c>
      <c r="T7">
        <f t="shared" si="1"/>
        <v>13</v>
      </c>
      <c r="U7">
        <f t="shared" si="2"/>
        <v>1042980.252546826</v>
      </c>
      <c r="V7">
        <f t="shared" si="3"/>
        <v>6</v>
      </c>
      <c r="W7">
        <f t="shared" si="4"/>
        <v>20.389991049014494</v>
      </c>
      <c r="X7">
        <f t="shared" si="5"/>
        <v>13</v>
      </c>
      <c r="Y7">
        <f t="shared" si="6"/>
        <v>13</v>
      </c>
      <c r="Z7">
        <v>0.94340000000000002</v>
      </c>
      <c r="AA7">
        <f t="shared" si="7"/>
        <v>8</v>
      </c>
      <c r="AB7">
        <v>0.9415</v>
      </c>
      <c r="AC7">
        <f t="shared" si="8"/>
        <v>0.94245000000000001</v>
      </c>
      <c r="AD7">
        <f t="shared" si="9"/>
        <v>10</v>
      </c>
      <c r="AE7">
        <v>0.93799999999999994</v>
      </c>
      <c r="AF7">
        <f t="shared" si="10"/>
        <v>13</v>
      </c>
      <c r="AG7">
        <v>0.95499999999999996</v>
      </c>
      <c r="AH7">
        <f t="shared" si="11"/>
        <v>8</v>
      </c>
      <c r="AI7">
        <f t="shared" si="12"/>
        <v>10.5</v>
      </c>
      <c r="AJ7">
        <f>IF(C7=1,(AI7/Z7),REF)</f>
        <v>11.129955480178079</v>
      </c>
      <c r="AK7">
        <f t="shared" si="13"/>
        <v>6</v>
      </c>
      <c r="AL7">
        <f>IF(B7=1,(AI7/AC7),REF)</f>
        <v>11.141174598121916</v>
      </c>
      <c r="AM7">
        <f t="shared" si="14"/>
        <v>6</v>
      </c>
      <c r="AN7">
        <f t="shared" si="15"/>
        <v>6</v>
      </c>
      <c r="AO7" t="str">
        <f t="shared" si="16"/>
        <v>Kansas</v>
      </c>
      <c r="AP7">
        <f t="shared" si="17"/>
        <v>0.8171332861739824</v>
      </c>
      <c r="AQ7">
        <f t="shared" si="18"/>
        <v>0.78801496715342156</v>
      </c>
      <c r="AR7">
        <f t="shared" si="19"/>
        <v>0.91578613061750824</v>
      </c>
      <c r="AS7" t="str">
        <f t="shared" si="20"/>
        <v>Kansas</v>
      </c>
      <c r="AT7">
        <f t="shared" si="21"/>
        <v>6</v>
      </c>
      <c r="AU7">
        <f t="shared" si="22"/>
        <v>7.333333333333333</v>
      </c>
      <c r="AV7">
        <v>9</v>
      </c>
      <c r="AW7" s="418" t="str">
        <f t="shared" si="23"/>
        <v>Kansas</v>
      </c>
      <c r="AX7" t="str">
        <f t="shared" si="24"/>
        <v>y</v>
      </c>
      <c r="AY7">
        <v>6</v>
      </c>
      <c r="AZ7">
        <v>3</v>
      </c>
    </row>
    <row r="8" spans="1:56" x14ac:dyDescent="0.25">
      <c r="B8">
        <v>1</v>
      </c>
      <c r="C8">
        <v>1</v>
      </c>
      <c r="D8" t="s">
        <v>184</v>
      </c>
      <c r="E8">
        <v>68.880499999999998</v>
      </c>
      <c r="F8">
        <v>214</v>
      </c>
      <c r="G8">
        <v>67.990499999999997</v>
      </c>
      <c r="H8">
        <v>180</v>
      </c>
      <c r="I8">
        <v>111.77500000000001</v>
      </c>
      <c r="J8">
        <v>34</v>
      </c>
      <c r="K8">
        <v>117.179</v>
      </c>
      <c r="L8">
        <v>23</v>
      </c>
      <c r="M8">
        <v>95.323700000000002</v>
      </c>
      <c r="N8">
        <v>25</v>
      </c>
      <c r="O8">
        <v>90.4602</v>
      </c>
      <c r="P8">
        <v>6</v>
      </c>
      <c r="Q8">
        <v>26.718599999999999</v>
      </c>
      <c r="R8">
        <v>6</v>
      </c>
      <c r="S8">
        <f t="shared" si="0"/>
        <v>0.38790078469232953</v>
      </c>
      <c r="T8">
        <f t="shared" si="1"/>
        <v>7</v>
      </c>
      <c r="U8">
        <f t="shared" si="2"/>
        <v>945792.50012310047</v>
      </c>
      <c r="V8">
        <f t="shared" si="3"/>
        <v>25</v>
      </c>
      <c r="W8">
        <f t="shared" si="4"/>
        <v>19.599084203947037</v>
      </c>
      <c r="X8">
        <f t="shared" si="5"/>
        <v>6</v>
      </c>
      <c r="Y8">
        <f t="shared" si="6"/>
        <v>6.5</v>
      </c>
      <c r="Z8">
        <v>0.94969999999999999</v>
      </c>
      <c r="AA8">
        <f t="shared" si="7"/>
        <v>6</v>
      </c>
      <c r="AB8">
        <v>0.95320000000000005</v>
      </c>
      <c r="AC8">
        <f t="shared" si="8"/>
        <v>0.95145000000000002</v>
      </c>
      <c r="AD8">
        <f t="shared" si="9"/>
        <v>6</v>
      </c>
      <c r="AE8">
        <v>0.9113</v>
      </c>
      <c r="AF8">
        <f t="shared" si="10"/>
        <v>21</v>
      </c>
      <c r="AG8">
        <v>0.96199999999999997</v>
      </c>
      <c r="AH8">
        <f t="shared" si="11"/>
        <v>4</v>
      </c>
      <c r="AI8">
        <f t="shared" si="12"/>
        <v>11.583333333333334</v>
      </c>
      <c r="AJ8">
        <f>IF(C8=1,(AI8/Z8),REF)</f>
        <v>12.196834087957601</v>
      </c>
      <c r="AK8">
        <f t="shared" si="13"/>
        <v>7</v>
      </c>
      <c r="AL8">
        <f>IF(B8=1,(AI8/AC8),REF)</f>
        <v>12.174400476465745</v>
      </c>
      <c r="AM8">
        <f t="shared" si="14"/>
        <v>7</v>
      </c>
      <c r="AN8">
        <f t="shared" si="15"/>
        <v>6</v>
      </c>
      <c r="AO8" t="str">
        <f t="shared" si="16"/>
        <v>Louisville</v>
      </c>
      <c r="AP8">
        <f t="shared" si="17"/>
        <v>0.81509475619008354</v>
      </c>
      <c r="AQ8">
        <f t="shared" si="18"/>
        <v>0.78676954877346761</v>
      </c>
      <c r="AR8">
        <f t="shared" si="19"/>
        <v>0.91503623297771486</v>
      </c>
      <c r="AS8" t="str">
        <f t="shared" si="20"/>
        <v>Louisville</v>
      </c>
      <c r="AT8">
        <f t="shared" si="21"/>
        <v>7</v>
      </c>
      <c r="AU8">
        <f t="shared" si="22"/>
        <v>6.333333333333333</v>
      </c>
      <c r="AV8">
        <v>7</v>
      </c>
      <c r="AW8" s="415" t="str">
        <f t="shared" si="23"/>
        <v>Louisville</v>
      </c>
      <c r="AX8" t="str">
        <f t="shared" si="24"/>
        <v>y</v>
      </c>
      <c r="AY8">
        <v>7</v>
      </c>
    </row>
    <row r="9" spans="1:56" x14ac:dyDescent="0.25">
      <c r="B9">
        <v>1</v>
      </c>
      <c r="C9">
        <v>1</v>
      </c>
      <c r="D9" t="s">
        <v>106</v>
      </c>
      <c r="E9">
        <v>69.736800000000002</v>
      </c>
      <c r="F9">
        <v>158</v>
      </c>
      <c r="G9">
        <v>67.969899999999996</v>
      </c>
      <c r="H9">
        <v>182</v>
      </c>
      <c r="I9">
        <v>115.574</v>
      </c>
      <c r="J9">
        <v>12</v>
      </c>
      <c r="K9">
        <v>120.988</v>
      </c>
      <c r="L9">
        <v>6</v>
      </c>
      <c r="M9">
        <v>100.30800000000001</v>
      </c>
      <c r="N9">
        <v>92</v>
      </c>
      <c r="O9">
        <v>95.899100000000004</v>
      </c>
      <c r="P9">
        <v>39</v>
      </c>
      <c r="Q9">
        <v>25.088699999999999</v>
      </c>
      <c r="R9">
        <v>12</v>
      </c>
      <c r="S9">
        <f t="shared" si="0"/>
        <v>0.35976557570751733</v>
      </c>
      <c r="T9">
        <f t="shared" si="1"/>
        <v>14</v>
      </c>
      <c r="U9">
        <f t="shared" si="2"/>
        <v>1020813.9831748991</v>
      </c>
      <c r="V9">
        <f t="shared" si="3"/>
        <v>9</v>
      </c>
      <c r="W9">
        <f t="shared" si="4"/>
        <v>21.254027351379083</v>
      </c>
      <c r="X9">
        <f t="shared" si="5"/>
        <v>32</v>
      </c>
      <c r="Y9">
        <f t="shared" si="6"/>
        <v>23</v>
      </c>
      <c r="Z9">
        <v>0.93989999999999996</v>
      </c>
      <c r="AA9">
        <f t="shared" si="7"/>
        <v>9</v>
      </c>
      <c r="AB9">
        <v>0.94620000000000004</v>
      </c>
      <c r="AC9">
        <f t="shared" si="8"/>
        <v>0.94304999999999994</v>
      </c>
      <c r="AD9">
        <f t="shared" si="9"/>
        <v>9</v>
      </c>
      <c r="AE9">
        <v>0.94789999999999996</v>
      </c>
      <c r="AF9">
        <f t="shared" si="10"/>
        <v>9</v>
      </c>
      <c r="AG9">
        <v>0.95950000000000002</v>
      </c>
      <c r="AH9">
        <f t="shared" si="11"/>
        <v>6</v>
      </c>
      <c r="AI9">
        <f t="shared" si="12"/>
        <v>11.666666666666666</v>
      </c>
      <c r="AJ9">
        <f>IF(C9=1,(AI9/Z9),REF)</f>
        <v>12.412668014327766</v>
      </c>
      <c r="AK9">
        <f t="shared" si="13"/>
        <v>8</v>
      </c>
      <c r="AL9">
        <f>IF(B9=1,(AI9/AC9),REF)</f>
        <v>12.371206899598819</v>
      </c>
      <c r="AM9">
        <f t="shared" si="14"/>
        <v>8</v>
      </c>
      <c r="AN9">
        <f t="shared" si="15"/>
        <v>8</v>
      </c>
      <c r="AO9" t="str">
        <f t="shared" si="16"/>
        <v>Duke</v>
      </c>
      <c r="AP9">
        <f t="shared" si="17"/>
        <v>0.80526997858279292</v>
      </c>
      <c r="AQ9">
        <f t="shared" si="18"/>
        <v>0.7782618296655579</v>
      </c>
      <c r="AR9">
        <f t="shared" si="19"/>
        <v>0.9108329189185812</v>
      </c>
      <c r="AS9" t="str">
        <f t="shared" si="20"/>
        <v>Duke</v>
      </c>
      <c r="AT9">
        <f t="shared" si="21"/>
        <v>8</v>
      </c>
      <c r="AU9">
        <f t="shared" si="22"/>
        <v>8.3333333333333339</v>
      </c>
      <c r="AV9">
        <v>8</v>
      </c>
      <c r="AW9" t="str">
        <f t="shared" si="23"/>
        <v>Duke</v>
      </c>
      <c r="AX9" t="str">
        <f t="shared" si="24"/>
        <v>y</v>
      </c>
      <c r="AY9">
        <v>8</v>
      </c>
    </row>
    <row r="10" spans="1:56" x14ac:dyDescent="0.25">
      <c r="B10">
        <v>1</v>
      </c>
      <c r="C10">
        <v>1</v>
      </c>
      <c r="D10" t="s">
        <v>119</v>
      </c>
      <c r="E10">
        <v>70.562100000000001</v>
      </c>
      <c r="F10">
        <v>113</v>
      </c>
      <c r="G10">
        <v>68.820800000000006</v>
      </c>
      <c r="H10">
        <v>121</v>
      </c>
      <c r="I10">
        <v>109.917</v>
      </c>
      <c r="J10">
        <v>53</v>
      </c>
      <c r="K10">
        <v>115.851</v>
      </c>
      <c r="L10">
        <v>31</v>
      </c>
      <c r="M10">
        <v>93.655100000000004</v>
      </c>
      <c r="N10">
        <v>11</v>
      </c>
      <c r="O10">
        <v>89.461799999999997</v>
      </c>
      <c r="P10">
        <v>4</v>
      </c>
      <c r="Q10">
        <v>26.389099999999999</v>
      </c>
      <c r="R10">
        <v>9</v>
      </c>
      <c r="S10">
        <f t="shared" si="0"/>
        <v>0.37398546811957128</v>
      </c>
      <c r="T10">
        <f t="shared" si="1"/>
        <v>11</v>
      </c>
      <c r="U10">
        <f t="shared" si="2"/>
        <v>947045.99347638211</v>
      </c>
      <c r="V10">
        <f t="shared" si="3"/>
        <v>24</v>
      </c>
      <c r="W10">
        <f t="shared" si="4"/>
        <v>18.795276278494885</v>
      </c>
      <c r="X10">
        <f t="shared" si="5"/>
        <v>5</v>
      </c>
      <c r="Y10">
        <f t="shared" si="6"/>
        <v>8</v>
      </c>
      <c r="Z10">
        <v>0.9486</v>
      </c>
      <c r="AA10">
        <f t="shared" si="7"/>
        <v>7</v>
      </c>
      <c r="AB10">
        <v>0.95630000000000004</v>
      </c>
      <c r="AC10">
        <f t="shared" si="8"/>
        <v>0.95245000000000002</v>
      </c>
      <c r="AD10">
        <f t="shared" si="9"/>
        <v>5</v>
      </c>
      <c r="AE10">
        <v>0.9173</v>
      </c>
      <c r="AF10">
        <f t="shared" si="10"/>
        <v>20</v>
      </c>
      <c r="AG10">
        <v>0.95240000000000002</v>
      </c>
      <c r="AH10">
        <f t="shared" si="11"/>
        <v>9</v>
      </c>
      <c r="AI10">
        <f t="shared" si="12"/>
        <v>12.833333333333334</v>
      </c>
      <c r="AJ10">
        <f>IF(C10=1,(AI10/Z10),REF)</f>
        <v>13.528708974629279</v>
      </c>
      <c r="AK10">
        <f t="shared" si="13"/>
        <v>9</v>
      </c>
      <c r="AL10">
        <f>IF(B10=1,(AI10/AC10),REF)</f>
        <v>13.474023133322834</v>
      </c>
      <c r="AM10">
        <f t="shared" si="14"/>
        <v>9</v>
      </c>
      <c r="AN10">
        <f t="shared" si="15"/>
        <v>5</v>
      </c>
      <c r="AO10" t="str">
        <f t="shared" si="16"/>
        <v>Florida</v>
      </c>
      <c r="AP10">
        <f t="shared" si="17"/>
        <v>0.80575657425119829</v>
      </c>
      <c r="AQ10">
        <f t="shared" si="18"/>
        <v>0.77767393865546508</v>
      </c>
      <c r="AR10">
        <f t="shared" si="19"/>
        <v>0.91080961281209494</v>
      </c>
      <c r="AS10" t="str">
        <f t="shared" si="20"/>
        <v>Florida</v>
      </c>
      <c r="AT10">
        <f t="shared" si="21"/>
        <v>9</v>
      </c>
      <c r="AU10">
        <f t="shared" si="22"/>
        <v>6.333333333333333</v>
      </c>
      <c r="AV10">
        <v>5</v>
      </c>
      <c r="AW10" s="418" t="str">
        <f t="shared" si="23"/>
        <v>Florida</v>
      </c>
      <c r="AX10" t="str">
        <f t="shared" si="24"/>
        <v>y</v>
      </c>
      <c r="AY10">
        <v>9</v>
      </c>
      <c r="AZ10">
        <v>3</v>
      </c>
    </row>
    <row r="11" spans="1:56" x14ac:dyDescent="0.25">
      <c r="B11">
        <v>1</v>
      </c>
      <c r="C11">
        <v>1</v>
      </c>
      <c r="D11" t="s">
        <v>376</v>
      </c>
      <c r="E11">
        <v>69.658699999999996</v>
      </c>
      <c r="F11">
        <v>163</v>
      </c>
      <c r="G11">
        <v>68.627200000000002</v>
      </c>
      <c r="H11">
        <v>135</v>
      </c>
      <c r="I11">
        <v>117.578</v>
      </c>
      <c r="J11">
        <v>6</v>
      </c>
      <c r="K11">
        <v>119.636</v>
      </c>
      <c r="L11">
        <v>12</v>
      </c>
      <c r="M11">
        <v>90.084999999999994</v>
      </c>
      <c r="N11">
        <v>2</v>
      </c>
      <c r="O11">
        <v>93.223600000000005</v>
      </c>
      <c r="P11">
        <v>19</v>
      </c>
      <c r="Q11">
        <v>26.412099999999999</v>
      </c>
      <c r="R11">
        <v>8</v>
      </c>
      <c r="S11">
        <f t="shared" si="0"/>
        <v>0.37916871833669008</v>
      </c>
      <c r="T11">
        <f t="shared" si="1"/>
        <v>9</v>
      </c>
      <c r="U11">
        <f t="shared" si="2"/>
        <v>997009.12546711508</v>
      </c>
      <c r="V11">
        <f t="shared" si="3"/>
        <v>11</v>
      </c>
      <c r="W11">
        <f t="shared" si="4"/>
        <v>20.336023111795608</v>
      </c>
      <c r="X11">
        <f t="shared" si="5"/>
        <v>12</v>
      </c>
      <c r="Y11">
        <f t="shared" si="6"/>
        <v>10.5</v>
      </c>
      <c r="Z11">
        <v>0.89490000000000003</v>
      </c>
      <c r="AA11">
        <f t="shared" si="7"/>
        <v>25</v>
      </c>
      <c r="AB11">
        <v>0.96579999999999999</v>
      </c>
      <c r="AC11">
        <f t="shared" si="8"/>
        <v>0.93035000000000001</v>
      </c>
      <c r="AD11">
        <f t="shared" si="9"/>
        <v>13</v>
      </c>
      <c r="AE11">
        <v>0.94220000000000004</v>
      </c>
      <c r="AF11">
        <f t="shared" si="10"/>
        <v>12</v>
      </c>
      <c r="AG11">
        <v>0.89790000000000003</v>
      </c>
      <c r="AH11">
        <f t="shared" si="11"/>
        <v>29</v>
      </c>
      <c r="AI11">
        <f t="shared" si="12"/>
        <v>14.083333333333334</v>
      </c>
      <c r="AJ11">
        <f>IF(C11=1,(AI11/Z11),REF)</f>
        <v>15.737326330688719</v>
      </c>
      <c r="AK11">
        <f t="shared" si="13"/>
        <v>10</v>
      </c>
      <c r="AL11">
        <f>IF(B11=1,(AI11/AC11),REF)</f>
        <v>15.137672202217804</v>
      </c>
      <c r="AM11">
        <f t="shared" si="14"/>
        <v>10</v>
      </c>
      <c r="AN11">
        <f t="shared" si="15"/>
        <v>10</v>
      </c>
      <c r="AO11" t="str">
        <f t="shared" si="16"/>
        <v>Wichita St.</v>
      </c>
      <c r="AP11">
        <f t="shared" si="17"/>
        <v>0.74873439813795195</v>
      </c>
      <c r="AQ11">
        <f t="shared" si="18"/>
        <v>0.74865459586640382</v>
      </c>
      <c r="AR11">
        <f t="shared" si="19"/>
        <v>0.89068031985095508</v>
      </c>
      <c r="AS11" t="str">
        <f t="shared" si="20"/>
        <v>Wichita St.</v>
      </c>
      <c r="AT11">
        <f t="shared" si="21"/>
        <v>10</v>
      </c>
      <c r="AU11">
        <f t="shared" si="22"/>
        <v>11</v>
      </c>
      <c r="AV11">
        <v>12</v>
      </c>
      <c r="AW11" t="str">
        <f t="shared" si="23"/>
        <v>Wichita St.</v>
      </c>
      <c r="AX11" t="str">
        <f t="shared" si="24"/>
        <v>y</v>
      </c>
      <c r="AY11">
        <v>10</v>
      </c>
    </row>
    <row r="12" spans="1:56" x14ac:dyDescent="0.25">
      <c r="B12">
        <v>1</v>
      </c>
      <c r="C12">
        <v>1</v>
      </c>
      <c r="D12" t="s">
        <v>54</v>
      </c>
      <c r="E12">
        <v>64.776600000000002</v>
      </c>
      <c r="F12">
        <v>335</v>
      </c>
      <c r="G12">
        <v>63.084400000000002</v>
      </c>
      <c r="H12">
        <v>337</v>
      </c>
      <c r="I12">
        <v>110.82899999999999</v>
      </c>
      <c r="J12">
        <v>44</v>
      </c>
      <c r="K12">
        <v>117.289</v>
      </c>
      <c r="L12">
        <v>22</v>
      </c>
      <c r="M12">
        <v>97.497500000000002</v>
      </c>
      <c r="N12">
        <v>45</v>
      </c>
      <c r="O12">
        <v>92.281000000000006</v>
      </c>
      <c r="P12">
        <v>14</v>
      </c>
      <c r="Q12">
        <v>25.0078</v>
      </c>
      <c r="R12">
        <v>13</v>
      </c>
      <c r="S12">
        <f t="shared" si="0"/>
        <v>0.38606533840924029</v>
      </c>
      <c r="T12">
        <f t="shared" si="1"/>
        <v>8</v>
      </c>
      <c r="U12">
        <f t="shared" si="2"/>
        <v>891112.86995800864</v>
      </c>
      <c r="V12">
        <f t="shared" si="3"/>
        <v>47</v>
      </c>
      <c r="W12">
        <f t="shared" si="4"/>
        <v>21.515999145557458</v>
      </c>
      <c r="X12">
        <f t="shared" si="5"/>
        <v>40</v>
      </c>
      <c r="Y12">
        <f t="shared" si="6"/>
        <v>24</v>
      </c>
      <c r="Z12">
        <v>0.92830000000000001</v>
      </c>
      <c r="AA12">
        <f t="shared" si="7"/>
        <v>13</v>
      </c>
      <c r="AB12">
        <v>0.93389999999999995</v>
      </c>
      <c r="AC12">
        <f t="shared" si="8"/>
        <v>0.93110000000000004</v>
      </c>
      <c r="AD12">
        <f t="shared" si="9"/>
        <v>12</v>
      </c>
      <c r="AE12">
        <v>0.91900000000000004</v>
      </c>
      <c r="AF12">
        <f t="shared" si="10"/>
        <v>19</v>
      </c>
      <c r="AG12">
        <v>0.91679999999999995</v>
      </c>
      <c r="AH12">
        <f t="shared" si="11"/>
        <v>19</v>
      </c>
      <c r="AI12">
        <f t="shared" si="12"/>
        <v>21.5</v>
      </c>
      <c r="AJ12">
        <f>IF(C12=1,(AI12/Z12),REF)</f>
        <v>23.160616180114186</v>
      </c>
      <c r="AK12">
        <f t="shared" si="13"/>
        <v>15</v>
      </c>
      <c r="AL12">
        <f>IF(B12=1,(AI12/AC12),REF)</f>
        <v>23.090967672645256</v>
      </c>
      <c r="AM12">
        <f t="shared" si="14"/>
        <v>14</v>
      </c>
      <c r="AN12">
        <f t="shared" si="15"/>
        <v>12</v>
      </c>
      <c r="AO12" t="str">
        <f t="shared" si="16"/>
        <v>Baylor</v>
      </c>
      <c r="AP12">
        <f t="shared" si="17"/>
        <v>0.7472393126648369</v>
      </c>
      <c r="AQ12">
        <f t="shared" si="18"/>
        <v>0.71073643585605284</v>
      </c>
      <c r="AR12">
        <f t="shared" si="19"/>
        <v>0.88122766293610166</v>
      </c>
      <c r="AS12" t="str">
        <f t="shared" si="20"/>
        <v>Baylor</v>
      </c>
      <c r="AT12">
        <f t="shared" si="21"/>
        <v>11</v>
      </c>
      <c r="AU12">
        <f t="shared" si="22"/>
        <v>11.666666666666666</v>
      </c>
      <c r="AV12">
        <v>14</v>
      </c>
      <c r="AW12" s="423" t="str">
        <f t="shared" si="23"/>
        <v>Baylor</v>
      </c>
      <c r="AX12" t="str">
        <f t="shared" si="24"/>
        <v>y</v>
      </c>
      <c r="AY12">
        <v>11</v>
      </c>
      <c r="AZ12">
        <v>2</v>
      </c>
      <c r="BB12" t="s">
        <v>429</v>
      </c>
    </row>
    <row r="13" spans="1:56" x14ac:dyDescent="0.25">
      <c r="B13">
        <v>1</v>
      </c>
      <c r="C13">
        <v>1</v>
      </c>
      <c r="D13" t="s">
        <v>160</v>
      </c>
      <c r="E13">
        <v>70.637</v>
      </c>
      <c r="F13">
        <v>110</v>
      </c>
      <c r="G13">
        <v>68.163799999999995</v>
      </c>
      <c r="H13">
        <v>171</v>
      </c>
      <c r="I13">
        <v>112.325</v>
      </c>
      <c r="J13">
        <v>28</v>
      </c>
      <c r="K13">
        <v>119.541</v>
      </c>
      <c r="L13">
        <v>13</v>
      </c>
      <c r="M13">
        <v>100.85</v>
      </c>
      <c r="N13">
        <v>108</v>
      </c>
      <c r="O13">
        <v>96.428299999999993</v>
      </c>
      <c r="P13">
        <v>43</v>
      </c>
      <c r="Q13">
        <v>23.113</v>
      </c>
      <c r="R13">
        <v>17</v>
      </c>
      <c r="S13">
        <f t="shared" si="0"/>
        <v>0.32720387332417861</v>
      </c>
      <c r="T13">
        <f t="shared" si="1"/>
        <v>21</v>
      </c>
      <c r="U13">
        <f t="shared" si="2"/>
        <v>1009406.3099537969</v>
      </c>
      <c r="V13">
        <f t="shared" si="3"/>
        <v>10</v>
      </c>
      <c r="W13">
        <f t="shared" si="4"/>
        <v>21.168738125940333</v>
      </c>
      <c r="X13">
        <f t="shared" si="5"/>
        <v>27</v>
      </c>
      <c r="Y13">
        <f t="shared" si="6"/>
        <v>24</v>
      </c>
      <c r="Z13">
        <v>0.90759999999999996</v>
      </c>
      <c r="AA13">
        <f t="shared" si="7"/>
        <v>20</v>
      </c>
      <c r="AB13">
        <v>0.93289999999999995</v>
      </c>
      <c r="AC13">
        <f t="shared" si="8"/>
        <v>0.92025000000000001</v>
      </c>
      <c r="AD13">
        <f t="shared" si="9"/>
        <v>20</v>
      </c>
      <c r="AE13">
        <v>0.9526</v>
      </c>
      <c r="AF13">
        <f t="shared" si="10"/>
        <v>8</v>
      </c>
      <c r="AG13">
        <v>0.89149999999999996</v>
      </c>
      <c r="AH13">
        <f t="shared" si="11"/>
        <v>32</v>
      </c>
      <c r="AI13">
        <f t="shared" si="12"/>
        <v>19.166666666666668</v>
      </c>
      <c r="AJ13">
        <f>IF(C13=1,(AI13/Z13),REF)</f>
        <v>21.117966798883504</v>
      </c>
      <c r="AK13">
        <f t="shared" si="13"/>
        <v>12</v>
      </c>
      <c r="AL13">
        <f>IF(B13=1,(AI13/AC13),REF)</f>
        <v>20.827673639409582</v>
      </c>
      <c r="AM13">
        <f t="shared" si="14"/>
        <v>11</v>
      </c>
      <c r="AN13">
        <f t="shared" si="15"/>
        <v>11</v>
      </c>
      <c r="AO13" t="str">
        <f t="shared" si="16"/>
        <v>Iowa St.</v>
      </c>
      <c r="AP13">
        <f t="shared" si="17"/>
        <v>0.73735333643721379</v>
      </c>
      <c r="AQ13">
        <f t="shared" si="18"/>
        <v>0.71157101735257311</v>
      </c>
      <c r="AR13">
        <f t="shared" si="19"/>
        <v>0.8790352411715262</v>
      </c>
      <c r="AS13" t="str">
        <f t="shared" si="20"/>
        <v>Iowa St.</v>
      </c>
      <c r="AT13">
        <f t="shared" si="21"/>
        <v>12</v>
      </c>
      <c r="AU13">
        <f t="shared" si="22"/>
        <v>14.333333333333334</v>
      </c>
      <c r="AV13">
        <v>21</v>
      </c>
      <c r="AW13" t="str">
        <f t="shared" si="23"/>
        <v>Iowa St.</v>
      </c>
      <c r="AX13" t="str">
        <f t="shared" si="24"/>
        <v/>
      </c>
      <c r="AY13">
        <v>23</v>
      </c>
    </row>
    <row r="14" spans="1:56" x14ac:dyDescent="0.25">
      <c r="B14">
        <v>1</v>
      </c>
      <c r="C14">
        <v>1</v>
      </c>
      <c r="D14" t="s">
        <v>252</v>
      </c>
      <c r="E14">
        <v>72.580600000000004</v>
      </c>
      <c r="F14">
        <v>44</v>
      </c>
      <c r="G14">
        <v>70.289000000000001</v>
      </c>
      <c r="H14">
        <v>64</v>
      </c>
      <c r="I14">
        <v>116.95399999999999</v>
      </c>
      <c r="J14">
        <v>7</v>
      </c>
      <c r="K14">
        <v>124.834</v>
      </c>
      <c r="L14">
        <v>1</v>
      </c>
      <c r="M14">
        <v>107.54</v>
      </c>
      <c r="N14">
        <v>259</v>
      </c>
      <c r="O14">
        <v>102.73</v>
      </c>
      <c r="P14">
        <v>134</v>
      </c>
      <c r="Q14">
        <v>22.104299999999999</v>
      </c>
      <c r="R14">
        <v>24</v>
      </c>
      <c r="S14">
        <f t="shared" si="0"/>
        <v>0.30454418949416234</v>
      </c>
      <c r="T14">
        <f t="shared" si="1"/>
        <v>26</v>
      </c>
      <c r="U14">
        <f t="shared" si="2"/>
        <v>1131061.7801310138</v>
      </c>
      <c r="V14">
        <f t="shared" si="3"/>
        <v>1</v>
      </c>
      <c r="W14">
        <f t="shared" si="4"/>
        <v>22.797913784045054</v>
      </c>
      <c r="X14">
        <f t="shared" si="5"/>
        <v>79</v>
      </c>
      <c r="Y14">
        <f t="shared" si="6"/>
        <v>52.5</v>
      </c>
      <c r="Z14">
        <v>0.93300000000000005</v>
      </c>
      <c r="AA14">
        <f t="shared" si="7"/>
        <v>12</v>
      </c>
      <c r="AB14">
        <v>0.89529999999999998</v>
      </c>
      <c r="AC14">
        <f t="shared" si="8"/>
        <v>0.91415000000000002</v>
      </c>
      <c r="AD14">
        <f t="shared" si="9"/>
        <v>22</v>
      </c>
      <c r="AE14">
        <v>0.93089999999999995</v>
      </c>
      <c r="AF14">
        <f t="shared" si="10"/>
        <v>16</v>
      </c>
      <c r="AG14">
        <v>0.94510000000000005</v>
      </c>
      <c r="AH14">
        <f t="shared" si="11"/>
        <v>11</v>
      </c>
      <c r="AI14">
        <f t="shared" si="12"/>
        <v>21.416666666666668</v>
      </c>
      <c r="AJ14">
        <f>IF(C14=1,(AI14/Z14),REF)</f>
        <v>22.954626652375847</v>
      </c>
      <c r="AK14">
        <f t="shared" si="13"/>
        <v>14</v>
      </c>
      <c r="AL14">
        <f>IF(B14=1,(AI14/AC14),REF)</f>
        <v>23.427956753997339</v>
      </c>
      <c r="AM14">
        <f t="shared" si="14"/>
        <v>16</v>
      </c>
      <c r="AN14">
        <f t="shared" si="15"/>
        <v>14</v>
      </c>
      <c r="AO14" t="str">
        <f t="shared" si="16"/>
        <v>Oklahoma St.</v>
      </c>
      <c r="AP14">
        <f t="shared" si="17"/>
        <v>0.75169384326010835</v>
      </c>
      <c r="AQ14">
        <f t="shared" si="18"/>
        <v>0.6965353816038321</v>
      </c>
      <c r="AR14">
        <f t="shared" si="19"/>
        <v>0.87886652821168931</v>
      </c>
      <c r="AS14" t="str">
        <f t="shared" si="20"/>
        <v>Oklahoma St.</v>
      </c>
      <c r="AT14">
        <f t="shared" si="21"/>
        <v>13</v>
      </c>
      <c r="AU14">
        <f t="shared" si="22"/>
        <v>16.333333333333332</v>
      </c>
      <c r="AV14">
        <v>19</v>
      </c>
      <c r="AW14" t="str">
        <f t="shared" si="23"/>
        <v>Oklahoma St.</v>
      </c>
      <c r="AX14" t="str">
        <f t="shared" si="24"/>
        <v>y</v>
      </c>
      <c r="AY14">
        <v>12</v>
      </c>
    </row>
    <row r="15" spans="1:56" x14ac:dyDescent="0.25">
      <c r="B15">
        <v>1</v>
      </c>
      <c r="C15">
        <v>1</v>
      </c>
      <c r="D15" t="s">
        <v>341</v>
      </c>
      <c r="E15">
        <v>74.833699999999993</v>
      </c>
      <c r="F15">
        <v>14</v>
      </c>
      <c r="G15">
        <v>73.179000000000002</v>
      </c>
      <c r="H15">
        <v>14</v>
      </c>
      <c r="I15">
        <v>120.72199999999999</v>
      </c>
      <c r="J15">
        <v>1</v>
      </c>
      <c r="K15">
        <v>122.75700000000001</v>
      </c>
      <c r="L15">
        <v>2</v>
      </c>
      <c r="M15">
        <v>101.06100000000001</v>
      </c>
      <c r="N15">
        <v>113</v>
      </c>
      <c r="O15">
        <v>99.805700000000002</v>
      </c>
      <c r="P15">
        <v>78</v>
      </c>
      <c r="Q15">
        <v>22.951499999999999</v>
      </c>
      <c r="R15">
        <v>18</v>
      </c>
      <c r="S15">
        <f t="shared" si="0"/>
        <v>0.3066973836653808</v>
      </c>
      <c r="T15">
        <f t="shared" si="1"/>
        <v>25</v>
      </c>
      <c r="U15">
        <f t="shared" si="2"/>
        <v>1127690.0572365513</v>
      </c>
      <c r="V15">
        <f t="shared" si="3"/>
        <v>2</v>
      </c>
      <c r="W15">
        <f t="shared" si="4"/>
        <v>21.113067364901521</v>
      </c>
      <c r="X15">
        <f t="shared" si="5"/>
        <v>26</v>
      </c>
      <c r="Y15">
        <f t="shared" si="6"/>
        <v>25.5</v>
      </c>
      <c r="Z15">
        <v>0.91149999999999998</v>
      </c>
      <c r="AA15">
        <f t="shared" si="7"/>
        <v>18</v>
      </c>
      <c r="AB15">
        <v>0.91469999999999996</v>
      </c>
      <c r="AC15">
        <f t="shared" si="8"/>
        <v>0.91310000000000002</v>
      </c>
      <c r="AD15">
        <f t="shared" si="9"/>
        <v>24</v>
      </c>
      <c r="AE15">
        <v>0.92949999999999999</v>
      </c>
      <c r="AF15">
        <f t="shared" si="10"/>
        <v>17</v>
      </c>
      <c r="AG15">
        <v>0.91479999999999995</v>
      </c>
      <c r="AH15">
        <f t="shared" si="11"/>
        <v>21</v>
      </c>
      <c r="AI15">
        <f t="shared" si="12"/>
        <v>19.083333333333332</v>
      </c>
      <c r="AJ15">
        <f>IF(C15=1,(AI15/Z15),REF)</f>
        <v>20.936185774364599</v>
      </c>
      <c r="AK15">
        <f t="shared" si="13"/>
        <v>11</v>
      </c>
      <c r="AL15">
        <f>IF(B15=1,(AI15/AC15),REF)</f>
        <v>20.89949987223013</v>
      </c>
      <c r="AM15">
        <f t="shared" si="14"/>
        <v>12</v>
      </c>
      <c r="AN15">
        <f t="shared" si="15"/>
        <v>11</v>
      </c>
      <c r="AO15" t="str">
        <f t="shared" si="16"/>
        <v>UCLA</v>
      </c>
      <c r="AP15">
        <f t="shared" si="17"/>
        <v>0.74116224723514668</v>
      </c>
      <c r="AQ15">
        <f t="shared" si="18"/>
        <v>0.70573860747773165</v>
      </c>
      <c r="AR15">
        <f t="shared" si="19"/>
        <v>0.87854398770456876</v>
      </c>
      <c r="AS15" t="str">
        <f t="shared" si="20"/>
        <v>UCLA</v>
      </c>
      <c r="AT15">
        <f t="shared" si="21"/>
        <v>14</v>
      </c>
      <c r="AU15">
        <f t="shared" si="22"/>
        <v>16.333333333333332</v>
      </c>
      <c r="AV15">
        <v>24</v>
      </c>
      <c r="AW15" s="423" t="str">
        <f t="shared" si="23"/>
        <v>UCLA</v>
      </c>
      <c r="AX15" t="str">
        <f t="shared" si="24"/>
        <v/>
      </c>
      <c r="AY15">
        <v>24</v>
      </c>
      <c r="AZ15">
        <v>2</v>
      </c>
    </row>
    <row r="16" spans="1:56" x14ac:dyDescent="0.25">
      <c r="B16">
        <v>1</v>
      </c>
      <c r="C16">
        <v>1</v>
      </c>
      <c r="D16" t="s">
        <v>247</v>
      </c>
      <c r="E16">
        <v>67.852999999999994</v>
      </c>
      <c r="F16">
        <v>252</v>
      </c>
      <c r="G16">
        <v>67.089799999999997</v>
      </c>
      <c r="H16">
        <v>220</v>
      </c>
      <c r="I16">
        <v>114.42400000000001</v>
      </c>
      <c r="J16">
        <v>15</v>
      </c>
      <c r="K16">
        <v>118.89100000000001</v>
      </c>
      <c r="L16">
        <v>16</v>
      </c>
      <c r="M16">
        <v>101.67100000000001</v>
      </c>
      <c r="N16">
        <v>133</v>
      </c>
      <c r="O16">
        <v>97.797300000000007</v>
      </c>
      <c r="P16">
        <v>57</v>
      </c>
      <c r="Q16">
        <v>21.093900000000001</v>
      </c>
      <c r="R16">
        <v>25</v>
      </c>
      <c r="S16">
        <f t="shared" si="0"/>
        <v>0.31087350596141661</v>
      </c>
      <c r="T16">
        <f t="shared" si="1"/>
        <v>24</v>
      </c>
      <c r="U16">
        <f t="shared" si="2"/>
        <v>959106.89663549303</v>
      </c>
      <c r="V16">
        <f t="shared" si="3"/>
        <v>19</v>
      </c>
      <c r="W16">
        <f t="shared" si="4"/>
        <v>22.540000941738306</v>
      </c>
      <c r="X16">
        <f t="shared" si="5"/>
        <v>68</v>
      </c>
      <c r="Y16">
        <f t="shared" si="6"/>
        <v>46</v>
      </c>
      <c r="Z16">
        <v>0.92720000000000002</v>
      </c>
      <c r="AA16">
        <f t="shared" si="7"/>
        <v>15</v>
      </c>
      <c r="AB16">
        <v>0.91620000000000001</v>
      </c>
      <c r="AC16">
        <f t="shared" si="8"/>
        <v>0.92169999999999996</v>
      </c>
      <c r="AD16">
        <f t="shared" si="9"/>
        <v>19</v>
      </c>
      <c r="AE16">
        <v>0.9425</v>
      </c>
      <c r="AF16">
        <f t="shared" si="10"/>
        <v>11</v>
      </c>
      <c r="AG16">
        <v>0.9345</v>
      </c>
      <c r="AH16">
        <f t="shared" si="11"/>
        <v>13</v>
      </c>
      <c r="AI16">
        <f t="shared" si="12"/>
        <v>22</v>
      </c>
      <c r="AJ16">
        <f>IF(C16=1,(AI16/Z16),REF)</f>
        <v>23.727351164797238</v>
      </c>
      <c r="AK16">
        <f t="shared" si="13"/>
        <v>16</v>
      </c>
      <c r="AL16">
        <f>IF(B16=1,(AI16/AC16),REF)</f>
        <v>23.868937832266464</v>
      </c>
      <c r="AM16">
        <f t="shared" si="14"/>
        <v>17</v>
      </c>
      <c r="AN16">
        <f t="shared" si="15"/>
        <v>16</v>
      </c>
      <c r="AO16" t="str">
        <f t="shared" si="16"/>
        <v>Notre Dame</v>
      </c>
      <c r="AP16">
        <f t="shared" si="17"/>
        <v>0.74455171780020002</v>
      </c>
      <c r="AQ16">
        <f t="shared" si="18"/>
        <v>0.70065297588008346</v>
      </c>
      <c r="AR16">
        <f t="shared" si="19"/>
        <v>0.87813188580847179</v>
      </c>
      <c r="AS16" t="str">
        <f t="shared" si="20"/>
        <v>Notre Dame</v>
      </c>
      <c r="AT16">
        <f t="shared" si="21"/>
        <v>15</v>
      </c>
      <c r="AU16">
        <f t="shared" si="22"/>
        <v>16.666666666666668</v>
      </c>
      <c r="AV16">
        <v>17</v>
      </c>
      <c r="AW16" t="str">
        <f t="shared" si="23"/>
        <v>Notre Dame</v>
      </c>
      <c r="AX16" t="str">
        <f t="shared" si="24"/>
        <v>y</v>
      </c>
      <c r="AY16">
        <v>13</v>
      </c>
    </row>
    <row r="17" spans="2:52" x14ac:dyDescent="0.25">
      <c r="B17">
        <v>1</v>
      </c>
      <c r="C17">
        <v>1</v>
      </c>
      <c r="D17" s="422" t="s">
        <v>295</v>
      </c>
      <c r="E17" s="422">
        <v>63.843400000000003</v>
      </c>
      <c r="F17" s="422">
        <v>344</v>
      </c>
      <c r="G17" s="422">
        <v>63.567500000000003</v>
      </c>
      <c r="H17" s="422">
        <v>330</v>
      </c>
      <c r="I17" s="422">
        <v>116.64100000000001</v>
      </c>
      <c r="J17" s="422">
        <v>8</v>
      </c>
      <c r="K17" s="422">
        <v>120.07299999999999</v>
      </c>
      <c r="L17" s="422">
        <v>11</v>
      </c>
      <c r="M17" s="422">
        <v>93.822400000000002</v>
      </c>
      <c r="N17" s="422">
        <v>13</v>
      </c>
      <c r="O17" s="422">
        <v>94.814099999999996</v>
      </c>
      <c r="P17" s="422">
        <v>28</v>
      </c>
      <c r="Q17" s="422">
        <v>25.2591</v>
      </c>
      <c r="R17" s="422">
        <v>11</v>
      </c>
      <c r="S17">
        <f t="shared" si="0"/>
        <v>0.39563839018598629</v>
      </c>
      <c r="T17">
        <f t="shared" si="1"/>
        <v>5</v>
      </c>
      <c r="U17">
        <f t="shared" si="2"/>
        <v>920463.83658947854</v>
      </c>
      <c r="V17">
        <f t="shared" si="3"/>
        <v>33</v>
      </c>
      <c r="W17">
        <f t="shared" si="4"/>
        <v>22.797156241618445</v>
      </c>
      <c r="X17">
        <f t="shared" si="5"/>
        <v>78</v>
      </c>
      <c r="Y17">
        <f t="shared" si="6"/>
        <v>41.5</v>
      </c>
      <c r="Z17" s="422">
        <v>0.9083</v>
      </c>
      <c r="AA17">
        <f t="shared" si="7"/>
        <v>19</v>
      </c>
      <c r="AB17" s="422">
        <v>0.96</v>
      </c>
      <c r="AC17" s="422">
        <f t="shared" si="8"/>
        <v>0.93415000000000004</v>
      </c>
      <c r="AD17">
        <f t="shared" si="9"/>
        <v>11</v>
      </c>
      <c r="AE17">
        <v>0.96050000000000002</v>
      </c>
      <c r="AF17">
        <f t="shared" si="10"/>
        <v>5</v>
      </c>
      <c r="AG17">
        <v>0.88060000000000005</v>
      </c>
      <c r="AH17">
        <f t="shared" si="11"/>
        <v>34</v>
      </c>
      <c r="AI17">
        <f t="shared" si="12"/>
        <v>21.583333333333332</v>
      </c>
      <c r="AJ17" s="422">
        <f>IF(C17=1,(AI17/Z17),REF)</f>
        <v>23.762339902381736</v>
      </c>
      <c r="AK17">
        <f t="shared" si="13"/>
        <v>17</v>
      </c>
      <c r="AL17" s="422">
        <f>IF(B17=1,(AI17/AC17),REF)</f>
        <v>23.104783314599722</v>
      </c>
      <c r="AM17">
        <f t="shared" si="14"/>
        <v>15</v>
      </c>
      <c r="AN17" s="422">
        <f t="shared" si="15"/>
        <v>11</v>
      </c>
      <c r="AO17" s="422" t="str">
        <f t="shared" si="16"/>
        <v>SMU</v>
      </c>
      <c r="AP17" s="422">
        <f t="shared" si="17"/>
        <v>0.72926734390572823</v>
      </c>
      <c r="AQ17" s="422">
        <f t="shared" si="18"/>
        <v>0.71301128034215777</v>
      </c>
      <c r="AR17">
        <f t="shared" si="19"/>
        <v>0.87742028079564871</v>
      </c>
      <c r="AS17" s="422" t="str">
        <f t="shared" si="20"/>
        <v>SMU</v>
      </c>
      <c r="AT17">
        <f t="shared" si="21"/>
        <v>16</v>
      </c>
      <c r="AU17" s="422">
        <f t="shared" si="22"/>
        <v>12.666666666666666</v>
      </c>
      <c r="AV17">
        <v>13</v>
      </c>
      <c r="AW17" s="421" t="str">
        <f t="shared" si="23"/>
        <v>SMU</v>
      </c>
      <c r="AX17" t="str">
        <f t="shared" si="24"/>
        <v>y</v>
      </c>
      <c r="AY17">
        <v>14</v>
      </c>
    </row>
    <row r="18" spans="2:52" x14ac:dyDescent="0.25">
      <c r="B18">
        <v>1</v>
      </c>
      <c r="C18">
        <v>1</v>
      </c>
      <c r="D18" t="s">
        <v>268</v>
      </c>
      <c r="E18">
        <v>70.109700000000004</v>
      </c>
      <c r="F18">
        <v>137</v>
      </c>
      <c r="G18">
        <v>68.891199999999998</v>
      </c>
      <c r="H18">
        <v>117</v>
      </c>
      <c r="I18">
        <v>112.965</v>
      </c>
      <c r="J18">
        <v>20</v>
      </c>
      <c r="K18">
        <v>116.91200000000001</v>
      </c>
      <c r="L18">
        <v>24</v>
      </c>
      <c r="M18">
        <v>94.746899999999997</v>
      </c>
      <c r="N18">
        <v>18</v>
      </c>
      <c r="O18">
        <v>92.688900000000004</v>
      </c>
      <c r="P18">
        <v>16</v>
      </c>
      <c r="Q18">
        <v>24.223600000000001</v>
      </c>
      <c r="R18">
        <v>15</v>
      </c>
      <c r="S18">
        <f t="shared" si="0"/>
        <v>0.34550283341677401</v>
      </c>
      <c r="T18">
        <f t="shared" si="1"/>
        <v>17</v>
      </c>
      <c r="U18">
        <f t="shared" si="2"/>
        <v>958288.52728711697</v>
      </c>
      <c r="V18">
        <f t="shared" si="3"/>
        <v>21</v>
      </c>
      <c r="W18">
        <f t="shared" si="4"/>
        <v>20.02010063631807</v>
      </c>
      <c r="X18">
        <f t="shared" si="5"/>
        <v>10</v>
      </c>
      <c r="Y18">
        <f t="shared" si="6"/>
        <v>13.5</v>
      </c>
      <c r="Z18">
        <v>0.89859999999999995</v>
      </c>
      <c r="AA18">
        <f t="shared" si="7"/>
        <v>24</v>
      </c>
      <c r="AB18">
        <v>0.95820000000000005</v>
      </c>
      <c r="AC18">
        <f t="shared" si="8"/>
        <v>0.9284</v>
      </c>
      <c r="AD18">
        <f t="shared" si="9"/>
        <v>14</v>
      </c>
      <c r="AE18">
        <v>0.85940000000000005</v>
      </c>
      <c r="AF18">
        <f t="shared" si="10"/>
        <v>39</v>
      </c>
      <c r="AG18">
        <v>0.92979999999999996</v>
      </c>
      <c r="AH18">
        <f t="shared" si="11"/>
        <v>15</v>
      </c>
      <c r="AI18">
        <f t="shared" si="12"/>
        <v>19.916666666666668</v>
      </c>
      <c r="AJ18">
        <f>IF(C18=1,(AI18/Z18),REF)</f>
        <v>22.164107129609025</v>
      </c>
      <c r="AK18">
        <f t="shared" si="13"/>
        <v>13</v>
      </c>
      <c r="AL18">
        <f>IF(B18=1,(AI18/AC18),REF)</f>
        <v>21.452678443199773</v>
      </c>
      <c r="AM18">
        <f t="shared" si="14"/>
        <v>13</v>
      </c>
      <c r="AN18">
        <f t="shared" si="15"/>
        <v>13</v>
      </c>
      <c r="AO18" t="str">
        <f t="shared" si="16"/>
        <v>Purdue</v>
      </c>
      <c r="AP18">
        <f t="shared" si="17"/>
        <v>0.72652031568102238</v>
      </c>
      <c r="AQ18">
        <f t="shared" si="18"/>
        <v>0.71522462961544964</v>
      </c>
      <c r="AR18">
        <f t="shared" si="19"/>
        <v>0.87729039944866738</v>
      </c>
      <c r="AS18" t="str">
        <f t="shared" si="20"/>
        <v>Purdue</v>
      </c>
      <c r="AT18">
        <f t="shared" si="21"/>
        <v>17</v>
      </c>
      <c r="AU18">
        <f t="shared" si="22"/>
        <v>14.666666666666666</v>
      </c>
      <c r="AV18">
        <v>16</v>
      </c>
      <c r="AW18" s="423" t="str">
        <f t="shared" si="23"/>
        <v>Purdue</v>
      </c>
      <c r="AX18" t="str">
        <f t="shared" si="24"/>
        <v>y</v>
      </c>
      <c r="AY18">
        <v>15</v>
      </c>
      <c r="AZ18">
        <v>2</v>
      </c>
    </row>
    <row r="19" spans="2:52" x14ac:dyDescent="0.25">
      <c r="B19">
        <v>1</v>
      </c>
      <c r="C19">
        <v>1</v>
      </c>
      <c r="D19" t="s">
        <v>281</v>
      </c>
      <c r="E19">
        <v>60.836300000000001</v>
      </c>
      <c r="F19">
        <v>350</v>
      </c>
      <c r="G19">
        <v>59.290100000000002</v>
      </c>
      <c r="H19">
        <v>350</v>
      </c>
      <c r="I19">
        <v>118.452</v>
      </c>
      <c r="J19">
        <v>3</v>
      </c>
      <c r="K19">
        <v>118.89400000000001</v>
      </c>
      <c r="L19">
        <v>15</v>
      </c>
      <c r="M19">
        <v>92.631699999999995</v>
      </c>
      <c r="N19">
        <v>9</v>
      </c>
      <c r="O19">
        <v>94.256799999999998</v>
      </c>
      <c r="P19">
        <v>26</v>
      </c>
      <c r="Q19">
        <v>24.637699999999999</v>
      </c>
      <c r="R19">
        <v>14</v>
      </c>
      <c r="S19">
        <f t="shared" si="0"/>
        <v>0.40497531901184008</v>
      </c>
      <c r="T19">
        <f t="shared" si="1"/>
        <v>4</v>
      </c>
      <c r="U19">
        <f t="shared" si="2"/>
        <v>859968.74968026683</v>
      </c>
      <c r="V19">
        <f t="shared" si="3"/>
        <v>60</v>
      </c>
      <c r="W19">
        <f t="shared" si="4"/>
        <v>23.699408862939205</v>
      </c>
      <c r="X19">
        <f t="shared" si="5"/>
        <v>124</v>
      </c>
      <c r="Y19">
        <f t="shared" si="6"/>
        <v>64</v>
      </c>
      <c r="Z19">
        <v>0.95750000000000002</v>
      </c>
      <c r="AA19">
        <f t="shared" si="7"/>
        <v>3</v>
      </c>
      <c r="AB19">
        <v>0.89380000000000004</v>
      </c>
      <c r="AC19">
        <f t="shared" si="8"/>
        <v>0.92565000000000008</v>
      </c>
      <c r="AD19">
        <f t="shared" si="9"/>
        <v>15</v>
      </c>
      <c r="AE19">
        <v>0.96389999999999998</v>
      </c>
      <c r="AF19">
        <f t="shared" si="10"/>
        <v>4</v>
      </c>
      <c r="AG19">
        <v>0.92010000000000003</v>
      </c>
      <c r="AH19">
        <f t="shared" si="11"/>
        <v>17</v>
      </c>
      <c r="AI19">
        <f t="shared" si="12"/>
        <v>27.333333333333332</v>
      </c>
      <c r="AJ19">
        <f>IF(C19=1,(AI19/Z19),REF)</f>
        <v>28.546562228024367</v>
      </c>
      <c r="AK19">
        <f t="shared" si="13"/>
        <v>22</v>
      </c>
      <c r="AL19">
        <f>IF(B19=1,(AI19/AC19),REF)</f>
        <v>29.528799582275514</v>
      </c>
      <c r="AM19">
        <f t="shared" si="14"/>
        <v>23</v>
      </c>
      <c r="AN19">
        <f t="shared" si="15"/>
        <v>15</v>
      </c>
      <c r="AO19" t="str">
        <f t="shared" si="16"/>
        <v>Saint Mary's</v>
      </c>
      <c r="AP19">
        <f t="shared" si="17"/>
        <v>0.75479631968963867</v>
      </c>
      <c r="AQ19">
        <f t="shared" si="18"/>
        <v>0.68518619065662856</v>
      </c>
      <c r="AR19">
        <f t="shared" si="19"/>
        <v>0.87686127093693655</v>
      </c>
      <c r="AS19" t="str">
        <f t="shared" si="20"/>
        <v>Saint Mary's</v>
      </c>
      <c r="AT19">
        <f t="shared" si="21"/>
        <v>18</v>
      </c>
      <c r="AU19">
        <f t="shared" si="22"/>
        <v>16</v>
      </c>
      <c r="AV19">
        <v>11</v>
      </c>
      <c r="AW19" t="str">
        <f t="shared" si="23"/>
        <v>Saint Mary's</v>
      </c>
      <c r="AX19" t="str">
        <f t="shared" si="24"/>
        <v>y</v>
      </c>
      <c r="AY19">
        <v>16</v>
      </c>
    </row>
    <row r="20" spans="2:52" x14ac:dyDescent="0.25">
      <c r="B20">
        <v>1</v>
      </c>
      <c r="C20">
        <v>1</v>
      </c>
      <c r="D20" t="s">
        <v>45</v>
      </c>
      <c r="E20">
        <v>67.310699999999997</v>
      </c>
      <c r="F20">
        <v>276</v>
      </c>
      <c r="G20">
        <v>65.6678</v>
      </c>
      <c r="H20">
        <v>278</v>
      </c>
      <c r="I20">
        <v>113.069</v>
      </c>
      <c r="J20">
        <v>19</v>
      </c>
      <c r="K20">
        <v>117.58499999999999</v>
      </c>
      <c r="L20">
        <v>20</v>
      </c>
      <c r="M20">
        <v>97.325400000000002</v>
      </c>
      <c r="N20">
        <v>43</v>
      </c>
      <c r="O20">
        <v>94.841800000000006</v>
      </c>
      <c r="P20">
        <v>29</v>
      </c>
      <c r="Q20">
        <v>22.742699999999999</v>
      </c>
      <c r="R20">
        <v>19</v>
      </c>
      <c r="S20">
        <f t="shared" si="0"/>
        <v>0.33788387284636751</v>
      </c>
      <c r="T20">
        <f t="shared" si="1"/>
        <v>20</v>
      </c>
      <c r="U20">
        <f t="shared" si="2"/>
        <v>930653.36942730728</v>
      </c>
      <c r="V20">
        <f t="shared" si="3"/>
        <v>30</v>
      </c>
      <c r="W20">
        <f t="shared" si="4"/>
        <v>21.632940387028327</v>
      </c>
      <c r="X20">
        <f t="shared" si="5"/>
        <v>44</v>
      </c>
      <c r="Y20">
        <f t="shared" si="6"/>
        <v>32</v>
      </c>
      <c r="Z20">
        <v>0.92569999999999997</v>
      </c>
      <c r="AA20">
        <f t="shared" si="7"/>
        <v>16</v>
      </c>
      <c r="AB20">
        <v>0.90629999999999999</v>
      </c>
      <c r="AC20">
        <f t="shared" si="8"/>
        <v>0.91599999999999993</v>
      </c>
      <c r="AD20">
        <f t="shared" si="9"/>
        <v>21</v>
      </c>
      <c r="AE20">
        <v>0.89290000000000003</v>
      </c>
      <c r="AF20">
        <f t="shared" si="10"/>
        <v>28</v>
      </c>
      <c r="AG20">
        <v>0.92479999999999996</v>
      </c>
      <c r="AH20">
        <f t="shared" si="11"/>
        <v>16</v>
      </c>
      <c r="AI20">
        <f t="shared" si="12"/>
        <v>24.5</v>
      </c>
      <c r="AJ20">
        <f>IF(C20=1,(AI20/Z20),REF)</f>
        <v>26.466457815707034</v>
      </c>
      <c r="AK20">
        <f t="shared" si="13"/>
        <v>19</v>
      </c>
      <c r="AL20">
        <f>IF(B20=1,(AI20/AC20),REF)</f>
        <v>26.746724890829697</v>
      </c>
      <c r="AM20">
        <f t="shared" si="14"/>
        <v>20</v>
      </c>
      <c r="AN20">
        <f t="shared" si="15"/>
        <v>19</v>
      </c>
      <c r="AO20" t="str">
        <f t="shared" si="16"/>
        <v>Arizona</v>
      </c>
      <c r="AP20">
        <f t="shared" si="17"/>
        <v>0.73527035200039703</v>
      </c>
      <c r="AQ20">
        <f t="shared" si="18"/>
        <v>0.68648202085006405</v>
      </c>
      <c r="AR20">
        <f t="shared" si="19"/>
        <v>0.87240387599272795</v>
      </c>
      <c r="AS20" t="str">
        <f t="shared" si="20"/>
        <v>Arizona</v>
      </c>
      <c r="AT20">
        <f t="shared" si="21"/>
        <v>19</v>
      </c>
      <c r="AU20">
        <f t="shared" si="22"/>
        <v>19.666666666666668</v>
      </c>
      <c r="AV20">
        <v>18</v>
      </c>
      <c r="AW20" s="423" t="str">
        <f t="shared" si="23"/>
        <v>Arizona</v>
      </c>
      <c r="AX20" t="str">
        <f t="shared" si="24"/>
        <v>y</v>
      </c>
      <c r="AY20">
        <v>17</v>
      </c>
      <c r="AZ20">
        <v>2</v>
      </c>
    </row>
    <row r="21" spans="2:52" x14ac:dyDescent="0.25">
      <c r="B21">
        <v>1</v>
      </c>
      <c r="C21">
        <v>1</v>
      </c>
      <c r="D21" t="s">
        <v>363</v>
      </c>
      <c r="E21">
        <v>60.097999999999999</v>
      </c>
      <c r="F21">
        <v>351</v>
      </c>
      <c r="G21">
        <v>58.886400000000002</v>
      </c>
      <c r="H21">
        <v>351</v>
      </c>
      <c r="I21">
        <v>109.116</v>
      </c>
      <c r="J21">
        <v>63</v>
      </c>
      <c r="K21">
        <v>113.68600000000001</v>
      </c>
      <c r="L21">
        <v>38</v>
      </c>
      <c r="M21">
        <v>91.093800000000002</v>
      </c>
      <c r="N21">
        <v>4</v>
      </c>
      <c r="O21">
        <v>87.019400000000005</v>
      </c>
      <c r="P21">
        <v>1</v>
      </c>
      <c r="Q21">
        <v>26.667100000000001</v>
      </c>
      <c r="R21">
        <v>7</v>
      </c>
      <c r="S21">
        <f t="shared" si="0"/>
        <v>0.44371859296482419</v>
      </c>
      <c r="T21">
        <f t="shared" si="1"/>
        <v>3</v>
      </c>
      <c r="U21">
        <f t="shared" si="2"/>
        <v>776736.99740640807</v>
      </c>
      <c r="V21">
        <f t="shared" si="3"/>
        <v>154</v>
      </c>
      <c r="W21">
        <f t="shared" si="4"/>
        <v>21.11182201318616</v>
      </c>
      <c r="X21">
        <f t="shared" si="5"/>
        <v>25</v>
      </c>
      <c r="Y21">
        <f t="shared" si="6"/>
        <v>14</v>
      </c>
      <c r="Z21">
        <v>0.95599999999999996</v>
      </c>
      <c r="AA21">
        <f t="shared" si="7"/>
        <v>4</v>
      </c>
      <c r="AB21">
        <v>0.96260000000000001</v>
      </c>
      <c r="AC21">
        <f t="shared" si="8"/>
        <v>0.95930000000000004</v>
      </c>
      <c r="AD21">
        <f t="shared" si="9"/>
        <v>3</v>
      </c>
      <c r="AE21">
        <v>0.8387</v>
      </c>
      <c r="AF21">
        <f t="shared" si="10"/>
        <v>44</v>
      </c>
      <c r="AG21">
        <v>0.97409999999999997</v>
      </c>
      <c r="AH21">
        <f t="shared" si="11"/>
        <v>1</v>
      </c>
      <c r="AI21">
        <f t="shared" si="12"/>
        <v>36.5</v>
      </c>
      <c r="AJ21">
        <f>IF(C21=1,(AI21/Z21),REF)</f>
        <v>38.179916317991633</v>
      </c>
      <c r="AK21">
        <f t="shared" si="13"/>
        <v>27</v>
      </c>
      <c r="AL21">
        <f>IF(B21=1,(AI21/AC21),REF)</f>
        <v>38.048577087459606</v>
      </c>
      <c r="AM21">
        <f t="shared" si="14"/>
        <v>27</v>
      </c>
      <c r="AN21">
        <f t="shared" si="15"/>
        <v>3</v>
      </c>
      <c r="AO21" t="str">
        <f t="shared" si="16"/>
        <v>Virginia</v>
      </c>
      <c r="AP21">
        <f t="shared" si="17"/>
        <v>0.73201632718101295</v>
      </c>
      <c r="AQ21">
        <f t="shared" si="18"/>
        <v>0.68794649460804258</v>
      </c>
      <c r="AR21">
        <f t="shared" si="19"/>
        <v>0.87196447424195933</v>
      </c>
      <c r="AS21" t="str">
        <f t="shared" si="20"/>
        <v>Virginia</v>
      </c>
      <c r="AT21">
        <f t="shared" si="21"/>
        <v>20</v>
      </c>
      <c r="AU21">
        <f t="shared" si="22"/>
        <v>8.6666666666666661</v>
      </c>
      <c r="AV21">
        <v>10</v>
      </c>
      <c r="AW21" t="str">
        <f t="shared" si="23"/>
        <v>Virginia</v>
      </c>
      <c r="AX21" t="str">
        <f t="shared" si="24"/>
        <v>y</v>
      </c>
      <c r="AY21">
        <v>18</v>
      </c>
    </row>
    <row r="22" spans="2:52" x14ac:dyDescent="0.25">
      <c r="B22">
        <v>1</v>
      </c>
      <c r="C22">
        <v>1</v>
      </c>
      <c r="D22" t="s">
        <v>202</v>
      </c>
      <c r="E22">
        <v>63.686199999999999</v>
      </c>
      <c r="F22">
        <v>347</v>
      </c>
      <c r="G22">
        <v>62.840899999999998</v>
      </c>
      <c r="H22">
        <v>339</v>
      </c>
      <c r="I22">
        <v>116.209</v>
      </c>
      <c r="J22">
        <v>10</v>
      </c>
      <c r="K22">
        <v>121.592</v>
      </c>
      <c r="L22">
        <v>5</v>
      </c>
      <c r="M22">
        <v>101.79600000000001</v>
      </c>
      <c r="N22">
        <v>134</v>
      </c>
      <c r="O22">
        <v>98.974199999999996</v>
      </c>
      <c r="P22">
        <v>69</v>
      </c>
      <c r="Q22">
        <v>22.617999999999999</v>
      </c>
      <c r="R22">
        <v>21</v>
      </c>
      <c r="S22">
        <f t="shared" si="0"/>
        <v>0.35514444259509914</v>
      </c>
      <c r="T22">
        <f t="shared" si="1"/>
        <v>15</v>
      </c>
      <c r="U22">
        <f t="shared" si="2"/>
        <v>941575.91367719683</v>
      </c>
      <c r="V22">
        <f t="shared" si="3"/>
        <v>27</v>
      </c>
      <c r="W22">
        <f t="shared" si="4"/>
        <v>24.478785330738745</v>
      </c>
      <c r="X22">
        <f t="shared" si="5"/>
        <v>168</v>
      </c>
      <c r="Y22">
        <f t="shared" si="6"/>
        <v>91.5</v>
      </c>
      <c r="Z22">
        <v>0.93500000000000005</v>
      </c>
      <c r="AA22">
        <f t="shared" si="7"/>
        <v>11</v>
      </c>
      <c r="AB22">
        <v>0.90869999999999995</v>
      </c>
      <c r="AC22">
        <f t="shared" si="8"/>
        <v>0.92185000000000006</v>
      </c>
      <c r="AD22">
        <f t="shared" si="9"/>
        <v>18</v>
      </c>
      <c r="AE22">
        <v>0.96430000000000005</v>
      </c>
      <c r="AF22">
        <f t="shared" si="10"/>
        <v>3</v>
      </c>
      <c r="AG22">
        <v>0.91239999999999999</v>
      </c>
      <c r="AH22">
        <f t="shared" si="11"/>
        <v>22</v>
      </c>
      <c r="AI22">
        <f t="shared" si="12"/>
        <v>29.416666666666668</v>
      </c>
      <c r="AJ22">
        <f>IF(C22=1,(AI22/Z22),REF)</f>
        <v>31.461675579322637</v>
      </c>
      <c r="AK22">
        <f t="shared" si="13"/>
        <v>24</v>
      </c>
      <c r="AL22">
        <f>IF(B22=1,(AI22/AC22),REF)</f>
        <v>31.910469888448951</v>
      </c>
      <c r="AM22">
        <f t="shared" si="14"/>
        <v>24</v>
      </c>
      <c r="AN22">
        <f t="shared" si="15"/>
        <v>18</v>
      </c>
      <c r="AO22" t="str">
        <f t="shared" si="16"/>
        <v>Michigan</v>
      </c>
      <c r="AP22">
        <f t="shared" si="17"/>
        <v>0.72992762238557385</v>
      </c>
      <c r="AQ22">
        <f t="shared" si="18"/>
        <v>0.6757890184225861</v>
      </c>
      <c r="AR22">
        <f t="shared" si="19"/>
        <v>0.86845459255792556</v>
      </c>
      <c r="AS22" t="str">
        <f t="shared" si="20"/>
        <v>Michigan</v>
      </c>
      <c r="AT22">
        <f t="shared" si="21"/>
        <v>21</v>
      </c>
      <c r="AU22">
        <f t="shared" si="22"/>
        <v>19</v>
      </c>
      <c r="AV22">
        <v>15</v>
      </c>
      <c r="AW22" s="423" t="str">
        <f t="shared" si="23"/>
        <v>Michigan</v>
      </c>
      <c r="AX22" t="str">
        <f t="shared" si="24"/>
        <v>y</v>
      </c>
      <c r="AY22">
        <v>19</v>
      </c>
      <c r="AZ22">
        <v>2</v>
      </c>
    </row>
    <row r="23" spans="2:52" x14ac:dyDescent="0.25">
      <c r="B23">
        <v>1</v>
      </c>
      <c r="C23">
        <v>1</v>
      </c>
      <c r="D23" t="s">
        <v>95</v>
      </c>
      <c r="E23">
        <v>72.541700000000006</v>
      </c>
      <c r="F23">
        <v>45</v>
      </c>
      <c r="G23">
        <v>70.882900000000006</v>
      </c>
      <c r="H23">
        <v>48</v>
      </c>
      <c r="I23">
        <v>112.19</v>
      </c>
      <c r="J23">
        <v>30</v>
      </c>
      <c r="K23">
        <v>115.639</v>
      </c>
      <c r="L23">
        <v>32</v>
      </c>
      <c r="M23">
        <v>100.34699999999999</v>
      </c>
      <c r="N23">
        <v>94</v>
      </c>
      <c r="O23">
        <v>96.048699999999997</v>
      </c>
      <c r="P23">
        <v>40</v>
      </c>
      <c r="Q23">
        <v>19.590199999999999</v>
      </c>
      <c r="R23">
        <v>27</v>
      </c>
      <c r="S23">
        <f t="shared" si="0"/>
        <v>0.2700557058905429</v>
      </c>
      <c r="T23">
        <f t="shared" si="1"/>
        <v>27</v>
      </c>
      <c r="U23">
        <f t="shared" si="2"/>
        <v>970055.0564484857</v>
      </c>
      <c r="V23">
        <f t="shared" si="3"/>
        <v>16</v>
      </c>
      <c r="W23">
        <f t="shared" si="4"/>
        <v>20.483240153609064</v>
      </c>
      <c r="X23">
        <f t="shared" si="5"/>
        <v>14</v>
      </c>
      <c r="Y23">
        <f t="shared" si="6"/>
        <v>20.5</v>
      </c>
      <c r="Z23">
        <v>0.90480000000000005</v>
      </c>
      <c r="AA23">
        <f t="shared" si="7"/>
        <v>21</v>
      </c>
      <c r="AB23">
        <v>0.89939999999999998</v>
      </c>
      <c r="AC23">
        <f t="shared" si="8"/>
        <v>0.90210000000000001</v>
      </c>
      <c r="AD23">
        <f t="shared" si="9"/>
        <v>25</v>
      </c>
      <c r="AE23">
        <v>0.8931</v>
      </c>
      <c r="AF23">
        <f t="shared" si="10"/>
        <v>27</v>
      </c>
      <c r="AG23">
        <v>0.9002</v>
      </c>
      <c r="AH23">
        <f t="shared" si="11"/>
        <v>28</v>
      </c>
      <c r="AI23">
        <f t="shared" si="12"/>
        <v>23.916666666666668</v>
      </c>
      <c r="AJ23">
        <f>IF(C23=1,(AI23/Z23),REF)</f>
        <v>26.43309755378721</v>
      </c>
      <c r="AK23">
        <f t="shared" si="13"/>
        <v>18</v>
      </c>
      <c r="AL23">
        <f>IF(B23=1,(AI23/AC23),REF)</f>
        <v>26.512212245501239</v>
      </c>
      <c r="AM23">
        <f t="shared" si="14"/>
        <v>19</v>
      </c>
      <c r="AN23">
        <f t="shared" si="15"/>
        <v>18</v>
      </c>
      <c r="AO23" t="str">
        <f t="shared" si="16"/>
        <v>Creighton</v>
      </c>
      <c r="AP23">
        <f t="shared" si="17"/>
        <v>0.7187604283333946</v>
      </c>
      <c r="AQ23">
        <f t="shared" si="18"/>
        <v>0.67680951700699898</v>
      </c>
      <c r="AR23">
        <f t="shared" si="19"/>
        <v>0.86594168216068601</v>
      </c>
      <c r="AS23" t="str">
        <f t="shared" si="20"/>
        <v>Creighton</v>
      </c>
      <c r="AT23">
        <f t="shared" si="21"/>
        <v>22</v>
      </c>
      <c r="AU23">
        <f t="shared" si="22"/>
        <v>21.666666666666668</v>
      </c>
      <c r="AV23">
        <v>26</v>
      </c>
      <c r="AW23" t="str">
        <f t="shared" si="23"/>
        <v>Creighton</v>
      </c>
      <c r="AX23" t="str">
        <f t="shared" si="24"/>
        <v/>
      </c>
      <c r="AY23">
        <v>25</v>
      </c>
    </row>
    <row r="24" spans="2:52" x14ac:dyDescent="0.25">
      <c r="B24">
        <v>1</v>
      </c>
      <c r="C24">
        <v>1</v>
      </c>
      <c r="D24" t="s">
        <v>83</v>
      </c>
      <c r="E24">
        <v>65.374300000000005</v>
      </c>
      <c r="F24">
        <v>323</v>
      </c>
      <c r="G24">
        <v>63.768700000000003</v>
      </c>
      <c r="H24">
        <v>327</v>
      </c>
      <c r="I24">
        <v>112.40600000000001</v>
      </c>
      <c r="J24">
        <v>26</v>
      </c>
      <c r="K24">
        <v>114.215</v>
      </c>
      <c r="L24">
        <v>35</v>
      </c>
      <c r="M24">
        <v>92.6982</v>
      </c>
      <c r="N24">
        <v>10</v>
      </c>
      <c r="O24">
        <v>91.898200000000003</v>
      </c>
      <c r="P24">
        <v>10</v>
      </c>
      <c r="Q24">
        <v>22.316500000000001</v>
      </c>
      <c r="R24">
        <v>22</v>
      </c>
      <c r="S24">
        <f t="shared" si="0"/>
        <v>0.34136962078370242</v>
      </c>
      <c r="T24">
        <f t="shared" si="1"/>
        <v>19</v>
      </c>
      <c r="U24">
        <f t="shared" si="2"/>
        <v>852812.07291301759</v>
      </c>
      <c r="V24">
        <f t="shared" si="3"/>
        <v>64</v>
      </c>
      <c r="W24">
        <f t="shared" si="4"/>
        <v>21.177961591219177</v>
      </c>
      <c r="X24">
        <f t="shared" si="5"/>
        <v>28</v>
      </c>
      <c r="Y24">
        <f t="shared" si="6"/>
        <v>23.5</v>
      </c>
      <c r="Z24">
        <v>0.9123</v>
      </c>
      <c r="AA24">
        <f t="shared" si="7"/>
        <v>17</v>
      </c>
      <c r="AB24">
        <v>0.93700000000000006</v>
      </c>
      <c r="AC24">
        <f t="shared" si="8"/>
        <v>0.92464999999999997</v>
      </c>
      <c r="AD24">
        <f t="shared" si="9"/>
        <v>16</v>
      </c>
      <c r="AE24">
        <v>0.88019999999999998</v>
      </c>
      <c r="AF24">
        <f t="shared" si="10"/>
        <v>32</v>
      </c>
      <c r="AG24">
        <v>0.91169999999999995</v>
      </c>
      <c r="AH24">
        <f t="shared" si="11"/>
        <v>24</v>
      </c>
      <c r="AI24">
        <f t="shared" si="12"/>
        <v>29.75</v>
      </c>
      <c r="AJ24">
        <f>IF(C24=1,(AI24/Z24),REF)</f>
        <v>32.609887098542146</v>
      </c>
      <c r="AK24">
        <f t="shared" si="13"/>
        <v>25</v>
      </c>
      <c r="AL24">
        <f>IF(B24=1,(AI24/AC24),REF)</f>
        <v>32.174336235332291</v>
      </c>
      <c r="AM24">
        <f t="shared" si="14"/>
        <v>25</v>
      </c>
      <c r="AN24">
        <f t="shared" si="15"/>
        <v>16</v>
      </c>
      <c r="AO24" t="str">
        <f t="shared" si="16"/>
        <v>Cincinnati</v>
      </c>
      <c r="AP24">
        <f t="shared" si="17"/>
        <v>0.70965802480241569</v>
      </c>
      <c r="AQ24">
        <f t="shared" si="18"/>
        <v>0.67714424938740558</v>
      </c>
      <c r="AR24">
        <f t="shared" si="19"/>
        <v>0.86376145474879773</v>
      </c>
      <c r="AS24" t="str">
        <f t="shared" si="20"/>
        <v>Cincinnati</v>
      </c>
      <c r="AT24">
        <f t="shared" si="21"/>
        <v>23</v>
      </c>
      <c r="AU24">
        <f t="shared" si="22"/>
        <v>18.333333333333332</v>
      </c>
      <c r="AV24">
        <v>20</v>
      </c>
      <c r="AW24" t="str">
        <f t="shared" si="23"/>
        <v>Cincinnati</v>
      </c>
      <c r="AX24" t="str">
        <f t="shared" si="24"/>
        <v/>
      </c>
      <c r="AY24">
        <v>26</v>
      </c>
    </row>
    <row r="25" spans="2:52" x14ac:dyDescent="0.25">
      <c r="B25">
        <v>1</v>
      </c>
      <c r="C25">
        <v>1</v>
      </c>
      <c r="D25" s="420" t="s">
        <v>255</v>
      </c>
      <c r="E25" s="420">
        <v>68.797899999999998</v>
      </c>
      <c r="F25" s="420">
        <v>216</v>
      </c>
      <c r="G25" s="420">
        <v>66.716899999999995</v>
      </c>
      <c r="H25" s="420">
        <v>242</v>
      </c>
      <c r="I25" s="420">
        <v>113.72199999999999</v>
      </c>
      <c r="J25" s="420">
        <v>18</v>
      </c>
      <c r="K25" s="420">
        <v>117.72799999999999</v>
      </c>
      <c r="L25" s="420">
        <v>18</v>
      </c>
      <c r="M25" s="420">
        <v>95.081000000000003</v>
      </c>
      <c r="N25" s="420">
        <v>22</v>
      </c>
      <c r="O25" s="420">
        <v>93.900199999999998</v>
      </c>
      <c r="P25" s="420">
        <v>22</v>
      </c>
      <c r="Q25" s="420">
        <v>23.8276</v>
      </c>
      <c r="R25" s="420">
        <v>16</v>
      </c>
      <c r="S25" s="420">
        <f t="shared" si="0"/>
        <v>0.34634487389876722</v>
      </c>
      <c r="T25">
        <f t="shared" si="1"/>
        <v>16</v>
      </c>
      <c r="U25" s="420">
        <f t="shared" si="2"/>
        <v>953530.77474703349</v>
      </c>
      <c r="V25">
        <f t="shared" si="3"/>
        <v>22</v>
      </c>
      <c r="W25">
        <f t="shared" si="4"/>
        <v>20.830094762745333</v>
      </c>
      <c r="X25">
        <f t="shared" si="5"/>
        <v>18</v>
      </c>
      <c r="Y25">
        <f t="shared" si="6"/>
        <v>17</v>
      </c>
      <c r="Z25" s="420">
        <v>0.87350000000000005</v>
      </c>
      <c r="AA25">
        <f t="shared" si="7"/>
        <v>31</v>
      </c>
      <c r="AB25" s="420">
        <v>0.95479999999999998</v>
      </c>
      <c r="AC25" s="420">
        <f t="shared" si="8"/>
        <v>0.91415000000000002</v>
      </c>
      <c r="AD25">
        <f t="shared" si="9"/>
        <v>22</v>
      </c>
      <c r="AE25">
        <v>0.89810000000000001</v>
      </c>
      <c r="AF25">
        <f t="shared" si="10"/>
        <v>24</v>
      </c>
      <c r="AG25">
        <v>0.85829999999999995</v>
      </c>
      <c r="AH25">
        <f t="shared" si="11"/>
        <v>38</v>
      </c>
      <c r="AI25">
        <f t="shared" si="12"/>
        <v>23.166666666666668</v>
      </c>
      <c r="AJ25" s="420">
        <f>IF(C25=1,(AI25/Z25),REF)</f>
        <v>26.521656172486168</v>
      </c>
      <c r="AK25">
        <f t="shared" si="13"/>
        <v>20</v>
      </c>
      <c r="AL25" s="420">
        <f>IF(B25=1,(AI25/AC25),REF)</f>
        <v>25.342303414829807</v>
      </c>
      <c r="AM25">
        <f t="shared" si="14"/>
        <v>18</v>
      </c>
      <c r="AN25" s="420">
        <f t="shared" si="15"/>
        <v>18</v>
      </c>
      <c r="AO25" s="420" t="str">
        <f t="shared" si="16"/>
        <v>Oregon</v>
      </c>
      <c r="AP25" s="420">
        <f t="shared" si="17"/>
        <v>0.69366409921872596</v>
      </c>
      <c r="AQ25" s="420">
        <f t="shared" si="18"/>
        <v>0.68973016954275734</v>
      </c>
      <c r="AR25" s="420">
        <f t="shared" si="19"/>
        <v>0.86291176569450556</v>
      </c>
      <c r="AS25" s="420" t="str">
        <f t="shared" si="20"/>
        <v>Oregon</v>
      </c>
      <c r="AT25">
        <f t="shared" si="21"/>
        <v>24</v>
      </c>
      <c r="AU25" s="420">
        <f t="shared" si="22"/>
        <v>21.333333333333332</v>
      </c>
      <c r="AV25">
        <v>23</v>
      </c>
      <c r="AW25" s="420" t="str">
        <f t="shared" si="23"/>
        <v>Oregon</v>
      </c>
      <c r="AX25" t="str">
        <f t="shared" si="24"/>
        <v>y</v>
      </c>
      <c r="AY25">
        <v>20</v>
      </c>
      <c r="AZ25">
        <v>4</v>
      </c>
    </row>
    <row r="26" spans="2:52" x14ac:dyDescent="0.25">
      <c r="B26">
        <v>1</v>
      </c>
      <c r="C26">
        <v>1</v>
      </c>
      <c r="D26" t="s">
        <v>379</v>
      </c>
      <c r="E26">
        <v>64.585599999999999</v>
      </c>
      <c r="F26">
        <v>339</v>
      </c>
      <c r="G26">
        <v>63.288400000000003</v>
      </c>
      <c r="H26">
        <v>333</v>
      </c>
      <c r="I26">
        <v>110.209</v>
      </c>
      <c r="J26">
        <v>50</v>
      </c>
      <c r="K26">
        <v>113.589</v>
      </c>
      <c r="L26">
        <v>39</v>
      </c>
      <c r="M26">
        <v>94.097099999999998</v>
      </c>
      <c r="N26">
        <v>16</v>
      </c>
      <c r="O26">
        <v>91.296300000000002</v>
      </c>
      <c r="P26">
        <v>8</v>
      </c>
      <c r="Q26">
        <v>22.2926</v>
      </c>
      <c r="R26">
        <v>23</v>
      </c>
      <c r="S26">
        <f t="shared" si="0"/>
        <v>0.3451651761383342</v>
      </c>
      <c r="T26">
        <f t="shared" si="1"/>
        <v>18</v>
      </c>
      <c r="U26">
        <f t="shared" si="2"/>
        <v>833313.18005933764</v>
      </c>
      <c r="V26">
        <f t="shared" si="3"/>
        <v>87</v>
      </c>
      <c r="W26">
        <f t="shared" si="4"/>
        <v>21.2123793305053</v>
      </c>
      <c r="X26">
        <f t="shared" si="5"/>
        <v>30</v>
      </c>
      <c r="Y26">
        <f t="shared" si="6"/>
        <v>24</v>
      </c>
      <c r="Z26">
        <v>0.90459999999999996</v>
      </c>
      <c r="AA26">
        <f t="shared" si="7"/>
        <v>22</v>
      </c>
      <c r="AB26">
        <v>0.94069999999999998</v>
      </c>
      <c r="AC26">
        <f t="shared" si="8"/>
        <v>0.92264999999999997</v>
      </c>
      <c r="AD26">
        <f t="shared" si="9"/>
        <v>17</v>
      </c>
      <c r="AE26">
        <v>0.91</v>
      </c>
      <c r="AF26">
        <f t="shared" si="10"/>
        <v>22</v>
      </c>
      <c r="AG26">
        <v>0.93189999999999995</v>
      </c>
      <c r="AH26">
        <f t="shared" si="11"/>
        <v>14</v>
      </c>
      <c r="AI26">
        <f t="shared" si="12"/>
        <v>30.333333333333332</v>
      </c>
      <c r="AJ26">
        <f>IF(C26=1,(AI26/Z26),REF)</f>
        <v>33.532316309234282</v>
      </c>
      <c r="AK26">
        <f t="shared" si="13"/>
        <v>26</v>
      </c>
      <c r="AL26">
        <f>IF(B26=1,(AI26/AC26),REF)</f>
        <v>32.876316407449558</v>
      </c>
      <c r="AM26">
        <f t="shared" si="14"/>
        <v>26</v>
      </c>
      <c r="AN26">
        <f t="shared" si="15"/>
        <v>17</v>
      </c>
      <c r="AO26" t="str">
        <f t="shared" si="16"/>
        <v>Wisconsin</v>
      </c>
      <c r="AP26">
        <f t="shared" si="17"/>
        <v>0.70170827941553571</v>
      </c>
      <c r="AQ26">
        <f t="shared" si="18"/>
        <v>0.67385912273219639</v>
      </c>
      <c r="AR26">
        <f t="shared" si="19"/>
        <v>0.86095559349728445</v>
      </c>
      <c r="AS26" t="str">
        <f t="shared" si="20"/>
        <v>Wisconsin</v>
      </c>
      <c r="AT26">
        <f t="shared" si="21"/>
        <v>25</v>
      </c>
      <c r="AU26">
        <f t="shared" si="22"/>
        <v>19.666666666666668</v>
      </c>
      <c r="AV26">
        <v>22</v>
      </c>
      <c r="AW26" s="423" t="str">
        <f t="shared" si="23"/>
        <v>Wisconsin</v>
      </c>
      <c r="AX26" t="str">
        <f t="shared" si="24"/>
        <v>y</v>
      </c>
      <c r="AY26">
        <v>21</v>
      </c>
      <c r="AZ26">
        <v>2</v>
      </c>
    </row>
    <row r="27" spans="2:52" x14ac:dyDescent="0.25">
      <c r="B27">
        <v>1</v>
      </c>
      <c r="C27">
        <v>1</v>
      </c>
      <c r="D27" t="s">
        <v>67</v>
      </c>
      <c r="E27">
        <v>66.922200000000004</v>
      </c>
      <c r="F27">
        <v>286</v>
      </c>
      <c r="G27">
        <v>65.330500000000001</v>
      </c>
      <c r="H27">
        <v>294</v>
      </c>
      <c r="I27">
        <v>112.88800000000001</v>
      </c>
      <c r="J27">
        <v>22</v>
      </c>
      <c r="K27">
        <v>117.971</v>
      </c>
      <c r="L27">
        <v>17</v>
      </c>
      <c r="M27">
        <v>101.51</v>
      </c>
      <c r="N27">
        <v>129</v>
      </c>
      <c r="O27">
        <v>97.061300000000003</v>
      </c>
      <c r="P27">
        <v>49</v>
      </c>
      <c r="Q27">
        <v>20.909700000000001</v>
      </c>
      <c r="R27">
        <v>26</v>
      </c>
      <c r="S27">
        <f t="shared" si="0"/>
        <v>0.31244788724817774</v>
      </c>
      <c r="T27">
        <f t="shared" si="1"/>
        <v>23</v>
      </c>
      <c r="U27">
        <f t="shared" si="2"/>
        <v>931366.7535447703</v>
      </c>
      <c r="V27">
        <f t="shared" si="3"/>
        <v>29</v>
      </c>
      <c r="W27">
        <f t="shared" si="4"/>
        <v>22.578940365528393</v>
      </c>
      <c r="X27">
        <f t="shared" si="5"/>
        <v>73</v>
      </c>
      <c r="Y27">
        <f t="shared" si="6"/>
        <v>48</v>
      </c>
      <c r="Z27">
        <v>0.88749999999999996</v>
      </c>
      <c r="AA27">
        <f t="shared" si="7"/>
        <v>28</v>
      </c>
      <c r="AB27">
        <v>0.91339999999999999</v>
      </c>
      <c r="AC27">
        <f t="shared" si="8"/>
        <v>0.90044999999999997</v>
      </c>
      <c r="AD27">
        <f t="shared" si="9"/>
        <v>26</v>
      </c>
      <c r="AE27">
        <v>0.93540000000000001</v>
      </c>
      <c r="AF27">
        <f t="shared" si="10"/>
        <v>14</v>
      </c>
      <c r="AG27">
        <v>0.93759999999999999</v>
      </c>
      <c r="AH27">
        <f t="shared" si="11"/>
        <v>12</v>
      </c>
      <c r="AI27">
        <f t="shared" si="12"/>
        <v>25.333333333333332</v>
      </c>
      <c r="AJ27">
        <f>IF(C27=1,(AI27/Z27),REF)</f>
        <v>28.544600938967136</v>
      </c>
      <c r="AK27">
        <f t="shared" si="13"/>
        <v>21</v>
      </c>
      <c r="AL27">
        <f>IF(B27=1,(AI27/AC27),REF)</f>
        <v>28.134081107594351</v>
      </c>
      <c r="AM27">
        <f t="shared" si="14"/>
        <v>22</v>
      </c>
      <c r="AN27">
        <f t="shared" si="15"/>
        <v>21</v>
      </c>
      <c r="AO27" t="str">
        <f t="shared" si="16"/>
        <v>Butler</v>
      </c>
      <c r="AP27">
        <f t="shared" si="17"/>
        <v>0.69962019458491986</v>
      </c>
      <c r="AQ27">
        <f t="shared" si="18"/>
        <v>0.67057603814189493</v>
      </c>
      <c r="AR27">
        <f t="shared" si="19"/>
        <v>0.85960930784194101</v>
      </c>
      <c r="AS27" t="str">
        <f t="shared" si="20"/>
        <v>Butler</v>
      </c>
      <c r="AT27">
        <f t="shared" si="21"/>
        <v>26</v>
      </c>
      <c r="AU27">
        <f t="shared" si="22"/>
        <v>24.333333333333332</v>
      </c>
      <c r="AV27">
        <v>25</v>
      </c>
      <c r="AW27" t="str">
        <f t="shared" si="23"/>
        <v>Butler</v>
      </c>
      <c r="AX27" t="str">
        <f t="shared" si="24"/>
        <v/>
      </c>
      <c r="AY27">
        <v>27</v>
      </c>
    </row>
    <row r="28" spans="2:52" x14ac:dyDescent="0.25">
      <c r="B28">
        <v>1</v>
      </c>
      <c r="C28">
        <v>1</v>
      </c>
      <c r="D28" t="s">
        <v>123</v>
      </c>
      <c r="E28">
        <v>72.367800000000003</v>
      </c>
      <c r="F28">
        <v>50</v>
      </c>
      <c r="G28">
        <v>70.762200000000007</v>
      </c>
      <c r="H28">
        <v>52</v>
      </c>
      <c r="I28">
        <v>113.774</v>
      </c>
      <c r="J28">
        <v>17</v>
      </c>
      <c r="K28">
        <v>116.738</v>
      </c>
      <c r="L28">
        <v>25</v>
      </c>
      <c r="M28">
        <v>98.656099999999995</v>
      </c>
      <c r="N28">
        <v>61</v>
      </c>
      <c r="O28">
        <v>93.995099999999994</v>
      </c>
      <c r="P28">
        <v>24</v>
      </c>
      <c r="Q28">
        <v>22.742599999999999</v>
      </c>
      <c r="R28">
        <v>20</v>
      </c>
      <c r="S28">
        <f t="shared" si="0"/>
        <v>0.31426822426548834</v>
      </c>
      <c r="T28">
        <f t="shared" si="1"/>
        <v>22</v>
      </c>
      <c r="U28">
        <f t="shared" si="2"/>
        <v>986211.05673286319</v>
      </c>
      <c r="V28">
        <f t="shared" si="3"/>
        <v>13</v>
      </c>
      <c r="W28">
        <f t="shared" si="4"/>
        <v>19.834578355170859</v>
      </c>
      <c r="X28">
        <f t="shared" si="5"/>
        <v>8</v>
      </c>
      <c r="Y28">
        <f t="shared" si="6"/>
        <v>15</v>
      </c>
      <c r="Z28">
        <v>0.82369999999999999</v>
      </c>
      <c r="AA28">
        <f t="shared" si="7"/>
        <v>42</v>
      </c>
      <c r="AB28">
        <v>0.9597</v>
      </c>
      <c r="AC28">
        <f t="shared" si="8"/>
        <v>0.89169999999999994</v>
      </c>
      <c r="AD28">
        <f t="shared" si="9"/>
        <v>27</v>
      </c>
      <c r="AE28">
        <v>0.85489999999999999</v>
      </c>
      <c r="AF28">
        <f t="shared" si="10"/>
        <v>41</v>
      </c>
      <c r="AG28">
        <v>0.90480000000000005</v>
      </c>
      <c r="AH28">
        <f t="shared" si="11"/>
        <v>26</v>
      </c>
      <c r="AI28">
        <f t="shared" si="12"/>
        <v>24</v>
      </c>
      <c r="AJ28">
        <f>IF(C28=1,(AI28/Z28),REF)</f>
        <v>29.136821658370767</v>
      </c>
      <c r="AK28">
        <f t="shared" si="13"/>
        <v>23</v>
      </c>
      <c r="AL28">
        <f>IF(B28=1,(AI28/AC28),REF)</f>
        <v>26.914881686665922</v>
      </c>
      <c r="AM28">
        <f t="shared" si="14"/>
        <v>21</v>
      </c>
      <c r="AN28">
        <f t="shared" si="15"/>
        <v>21</v>
      </c>
      <c r="AO28" t="str">
        <f t="shared" si="16"/>
        <v>Florida St.</v>
      </c>
      <c r="AP28">
        <f t="shared" si="17"/>
        <v>0.6479943530038601</v>
      </c>
      <c r="AQ28">
        <f t="shared" si="18"/>
        <v>0.66774743331791864</v>
      </c>
      <c r="AR28">
        <f t="shared" si="19"/>
        <v>0.84577777501898133</v>
      </c>
      <c r="AS28" t="str">
        <f t="shared" si="20"/>
        <v>Florida St.</v>
      </c>
      <c r="AT28">
        <f t="shared" si="21"/>
        <v>27</v>
      </c>
      <c r="AU28">
        <f t="shared" si="22"/>
        <v>25</v>
      </c>
      <c r="AV28">
        <v>27</v>
      </c>
      <c r="AW28" s="415" t="str">
        <f t="shared" si="23"/>
        <v>Florida St.</v>
      </c>
      <c r="AX28" t="str">
        <f t="shared" si="24"/>
        <v>y</v>
      </c>
      <c r="AY28">
        <v>22</v>
      </c>
    </row>
    <row r="29" spans="2:52" x14ac:dyDescent="0.25">
      <c r="B29">
        <v>1</v>
      </c>
      <c r="C29">
        <v>1</v>
      </c>
      <c r="D29" t="s">
        <v>167</v>
      </c>
      <c r="E29">
        <v>67.606899999999996</v>
      </c>
      <c r="F29">
        <v>268</v>
      </c>
      <c r="G29">
        <v>66.148700000000005</v>
      </c>
      <c r="H29">
        <v>266</v>
      </c>
      <c r="I29">
        <v>105.89700000000001</v>
      </c>
      <c r="J29">
        <v>122</v>
      </c>
      <c r="K29">
        <v>112.038</v>
      </c>
      <c r="L29">
        <v>50</v>
      </c>
      <c r="M29">
        <v>98.557900000000004</v>
      </c>
      <c r="N29">
        <v>60</v>
      </c>
      <c r="O29">
        <v>94.483900000000006</v>
      </c>
      <c r="P29">
        <v>27</v>
      </c>
      <c r="Q29">
        <v>17.553799999999999</v>
      </c>
      <c r="R29">
        <v>29</v>
      </c>
      <c r="S29">
        <f t="shared" si="0"/>
        <v>0.25964953281395825</v>
      </c>
      <c r="T29">
        <f t="shared" si="1"/>
        <v>29</v>
      </c>
      <c r="U29">
        <f t="shared" si="2"/>
        <v>848636.52115716354</v>
      </c>
      <c r="V29">
        <f t="shared" si="3"/>
        <v>69</v>
      </c>
      <c r="W29">
        <f t="shared" si="4"/>
        <v>21.408265173796803</v>
      </c>
      <c r="X29">
        <f t="shared" si="5"/>
        <v>37</v>
      </c>
      <c r="Y29">
        <f t="shared" si="6"/>
        <v>33</v>
      </c>
      <c r="Z29">
        <v>0.89249999999999996</v>
      </c>
      <c r="AA29">
        <f t="shared" si="7"/>
        <v>26</v>
      </c>
      <c r="AB29">
        <v>0.87829999999999997</v>
      </c>
      <c r="AC29">
        <f t="shared" si="8"/>
        <v>0.88539999999999996</v>
      </c>
      <c r="AD29">
        <f t="shared" si="9"/>
        <v>29</v>
      </c>
      <c r="AE29">
        <v>0.90139999999999998</v>
      </c>
      <c r="AF29">
        <f t="shared" si="10"/>
        <v>23</v>
      </c>
      <c r="AG29">
        <v>0.87539999999999996</v>
      </c>
      <c r="AH29">
        <f t="shared" si="11"/>
        <v>35</v>
      </c>
      <c r="AI29">
        <f t="shared" si="12"/>
        <v>36.333333333333336</v>
      </c>
      <c r="AJ29">
        <f>IF(C29=1,(AI29/Z29),REF)</f>
        <v>40.70961718020542</v>
      </c>
      <c r="AK29">
        <f t="shared" si="13"/>
        <v>28</v>
      </c>
      <c r="AL29">
        <f>IF(B29=1,(AI29/AC29),REF)</f>
        <v>41.036066561252923</v>
      </c>
      <c r="AM29">
        <f t="shared" si="14"/>
        <v>29</v>
      </c>
      <c r="AN29">
        <f t="shared" si="15"/>
        <v>28</v>
      </c>
      <c r="AO29" t="str">
        <f t="shared" si="16"/>
        <v>Kansas St.</v>
      </c>
      <c r="AP29">
        <f t="shared" si="17"/>
        <v>0.6790236421128828</v>
      </c>
      <c r="AQ29">
        <f t="shared" si="18"/>
        <v>0.62897925539088595</v>
      </c>
      <c r="AR29">
        <f t="shared" si="19"/>
        <v>0.84378438509196563</v>
      </c>
      <c r="AS29" t="str">
        <f t="shared" si="20"/>
        <v>Kansas St.</v>
      </c>
      <c r="AT29">
        <f t="shared" si="21"/>
        <v>28</v>
      </c>
      <c r="AU29">
        <f t="shared" si="22"/>
        <v>28.333333333333332</v>
      </c>
      <c r="AV29">
        <v>29</v>
      </c>
      <c r="AW29" t="str">
        <f t="shared" si="23"/>
        <v>Kansas St.</v>
      </c>
      <c r="AX29" t="str">
        <f t="shared" si="24"/>
        <v/>
      </c>
      <c r="AY29">
        <v>28</v>
      </c>
    </row>
    <row r="30" spans="2:52" x14ac:dyDescent="0.25">
      <c r="B30">
        <v>1</v>
      </c>
      <c r="C30">
        <v>1</v>
      </c>
      <c r="D30" t="s">
        <v>367</v>
      </c>
      <c r="E30">
        <v>71.6922</v>
      </c>
      <c r="F30">
        <v>65</v>
      </c>
      <c r="G30">
        <v>70.470500000000001</v>
      </c>
      <c r="H30">
        <v>58</v>
      </c>
      <c r="I30">
        <v>115.26600000000001</v>
      </c>
      <c r="J30">
        <v>13</v>
      </c>
      <c r="K30">
        <v>120.873</v>
      </c>
      <c r="L30">
        <v>8</v>
      </c>
      <c r="M30">
        <v>109.04</v>
      </c>
      <c r="N30">
        <v>293</v>
      </c>
      <c r="O30">
        <v>103.6</v>
      </c>
      <c r="P30">
        <v>160</v>
      </c>
      <c r="Q30">
        <v>17.272200000000002</v>
      </c>
      <c r="R30">
        <v>30</v>
      </c>
      <c r="S30">
        <f t="shared" si="0"/>
        <v>0.24093276534964767</v>
      </c>
      <c r="T30">
        <f t="shared" si="1"/>
        <v>33</v>
      </c>
      <c r="U30">
        <f t="shared" si="2"/>
        <v>1047443.2684486939</v>
      </c>
      <c r="V30">
        <f t="shared" si="3"/>
        <v>5</v>
      </c>
      <c r="W30">
        <f t="shared" si="4"/>
        <v>23.393957736790878</v>
      </c>
      <c r="X30">
        <f t="shared" si="5"/>
        <v>108</v>
      </c>
      <c r="Y30">
        <f t="shared" si="6"/>
        <v>70.5</v>
      </c>
      <c r="Z30">
        <v>0.85229999999999995</v>
      </c>
      <c r="AA30">
        <f t="shared" si="7"/>
        <v>37</v>
      </c>
      <c r="AB30">
        <v>0.91849999999999998</v>
      </c>
      <c r="AC30">
        <f t="shared" si="8"/>
        <v>0.88539999999999996</v>
      </c>
      <c r="AD30">
        <f t="shared" si="9"/>
        <v>29</v>
      </c>
      <c r="AE30">
        <v>0.83899999999999997</v>
      </c>
      <c r="AF30">
        <f t="shared" si="10"/>
        <v>43</v>
      </c>
      <c r="AG30">
        <v>0.89270000000000005</v>
      </c>
      <c r="AH30">
        <f t="shared" si="11"/>
        <v>31</v>
      </c>
      <c r="AI30">
        <f t="shared" si="12"/>
        <v>35.25</v>
      </c>
      <c r="AJ30">
        <f>IF(C30=1,(AI30/Z30),REF)</f>
        <v>41.358676522351288</v>
      </c>
      <c r="AK30">
        <f t="shared" si="13"/>
        <v>29</v>
      </c>
      <c r="AL30">
        <f>IF(B30=1,(AI30/AC30),REF)</f>
        <v>39.812514117912812</v>
      </c>
      <c r="AM30">
        <f t="shared" si="14"/>
        <v>28</v>
      </c>
      <c r="AN30">
        <f t="shared" si="15"/>
        <v>28</v>
      </c>
      <c r="AO30" t="str">
        <f t="shared" si="16"/>
        <v>Wake Forest</v>
      </c>
      <c r="AP30">
        <f t="shared" si="17"/>
        <v>0.64741416602448343</v>
      </c>
      <c r="AQ30">
        <f t="shared" si="18"/>
        <v>0.63136366888119488</v>
      </c>
      <c r="AR30">
        <f t="shared" si="19"/>
        <v>0.836192064470621</v>
      </c>
      <c r="AS30" t="str">
        <f t="shared" si="20"/>
        <v>Wake Forest</v>
      </c>
      <c r="AT30">
        <f t="shared" si="21"/>
        <v>29</v>
      </c>
      <c r="AU30">
        <f t="shared" si="22"/>
        <v>28.666666666666668</v>
      </c>
      <c r="AV30">
        <v>28</v>
      </c>
      <c r="AW30" t="str">
        <f t="shared" si="23"/>
        <v>Wake Forest</v>
      </c>
      <c r="AX30" t="str">
        <f t="shared" si="24"/>
        <v/>
      </c>
      <c r="AY30">
        <v>29</v>
      </c>
    </row>
    <row r="31" spans="2:52" x14ac:dyDescent="0.25">
      <c r="B31">
        <v>1</v>
      </c>
      <c r="C31">
        <v>1</v>
      </c>
      <c r="D31" t="s">
        <v>359</v>
      </c>
      <c r="E31">
        <v>67.175700000000006</v>
      </c>
      <c r="F31">
        <v>282</v>
      </c>
      <c r="G31">
        <v>65.559600000000003</v>
      </c>
      <c r="H31">
        <v>283</v>
      </c>
      <c r="I31">
        <v>105.95699999999999</v>
      </c>
      <c r="J31">
        <v>120</v>
      </c>
      <c r="K31">
        <v>112.303</v>
      </c>
      <c r="L31">
        <v>48</v>
      </c>
      <c r="M31">
        <v>100.9</v>
      </c>
      <c r="N31">
        <v>111</v>
      </c>
      <c r="O31">
        <v>96.064999999999998</v>
      </c>
      <c r="P31">
        <v>41</v>
      </c>
      <c r="Q31">
        <v>16.2376</v>
      </c>
      <c r="R31">
        <v>34</v>
      </c>
      <c r="S31">
        <f t="shared" si="0"/>
        <v>0.24172431400044952</v>
      </c>
      <c r="T31">
        <f t="shared" si="1"/>
        <v>32</v>
      </c>
      <c r="U31">
        <f t="shared" si="2"/>
        <v>847217.4972442413</v>
      </c>
      <c r="V31">
        <f t="shared" si="3"/>
        <v>70</v>
      </c>
      <c r="W31">
        <f t="shared" si="4"/>
        <v>22.125449301566704</v>
      </c>
      <c r="X31">
        <f t="shared" si="5"/>
        <v>56</v>
      </c>
      <c r="Y31">
        <f t="shared" si="6"/>
        <v>44</v>
      </c>
      <c r="Z31">
        <v>0.87739999999999996</v>
      </c>
      <c r="AA31">
        <f t="shared" si="7"/>
        <v>30</v>
      </c>
      <c r="AB31">
        <v>0.87260000000000004</v>
      </c>
      <c r="AC31">
        <f t="shared" si="8"/>
        <v>0.875</v>
      </c>
      <c r="AD31">
        <f t="shared" si="9"/>
        <v>32</v>
      </c>
      <c r="AE31">
        <v>0.95730000000000004</v>
      </c>
      <c r="AF31">
        <f t="shared" si="10"/>
        <v>7</v>
      </c>
      <c r="AG31">
        <v>0.78580000000000005</v>
      </c>
      <c r="AH31">
        <f t="shared" si="11"/>
        <v>65</v>
      </c>
      <c r="AI31">
        <f t="shared" si="12"/>
        <v>41.666666666666664</v>
      </c>
      <c r="AJ31">
        <f>IF(C31=1,(AI31/Z31),REF)</f>
        <v>47.488792644935792</v>
      </c>
      <c r="AK31">
        <f t="shared" si="13"/>
        <v>32</v>
      </c>
      <c r="AL31">
        <f>IF(B31=1,(AI31/AC31),REF)</f>
        <v>47.619047619047613</v>
      </c>
      <c r="AM31">
        <f t="shared" si="14"/>
        <v>32</v>
      </c>
      <c r="AN31">
        <f t="shared" si="15"/>
        <v>32</v>
      </c>
      <c r="AO31" t="str">
        <f t="shared" si="16"/>
        <v>Vanderbilt</v>
      </c>
      <c r="AP31">
        <f t="shared" si="17"/>
        <v>0.65733217416277667</v>
      </c>
      <c r="AQ31">
        <f t="shared" si="18"/>
        <v>0.61013787473824144</v>
      </c>
      <c r="AR31">
        <f t="shared" si="19"/>
        <v>0.83322651936964531</v>
      </c>
      <c r="AS31" t="str">
        <f t="shared" si="20"/>
        <v>Vanderbilt</v>
      </c>
      <c r="AT31">
        <f t="shared" si="21"/>
        <v>30</v>
      </c>
      <c r="AU31">
        <f t="shared" si="22"/>
        <v>31.333333333333332</v>
      </c>
      <c r="AV31">
        <v>32</v>
      </c>
      <c r="AW31" t="str">
        <f t="shared" si="23"/>
        <v>Vanderbilt</v>
      </c>
      <c r="AX31" t="str">
        <f t="shared" si="24"/>
        <v/>
      </c>
      <c r="AY31">
        <v>30</v>
      </c>
    </row>
    <row r="32" spans="2:52" x14ac:dyDescent="0.25">
      <c r="B32">
        <v>1</v>
      </c>
      <c r="C32">
        <v>1</v>
      </c>
      <c r="D32" t="s">
        <v>200</v>
      </c>
      <c r="E32">
        <v>64.829400000000007</v>
      </c>
      <c r="F32">
        <v>332</v>
      </c>
      <c r="G32">
        <v>62.982100000000003</v>
      </c>
      <c r="H32">
        <v>338</v>
      </c>
      <c r="I32">
        <v>106.563</v>
      </c>
      <c r="J32">
        <v>108</v>
      </c>
      <c r="K32">
        <v>110.386</v>
      </c>
      <c r="L32">
        <v>68</v>
      </c>
      <c r="M32">
        <v>98.291499999999999</v>
      </c>
      <c r="N32">
        <v>56</v>
      </c>
      <c r="O32">
        <v>93.425399999999996</v>
      </c>
      <c r="P32">
        <v>21</v>
      </c>
      <c r="Q32">
        <v>16.9602</v>
      </c>
      <c r="R32">
        <v>32</v>
      </c>
      <c r="S32">
        <f t="shared" si="0"/>
        <v>0.26161895683131414</v>
      </c>
      <c r="T32">
        <f t="shared" si="1"/>
        <v>28</v>
      </c>
      <c r="U32">
        <f t="shared" si="2"/>
        <v>789950.71196928236</v>
      </c>
      <c r="V32">
        <f t="shared" si="3"/>
        <v>138</v>
      </c>
      <c r="W32">
        <f t="shared" si="4"/>
        <v>21.926632784122074</v>
      </c>
      <c r="X32">
        <f t="shared" si="5"/>
        <v>53</v>
      </c>
      <c r="Y32">
        <f t="shared" si="6"/>
        <v>40.5</v>
      </c>
      <c r="Z32">
        <v>0.88009999999999999</v>
      </c>
      <c r="AA32">
        <f t="shared" si="7"/>
        <v>29</v>
      </c>
      <c r="AB32">
        <v>0.90090000000000003</v>
      </c>
      <c r="AC32">
        <f t="shared" si="8"/>
        <v>0.89050000000000007</v>
      </c>
      <c r="AD32">
        <f t="shared" si="9"/>
        <v>28</v>
      </c>
      <c r="AE32">
        <v>0.86140000000000005</v>
      </c>
      <c r="AF32">
        <f t="shared" si="10"/>
        <v>38</v>
      </c>
      <c r="AG32">
        <v>0.91069999999999995</v>
      </c>
      <c r="AH32">
        <f t="shared" si="11"/>
        <v>25</v>
      </c>
      <c r="AI32">
        <f t="shared" si="12"/>
        <v>49.583333333333336</v>
      </c>
      <c r="AJ32">
        <f>IF(C32=1,(AI32/Z32),REF)</f>
        <v>56.338294890732115</v>
      </c>
      <c r="AK32">
        <f t="shared" si="13"/>
        <v>38</v>
      </c>
      <c r="AL32">
        <f>IF(B32=1,(AI32/AC32),REF)</f>
        <v>55.680329402957142</v>
      </c>
      <c r="AM32">
        <f t="shared" si="14"/>
        <v>38</v>
      </c>
      <c r="AN32">
        <f t="shared" si="15"/>
        <v>28</v>
      </c>
      <c r="AO32" t="str">
        <f t="shared" si="16"/>
        <v>Miami FL</v>
      </c>
      <c r="AP32">
        <f t="shared" si="17"/>
        <v>0.64818357815273808</v>
      </c>
      <c r="AQ32">
        <f t="shared" si="18"/>
        <v>0.60892488028557668</v>
      </c>
      <c r="AR32">
        <f t="shared" si="19"/>
        <v>0.83049515112682371</v>
      </c>
      <c r="AS32" t="str">
        <f t="shared" si="20"/>
        <v>Miami FL</v>
      </c>
      <c r="AT32">
        <f t="shared" si="21"/>
        <v>31</v>
      </c>
      <c r="AU32">
        <f t="shared" si="22"/>
        <v>29</v>
      </c>
      <c r="AV32">
        <v>30</v>
      </c>
      <c r="AW32" t="str">
        <f t="shared" si="23"/>
        <v>Miami FL</v>
      </c>
      <c r="AX32" t="str">
        <f t="shared" si="24"/>
        <v/>
      </c>
      <c r="AY32">
        <v>31</v>
      </c>
    </row>
    <row r="33" spans="2:52" x14ac:dyDescent="0.25">
      <c r="B33">
        <v>1</v>
      </c>
      <c r="C33">
        <v>1</v>
      </c>
      <c r="D33" t="s">
        <v>192</v>
      </c>
      <c r="E33">
        <v>71.040800000000004</v>
      </c>
      <c r="F33">
        <v>92</v>
      </c>
      <c r="G33">
        <v>69.934600000000003</v>
      </c>
      <c r="H33">
        <v>78</v>
      </c>
      <c r="I33">
        <v>115.65300000000001</v>
      </c>
      <c r="J33">
        <v>11</v>
      </c>
      <c r="K33">
        <v>120.943</v>
      </c>
      <c r="L33">
        <v>7</v>
      </c>
      <c r="M33">
        <v>105.35599999999999</v>
      </c>
      <c r="N33">
        <v>219</v>
      </c>
      <c r="O33">
        <v>103.371</v>
      </c>
      <c r="P33">
        <v>153</v>
      </c>
      <c r="Q33">
        <v>17.571100000000001</v>
      </c>
      <c r="R33">
        <v>28</v>
      </c>
      <c r="S33">
        <f t="shared" si="0"/>
        <v>0.24735081812141757</v>
      </c>
      <c r="T33">
        <f t="shared" si="1"/>
        <v>30</v>
      </c>
      <c r="U33">
        <f t="shared" si="2"/>
        <v>1039128.6468163593</v>
      </c>
      <c r="V33">
        <f t="shared" si="3"/>
        <v>7</v>
      </c>
      <c r="W33">
        <f t="shared" si="4"/>
        <v>23.525025601781852</v>
      </c>
      <c r="X33">
        <f t="shared" si="5"/>
        <v>114</v>
      </c>
      <c r="Y33">
        <f t="shared" si="6"/>
        <v>72</v>
      </c>
      <c r="Z33">
        <v>0.84940000000000004</v>
      </c>
      <c r="AA33">
        <f t="shared" si="7"/>
        <v>39</v>
      </c>
      <c r="AB33">
        <v>0.91339999999999999</v>
      </c>
      <c r="AC33">
        <f t="shared" si="8"/>
        <v>0.88139999999999996</v>
      </c>
      <c r="AD33">
        <f t="shared" si="9"/>
        <v>31</v>
      </c>
      <c r="AE33">
        <v>0.76680000000000004</v>
      </c>
      <c r="AF33">
        <f t="shared" si="10"/>
        <v>66</v>
      </c>
      <c r="AG33">
        <v>0.88280000000000003</v>
      </c>
      <c r="AH33">
        <f t="shared" si="11"/>
        <v>33</v>
      </c>
      <c r="AI33">
        <f t="shared" si="12"/>
        <v>39.833333333333336</v>
      </c>
      <c r="AJ33">
        <f>IF(C33=1,(AI33/Z33),REF)</f>
        <v>46.895848049603643</v>
      </c>
      <c r="AK33">
        <f t="shared" si="13"/>
        <v>31</v>
      </c>
      <c r="AL33">
        <f>IF(B33=1,(AI33/AC33),REF)</f>
        <v>45.193253157854933</v>
      </c>
      <c r="AM33">
        <f t="shared" si="14"/>
        <v>31</v>
      </c>
      <c r="AN33">
        <f t="shared" si="15"/>
        <v>31</v>
      </c>
      <c r="AO33" t="str">
        <f t="shared" si="16"/>
        <v>Marquette</v>
      </c>
      <c r="AP33">
        <f t="shared" si="17"/>
        <v>0.63715513866440654</v>
      </c>
      <c r="AQ33">
        <f t="shared" si="18"/>
        <v>0.61863055377085763</v>
      </c>
      <c r="AR33">
        <f t="shared" si="19"/>
        <v>0.83014549228328693</v>
      </c>
      <c r="AS33" t="str">
        <f t="shared" si="20"/>
        <v>Marquette</v>
      </c>
      <c r="AT33">
        <f t="shared" si="21"/>
        <v>32</v>
      </c>
      <c r="AU33">
        <f t="shared" si="22"/>
        <v>31.333333333333332</v>
      </c>
      <c r="AV33">
        <v>31</v>
      </c>
      <c r="AW33" t="str">
        <f t="shared" si="23"/>
        <v>Marquette</v>
      </c>
      <c r="AX33" t="str">
        <f t="shared" si="24"/>
        <v/>
      </c>
      <c r="AY33">
        <v>32</v>
      </c>
    </row>
    <row r="34" spans="2:52" x14ac:dyDescent="0.25">
      <c r="B34">
        <v>1</v>
      </c>
      <c r="C34">
        <v>1</v>
      </c>
      <c r="D34" t="s">
        <v>206</v>
      </c>
      <c r="E34">
        <v>70.449200000000005</v>
      </c>
      <c r="F34">
        <v>119</v>
      </c>
      <c r="G34">
        <v>69.390100000000004</v>
      </c>
      <c r="H34">
        <v>97</v>
      </c>
      <c r="I34">
        <v>104.14</v>
      </c>
      <c r="J34">
        <v>159</v>
      </c>
      <c r="K34">
        <v>109.574</v>
      </c>
      <c r="L34">
        <v>80</v>
      </c>
      <c r="M34">
        <v>95.842799999999997</v>
      </c>
      <c r="N34">
        <v>30</v>
      </c>
      <c r="O34">
        <v>92.9833</v>
      </c>
      <c r="P34">
        <v>18</v>
      </c>
      <c r="Q34">
        <v>16.590699999999998</v>
      </c>
      <c r="R34">
        <v>33</v>
      </c>
      <c r="S34">
        <f t="shared" si="0"/>
        <v>0.2354987707454449</v>
      </c>
      <c r="T34">
        <f t="shared" si="1"/>
        <v>34</v>
      </c>
      <c r="U34">
        <f t="shared" si="2"/>
        <v>845845.60581501934</v>
      </c>
      <c r="V34">
        <f t="shared" si="3"/>
        <v>73</v>
      </c>
      <c r="W34">
        <f t="shared" si="4"/>
        <v>20.024969477008682</v>
      </c>
      <c r="X34">
        <f t="shared" si="5"/>
        <v>11</v>
      </c>
      <c r="Y34">
        <f t="shared" si="6"/>
        <v>22.5</v>
      </c>
      <c r="Z34">
        <v>0.85370000000000001</v>
      </c>
      <c r="AA34">
        <f t="shared" si="7"/>
        <v>36</v>
      </c>
      <c r="AB34">
        <v>0.87839999999999996</v>
      </c>
      <c r="AC34">
        <f t="shared" si="8"/>
        <v>0.86604999999999999</v>
      </c>
      <c r="AD34">
        <f t="shared" si="9"/>
        <v>34</v>
      </c>
      <c r="AE34">
        <v>0.8962</v>
      </c>
      <c r="AF34">
        <f t="shared" si="10"/>
        <v>26</v>
      </c>
      <c r="AG34">
        <v>0.87070000000000003</v>
      </c>
      <c r="AH34">
        <f t="shared" si="11"/>
        <v>37</v>
      </c>
      <c r="AI34">
        <f t="shared" si="12"/>
        <v>37.75</v>
      </c>
      <c r="AJ34">
        <f>IF(C34=1,(AI34/Z34),REF)</f>
        <v>44.219280777790793</v>
      </c>
      <c r="AK34">
        <f t="shared" si="13"/>
        <v>30</v>
      </c>
      <c r="AL34">
        <f>IF(B34=1,(AI34/AC34),REF)</f>
        <v>43.588707349460194</v>
      </c>
      <c r="AM34">
        <f t="shared" si="14"/>
        <v>30</v>
      </c>
      <c r="AN34">
        <f t="shared" si="15"/>
        <v>30</v>
      </c>
      <c r="AO34" t="str">
        <f t="shared" si="16"/>
        <v>Minnesota</v>
      </c>
      <c r="AP34">
        <f t="shared" si="17"/>
        <v>0.64415515510013421</v>
      </c>
      <c r="AQ34">
        <f t="shared" si="18"/>
        <v>0.61060975381538407</v>
      </c>
      <c r="AR34">
        <f t="shared" si="19"/>
        <v>0.82987550813603439</v>
      </c>
      <c r="AS34" t="str">
        <f t="shared" si="20"/>
        <v>Minnesota</v>
      </c>
      <c r="AT34">
        <f t="shared" si="21"/>
        <v>33</v>
      </c>
      <c r="AU34">
        <f t="shared" si="22"/>
        <v>32.333333333333336</v>
      </c>
      <c r="AV34">
        <v>33</v>
      </c>
      <c r="AW34" t="str">
        <f t="shared" si="23"/>
        <v>Minnesota</v>
      </c>
      <c r="AX34" t="str">
        <f t="shared" si="24"/>
        <v/>
      </c>
      <c r="AY34">
        <v>33</v>
      </c>
    </row>
    <row r="35" spans="2:52" x14ac:dyDescent="0.25">
      <c r="B35">
        <v>1</v>
      </c>
      <c r="C35">
        <v>1</v>
      </c>
      <c r="D35" t="s">
        <v>271</v>
      </c>
      <c r="E35">
        <v>67.320999999999998</v>
      </c>
      <c r="F35">
        <v>275</v>
      </c>
      <c r="G35">
        <v>66.124300000000005</v>
      </c>
      <c r="H35">
        <v>268</v>
      </c>
      <c r="I35">
        <v>108.7</v>
      </c>
      <c r="J35">
        <v>71</v>
      </c>
      <c r="K35">
        <v>110.66800000000001</v>
      </c>
      <c r="L35">
        <v>64</v>
      </c>
      <c r="M35">
        <v>96.101500000000001</v>
      </c>
      <c r="N35">
        <v>33</v>
      </c>
      <c r="O35">
        <v>95.052700000000002</v>
      </c>
      <c r="P35">
        <v>32</v>
      </c>
      <c r="Q35">
        <v>15.615600000000001</v>
      </c>
      <c r="R35">
        <v>37</v>
      </c>
      <c r="S35">
        <f t="shared" si="0"/>
        <v>0.23195288245866824</v>
      </c>
      <c r="T35">
        <f t="shared" si="1"/>
        <v>37</v>
      </c>
      <c r="U35">
        <f t="shared" si="2"/>
        <v>824507.6344059041</v>
      </c>
      <c r="V35">
        <f t="shared" si="3"/>
        <v>91</v>
      </c>
      <c r="W35">
        <f t="shared" si="4"/>
        <v>21.70663850766379</v>
      </c>
      <c r="X35">
        <f t="shared" si="5"/>
        <v>47</v>
      </c>
      <c r="Y35">
        <f t="shared" si="6"/>
        <v>42</v>
      </c>
      <c r="Z35">
        <v>0.90110000000000001</v>
      </c>
      <c r="AA35">
        <f t="shared" si="7"/>
        <v>23</v>
      </c>
      <c r="AB35">
        <v>0.75890000000000002</v>
      </c>
      <c r="AC35">
        <f t="shared" si="8"/>
        <v>0.83000000000000007</v>
      </c>
      <c r="AD35">
        <f t="shared" si="9"/>
        <v>44</v>
      </c>
      <c r="AE35">
        <v>0.94720000000000004</v>
      </c>
      <c r="AF35">
        <f t="shared" si="10"/>
        <v>10</v>
      </c>
      <c r="AG35">
        <v>0.83460000000000001</v>
      </c>
      <c r="AH35">
        <f t="shared" si="11"/>
        <v>47</v>
      </c>
      <c r="AI35">
        <f t="shared" si="12"/>
        <v>45.166666666666664</v>
      </c>
      <c r="AJ35">
        <f>IF(C35=1,(AI35/Z35),REF)</f>
        <v>50.123922613102501</v>
      </c>
      <c r="AK35">
        <f t="shared" si="13"/>
        <v>33</v>
      </c>
      <c r="AL35">
        <f>IF(B35=1,(AI35/AC35),REF)</f>
        <v>54.417670682730915</v>
      </c>
      <c r="AM35">
        <f t="shared" si="14"/>
        <v>36</v>
      </c>
      <c r="AN35">
        <f t="shared" si="15"/>
        <v>33</v>
      </c>
      <c r="AO35" t="str">
        <f t="shared" si="16"/>
        <v>Rhode Island</v>
      </c>
      <c r="AP35">
        <f t="shared" si="17"/>
        <v>0.67145182317703012</v>
      </c>
      <c r="AQ35">
        <f t="shared" si="18"/>
        <v>0.56918457086662644</v>
      </c>
      <c r="AR35">
        <f t="shared" si="19"/>
        <v>0.82612508307047261</v>
      </c>
      <c r="AS35" t="str">
        <f t="shared" si="20"/>
        <v>Rhode Island</v>
      </c>
      <c r="AT35">
        <f t="shared" si="21"/>
        <v>34</v>
      </c>
      <c r="AU35">
        <f t="shared" si="22"/>
        <v>37</v>
      </c>
      <c r="AV35">
        <v>35</v>
      </c>
      <c r="AW35" t="str">
        <f t="shared" si="23"/>
        <v>Rhode Island</v>
      </c>
      <c r="AX35" t="str">
        <f t="shared" si="24"/>
        <v/>
      </c>
      <c r="AY35">
        <v>34</v>
      </c>
    </row>
    <row r="36" spans="2:52" x14ac:dyDescent="0.25">
      <c r="B36">
        <v>1</v>
      </c>
      <c r="C36">
        <v>1</v>
      </c>
      <c r="D36" t="s">
        <v>194</v>
      </c>
      <c r="E36">
        <v>67.848600000000005</v>
      </c>
      <c r="F36">
        <v>253</v>
      </c>
      <c r="G36">
        <v>67.065799999999996</v>
      </c>
      <c r="H36">
        <v>221</v>
      </c>
      <c r="I36">
        <v>108.151</v>
      </c>
      <c r="J36">
        <v>80</v>
      </c>
      <c r="K36">
        <v>113.565</v>
      </c>
      <c r="L36">
        <v>40</v>
      </c>
      <c r="M36">
        <v>100.798</v>
      </c>
      <c r="N36">
        <v>105</v>
      </c>
      <c r="O36">
        <v>98.727099999999993</v>
      </c>
      <c r="P36">
        <v>64</v>
      </c>
      <c r="Q36">
        <v>14.837999999999999</v>
      </c>
      <c r="R36">
        <v>45</v>
      </c>
      <c r="S36">
        <f t="shared" si="0"/>
        <v>0.21869132156006171</v>
      </c>
      <c r="T36">
        <f t="shared" si="1"/>
        <v>45</v>
      </c>
      <c r="U36">
        <f t="shared" si="2"/>
        <v>875044.02010333503</v>
      </c>
      <c r="V36">
        <f t="shared" si="3"/>
        <v>53</v>
      </c>
      <c r="W36">
        <f t="shared" si="4"/>
        <v>22.885337295903465</v>
      </c>
      <c r="X36">
        <f t="shared" si="5"/>
        <v>83</v>
      </c>
      <c r="Y36">
        <f t="shared" si="6"/>
        <v>64</v>
      </c>
      <c r="Z36">
        <v>0.89039999999999997</v>
      </c>
      <c r="AA36">
        <f t="shared" si="7"/>
        <v>27</v>
      </c>
      <c r="AB36">
        <v>0.79849999999999999</v>
      </c>
      <c r="AC36">
        <f t="shared" si="8"/>
        <v>0.84444999999999992</v>
      </c>
      <c r="AD36">
        <f t="shared" si="9"/>
        <v>40</v>
      </c>
      <c r="AE36">
        <v>0.88739999999999997</v>
      </c>
      <c r="AF36">
        <f t="shared" si="10"/>
        <v>29</v>
      </c>
      <c r="AG36">
        <v>0.76880000000000004</v>
      </c>
      <c r="AH36">
        <f t="shared" si="11"/>
        <v>68</v>
      </c>
      <c r="AI36">
        <f t="shared" si="12"/>
        <v>49.833333333333336</v>
      </c>
      <c r="AJ36">
        <f>IF(C36=1,(AI36/Z36),REF)</f>
        <v>55.967355495657387</v>
      </c>
      <c r="AK36">
        <f t="shared" si="13"/>
        <v>37</v>
      </c>
      <c r="AL36">
        <f>IF(B36=1,(AI36/AC36),REF)</f>
        <v>59.012769652831238</v>
      </c>
      <c r="AM36">
        <f t="shared" si="14"/>
        <v>42</v>
      </c>
      <c r="AN36">
        <f t="shared" si="15"/>
        <v>37</v>
      </c>
      <c r="AO36" t="str">
        <f t="shared" si="16"/>
        <v>Maryland</v>
      </c>
      <c r="AP36">
        <f t="shared" si="17"/>
        <v>0.65620274903830533</v>
      </c>
      <c r="AQ36">
        <f t="shared" si="18"/>
        <v>0.57325547387821807</v>
      </c>
      <c r="AR36">
        <f t="shared" si="19"/>
        <v>0.82313963161391734</v>
      </c>
      <c r="AS36" t="str">
        <f t="shared" si="20"/>
        <v>Maryland</v>
      </c>
      <c r="AT36">
        <f t="shared" si="21"/>
        <v>35</v>
      </c>
      <c r="AU36">
        <f t="shared" si="22"/>
        <v>37.333333333333336</v>
      </c>
      <c r="AV36">
        <v>39</v>
      </c>
      <c r="AW36" t="str">
        <f t="shared" si="23"/>
        <v>Maryland</v>
      </c>
      <c r="AX36" t="str">
        <f t="shared" si="24"/>
        <v/>
      </c>
      <c r="AY36">
        <v>35</v>
      </c>
    </row>
    <row r="37" spans="2:52" x14ac:dyDescent="0.25">
      <c r="B37">
        <v>1</v>
      </c>
      <c r="C37">
        <v>1</v>
      </c>
      <c r="D37" t="s">
        <v>245</v>
      </c>
      <c r="E37">
        <v>66.299599999999998</v>
      </c>
      <c r="F37">
        <v>304</v>
      </c>
      <c r="G37">
        <v>65.107500000000002</v>
      </c>
      <c r="H37">
        <v>300</v>
      </c>
      <c r="I37">
        <v>107.18899999999999</v>
      </c>
      <c r="J37">
        <v>94</v>
      </c>
      <c r="K37">
        <v>111.18899999999999</v>
      </c>
      <c r="L37">
        <v>58</v>
      </c>
      <c r="M37">
        <v>98.489500000000007</v>
      </c>
      <c r="N37">
        <v>59</v>
      </c>
      <c r="O37">
        <v>95.677800000000005</v>
      </c>
      <c r="P37">
        <v>35</v>
      </c>
      <c r="Q37">
        <v>15.510999999999999</v>
      </c>
      <c r="R37">
        <v>39</v>
      </c>
      <c r="S37">
        <f t="shared" si="0"/>
        <v>0.23395616263144858</v>
      </c>
      <c r="T37">
        <f t="shared" si="1"/>
        <v>36</v>
      </c>
      <c r="U37">
        <f t="shared" si="2"/>
        <v>819661.53850481147</v>
      </c>
      <c r="V37">
        <f t="shared" si="3"/>
        <v>95</v>
      </c>
      <c r="W37">
        <f t="shared" si="4"/>
        <v>22.273423815625769</v>
      </c>
      <c r="X37">
        <f t="shared" si="5"/>
        <v>60</v>
      </c>
      <c r="Y37">
        <f t="shared" si="6"/>
        <v>48</v>
      </c>
      <c r="Z37">
        <v>0.86709999999999998</v>
      </c>
      <c r="AA37">
        <f t="shared" si="7"/>
        <v>35</v>
      </c>
      <c r="AB37">
        <v>0.85809999999999997</v>
      </c>
      <c r="AC37">
        <f t="shared" si="8"/>
        <v>0.86260000000000003</v>
      </c>
      <c r="AD37">
        <f t="shared" si="9"/>
        <v>36</v>
      </c>
      <c r="AE37">
        <v>0.80010000000000003</v>
      </c>
      <c r="AF37">
        <f t="shared" si="10"/>
        <v>54</v>
      </c>
      <c r="AG37">
        <v>0.90469999999999995</v>
      </c>
      <c r="AH37">
        <f t="shared" si="11"/>
        <v>27</v>
      </c>
      <c r="AI37">
        <f t="shared" si="12"/>
        <v>49.333333333333336</v>
      </c>
      <c r="AJ37">
        <f>IF(C37=1,(AI37/Z37),REF)</f>
        <v>56.894629608272794</v>
      </c>
      <c r="AK37">
        <f t="shared" si="13"/>
        <v>40</v>
      </c>
      <c r="AL37">
        <f>IF(B37=1,(AI37/AC37),REF)</f>
        <v>57.191436741633822</v>
      </c>
      <c r="AM37">
        <f t="shared" si="14"/>
        <v>40</v>
      </c>
      <c r="AN37">
        <f t="shared" si="15"/>
        <v>36</v>
      </c>
      <c r="AO37" t="str">
        <f t="shared" si="16"/>
        <v>Northwestern</v>
      </c>
      <c r="AP37">
        <f t="shared" si="17"/>
        <v>0.6379820085732899</v>
      </c>
      <c r="AQ37">
        <f t="shared" si="18"/>
        <v>0.58787582070581912</v>
      </c>
      <c r="AR37">
        <f t="shared" si="19"/>
        <v>0.82217457746195033</v>
      </c>
      <c r="AS37" t="str">
        <f t="shared" si="20"/>
        <v>Northwestern</v>
      </c>
      <c r="AT37">
        <f t="shared" si="21"/>
        <v>36</v>
      </c>
      <c r="AU37">
        <f t="shared" si="22"/>
        <v>36</v>
      </c>
      <c r="AV37">
        <v>34</v>
      </c>
      <c r="AW37" t="str">
        <f t="shared" si="23"/>
        <v>Northwestern</v>
      </c>
      <c r="AX37" t="str">
        <f t="shared" si="24"/>
        <v/>
      </c>
      <c r="AY37">
        <v>36</v>
      </c>
    </row>
    <row r="38" spans="2:52" x14ac:dyDescent="0.25">
      <c r="B38">
        <v>1</v>
      </c>
      <c r="C38">
        <v>1</v>
      </c>
      <c r="D38" t="s">
        <v>383</v>
      </c>
      <c r="E38">
        <v>68.348100000000002</v>
      </c>
      <c r="F38">
        <v>239</v>
      </c>
      <c r="G38">
        <v>67.191699999999997</v>
      </c>
      <c r="H38">
        <v>219</v>
      </c>
      <c r="I38">
        <v>108.762</v>
      </c>
      <c r="J38">
        <v>70</v>
      </c>
      <c r="K38">
        <v>114.744</v>
      </c>
      <c r="L38">
        <v>33</v>
      </c>
      <c r="M38">
        <v>103.983</v>
      </c>
      <c r="N38">
        <v>189</v>
      </c>
      <c r="O38">
        <v>99.4255</v>
      </c>
      <c r="P38">
        <v>73</v>
      </c>
      <c r="Q38">
        <v>15.318899999999999</v>
      </c>
      <c r="R38">
        <v>40</v>
      </c>
      <c r="S38">
        <f t="shared" si="0"/>
        <v>0.22412473792248797</v>
      </c>
      <c r="T38">
        <f t="shared" si="1"/>
        <v>40</v>
      </c>
      <c r="U38">
        <f t="shared" si="2"/>
        <v>899883.76563308155</v>
      </c>
      <c r="V38">
        <f t="shared" si="3"/>
        <v>40</v>
      </c>
      <c r="W38">
        <f t="shared" si="4"/>
        <v>22.975766437382418</v>
      </c>
      <c r="X38">
        <f t="shared" si="5"/>
        <v>89</v>
      </c>
      <c r="Y38">
        <f t="shared" si="6"/>
        <v>64.5</v>
      </c>
      <c r="Z38">
        <v>0.82040000000000002</v>
      </c>
      <c r="AA38">
        <f t="shared" si="7"/>
        <v>45</v>
      </c>
      <c r="AB38">
        <v>0.90490000000000004</v>
      </c>
      <c r="AC38">
        <f t="shared" si="8"/>
        <v>0.86265000000000003</v>
      </c>
      <c r="AD38">
        <f t="shared" si="9"/>
        <v>35</v>
      </c>
      <c r="AE38">
        <v>0.78490000000000004</v>
      </c>
      <c r="AF38">
        <f t="shared" si="10"/>
        <v>59</v>
      </c>
      <c r="AG38">
        <v>0.91690000000000005</v>
      </c>
      <c r="AH38">
        <f t="shared" si="11"/>
        <v>18</v>
      </c>
      <c r="AI38">
        <f t="shared" si="12"/>
        <v>42.75</v>
      </c>
      <c r="AJ38">
        <f>IF(C38=1,(AI38/Z38),REF)</f>
        <v>52.108727450024375</v>
      </c>
      <c r="AK38">
        <f t="shared" si="13"/>
        <v>35</v>
      </c>
      <c r="AL38">
        <f>IF(B38=1,(AI38/AC38),REF)</f>
        <v>49.556598852373497</v>
      </c>
      <c r="AM38">
        <f t="shared" si="14"/>
        <v>34</v>
      </c>
      <c r="AN38">
        <f t="shared" si="15"/>
        <v>34</v>
      </c>
      <c r="AO38" t="str">
        <f t="shared" si="16"/>
        <v>Xavier</v>
      </c>
      <c r="AP38">
        <f t="shared" si="17"/>
        <v>0.60894907869199288</v>
      </c>
      <c r="AQ38">
        <f t="shared" si="18"/>
        <v>0.59853487439979813</v>
      </c>
      <c r="AR38">
        <f t="shared" si="19"/>
        <v>0.81722293965813775</v>
      </c>
      <c r="AS38" t="str">
        <f t="shared" si="20"/>
        <v>Xavier</v>
      </c>
      <c r="AT38">
        <f t="shared" si="21"/>
        <v>37</v>
      </c>
      <c r="AU38">
        <f t="shared" si="22"/>
        <v>35.333333333333336</v>
      </c>
      <c r="AV38">
        <v>36</v>
      </c>
      <c r="AW38" s="418" t="str">
        <f t="shared" si="23"/>
        <v>Xavier</v>
      </c>
      <c r="AX38" t="str">
        <f t="shared" si="24"/>
        <v/>
      </c>
      <c r="AY38">
        <v>37</v>
      </c>
      <c r="AZ38">
        <v>3</v>
      </c>
    </row>
    <row r="39" spans="2:52" x14ac:dyDescent="0.25">
      <c r="B39">
        <v>1</v>
      </c>
      <c r="C39">
        <v>1</v>
      </c>
      <c r="D39" t="s">
        <v>84</v>
      </c>
      <c r="E39">
        <v>67.622299999999996</v>
      </c>
      <c r="F39">
        <v>266</v>
      </c>
      <c r="G39">
        <v>66.275099999999995</v>
      </c>
      <c r="H39">
        <v>261</v>
      </c>
      <c r="I39">
        <v>110.58799999999999</v>
      </c>
      <c r="J39">
        <v>47</v>
      </c>
      <c r="K39">
        <v>115.90300000000001</v>
      </c>
      <c r="L39">
        <v>30</v>
      </c>
      <c r="M39">
        <v>105.2</v>
      </c>
      <c r="N39">
        <v>212</v>
      </c>
      <c r="O39">
        <v>100.015</v>
      </c>
      <c r="P39">
        <v>84</v>
      </c>
      <c r="Q39">
        <v>15.8878</v>
      </c>
      <c r="R39">
        <v>35</v>
      </c>
      <c r="S39">
        <f t="shared" si="0"/>
        <v>0.23495207941758867</v>
      </c>
      <c r="T39">
        <f t="shared" si="1"/>
        <v>35</v>
      </c>
      <c r="U39">
        <f t="shared" si="2"/>
        <v>908404.53281902068</v>
      </c>
      <c r="V39">
        <f t="shared" si="3"/>
        <v>36</v>
      </c>
      <c r="W39">
        <f t="shared" si="4"/>
        <v>23.443059226672375</v>
      </c>
      <c r="X39">
        <f t="shared" si="5"/>
        <v>109</v>
      </c>
      <c r="Y39">
        <f t="shared" si="6"/>
        <v>72</v>
      </c>
      <c r="Z39">
        <v>0.82689999999999997</v>
      </c>
      <c r="AA39">
        <f t="shared" si="7"/>
        <v>41</v>
      </c>
      <c r="AB39">
        <v>0.88190000000000002</v>
      </c>
      <c r="AC39">
        <f t="shared" si="8"/>
        <v>0.85440000000000005</v>
      </c>
      <c r="AD39">
        <f t="shared" si="9"/>
        <v>38</v>
      </c>
      <c r="AE39">
        <v>0.75280000000000002</v>
      </c>
      <c r="AF39">
        <f t="shared" si="10"/>
        <v>73</v>
      </c>
      <c r="AG39">
        <v>0.91520000000000001</v>
      </c>
      <c r="AH39">
        <f t="shared" si="11"/>
        <v>20</v>
      </c>
      <c r="AI39">
        <f t="shared" si="12"/>
        <v>45.666666666666664</v>
      </c>
      <c r="AJ39">
        <f>IF(C39=1,(AI39/Z39),REF)</f>
        <v>55.226347401943002</v>
      </c>
      <c r="AK39">
        <f t="shared" si="13"/>
        <v>36</v>
      </c>
      <c r="AL39">
        <f>IF(B39=1,(AI39/AC39),REF)</f>
        <v>53.448813982521841</v>
      </c>
      <c r="AM39">
        <f t="shared" si="14"/>
        <v>35</v>
      </c>
      <c r="AN39">
        <f t="shared" si="15"/>
        <v>35</v>
      </c>
      <c r="AO39" t="str">
        <f t="shared" si="16"/>
        <v>Clemson</v>
      </c>
      <c r="AP39">
        <f t="shared" si="17"/>
        <v>0.61021760446861006</v>
      </c>
      <c r="AQ39">
        <f t="shared" si="18"/>
        <v>0.58723441650820096</v>
      </c>
      <c r="AR39">
        <f t="shared" si="19"/>
        <v>0.81450030309188792</v>
      </c>
      <c r="AS39" t="str">
        <f t="shared" si="20"/>
        <v>Clemson</v>
      </c>
      <c r="AT39">
        <f t="shared" si="21"/>
        <v>38</v>
      </c>
      <c r="AU39">
        <f t="shared" si="22"/>
        <v>37</v>
      </c>
      <c r="AV39">
        <v>40</v>
      </c>
      <c r="AW39" t="str">
        <f t="shared" si="23"/>
        <v>Clemson</v>
      </c>
      <c r="AX39" t="str">
        <f t="shared" si="24"/>
        <v/>
      </c>
      <c r="AY39">
        <v>38</v>
      </c>
    </row>
    <row r="40" spans="2:52" x14ac:dyDescent="0.25">
      <c r="B40">
        <v>1</v>
      </c>
      <c r="C40">
        <v>1</v>
      </c>
      <c r="D40" s="420" t="s">
        <v>297</v>
      </c>
      <c r="E40" s="420">
        <v>69.485799999999998</v>
      </c>
      <c r="F40" s="420">
        <v>178</v>
      </c>
      <c r="G40" s="420">
        <v>68.210999999999999</v>
      </c>
      <c r="H40" s="420">
        <v>167</v>
      </c>
      <c r="I40" s="420">
        <v>101.27800000000001</v>
      </c>
      <c r="J40" s="420">
        <v>219</v>
      </c>
      <c r="K40" s="420">
        <v>105.54600000000001</v>
      </c>
      <c r="L40" s="420">
        <v>149</v>
      </c>
      <c r="M40" s="420">
        <v>91.288799999999995</v>
      </c>
      <c r="N40" s="420">
        <v>5</v>
      </c>
      <c r="O40" s="420">
        <v>88.516300000000001</v>
      </c>
      <c r="P40" s="420">
        <v>3</v>
      </c>
      <c r="Q40" s="420">
        <v>17.030200000000001</v>
      </c>
      <c r="R40" s="420">
        <v>31</v>
      </c>
      <c r="S40">
        <f t="shared" si="0"/>
        <v>0.24508172892878841</v>
      </c>
      <c r="T40">
        <f t="shared" si="1"/>
        <v>31</v>
      </c>
      <c r="U40" s="420">
        <f t="shared" si="2"/>
        <v>774068.90165675292</v>
      </c>
      <c r="V40">
        <f t="shared" si="3"/>
        <v>159</v>
      </c>
      <c r="W40">
        <f t="shared" si="4"/>
        <v>18.764679076537298</v>
      </c>
      <c r="X40">
        <f t="shared" si="5"/>
        <v>4</v>
      </c>
      <c r="Y40">
        <f t="shared" si="6"/>
        <v>17.5</v>
      </c>
      <c r="Z40" s="420">
        <v>0.82150000000000001</v>
      </c>
      <c r="AA40">
        <f t="shared" si="7"/>
        <v>44</v>
      </c>
      <c r="AB40" s="420">
        <v>0.92159999999999997</v>
      </c>
      <c r="AC40" s="420">
        <f t="shared" si="8"/>
        <v>0.87155000000000005</v>
      </c>
      <c r="AD40">
        <f t="shared" si="9"/>
        <v>33</v>
      </c>
      <c r="AE40">
        <v>0.80900000000000005</v>
      </c>
      <c r="AF40">
        <f t="shared" si="10"/>
        <v>52</v>
      </c>
      <c r="AG40">
        <v>0.89570000000000005</v>
      </c>
      <c r="AH40">
        <f t="shared" si="11"/>
        <v>30</v>
      </c>
      <c r="AI40">
        <f t="shared" si="12"/>
        <v>53.75</v>
      </c>
      <c r="AJ40" s="420">
        <f>IF(C40=1,(AI40/Z40),REF)</f>
        <v>65.429093122337193</v>
      </c>
      <c r="AK40">
        <f t="shared" si="13"/>
        <v>45</v>
      </c>
      <c r="AL40" s="420">
        <f>IF(B40=1,(AI40/AC40),REF)</f>
        <v>61.671734266536625</v>
      </c>
      <c r="AM40">
        <f t="shared" si="14"/>
        <v>43</v>
      </c>
      <c r="AN40" s="420">
        <f t="shared" si="15"/>
        <v>33</v>
      </c>
      <c r="AO40" s="420" t="str">
        <f t="shared" si="16"/>
        <v>South Carolina</v>
      </c>
      <c r="AP40" s="420">
        <f t="shared" si="17"/>
        <v>0.59604198238702388</v>
      </c>
      <c r="AQ40" s="420">
        <f t="shared" si="18"/>
        <v>0.58840188743193789</v>
      </c>
      <c r="AR40" s="420">
        <f t="shared" si="19"/>
        <v>0.810949472337404</v>
      </c>
      <c r="AS40" s="420" t="str">
        <f t="shared" si="20"/>
        <v>South Carolina</v>
      </c>
      <c r="AT40">
        <f t="shared" si="21"/>
        <v>39</v>
      </c>
      <c r="AU40" s="420">
        <f t="shared" si="22"/>
        <v>35</v>
      </c>
      <c r="AV40">
        <v>38</v>
      </c>
      <c r="AW40" s="420" t="str">
        <f t="shared" si="23"/>
        <v>South Carolina</v>
      </c>
      <c r="AX40" t="str">
        <f t="shared" si="24"/>
        <v/>
      </c>
      <c r="AY40">
        <v>39</v>
      </c>
      <c r="AZ40">
        <v>4</v>
      </c>
    </row>
    <row r="41" spans="2:52" x14ac:dyDescent="0.25">
      <c r="B41">
        <v>1</v>
      </c>
      <c r="C41">
        <v>1</v>
      </c>
      <c r="D41" t="s">
        <v>147</v>
      </c>
      <c r="E41">
        <v>65.680599999999998</v>
      </c>
      <c r="F41">
        <v>317</v>
      </c>
      <c r="G41">
        <v>64.970100000000002</v>
      </c>
      <c r="H41">
        <v>303</v>
      </c>
      <c r="I41">
        <v>111.491</v>
      </c>
      <c r="J41">
        <v>35</v>
      </c>
      <c r="K41">
        <v>113.959</v>
      </c>
      <c r="L41">
        <v>37</v>
      </c>
      <c r="M41">
        <v>98.090599999999995</v>
      </c>
      <c r="N41">
        <v>51</v>
      </c>
      <c r="O41">
        <v>99.498800000000003</v>
      </c>
      <c r="P41">
        <v>75</v>
      </c>
      <c r="Q41">
        <v>14.4603</v>
      </c>
      <c r="R41">
        <v>49</v>
      </c>
      <c r="S41">
        <f t="shared" si="0"/>
        <v>0.22015937735038962</v>
      </c>
      <c r="T41">
        <f t="shared" si="1"/>
        <v>43</v>
      </c>
      <c r="U41">
        <f t="shared" si="2"/>
        <v>852971.20576028863</v>
      </c>
      <c r="V41">
        <f t="shared" si="3"/>
        <v>63</v>
      </c>
      <c r="W41">
        <f t="shared" si="4"/>
        <v>23.937094665440728</v>
      </c>
      <c r="X41">
        <f t="shared" si="5"/>
        <v>144</v>
      </c>
      <c r="Y41">
        <f t="shared" si="6"/>
        <v>93.5</v>
      </c>
      <c r="Z41">
        <v>0.85119999999999996</v>
      </c>
      <c r="AA41">
        <f t="shared" si="7"/>
        <v>38</v>
      </c>
      <c r="AB41">
        <v>0.82750000000000001</v>
      </c>
      <c r="AC41">
        <f t="shared" si="8"/>
        <v>0.83935000000000004</v>
      </c>
      <c r="AD41">
        <f t="shared" si="9"/>
        <v>42</v>
      </c>
      <c r="AE41">
        <v>0.79579999999999995</v>
      </c>
      <c r="AF41">
        <f t="shared" si="10"/>
        <v>56</v>
      </c>
      <c r="AG41">
        <v>0.87280000000000002</v>
      </c>
      <c r="AH41">
        <f t="shared" si="11"/>
        <v>36</v>
      </c>
      <c r="AI41">
        <f t="shared" si="12"/>
        <v>55.583333333333336</v>
      </c>
      <c r="AJ41">
        <f>IF(C41=1,(AI41/Z41),REF)</f>
        <v>65.29996867167921</v>
      </c>
      <c r="AK41">
        <f t="shared" si="13"/>
        <v>44</v>
      </c>
      <c r="AL41">
        <f>IF(B41=1,(AI41/AC41),REF)</f>
        <v>66.221878040547253</v>
      </c>
      <c r="AM41">
        <f t="shared" si="14"/>
        <v>46</v>
      </c>
      <c r="AN41">
        <f t="shared" si="15"/>
        <v>42</v>
      </c>
      <c r="AO41" t="str">
        <f t="shared" si="16"/>
        <v>Houston</v>
      </c>
      <c r="AP41">
        <f t="shared" si="17"/>
        <v>0.61771292763171426</v>
      </c>
      <c r="AQ41">
        <f t="shared" si="18"/>
        <v>0.56164310058027755</v>
      </c>
      <c r="AR41">
        <f t="shared" si="19"/>
        <v>0.80955428196998358</v>
      </c>
      <c r="AS41" t="str">
        <f t="shared" si="20"/>
        <v>Houston</v>
      </c>
      <c r="AT41">
        <f t="shared" si="21"/>
        <v>40</v>
      </c>
      <c r="AU41">
        <f t="shared" si="22"/>
        <v>41.333333333333336</v>
      </c>
      <c r="AV41">
        <v>41</v>
      </c>
      <c r="AW41" t="str">
        <f t="shared" si="23"/>
        <v>Houston</v>
      </c>
      <c r="AX41" t="str">
        <f t="shared" si="24"/>
        <v/>
      </c>
      <c r="AY41">
        <v>40</v>
      </c>
    </row>
    <row r="42" spans="2:52" x14ac:dyDescent="0.25">
      <c r="B42">
        <v>1</v>
      </c>
      <c r="C42">
        <v>1</v>
      </c>
      <c r="D42" t="s">
        <v>154</v>
      </c>
      <c r="E42">
        <v>65.654700000000005</v>
      </c>
      <c r="F42">
        <v>319</v>
      </c>
      <c r="G42">
        <v>64.683400000000006</v>
      </c>
      <c r="H42">
        <v>310</v>
      </c>
      <c r="I42">
        <v>103.946</v>
      </c>
      <c r="J42">
        <v>164</v>
      </c>
      <c r="K42">
        <v>106.614</v>
      </c>
      <c r="L42">
        <v>133</v>
      </c>
      <c r="M42">
        <v>92.117599999999996</v>
      </c>
      <c r="N42">
        <v>8</v>
      </c>
      <c r="O42">
        <v>92.284000000000006</v>
      </c>
      <c r="P42">
        <v>15</v>
      </c>
      <c r="Q42">
        <v>14.3302</v>
      </c>
      <c r="R42">
        <v>51</v>
      </c>
      <c r="S42">
        <f t="shared" si="0"/>
        <v>0.21826312510757032</v>
      </c>
      <c r="T42">
        <f t="shared" si="1"/>
        <v>46</v>
      </c>
      <c r="U42">
        <f t="shared" si="2"/>
        <v>746267.10174888128</v>
      </c>
      <c r="V42">
        <f t="shared" si="3"/>
        <v>195</v>
      </c>
      <c r="W42">
        <f t="shared" si="4"/>
        <v>21.229337215041166</v>
      </c>
      <c r="X42">
        <f t="shared" si="5"/>
        <v>31</v>
      </c>
      <c r="Y42">
        <f t="shared" si="6"/>
        <v>38.5</v>
      </c>
      <c r="Z42">
        <v>0.86990000000000001</v>
      </c>
      <c r="AA42">
        <f t="shared" si="7"/>
        <v>32</v>
      </c>
      <c r="AB42">
        <v>0.83899999999999997</v>
      </c>
      <c r="AC42">
        <f t="shared" si="8"/>
        <v>0.85444999999999993</v>
      </c>
      <c r="AD42">
        <f t="shared" si="9"/>
        <v>37</v>
      </c>
      <c r="AE42">
        <v>0.80979999999999996</v>
      </c>
      <c r="AF42">
        <f t="shared" si="10"/>
        <v>51</v>
      </c>
      <c r="AG42">
        <v>0.84189999999999998</v>
      </c>
      <c r="AH42">
        <f t="shared" si="11"/>
        <v>42</v>
      </c>
      <c r="AI42">
        <f t="shared" si="12"/>
        <v>68.25</v>
      </c>
      <c r="AJ42">
        <f>IF(C42=1,(AI42/Z42),REF)</f>
        <v>78.45729394183239</v>
      </c>
      <c r="AK42">
        <f t="shared" si="13"/>
        <v>52</v>
      </c>
      <c r="AL42">
        <f>IF(B42=1,(AI42/AC42),REF)</f>
        <v>79.875943589443509</v>
      </c>
      <c r="AM42">
        <f t="shared" si="14"/>
        <v>58</v>
      </c>
      <c r="AN42">
        <f t="shared" si="15"/>
        <v>37</v>
      </c>
      <c r="AO42" t="str">
        <f t="shared" si="16"/>
        <v>Illinois St.</v>
      </c>
      <c r="AP42">
        <f t="shared" si="17"/>
        <v>0.61980114062620928</v>
      </c>
      <c r="AQ42">
        <f t="shared" si="18"/>
        <v>0.55850513957962888</v>
      </c>
      <c r="AR42">
        <f t="shared" si="19"/>
        <v>0.80926597037922066</v>
      </c>
      <c r="AS42" t="str">
        <f t="shared" si="20"/>
        <v>Illinois St.</v>
      </c>
      <c r="AT42">
        <f t="shared" si="21"/>
        <v>41</v>
      </c>
      <c r="AU42">
        <f t="shared" si="22"/>
        <v>38.333333333333336</v>
      </c>
      <c r="AV42">
        <v>42</v>
      </c>
      <c r="AW42" t="str">
        <f t="shared" si="23"/>
        <v>Illinois St.</v>
      </c>
      <c r="AX42" t="str">
        <f t="shared" si="24"/>
        <v/>
      </c>
      <c r="AY42">
        <v>41</v>
      </c>
    </row>
    <row r="43" spans="2:52" x14ac:dyDescent="0.25">
      <c r="B43">
        <v>1</v>
      </c>
      <c r="C43">
        <v>1</v>
      </c>
      <c r="D43" t="s">
        <v>156</v>
      </c>
      <c r="E43">
        <v>69.400700000000001</v>
      </c>
      <c r="F43">
        <v>183</v>
      </c>
      <c r="G43">
        <v>68.229200000000006</v>
      </c>
      <c r="H43">
        <v>165</v>
      </c>
      <c r="I43">
        <v>112.628</v>
      </c>
      <c r="J43">
        <v>24</v>
      </c>
      <c r="K43">
        <v>116.58499999999999</v>
      </c>
      <c r="L43">
        <v>27</v>
      </c>
      <c r="M43">
        <v>103.649</v>
      </c>
      <c r="N43">
        <v>176</v>
      </c>
      <c r="O43">
        <v>101.44199999999999</v>
      </c>
      <c r="P43">
        <v>103</v>
      </c>
      <c r="Q43">
        <v>15.142899999999999</v>
      </c>
      <c r="R43">
        <v>42</v>
      </c>
      <c r="S43">
        <f t="shared" si="0"/>
        <v>0.21819664643152015</v>
      </c>
      <c r="T43">
        <f t="shared" si="1"/>
        <v>48</v>
      </c>
      <c r="U43">
        <f t="shared" si="2"/>
        <v>943298.63285855739</v>
      </c>
      <c r="V43">
        <f t="shared" si="3"/>
        <v>26</v>
      </c>
      <c r="W43">
        <f t="shared" si="4"/>
        <v>23.366014073823557</v>
      </c>
      <c r="X43">
        <f t="shared" si="5"/>
        <v>107</v>
      </c>
      <c r="Y43">
        <f t="shared" si="6"/>
        <v>77.5</v>
      </c>
      <c r="Z43">
        <v>0.79169999999999996</v>
      </c>
      <c r="AA43">
        <f t="shared" si="7"/>
        <v>53</v>
      </c>
      <c r="AB43">
        <v>0.90249999999999997</v>
      </c>
      <c r="AC43">
        <f t="shared" si="8"/>
        <v>0.84709999999999996</v>
      </c>
      <c r="AD43">
        <f t="shared" si="9"/>
        <v>39</v>
      </c>
      <c r="AE43">
        <v>0.86980000000000002</v>
      </c>
      <c r="AF43">
        <f t="shared" si="10"/>
        <v>34</v>
      </c>
      <c r="AG43">
        <v>0.91220000000000001</v>
      </c>
      <c r="AH43">
        <f t="shared" si="11"/>
        <v>23</v>
      </c>
      <c r="AI43">
        <f t="shared" si="12"/>
        <v>41.25</v>
      </c>
      <c r="AJ43">
        <f>IF(C43=1,(AI43/Z43),REF)</f>
        <v>52.103069344448656</v>
      </c>
      <c r="AK43">
        <f t="shared" si="13"/>
        <v>34</v>
      </c>
      <c r="AL43">
        <f>IF(B43=1,(AI43/AC43),REF)</f>
        <v>48.695549521898243</v>
      </c>
      <c r="AM43">
        <f t="shared" si="14"/>
        <v>33</v>
      </c>
      <c r="AN43">
        <f t="shared" si="15"/>
        <v>33</v>
      </c>
      <c r="AO43" t="str">
        <f t="shared" si="16"/>
        <v>Indiana</v>
      </c>
      <c r="AP43">
        <f t="shared" si="17"/>
        <v>0.58765263376220633</v>
      </c>
      <c r="AQ43">
        <f t="shared" si="18"/>
        <v>0.58903492127477741</v>
      </c>
      <c r="AR43">
        <f t="shared" si="19"/>
        <v>0.80882108792492724</v>
      </c>
      <c r="AS43" t="str">
        <f t="shared" si="20"/>
        <v>Indiana</v>
      </c>
      <c r="AT43">
        <f t="shared" si="21"/>
        <v>42</v>
      </c>
      <c r="AU43">
        <f t="shared" si="22"/>
        <v>38</v>
      </c>
      <c r="AV43">
        <v>37</v>
      </c>
      <c r="AW43" t="str">
        <f t="shared" si="23"/>
        <v>Indiana</v>
      </c>
      <c r="AX43" t="str">
        <f t="shared" si="24"/>
        <v/>
      </c>
      <c r="AY43">
        <v>42</v>
      </c>
    </row>
    <row r="44" spans="2:52" x14ac:dyDescent="0.25">
      <c r="B44">
        <v>1</v>
      </c>
      <c r="C44">
        <v>1</v>
      </c>
      <c r="D44" t="s">
        <v>204</v>
      </c>
      <c r="E44">
        <v>66.0809</v>
      </c>
      <c r="F44">
        <v>311</v>
      </c>
      <c r="G44">
        <v>64.249799999999993</v>
      </c>
      <c r="H44">
        <v>314</v>
      </c>
      <c r="I44">
        <v>111.884</v>
      </c>
      <c r="J44">
        <v>33</v>
      </c>
      <c r="K44">
        <v>111.64</v>
      </c>
      <c r="L44">
        <v>55</v>
      </c>
      <c r="M44">
        <v>95.435400000000001</v>
      </c>
      <c r="N44">
        <v>28</v>
      </c>
      <c r="O44">
        <v>96.982299999999995</v>
      </c>
      <c r="P44">
        <v>47</v>
      </c>
      <c r="Q44">
        <v>14.658200000000001</v>
      </c>
      <c r="R44">
        <v>48</v>
      </c>
      <c r="S44">
        <f t="shared" si="0"/>
        <v>0.22181447286583575</v>
      </c>
      <c r="T44">
        <f t="shared" si="1"/>
        <v>42</v>
      </c>
      <c r="U44">
        <f t="shared" si="2"/>
        <v>823598.60990864004</v>
      </c>
      <c r="V44">
        <f t="shared" si="3"/>
        <v>92</v>
      </c>
      <c r="W44">
        <f t="shared" si="4"/>
        <v>22.836630125298377</v>
      </c>
      <c r="X44">
        <f t="shared" si="5"/>
        <v>82</v>
      </c>
      <c r="Y44">
        <f t="shared" si="6"/>
        <v>62</v>
      </c>
      <c r="Z44">
        <v>0.86950000000000005</v>
      </c>
      <c r="AA44">
        <f t="shared" si="7"/>
        <v>33</v>
      </c>
      <c r="AB44">
        <v>0.74719999999999998</v>
      </c>
      <c r="AC44">
        <f t="shared" si="8"/>
        <v>0.80835000000000001</v>
      </c>
      <c r="AD44">
        <f t="shared" si="9"/>
        <v>52</v>
      </c>
      <c r="AE44">
        <v>0.86329999999999996</v>
      </c>
      <c r="AF44">
        <f t="shared" si="10"/>
        <v>35</v>
      </c>
      <c r="AG44">
        <v>0.81830000000000003</v>
      </c>
      <c r="AH44">
        <f t="shared" si="11"/>
        <v>51</v>
      </c>
      <c r="AI44">
        <f t="shared" si="12"/>
        <v>55.666666666666664</v>
      </c>
      <c r="AJ44">
        <f>IF(C44=1,(AI44/Z44),REF)</f>
        <v>64.021468276787417</v>
      </c>
      <c r="AK44">
        <f t="shared" si="13"/>
        <v>43</v>
      </c>
      <c r="AL44">
        <f>IF(B44=1,(AI44/AC44),REF)</f>
        <v>68.864559493618685</v>
      </c>
      <c r="AM44">
        <f t="shared" si="14"/>
        <v>47</v>
      </c>
      <c r="AN44">
        <f t="shared" si="15"/>
        <v>43</v>
      </c>
      <c r="AO44" t="str">
        <f t="shared" si="16"/>
        <v>Middle Tennessee</v>
      </c>
      <c r="AP44">
        <f t="shared" si="17"/>
        <v>0.63224207767628415</v>
      </c>
      <c r="AQ44">
        <f t="shared" si="18"/>
        <v>0.5382604758901367</v>
      </c>
      <c r="AR44">
        <f t="shared" si="19"/>
        <v>0.8071178421496884</v>
      </c>
      <c r="AS44" t="str">
        <f t="shared" si="20"/>
        <v>Middle Tennessee</v>
      </c>
      <c r="AT44">
        <f t="shared" si="21"/>
        <v>43</v>
      </c>
      <c r="AU44">
        <f t="shared" si="22"/>
        <v>46</v>
      </c>
      <c r="AV44">
        <v>43</v>
      </c>
      <c r="AW44" t="str">
        <f t="shared" si="23"/>
        <v>Middle Tennessee</v>
      </c>
      <c r="AX44" t="str">
        <f t="shared" si="24"/>
        <v/>
      </c>
      <c r="AY44">
        <v>43</v>
      </c>
    </row>
    <row r="45" spans="2:52" x14ac:dyDescent="0.25">
      <c r="B45">
        <v>1</v>
      </c>
      <c r="C45">
        <v>1</v>
      </c>
      <c r="D45" t="s">
        <v>364</v>
      </c>
      <c r="E45">
        <v>69.936700000000002</v>
      </c>
      <c r="F45">
        <v>151</v>
      </c>
      <c r="G45">
        <v>68.278199999999998</v>
      </c>
      <c r="H45">
        <v>162</v>
      </c>
      <c r="I45">
        <v>112.502</v>
      </c>
      <c r="J45">
        <v>25</v>
      </c>
      <c r="K45">
        <v>117.358</v>
      </c>
      <c r="L45">
        <v>21</v>
      </c>
      <c r="M45">
        <v>106.185</v>
      </c>
      <c r="N45">
        <v>229</v>
      </c>
      <c r="O45">
        <v>102.419</v>
      </c>
      <c r="P45">
        <v>125</v>
      </c>
      <c r="Q45">
        <v>14.939500000000001</v>
      </c>
      <c r="R45">
        <v>44</v>
      </c>
      <c r="S45">
        <f t="shared" si="0"/>
        <v>0.21360744787786679</v>
      </c>
      <c r="T45">
        <f t="shared" si="1"/>
        <v>49</v>
      </c>
      <c r="U45">
        <f t="shared" si="2"/>
        <v>963231.18689961883</v>
      </c>
      <c r="V45">
        <f t="shared" si="3"/>
        <v>18</v>
      </c>
      <c r="W45">
        <f t="shared" si="4"/>
        <v>23.545272104364244</v>
      </c>
      <c r="X45">
        <f t="shared" si="5"/>
        <v>116</v>
      </c>
      <c r="Y45">
        <f t="shared" si="6"/>
        <v>82.5</v>
      </c>
      <c r="Z45">
        <v>0.80879999999999996</v>
      </c>
      <c r="AA45">
        <f t="shared" si="7"/>
        <v>46</v>
      </c>
      <c r="AB45">
        <v>0.85260000000000002</v>
      </c>
      <c r="AC45">
        <f t="shared" si="8"/>
        <v>0.83069999999999999</v>
      </c>
      <c r="AD45">
        <f t="shared" si="9"/>
        <v>43</v>
      </c>
      <c r="AE45">
        <v>0.82830000000000004</v>
      </c>
      <c r="AF45">
        <f t="shared" si="10"/>
        <v>45</v>
      </c>
      <c r="AG45">
        <v>0.83879999999999999</v>
      </c>
      <c r="AH45">
        <f t="shared" si="11"/>
        <v>44</v>
      </c>
      <c r="AI45">
        <f t="shared" si="12"/>
        <v>46.916666666666664</v>
      </c>
      <c r="AJ45">
        <f>IF(C45=1,(AI45/Z45),REF)</f>
        <v>58.007748104187272</v>
      </c>
      <c r="AK45">
        <f t="shared" si="13"/>
        <v>41</v>
      </c>
      <c r="AL45">
        <f>IF(B45=1,(AI45/AC45),REF)</f>
        <v>56.478471971429713</v>
      </c>
      <c r="AM45">
        <f t="shared" si="14"/>
        <v>39</v>
      </c>
      <c r="AN45">
        <f t="shared" si="15"/>
        <v>39</v>
      </c>
      <c r="AO45" t="str">
        <f t="shared" si="16"/>
        <v>Virginia Tech</v>
      </c>
      <c r="AP45">
        <f t="shared" si="17"/>
        <v>0.59393499476333311</v>
      </c>
      <c r="AQ45">
        <f t="shared" si="18"/>
        <v>0.56702389807640918</v>
      </c>
      <c r="AR45">
        <f t="shared" si="19"/>
        <v>0.80447904987609742</v>
      </c>
      <c r="AS45" t="str">
        <f t="shared" si="20"/>
        <v>Virginia Tech</v>
      </c>
      <c r="AT45">
        <f t="shared" si="21"/>
        <v>44</v>
      </c>
      <c r="AU45">
        <f t="shared" si="22"/>
        <v>42</v>
      </c>
      <c r="AV45">
        <v>44</v>
      </c>
      <c r="AW45" t="str">
        <f t="shared" si="23"/>
        <v>Virginia Tech</v>
      </c>
      <c r="AX45" t="str">
        <f t="shared" si="24"/>
        <v/>
      </c>
      <c r="AY45">
        <v>44</v>
      </c>
    </row>
    <row r="46" spans="2:52" x14ac:dyDescent="0.25">
      <c r="B46">
        <v>1</v>
      </c>
      <c r="C46">
        <v>1</v>
      </c>
      <c r="D46" t="s">
        <v>47</v>
      </c>
      <c r="E46">
        <v>71.481200000000001</v>
      </c>
      <c r="F46">
        <v>75</v>
      </c>
      <c r="G46">
        <v>69.415099999999995</v>
      </c>
      <c r="H46">
        <v>96</v>
      </c>
      <c r="I46">
        <v>111.441</v>
      </c>
      <c r="J46">
        <v>36</v>
      </c>
      <c r="K46">
        <v>116.639</v>
      </c>
      <c r="L46">
        <v>26</v>
      </c>
      <c r="M46">
        <v>103.717</v>
      </c>
      <c r="N46">
        <v>180</v>
      </c>
      <c r="O46">
        <v>101.04</v>
      </c>
      <c r="P46">
        <v>97</v>
      </c>
      <c r="Q46">
        <v>15.598699999999999</v>
      </c>
      <c r="R46">
        <v>38</v>
      </c>
      <c r="S46">
        <f t="shared" si="0"/>
        <v>0.21822521166404579</v>
      </c>
      <c r="T46">
        <f t="shared" si="1"/>
        <v>47</v>
      </c>
      <c r="U46">
        <f t="shared" si="2"/>
        <v>972477.15941266506</v>
      </c>
      <c r="V46">
        <f t="shared" si="3"/>
        <v>15</v>
      </c>
      <c r="W46">
        <f t="shared" si="4"/>
        <v>22.542262638026553</v>
      </c>
      <c r="X46">
        <f t="shared" si="5"/>
        <v>70</v>
      </c>
      <c r="Y46">
        <f t="shared" si="6"/>
        <v>58.5</v>
      </c>
      <c r="Z46">
        <v>0.80059999999999998</v>
      </c>
      <c r="AA46">
        <f t="shared" si="7"/>
        <v>47</v>
      </c>
      <c r="AB46">
        <v>0.83499999999999996</v>
      </c>
      <c r="AC46">
        <f t="shared" si="8"/>
        <v>0.81779999999999997</v>
      </c>
      <c r="AD46">
        <f t="shared" si="9"/>
        <v>48</v>
      </c>
      <c r="AE46">
        <v>0.82709999999999995</v>
      </c>
      <c r="AF46">
        <f t="shared" si="10"/>
        <v>46</v>
      </c>
      <c r="AG46">
        <v>0.8</v>
      </c>
      <c r="AH46">
        <f t="shared" si="11"/>
        <v>58</v>
      </c>
      <c r="AI46">
        <f t="shared" si="12"/>
        <v>45.416666666666664</v>
      </c>
      <c r="AJ46">
        <f>IF(C46=1,(AI46/Z46),REF)</f>
        <v>56.728287117994839</v>
      </c>
      <c r="AK46">
        <f t="shared" si="13"/>
        <v>39</v>
      </c>
      <c r="AL46">
        <f>IF(B46=1,(AI46/AC46),REF)</f>
        <v>55.535175674574063</v>
      </c>
      <c r="AM46">
        <f t="shared" si="14"/>
        <v>37</v>
      </c>
      <c r="AN46">
        <f t="shared" si="15"/>
        <v>37</v>
      </c>
      <c r="AO46" t="str">
        <f t="shared" si="16"/>
        <v>Arkansas</v>
      </c>
      <c r="AP46">
        <f t="shared" si="17"/>
        <v>0.58922612125576401</v>
      </c>
      <c r="AQ46">
        <f t="shared" si="18"/>
        <v>0.55939503521297085</v>
      </c>
      <c r="AR46">
        <f t="shared" si="19"/>
        <v>0.80104834272375891</v>
      </c>
      <c r="AS46" t="str">
        <f t="shared" si="20"/>
        <v>Arkansas</v>
      </c>
      <c r="AT46">
        <f t="shared" si="21"/>
        <v>45</v>
      </c>
      <c r="AU46">
        <f t="shared" si="22"/>
        <v>43.333333333333336</v>
      </c>
      <c r="AV46">
        <v>48</v>
      </c>
      <c r="AW46" t="str">
        <f t="shared" si="23"/>
        <v>Arkansas</v>
      </c>
      <c r="AX46" t="str">
        <f t="shared" si="24"/>
        <v/>
      </c>
      <c r="AY46">
        <v>45</v>
      </c>
    </row>
    <row r="47" spans="2:52" x14ac:dyDescent="0.25">
      <c r="B47">
        <v>1</v>
      </c>
      <c r="C47">
        <v>1</v>
      </c>
      <c r="D47" t="s">
        <v>132</v>
      </c>
      <c r="E47">
        <v>69.654600000000002</v>
      </c>
      <c r="F47">
        <v>164</v>
      </c>
      <c r="G47">
        <v>66.997600000000006</v>
      </c>
      <c r="H47">
        <v>226</v>
      </c>
      <c r="I47">
        <v>101.49</v>
      </c>
      <c r="J47">
        <v>212</v>
      </c>
      <c r="K47">
        <v>108.687</v>
      </c>
      <c r="L47">
        <v>94</v>
      </c>
      <c r="M47">
        <v>99.829800000000006</v>
      </c>
      <c r="N47">
        <v>77</v>
      </c>
      <c r="O47">
        <v>95.8596</v>
      </c>
      <c r="P47">
        <v>38</v>
      </c>
      <c r="Q47">
        <v>12.827</v>
      </c>
      <c r="R47">
        <v>57</v>
      </c>
      <c r="S47">
        <f t="shared" si="0"/>
        <v>0.18415725594576665</v>
      </c>
      <c r="T47">
        <f t="shared" si="1"/>
        <v>59</v>
      </c>
      <c r="U47">
        <f t="shared" si="2"/>
        <v>822820.31461510737</v>
      </c>
      <c r="V47">
        <f t="shared" si="3"/>
        <v>93</v>
      </c>
      <c r="W47">
        <f t="shared" si="4"/>
        <v>21.265087660773961</v>
      </c>
      <c r="X47">
        <f t="shared" si="5"/>
        <v>33</v>
      </c>
      <c r="Y47">
        <f t="shared" si="6"/>
        <v>46</v>
      </c>
      <c r="Z47">
        <v>0.86729999999999996</v>
      </c>
      <c r="AA47">
        <f t="shared" si="7"/>
        <v>34</v>
      </c>
      <c r="AB47">
        <v>0.71509999999999996</v>
      </c>
      <c r="AC47">
        <f t="shared" si="8"/>
        <v>0.7911999999999999</v>
      </c>
      <c r="AD47">
        <f t="shared" si="9"/>
        <v>59</v>
      </c>
      <c r="AE47">
        <v>0.85350000000000004</v>
      </c>
      <c r="AF47">
        <f t="shared" si="10"/>
        <v>42</v>
      </c>
      <c r="AG47">
        <v>0.79569999999999996</v>
      </c>
      <c r="AH47">
        <f t="shared" si="11"/>
        <v>60</v>
      </c>
      <c r="AI47">
        <f t="shared" si="12"/>
        <v>59.833333333333336</v>
      </c>
      <c r="AJ47">
        <f>IF(C47=1,(AI47/Z47),REF)</f>
        <v>68.988047196279652</v>
      </c>
      <c r="AK47">
        <f t="shared" si="13"/>
        <v>47</v>
      </c>
      <c r="AL47">
        <f>IF(B47=1,(AI47/AC47),REF)</f>
        <v>75.623525446579052</v>
      </c>
      <c r="AM47">
        <f t="shared" si="14"/>
        <v>52</v>
      </c>
      <c r="AN47">
        <f t="shared" si="15"/>
        <v>47</v>
      </c>
      <c r="AO47" t="str">
        <f t="shared" si="16"/>
        <v>Georgia</v>
      </c>
      <c r="AP47">
        <f t="shared" si="17"/>
        <v>0.62594811222197211</v>
      </c>
      <c r="AQ47">
        <f t="shared" si="18"/>
        <v>0.52071091788464785</v>
      </c>
      <c r="AR47">
        <f t="shared" si="19"/>
        <v>0.80050070722853595</v>
      </c>
      <c r="AS47" t="str">
        <f t="shared" si="20"/>
        <v>Georgia</v>
      </c>
      <c r="AT47">
        <f t="shared" si="21"/>
        <v>46</v>
      </c>
      <c r="AU47">
        <f t="shared" si="22"/>
        <v>50.666666666666664</v>
      </c>
      <c r="AV47">
        <v>55</v>
      </c>
      <c r="AW47" t="str">
        <f t="shared" si="23"/>
        <v>Georgia</v>
      </c>
      <c r="AX47" t="str">
        <f t="shared" si="24"/>
        <v/>
      </c>
      <c r="AY47">
        <v>46</v>
      </c>
    </row>
    <row r="48" spans="2:52" x14ac:dyDescent="0.25">
      <c r="B48">
        <v>1</v>
      </c>
      <c r="C48">
        <v>1</v>
      </c>
      <c r="D48" t="s">
        <v>317</v>
      </c>
      <c r="E48">
        <v>68.188699999999997</v>
      </c>
      <c r="F48">
        <v>245</v>
      </c>
      <c r="G48">
        <v>66.883700000000005</v>
      </c>
      <c r="H48">
        <v>233</v>
      </c>
      <c r="I48">
        <v>107.42400000000001</v>
      </c>
      <c r="J48">
        <v>91</v>
      </c>
      <c r="K48">
        <v>113.172</v>
      </c>
      <c r="L48">
        <v>41</v>
      </c>
      <c r="M48">
        <v>103.22199999999999</v>
      </c>
      <c r="N48">
        <v>167</v>
      </c>
      <c r="O48">
        <v>97.877600000000001</v>
      </c>
      <c r="P48">
        <v>60</v>
      </c>
      <c r="Q48">
        <v>15.2943</v>
      </c>
      <c r="R48">
        <v>41</v>
      </c>
      <c r="S48">
        <f t="shared" si="0"/>
        <v>0.22429522780167382</v>
      </c>
      <c r="T48">
        <f t="shared" si="1"/>
        <v>39</v>
      </c>
      <c r="U48">
        <f t="shared" si="2"/>
        <v>873354.15874090069</v>
      </c>
      <c r="V48">
        <f t="shared" si="3"/>
        <v>55</v>
      </c>
      <c r="W48">
        <f t="shared" si="4"/>
        <v>22.458507318556677</v>
      </c>
      <c r="X48">
        <f t="shared" si="5"/>
        <v>66</v>
      </c>
      <c r="Y48">
        <f t="shared" si="6"/>
        <v>52.5</v>
      </c>
      <c r="Z48">
        <v>0.79200000000000004</v>
      </c>
      <c r="AA48">
        <f t="shared" si="7"/>
        <v>52</v>
      </c>
      <c r="AB48">
        <v>0.86699999999999999</v>
      </c>
      <c r="AC48">
        <f t="shared" si="8"/>
        <v>0.82950000000000002</v>
      </c>
      <c r="AD48">
        <f t="shared" si="9"/>
        <v>45</v>
      </c>
      <c r="AE48">
        <v>0.81669999999999998</v>
      </c>
      <c r="AF48">
        <f t="shared" si="10"/>
        <v>48</v>
      </c>
      <c r="AG48">
        <v>0.83430000000000004</v>
      </c>
      <c r="AH48">
        <f t="shared" si="11"/>
        <v>48</v>
      </c>
      <c r="AI48">
        <f t="shared" si="12"/>
        <v>47.916666666666664</v>
      </c>
      <c r="AJ48">
        <f>IF(C48=1,(AI48/Z48),REF)</f>
        <v>60.500841750841744</v>
      </c>
      <c r="AK48">
        <f t="shared" si="13"/>
        <v>42</v>
      </c>
      <c r="AL48">
        <f>IF(B48=1,(AI48/AC48),REF)</f>
        <v>57.765722322684347</v>
      </c>
      <c r="AM48">
        <f t="shared" si="14"/>
        <v>41</v>
      </c>
      <c r="AN48">
        <f t="shared" si="15"/>
        <v>41</v>
      </c>
      <c r="AO48" t="str">
        <f t="shared" si="16"/>
        <v>TCU</v>
      </c>
      <c r="AP48">
        <f t="shared" si="17"/>
        <v>0.57915580358902985</v>
      </c>
      <c r="AQ48">
        <f t="shared" si="18"/>
        <v>0.56461203929431358</v>
      </c>
      <c r="AR48">
        <f t="shared" si="19"/>
        <v>0.79969274239456378</v>
      </c>
      <c r="AS48" t="str">
        <f t="shared" si="20"/>
        <v>TCU</v>
      </c>
      <c r="AT48">
        <f t="shared" si="21"/>
        <v>47</v>
      </c>
      <c r="AU48">
        <f t="shared" si="22"/>
        <v>44.333333333333336</v>
      </c>
      <c r="AV48">
        <v>46</v>
      </c>
      <c r="AW48" t="str">
        <f t="shared" si="23"/>
        <v>TCU</v>
      </c>
      <c r="AX48" t="str">
        <f t="shared" si="24"/>
        <v/>
      </c>
      <c r="AY48">
        <v>47</v>
      </c>
    </row>
    <row r="49" spans="2:51" x14ac:dyDescent="0.25">
      <c r="B49">
        <v>1</v>
      </c>
      <c r="C49">
        <v>1</v>
      </c>
      <c r="D49" t="s">
        <v>203</v>
      </c>
      <c r="E49">
        <v>68.235399999999998</v>
      </c>
      <c r="F49">
        <v>244</v>
      </c>
      <c r="G49">
        <v>66.730800000000002</v>
      </c>
      <c r="H49">
        <v>240</v>
      </c>
      <c r="I49">
        <v>104.85599999999999</v>
      </c>
      <c r="J49">
        <v>146</v>
      </c>
      <c r="K49">
        <v>110.569</v>
      </c>
      <c r="L49">
        <v>66</v>
      </c>
      <c r="M49">
        <v>99.861500000000007</v>
      </c>
      <c r="N49">
        <v>78</v>
      </c>
      <c r="O49">
        <v>95.593599999999995</v>
      </c>
      <c r="P49">
        <v>34</v>
      </c>
      <c r="Q49">
        <v>14.975300000000001</v>
      </c>
      <c r="R49">
        <v>43</v>
      </c>
      <c r="S49">
        <f t="shared" si="0"/>
        <v>0.21946672841369741</v>
      </c>
      <c r="T49">
        <f t="shared" si="1"/>
        <v>44</v>
      </c>
      <c r="U49">
        <f t="shared" si="2"/>
        <v>834212.13933333941</v>
      </c>
      <c r="V49">
        <f t="shared" si="3"/>
        <v>84</v>
      </c>
      <c r="W49">
        <f t="shared" si="4"/>
        <v>21.611074762249416</v>
      </c>
      <c r="X49">
        <f t="shared" si="5"/>
        <v>43</v>
      </c>
      <c r="Y49">
        <f t="shared" si="6"/>
        <v>43.5</v>
      </c>
      <c r="Z49">
        <v>0.79959999999999998</v>
      </c>
      <c r="AA49">
        <f t="shared" si="7"/>
        <v>48</v>
      </c>
      <c r="AB49">
        <v>0.8871</v>
      </c>
      <c r="AC49">
        <f t="shared" si="8"/>
        <v>0.84335000000000004</v>
      </c>
      <c r="AD49">
        <f t="shared" si="9"/>
        <v>41</v>
      </c>
      <c r="AE49">
        <v>0.8105</v>
      </c>
      <c r="AF49">
        <f t="shared" si="10"/>
        <v>50</v>
      </c>
      <c r="AG49">
        <v>0.7611</v>
      </c>
      <c r="AH49">
        <f t="shared" si="11"/>
        <v>70</v>
      </c>
      <c r="AI49">
        <f t="shared" si="12"/>
        <v>55.416666666666664</v>
      </c>
      <c r="AJ49">
        <f>IF(C49=1,(AI49/Z49),REF)</f>
        <v>69.305486076371523</v>
      </c>
      <c r="AK49">
        <f t="shared" si="13"/>
        <v>48</v>
      </c>
      <c r="AL49">
        <f>IF(B49=1,(AI49/AC49),REF)</f>
        <v>65.710163830754325</v>
      </c>
      <c r="AM49">
        <f t="shared" si="14"/>
        <v>45</v>
      </c>
      <c r="AN49">
        <f t="shared" si="15"/>
        <v>41</v>
      </c>
      <c r="AO49" t="str">
        <f t="shared" si="16"/>
        <v>Michigan St.</v>
      </c>
      <c r="AP49">
        <f t="shared" si="17"/>
        <v>0.57682277143965743</v>
      </c>
      <c r="AQ49">
        <f t="shared" si="18"/>
        <v>0.5648671261452417</v>
      </c>
      <c r="AR49">
        <f t="shared" si="19"/>
        <v>0.79911128721792923</v>
      </c>
      <c r="AS49" t="str">
        <f t="shared" si="20"/>
        <v>Michigan St.</v>
      </c>
      <c r="AT49">
        <f t="shared" si="21"/>
        <v>48</v>
      </c>
      <c r="AU49">
        <f t="shared" si="22"/>
        <v>43.333333333333336</v>
      </c>
      <c r="AV49">
        <v>45</v>
      </c>
      <c r="AW49" t="str">
        <f t="shared" si="23"/>
        <v>Michigan St.</v>
      </c>
      <c r="AX49" t="str">
        <f t="shared" si="24"/>
        <v/>
      </c>
      <c r="AY49">
        <v>48</v>
      </c>
    </row>
    <row r="50" spans="2:51" x14ac:dyDescent="0.25">
      <c r="B50">
        <v>1</v>
      </c>
      <c r="C50">
        <v>1</v>
      </c>
      <c r="D50" t="s">
        <v>319</v>
      </c>
      <c r="E50">
        <v>71.3506</v>
      </c>
      <c r="F50">
        <v>82</v>
      </c>
      <c r="G50">
        <v>69.276399999999995</v>
      </c>
      <c r="H50">
        <v>101</v>
      </c>
      <c r="I50">
        <v>103.286</v>
      </c>
      <c r="J50">
        <v>173</v>
      </c>
      <c r="K50">
        <v>109.84</v>
      </c>
      <c r="L50">
        <v>75</v>
      </c>
      <c r="M50">
        <v>101.41</v>
      </c>
      <c r="N50">
        <v>124</v>
      </c>
      <c r="O50">
        <v>97.7196</v>
      </c>
      <c r="P50">
        <v>55</v>
      </c>
      <c r="Q50">
        <v>12.120200000000001</v>
      </c>
      <c r="R50">
        <v>62</v>
      </c>
      <c r="S50">
        <f t="shared" si="0"/>
        <v>0.16987103121767727</v>
      </c>
      <c r="T50">
        <f t="shared" si="1"/>
        <v>63</v>
      </c>
      <c r="U50">
        <f t="shared" si="2"/>
        <v>860832.54545535997</v>
      </c>
      <c r="V50">
        <f t="shared" si="3"/>
        <v>59</v>
      </c>
      <c r="W50">
        <f t="shared" si="4"/>
        <v>21.40785031154379</v>
      </c>
      <c r="X50">
        <f t="shared" si="5"/>
        <v>36</v>
      </c>
      <c r="Y50">
        <f t="shared" si="6"/>
        <v>49.5</v>
      </c>
      <c r="Z50">
        <v>0.82289999999999996</v>
      </c>
      <c r="AA50">
        <f t="shared" si="7"/>
        <v>43</v>
      </c>
      <c r="AB50">
        <v>0.81289999999999996</v>
      </c>
      <c r="AC50">
        <f t="shared" si="8"/>
        <v>0.81789999999999996</v>
      </c>
      <c r="AD50">
        <f t="shared" si="9"/>
        <v>47</v>
      </c>
      <c r="AE50">
        <v>0.63619999999999999</v>
      </c>
      <c r="AF50">
        <f t="shared" si="10"/>
        <v>111</v>
      </c>
      <c r="AG50">
        <v>0.84489999999999998</v>
      </c>
      <c r="AH50">
        <f t="shared" si="11"/>
        <v>41</v>
      </c>
      <c r="AI50">
        <f t="shared" si="12"/>
        <v>61.75</v>
      </c>
      <c r="AJ50">
        <f>IF(C50=1,(AI50/Z50),REF)</f>
        <v>75.039494470774102</v>
      </c>
      <c r="AK50">
        <f t="shared" si="13"/>
        <v>51</v>
      </c>
      <c r="AL50">
        <f>IF(B50=1,(AI50/AC50),REF)</f>
        <v>75.498227167135354</v>
      </c>
      <c r="AM50">
        <f t="shared" si="14"/>
        <v>51</v>
      </c>
      <c r="AN50">
        <f t="shared" si="15"/>
        <v>47</v>
      </c>
      <c r="AO50" t="str">
        <f t="shared" si="16"/>
        <v>Tennessee</v>
      </c>
      <c r="AP50">
        <f t="shared" si="17"/>
        <v>0.58893104060544255</v>
      </c>
      <c r="AQ50">
        <f t="shared" si="18"/>
        <v>0.53839452404504462</v>
      </c>
      <c r="AR50">
        <f t="shared" si="19"/>
        <v>0.79507435214413569</v>
      </c>
      <c r="AS50" t="str">
        <f t="shared" si="20"/>
        <v>Tennessee</v>
      </c>
      <c r="AT50">
        <f t="shared" si="21"/>
        <v>49</v>
      </c>
      <c r="AU50">
        <f t="shared" si="22"/>
        <v>47.666666666666664</v>
      </c>
      <c r="AV50">
        <v>50</v>
      </c>
      <c r="AW50" t="str">
        <f t="shared" si="23"/>
        <v>Tennessee</v>
      </c>
      <c r="AX50" t="str">
        <f t="shared" si="24"/>
        <v/>
      </c>
      <c r="AY50">
        <v>49</v>
      </c>
    </row>
    <row r="51" spans="2:51" x14ac:dyDescent="0.25">
      <c r="B51">
        <v>1</v>
      </c>
      <c r="C51">
        <v>1</v>
      </c>
      <c r="D51" t="s">
        <v>292</v>
      </c>
      <c r="E51">
        <v>68.912999999999997</v>
      </c>
      <c r="F51">
        <v>210</v>
      </c>
      <c r="G51">
        <v>67.284499999999994</v>
      </c>
      <c r="H51">
        <v>215</v>
      </c>
      <c r="I51">
        <v>104.876</v>
      </c>
      <c r="J51">
        <v>145</v>
      </c>
      <c r="K51">
        <v>109.8</v>
      </c>
      <c r="L51">
        <v>76</v>
      </c>
      <c r="M51">
        <v>100.76900000000001</v>
      </c>
      <c r="N51">
        <v>104</v>
      </c>
      <c r="O51">
        <v>95.851699999999994</v>
      </c>
      <c r="P51">
        <v>37</v>
      </c>
      <c r="Q51">
        <v>13.948700000000001</v>
      </c>
      <c r="R51">
        <v>53</v>
      </c>
      <c r="S51">
        <f t="shared" si="0"/>
        <v>0.20240448101229092</v>
      </c>
      <c r="T51">
        <f t="shared" si="1"/>
        <v>53</v>
      </c>
      <c r="U51">
        <f t="shared" si="2"/>
        <v>830817.88451999985</v>
      </c>
      <c r="V51">
        <f t="shared" si="3"/>
        <v>88</v>
      </c>
      <c r="W51">
        <f t="shared" si="4"/>
        <v>21.491095555606371</v>
      </c>
      <c r="X51">
        <f t="shared" si="5"/>
        <v>39</v>
      </c>
      <c r="Y51">
        <f t="shared" si="6"/>
        <v>46</v>
      </c>
      <c r="Z51">
        <v>0.79820000000000002</v>
      </c>
      <c r="AA51">
        <f t="shared" si="7"/>
        <v>49</v>
      </c>
      <c r="AB51">
        <v>0.82140000000000002</v>
      </c>
      <c r="AC51">
        <f t="shared" si="8"/>
        <v>0.80980000000000008</v>
      </c>
      <c r="AD51">
        <f t="shared" si="9"/>
        <v>51</v>
      </c>
      <c r="AE51">
        <v>0.87329999999999997</v>
      </c>
      <c r="AF51">
        <f t="shared" si="10"/>
        <v>33</v>
      </c>
      <c r="AG51">
        <v>0.77439999999999998</v>
      </c>
      <c r="AH51">
        <f t="shared" si="11"/>
        <v>67</v>
      </c>
      <c r="AI51">
        <f t="shared" si="12"/>
        <v>56.333333333333336</v>
      </c>
      <c r="AJ51">
        <f>IF(C51=1,(AI51/Z51),REF)</f>
        <v>70.575461454940282</v>
      </c>
      <c r="AK51">
        <f t="shared" si="13"/>
        <v>49</v>
      </c>
      <c r="AL51">
        <f>IF(B51=1,(AI51/AC51),REF)</f>
        <v>69.564501523009795</v>
      </c>
      <c r="AM51">
        <f t="shared" si="14"/>
        <v>48</v>
      </c>
      <c r="AN51">
        <f t="shared" si="15"/>
        <v>48</v>
      </c>
      <c r="AO51" t="str">
        <f t="shared" si="16"/>
        <v>Seton Hall</v>
      </c>
      <c r="AP51">
        <f t="shared" si="17"/>
        <v>0.57476818877702429</v>
      </c>
      <c r="AQ51">
        <f t="shared" si="18"/>
        <v>0.53854479503899255</v>
      </c>
      <c r="AR51">
        <f t="shared" si="19"/>
        <v>0.79110642438176004</v>
      </c>
      <c r="AS51" t="str">
        <f t="shared" si="20"/>
        <v>Seton Hall</v>
      </c>
      <c r="AT51">
        <f t="shared" si="21"/>
        <v>50</v>
      </c>
      <c r="AU51">
        <f t="shared" si="22"/>
        <v>49.666666666666664</v>
      </c>
      <c r="AV51">
        <v>49</v>
      </c>
      <c r="AW51" t="str">
        <f t="shared" si="23"/>
        <v>Seton Hall</v>
      </c>
      <c r="AX51" t="str">
        <f t="shared" si="24"/>
        <v/>
      </c>
      <c r="AY51">
        <v>50</v>
      </c>
    </row>
    <row r="52" spans="2:51" x14ac:dyDescent="0.25">
      <c r="B52">
        <v>1</v>
      </c>
      <c r="C52">
        <v>1</v>
      </c>
      <c r="D52" t="s">
        <v>38</v>
      </c>
      <c r="E52">
        <v>67.432400000000001</v>
      </c>
      <c r="F52">
        <v>272</v>
      </c>
      <c r="G52">
        <v>64.982100000000003</v>
      </c>
      <c r="H52">
        <v>301</v>
      </c>
      <c r="I52">
        <v>100.36</v>
      </c>
      <c r="J52">
        <v>237</v>
      </c>
      <c r="K52">
        <v>105.461</v>
      </c>
      <c r="L52">
        <v>151</v>
      </c>
      <c r="M52">
        <v>94.346500000000006</v>
      </c>
      <c r="N52">
        <v>17</v>
      </c>
      <c r="O52">
        <v>91.971699999999998</v>
      </c>
      <c r="P52">
        <v>11</v>
      </c>
      <c r="Q52">
        <v>13.488899999999999</v>
      </c>
      <c r="R52">
        <v>54</v>
      </c>
      <c r="S52">
        <f t="shared" si="0"/>
        <v>0.20004181965939222</v>
      </c>
      <c r="T52">
        <f t="shared" si="1"/>
        <v>54</v>
      </c>
      <c r="U52">
        <f t="shared" si="2"/>
        <v>749984.67144508031</v>
      </c>
      <c r="V52">
        <f t="shared" si="3"/>
        <v>187</v>
      </c>
      <c r="W52">
        <f t="shared" si="4"/>
        <v>20.557870474345052</v>
      </c>
      <c r="X52">
        <f t="shared" si="5"/>
        <v>15</v>
      </c>
      <c r="Y52">
        <f t="shared" si="6"/>
        <v>34.5</v>
      </c>
      <c r="Z52">
        <v>0.83830000000000005</v>
      </c>
      <c r="AA52">
        <f t="shared" si="7"/>
        <v>40</v>
      </c>
      <c r="AB52">
        <v>0.75170000000000003</v>
      </c>
      <c r="AC52">
        <f t="shared" si="8"/>
        <v>0.79500000000000004</v>
      </c>
      <c r="AD52">
        <f t="shared" si="9"/>
        <v>55</v>
      </c>
      <c r="AE52">
        <v>0.88680000000000003</v>
      </c>
      <c r="AF52">
        <f t="shared" si="10"/>
        <v>30</v>
      </c>
      <c r="AG52">
        <v>0.71689999999999998</v>
      </c>
      <c r="AH52">
        <f t="shared" si="11"/>
        <v>86</v>
      </c>
      <c r="AI52">
        <f t="shared" si="12"/>
        <v>74.416666666666671</v>
      </c>
      <c r="AJ52">
        <f>IF(C52=1,(AI52/Z52),REF)</f>
        <v>88.770925285299612</v>
      </c>
      <c r="AK52">
        <f t="shared" si="13"/>
        <v>62</v>
      </c>
      <c r="AL52">
        <f>IF(B52=1,(AI52/AC52),REF)</f>
        <v>93.60587002096436</v>
      </c>
      <c r="AM52">
        <f t="shared" si="14"/>
        <v>68</v>
      </c>
      <c r="AN52">
        <f t="shared" si="15"/>
        <v>55</v>
      </c>
      <c r="AO52" t="str">
        <f t="shared" si="16"/>
        <v>Alabama</v>
      </c>
      <c r="AP52">
        <f t="shared" si="17"/>
        <v>0.5899548343417047</v>
      </c>
      <c r="AQ52">
        <f t="shared" si="18"/>
        <v>0.5094443654609323</v>
      </c>
      <c r="AR52">
        <f t="shared" si="19"/>
        <v>0.78713671202482494</v>
      </c>
      <c r="AS52" t="str">
        <f t="shared" si="20"/>
        <v>Alabama</v>
      </c>
      <c r="AT52">
        <f t="shared" si="21"/>
        <v>51</v>
      </c>
      <c r="AU52">
        <f t="shared" si="22"/>
        <v>53.666666666666664</v>
      </c>
      <c r="AV52">
        <v>56</v>
      </c>
      <c r="AW52" t="str">
        <f t="shared" si="23"/>
        <v>Alabama</v>
      </c>
      <c r="AX52" t="str">
        <f t="shared" si="24"/>
        <v/>
      </c>
      <c r="AY52">
        <v>51</v>
      </c>
    </row>
    <row r="53" spans="2:51" x14ac:dyDescent="0.25">
      <c r="B53">
        <v>1</v>
      </c>
      <c r="C53">
        <v>1</v>
      </c>
      <c r="D53" t="s">
        <v>98</v>
      </c>
      <c r="E53">
        <v>69.309299999999993</v>
      </c>
      <c r="F53">
        <v>186</v>
      </c>
      <c r="G53">
        <v>68.578800000000001</v>
      </c>
      <c r="H53">
        <v>138</v>
      </c>
      <c r="I53">
        <v>109.246</v>
      </c>
      <c r="J53">
        <v>61</v>
      </c>
      <c r="K53">
        <v>112.3</v>
      </c>
      <c r="L53">
        <v>49</v>
      </c>
      <c r="M53">
        <v>95.976799999999997</v>
      </c>
      <c r="N53">
        <v>31</v>
      </c>
      <c r="O53">
        <v>96.626199999999997</v>
      </c>
      <c r="P53">
        <v>45</v>
      </c>
      <c r="Q53">
        <v>15.673500000000001</v>
      </c>
      <c r="R53">
        <v>36</v>
      </c>
      <c r="S53">
        <f t="shared" si="0"/>
        <v>0.22614281200358397</v>
      </c>
      <c r="T53">
        <f t="shared" si="1"/>
        <v>38</v>
      </c>
      <c r="U53">
        <f t="shared" si="2"/>
        <v>874079.68199699989</v>
      </c>
      <c r="V53">
        <f t="shared" si="3"/>
        <v>54</v>
      </c>
      <c r="W53">
        <f t="shared" si="4"/>
        <v>21.645136457924462</v>
      </c>
      <c r="X53">
        <f t="shared" si="5"/>
        <v>45</v>
      </c>
      <c r="Y53">
        <f t="shared" si="6"/>
        <v>41.5</v>
      </c>
      <c r="Z53">
        <v>0.75380000000000003</v>
      </c>
      <c r="AA53">
        <f t="shared" si="7"/>
        <v>68</v>
      </c>
      <c r="AB53">
        <v>0.88629999999999998</v>
      </c>
      <c r="AC53">
        <f t="shared" si="8"/>
        <v>0.82004999999999995</v>
      </c>
      <c r="AD53">
        <f t="shared" si="9"/>
        <v>46</v>
      </c>
      <c r="AE53">
        <v>0.7581</v>
      </c>
      <c r="AF53">
        <f t="shared" si="10"/>
        <v>69</v>
      </c>
      <c r="AG53">
        <v>0.81059999999999999</v>
      </c>
      <c r="AH53">
        <f t="shared" si="11"/>
        <v>56</v>
      </c>
      <c r="AI53">
        <f t="shared" si="12"/>
        <v>50.75</v>
      </c>
      <c r="AJ53">
        <f>IF(C53=1,(AI53/Z53),REF)</f>
        <v>67.32555054391085</v>
      </c>
      <c r="AK53">
        <f t="shared" si="13"/>
        <v>46</v>
      </c>
      <c r="AL53">
        <f>IF(B53=1,(AI53/AC53),REF)</f>
        <v>61.886470337174565</v>
      </c>
      <c r="AM53">
        <f t="shared" si="14"/>
        <v>44</v>
      </c>
      <c r="AN53">
        <f t="shared" si="15"/>
        <v>44</v>
      </c>
      <c r="AO53" t="str">
        <f t="shared" si="16"/>
        <v>Dayton</v>
      </c>
      <c r="AP53">
        <f t="shared" si="17"/>
        <v>0.54536154902997036</v>
      </c>
      <c r="AQ53">
        <f t="shared" si="18"/>
        <v>0.55339265276889715</v>
      </c>
      <c r="AR53">
        <f t="shared" si="19"/>
        <v>0.78695195984604616</v>
      </c>
      <c r="AS53" t="str">
        <f t="shared" si="20"/>
        <v>Dayton</v>
      </c>
      <c r="AT53">
        <f t="shared" si="21"/>
        <v>52</v>
      </c>
      <c r="AU53">
        <f t="shared" si="22"/>
        <v>47.333333333333336</v>
      </c>
      <c r="AV53">
        <v>47</v>
      </c>
      <c r="AW53" t="str">
        <f t="shared" si="23"/>
        <v>Dayton</v>
      </c>
      <c r="AX53" t="str">
        <f t="shared" si="24"/>
        <v/>
      </c>
      <c r="AY53">
        <v>52</v>
      </c>
    </row>
    <row r="54" spans="2:51" x14ac:dyDescent="0.25">
      <c r="B54">
        <v>1</v>
      </c>
      <c r="C54">
        <v>1</v>
      </c>
      <c r="D54" t="s">
        <v>222</v>
      </c>
      <c r="E54">
        <v>70.915000000000006</v>
      </c>
      <c r="F54">
        <v>97</v>
      </c>
      <c r="G54">
        <v>69.648300000000006</v>
      </c>
      <c r="H54">
        <v>88</v>
      </c>
      <c r="I54">
        <v>112.28</v>
      </c>
      <c r="J54">
        <v>29</v>
      </c>
      <c r="K54">
        <v>114.477</v>
      </c>
      <c r="L54">
        <v>34</v>
      </c>
      <c r="M54">
        <v>99.749300000000005</v>
      </c>
      <c r="N54">
        <v>75</v>
      </c>
      <c r="O54">
        <v>101.13500000000001</v>
      </c>
      <c r="P54">
        <v>100</v>
      </c>
      <c r="Q54">
        <v>13.3415</v>
      </c>
      <c r="R54">
        <v>55</v>
      </c>
      <c r="S54">
        <f t="shared" si="0"/>
        <v>0.18814073186208838</v>
      </c>
      <c r="T54">
        <f t="shared" si="1"/>
        <v>58</v>
      </c>
      <c r="U54">
        <f t="shared" si="2"/>
        <v>929339.9069590352</v>
      </c>
      <c r="V54">
        <f t="shared" si="3"/>
        <v>31</v>
      </c>
      <c r="W54">
        <f t="shared" si="4"/>
        <v>22.756436673013255</v>
      </c>
      <c r="X54">
        <f t="shared" si="5"/>
        <v>76</v>
      </c>
      <c r="Y54">
        <f t="shared" si="6"/>
        <v>67</v>
      </c>
      <c r="Z54">
        <v>0.78749999999999998</v>
      </c>
      <c r="AA54">
        <f t="shared" si="7"/>
        <v>55</v>
      </c>
      <c r="AB54">
        <v>0.79490000000000005</v>
      </c>
      <c r="AC54">
        <f t="shared" si="8"/>
        <v>0.79120000000000001</v>
      </c>
      <c r="AD54">
        <f t="shared" si="9"/>
        <v>58</v>
      </c>
      <c r="AE54">
        <v>0.85570000000000002</v>
      </c>
      <c r="AF54">
        <f t="shared" si="10"/>
        <v>40</v>
      </c>
      <c r="AG54">
        <v>0.71809999999999996</v>
      </c>
      <c r="AH54">
        <f t="shared" si="11"/>
        <v>83</v>
      </c>
      <c r="AI54">
        <f t="shared" si="12"/>
        <v>56.166666666666664</v>
      </c>
      <c r="AJ54">
        <f>IF(C54=1,(AI54/Z54),REF)</f>
        <v>71.322751322751316</v>
      </c>
      <c r="AK54">
        <f t="shared" si="13"/>
        <v>50</v>
      </c>
      <c r="AL54">
        <f>IF(B54=1,(AI54/AC54),REF)</f>
        <v>70.989214694978088</v>
      </c>
      <c r="AM54">
        <f t="shared" si="14"/>
        <v>49</v>
      </c>
      <c r="AN54">
        <f t="shared" si="15"/>
        <v>49</v>
      </c>
      <c r="AO54" t="str">
        <f t="shared" si="16"/>
        <v>Nevada</v>
      </c>
      <c r="AP54">
        <f t="shared" si="17"/>
        <v>0.5664663630762814</v>
      </c>
      <c r="AQ54">
        <f t="shared" si="18"/>
        <v>0.52484341445469906</v>
      </c>
      <c r="AR54">
        <f t="shared" si="19"/>
        <v>0.7848148648462473</v>
      </c>
      <c r="AS54" t="str">
        <f t="shared" si="20"/>
        <v>Nevada</v>
      </c>
      <c r="AT54">
        <f t="shared" si="21"/>
        <v>53</v>
      </c>
      <c r="AU54">
        <f t="shared" si="22"/>
        <v>53.333333333333336</v>
      </c>
      <c r="AV54">
        <v>51</v>
      </c>
      <c r="AW54" t="str">
        <f t="shared" si="23"/>
        <v>Nevada</v>
      </c>
      <c r="AX54" t="str">
        <f t="shared" si="24"/>
        <v/>
      </c>
      <c r="AY54">
        <v>53</v>
      </c>
    </row>
    <row r="55" spans="2:51" x14ac:dyDescent="0.25">
      <c r="B55">
        <v>1</v>
      </c>
      <c r="C55">
        <v>1</v>
      </c>
      <c r="D55" t="s">
        <v>353</v>
      </c>
      <c r="E55">
        <v>69.641300000000001</v>
      </c>
      <c r="F55">
        <v>166</v>
      </c>
      <c r="G55">
        <v>68.460999999999999</v>
      </c>
      <c r="H55">
        <v>146</v>
      </c>
      <c r="I55">
        <v>111.22799999999999</v>
      </c>
      <c r="J55">
        <v>37</v>
      </c>
      <c r="K55">
        <v>114.19499999999999</v>
      </c>
      <c r="L55">
        <v>36</v>
      </c>
      <c r="M55">
        <v>99.116100000000003</v>
      </c>
      <c r="N55">
        <v>66</v>
      </c>
      <c r="O55">
        <v>99.451899999999995</v>
      </c>
      <c r="P55">
        <v>74</v>
      </c>
      <c r="Q55">
        <v>14.7432</v>
      </c>
      <c r="R55">
        <v>47</v>
      </c>
      <c r="S55">
        <f t="shared" si="0"/>
        <v>0.21170052827847841</v>
      </c>
      <c r="T55">
        <f t="shared" si="1"/>
        <v>51</v>
      </c>
      <c r="U55">
        <f t="shared" si="2"/>
        <v>908157.23510843248</v>
      </c>
      <c r="V55">
        <f t="shared" si="3"/>
        <v>37</v>
      </c>
      <c r="W55">
        <f t="shared" si="4"/>
        <v>22.558699848819337</v>
      </c>
      <c r="X55">
        <f t="shared" si="5"/>
        <v>72</v>
      </c>
      <c r="Y55">
        <f t="shared" si="6"/>
        <v>61.5</v>
      </c>
      <c r="Z55">
        <v>0.78269999999999995</v>
      </c>
      <c r="AA55">
        <f t="shared" si="7"/>
        <v>57</v>
      </c>
      <c r="AB55">
        <v>0.8488</v>
      </c>
      <c r="AC55">
        <f t="shared" si="8"/>
        <v>0.81574999999999998</v>
      </c>
      <c r="AD55">
        <f t="shared" si="9"/>
        <v>50</v>
      </c>
      <c r="AE55">
        <v>0.63890000000000002</v>
      </c>
      <c r="AF55">
        <f t="shared" si="10"/>
        <v>110</v>
      </c>
      <c r="AG55">
        <v>0.73140000000000005</v>
      </c>
      <c r="AH55">
        <f t="shared" si="11"/>
        <v>79</v>
      </c>
      <c r="AI55">
        <f t="shared" si="12"/>
        <v>64.75</v>
      </c>
      <c r="AJ55">
        <f>IF(C55=1,(AI55/Z55),REF)</f>
        <v>82.726459690813854</v>
      </c>
      <c r="AK55">
        <f t="shared" si="13"/>
        <v>56</v>
      </c>
      <c r="AL55">
        <f>IF(B55=1,(AI55/AC55),REF)</f>
        <v>79.374808458473794</v>
      </c>
      <c r="AM55">
        <f t="shared" si="14"/>
        <v>56</v>
      </c>
      <c r="AN55">
        <f t="shared" si="15"/>
        <v>50</v>
      </c>
      <c r="AO55" t="str">
        <f t="shared" si="16"/>
        <v>Utah</v>
      </c>
      <c r="AP55">
        <f t="shared" si="17"/>
        <v>0.55472439184887279</v>
      </c>
      <c r="AQ55">
        <f t="shared" si="18"/>
        <v>0.53362880714661842</v>
      </c>
      <c r="AR55">
        <f t="shared" si="19"/>
        <v>0.78396368382910575</v>
      </c>
      <c r="AS55" t="str">
        <f t="shared" si="20"/>
        <v>Utah</v>
      </c>
      <c r="AT55">
        <f t="shared" si="21"/>
        <v>54</v>
      </c>
      <c r="AU55">
        <f t="shared" si="22"/>
        <v>51.333333333333336</v>
      </c>
      <c r="AV55">
        <v>54</v>
      </c>
      <c r="AW55" t="str">
        <f t="shared" si="23"/>
        <v>Utah</v>
      </c>
      <c r="AX55" t="str">
        <f t="shared" si="24"/>
        <v/>
      </c>
      <c r="AY55">
        <v>54</v>
      </c>
    </row>
    <row r="56" spans="2:51" x14ac:dyDescent="0.25">
      <c r="B56">
        <v>1</v>
      </c>
      <c r="C56">
        <v>1</v>
      </c>
      <c r="D56" t="s">
        <v>328</v>
      </c>
      <c r="E56">
        <v>66.002600000000001</v>
      </c>
      <c r="F56">
        <v>312</v>
      </c>
      <c r="G56">
        <v>63.712899999999998</v>
      </c>
      <c r="H56">
        <v>328</v>
      </c>
      <c r="I56">
        <v>109.432</v>
      </c>
      <c r="J56">
        <v>59</v>
      </c>
      <c r="K56">
        <v>112.554</v>
      </c>
      <c r="L56">
        <v>45</v>
      </c>
      <c r="M56">
        <v>100.149</v>
      </c>
      <c r="N56">
        <v>86</v>
      </c>
      <c r="O56">
        <v>97.806799999999996</v>
      </c>
      <c r="P56">
        <v>58</v>
      </c>
      <c r="Q56">
        <v>14.7469</v>
      </c>
      <c r="R56">
        <v>46</v>
      </c>
      <c r="S56">
        <f t="shared" si="0"/>
        <v>0.22343362231184841</v>
      </c>
      <c r="T56">
        <f t="shared" si="1"/>
        <v>41</v>
      </c>
      <c r="U56">
        <f t="shared" si="2"/>
        <v>836147.53030358162</v>
      </c>
      <c r="V56">
        <f t="shared" si="3"/>
        <v>82</v>
      </c>
      <c r="W56">
        <f t="shared" si="4"/>
        <v>23.175517276404637</v>
      </c>
      <c r="X56">
        <f t="shared" si="5"/>
        <v>97</v>
      </c>
      <c r="Y56">
        <f t="shared" si="6"/>
        <v>69</v>
      </c>
      <c r="Z56">
        <v>0.76739999999999997</v>
      </c>
      <c r="AA56">
        <f t="shared" si="7"/>
        <v>60</v>
      </c>
      <c r="AB56">
        <v>0.86780000000000002</v>
      </c>
      <c r="AC56">
        <f t="shared" si="8"/>
        <v>0.81759999999999999</v>
      </c>
      <c r="AD56">
        <f t="shared" si="9"/>
        <v>49</v>
      </c>
      <c r="AE56">
        <v>0.73470000000000002</v>
      </c>
      <c r="AF56">
        <f t="shared" si="10"/>
        <v>84</v>
      </c>
      <c r="AG56">
        <v>0.84109999999999996</v>
      </c>
      <c r="AH56">
        <f t="shared" si="11"/>
        <v>43</v>
      </c>
      <c r="AI56">
        <f t="shared" si="12"/>
        <v>61.333333333333336</v>
      </c>
      <c r="AJ56">
        <f>IF(C56=1,(AI56/Z56),REF)</f>
        <v>79.923551385631143</v>
      </c>
      <c r="AK56">
        <f t="shared" si="13"/>
        <v>53</v>
      </c>
      <c r="AL56">
        <f>IF(B56=1,(AI56/AC56),REF)</f>
        <v>75.016307893020226</v>
      </c>
      <c r="AM56">
        <f t="shared" si="14"/>
        <v>50</v>
      </c>
      <c r="AN56">
        <f t="shared" si="15"/>
        <v>49</v>
      </c>
      <c r="AO56" t="str">
        <f t="shared" si="16"/>
        <v>Texas Tech</v>
      </c>
      <c r="AP56">
        <f t="shared" si="17"/>
        <v>0.54575872856442342</v>
      </c>
      <c r="AQ56">
        <f t="shared" si="18"/>
        <v>0.5386280201018746</v>
      </c>
      <c r="AR56">
        <f t="shared" si="19"/>
        <v>0.78281958486454417</v>
      </c>
      <c r="AS56" t="str">
        <f t="shared" si="20"/>
        <v>Texas Tech</v>
      </c>
      <c r="AT56">
        <f t="shared" si="21"/>
        <v>55</v>
      </c>
      <c r="AU56">
        <f t="shared" si="22"/>
        <v>51</v>
      </c>
      <c r="AV56">
        <v>52</v>
      </c>
      <c r="AW56" t="str">
        <f t="shared" si="23"/>
        <v>Texas Tech</v>
      </c>
      <c r="AX56" t="str">
        <f t="shared" si="24"/>
        <v/>
      </c>
      <c r="AY56">
        <v>55</v>
      </c>
    </row>
    <row r="57" spans="2:51" x14ac:dyDescent="0.25">
      <c r="B57">
        <v>1</v>
      </c>
      <c r="C57">
        <v>1</v>
      </c>
      <c r="D57" t="s">
        <v>267</v>
      </c>
      <c r="E57">
        <v>67.770099999999999</v>
      </c>
      <c r="F57">
        <v>262</v>
      </c>
      <c r="G57">
        <v>66.348500000000001</v>
      </c>
      <c r="H57">
        <v>259</v>
      </c>
      <c r="I57">
        <v>103.256</v>
      </c>
      <c r="J57">
        <v>174</v>
      </c>
      <c r="K57">
        <v>108.021</v>
      </c>
      <c r="L57">
        <v>108</v>
      </c>
      <c r="M57">
        <v>98.286900000000003</v>
      </c>
      <c r="N57">
        <v>55</v>
      </c>
      <c r="O57">
        <v>95.121700000000004</v>
      </c>
      <c r="P57">
        <v>33</v>
      </c>
      <c r="Q57">
        <v>12.8992</v>
      </c>
      <c r="R57">
        <v>56</v>
      </c>
      <c r="S57">
        <f t="shared" si="0"/>
        <v>0.19033910234749538</v>
      </c>
      <c r="T57">
        <f t="shared" si="1"/>
        <v>57</v>
      </c>
      <c r="U57">
        <f t="shared" si="2"/>
        <v>790777.88146021415</v>
      </c>
      <c r="V57">
        <f t="shared" si="3"/>
        <v>135</v>
      </c>
      <c r="W57">
        <f t="shared" si="4"/>
        <v>21.587842398080483</v>
      </c>
      <c r="X57">
        <f t="shared" si="5"/>
        <v>42</v>
      </c>
      <c r="Y57">
        <f t="shared" si="6"/>
        <v>49.5</v>
      </c>
      <c r="Z57">
        <v>0.77090000000000003</v>
      </c>
      <c r="AA57">
        <f t="shared" si="7"/>
        <v>58</v>
      </c>
      <c r="AB57">
        <v>0.84370000000000001</v>
      </c>
      <c r="AC57">
        <f t="shared" si="8"/>
        <v>0.80730000000000002</v>
      </c>
      <c r="AD57">
        <f t="shared" si="9"/>
        <v>53</v>
      </c>
      <c r="AE57">
        <v>0.88039999999999996</v>
      </c>
      <c r="AF57">
        <f t="shared" si="10"/>
        <v>31</v>
      </c>
      <c r="AG57">
        <v>0.8115</v>
      </c>
      <c r="AH57">
        <f t="shared" si="11"/>
        <v>53</v>
      </c>
      <c r="AI57">
        <f t="shared" si="12"/>
        <v>63.083333333333336</v>
      </c>
      <c r="AJ57">
        <f>IF(C57=1,(AI57/Z57),REF)</f>
        <v>81.830760582868507</v>
      </c>
      <c r="AK57">
        <f t="shared" si="13"/>
        <v>55</v>
      </c>
      <c r="AL57">
        <f>IF(B57=1,(AI57/AC57),REF)</f>
        <v>78.141128865766547</v>
      </c>
      <c r="AM57">
        <f t="shared" si="14"/>
        <v>55</v>
      </c>
      <c r="AN57">
        <f t="shared" si="15"/>
        <v>53</v>
      </c>
      <c r="AO57" t="str">
        <f t="shared" si="16"/>
        <v>Providence</v>
      </c>
      <c r="AP57">
        <f t="shared" si="17"/>
        <v>0.54695646454305313</v>
      </c>
      <c r="AQ57">
        <f t="shared" si="18"/>
        <v>0.52913624673467063</v>
      </c>
      <c r="AR57">
        <f t="shared" si="19"/>
        <v>0.78041907818761769</v>
      </c>
      <c r="AS57" t="str">
        <f t="shared" si="20"/>
        <v>Providence</v>
      </c>
      <c r="AT57">
        <f t="shared" si="21"/>
        <v>56</v>
      </c>
      <c r="AU57">
        <f t="shared" si="22"/>
        <v>54</v>
      </c>
      <c r="AV57">
        <v>53</v>
      </c>
      <c r="AW57" t="str">
        <f t="shared" si="23"/>
        <v>Providence</v>
      </c>
      <c r="AX57" t="str">
        <f t="shared" si="24"/>
        <v/>
      </c>
      <c r="AY57">
        <v>56</v>
      </c>
    </row>
    <row r="58" spans="2:51" x14ac:dyDescent="0.25">
      <c r="B58">
        <v>1</v>
      </c>
      <c r="C58">
        <v>1</v>
      </c>
      <c r="D58" t="s">
        <v>251</v>
      </c>
      <c r="E58">
        <v>71.105800000000002</v>
      </c>
      <c r="F58">
        <v>88</v>
      </c>
      <c r="G58">
        <v>69.861900000000006</v>
      </c>
      <c r="H58">
        <v>84</v>
      </c>
      <c r="I58">
        <v>100.32299999999999</v>
      </c>
      <c r="J58">
        <v>238</v>
      </c>
      <c r="K58">
        <v>107.292</v>
      </c>
      <c r="L58">
        <v>118</v>
      </c>
      <c r="M58">
        <v>102.65300000000001</v>
      </c>
      <c r="N58">
        <v>153</v>
      </c>
      <c r="O58">
        <v>96.248999999999995</v>
      </c>
      <c r="P58">
        <v>42</v>
      </c>
      <c r="Q58">
        <v>11.043100000000001</v>
      </c>
      <c r="R58">
        <v>65</v>
      </c>
      <c r="S58">
        <f t="shared" si="0"/>
        <v>0.15530378675157308</v>
      </c>
      <c r="T58">
        <f t="shared" si="1"/>
        <v>68</v>
      </c>
      <c r="U58">
        <f t="shared" si="2"/>
        <v>818539.62619533122</v>
      </c>
      <c r="V58">
        <f t="shared" si="3"/>
        <v>97</v>
      </c>
      <c r="W58">
        <f t="shared" si="4"/>
        <v>20.966644648305049</v>
      </c>
      <c r="X58">
        <f t="shared" si="5"/>
        <v>22</v>
      </c>
      <c r="Y58">
        <f t="shared" si="6"/>
        <v>45</v>
      </c>
      <c r="Z58">
        <v>0.79110000000000003</v>
      </c>
      <c r="AA58">
        <f t="shared" si="7"/>
        <v>54</v>
      </c>
      <c r="AB58">
        <v>0.78510000000000002</v>
      </c>
      <c r="AC58">
        <f t="shared" si="8"/>
        <v>0.78810000000000002</v>
      </c>
      <c r="AD58">
        <f t="shared" si="9"/>
        <v>61</v>
      </c>
      <c r="AE58">
        <v>0.75690000000000002</v>
      </c>
      <c r="AF58">
        <f t="shared" si="10"/>
        <v>72</v>
      </c>
      <c r="AG58">
        <v>0.73829999999999996</v>
      </c>
      <c r="AH58">
        <f t="shared" si="11"/>
        <v>78</v>
      </c>
      <c r="AI58">
        <f t="shared" si="12"/>
        <v>70.166666666666671</v>
      </c>
      <c r="AJ58">
        <f>IF(C58=1,(AI58/Z58),REF)</f>
        <v>88.695065941937386</v>
      </c>
      <c r="AK58">
        <f t="shared" si="13"/>
        <v>61</v>
      </c>
      <c r="AL58">
        <f>IF(B58=1,(AI58/AC58),REF)</f>
        <v>89.032694666497491</v>
      </c>
      <c r="AM58">
        <f t="shared" si="14"/>
        <v>64</v>
      </c>
      <c r="AN58">
        <f t="shared" si="15"/>
        <v>61</v>
      </c>
      <c r="AO58" t="str">
        <f t="shared" si="16"/>
        <v>Oklahoma</v>
      </c>
      <c r="AP58">
        <f t="shared" si="17"/>
        <v>0.55678536474410079</v>
      </c>
      <c r="AQ58">
        <f t="shared" si="18"/>
        <v>0.50819473090932243</v>
      </c>
      <c r="AR58">
        <f t="shared" si="19"/>
        <v>0.77718533673596313</v>
      </c>
      <c r="AS58" t="str">
        <f t="shared" si="20"/>
        <v>Oklahoma</v>
      </c>
      <c r="AT58">
        <f t="shared" si="21"/>
        <v>57</v>
      </c>
      <c r="AU58">
        <f t="shared" si="22"/>
        <v>59.666666666666664</v>
      </c>
      <c r="AV58">
        <v>61</v>
      </c>
      <c r="AW58" t="str">
        <f t="shared" si="23"/>
        <v>Oklahoma</v>
      </c>
      <c r="AX58" t="str">
        <f t="shared" si="24"/>
        <v/>
      </c>
      <c r="AY58">
        <v>57</v>
      </c>
    </row>
    <row r="59" spans="2:51" x14ac:dyDescent="0.25">
      <c r="B59">
        <v>1</v>
      </c>
      <c r="C59">
        <v>1</v>
      </c>
      <c r="D59" t="s">
        <v>347</v>
      </c>
      <c r="E59">
        <v>70.237499999999997</v>
      </c>
      <c r="F59">
        <v>132</v>
      </c>
      <c r="G59">
        <v>70.079499999999996</v>
      </c>
      <c r="H59">
        <v>69</v>
      </c>
      <c r="I59">
        <v>118.069</v>
      </c>
      <c r="J59">
        <v>4</v>
      </c>
      <c r="K59">
        <v>117.706</v>
      </c>
      <c r="L59">
        <v>19</v>
      </c>
      <c r="M59">
        <v>105.22499999999999</v>
      </c>
      <c r="N59">
        <v>213</v>
      </c>
      <c r="O59">
        <v>105.319</v>
      </c>
      <c r="P59">
        <v>189</v>
      </c>
      <c r="Q59">
        <v>12.386699999999999</v>
      </c>
      <c r="R59">
        <v>60</v>
      </c>
      <c r="S59">
        <f t="shared" si="0"/>
        <v>0.17635878270154834</v>
      </c>
      <c r="T59">
        <f t="shared" si="1"/>
        <v>61</v>
      </c>
      <c r="U59">
        <f t="shared" si="2"/>
        <v>973119.66234855005</v>
      </c>
      <c r="V59">
        <f t="shared" si="3"/>
        <v>14</v>
      </c>
      <c r="W59">
        <f t="shared" si="4"/>
        <v>24.515554339322509</v>
      </c>
      <c r="X59">
        <f t="shared" si="5"/>
        <v>174</v>
      </c>
      <c r="Y59">
        <f t="shared" si="6"/>
        <v>117.5</v>
      </c>
      <c r="Z59">
        <v>0.7591</v>
      </c>
      <c r="AA59">
        <f t="shared" si="7"/>
        <v>62</v>
      </c>
      <c r="AB59">
        <v>0.82709999999999995</v>
      </c>
      <c r="AC59">
        <f t="shared" si="8"/>
        <v>0.79309999999999992</v>
      </c>
      <c r="AD59">
        <f t="shared" si="9"/>
        <v>56</v>
      </c>
      <c r="AE59">
        <v>0.75770000000000004</v>
      </c>
      <c r="AF59">
        <f t="shared" si="10"/>
        <v>70</v>
      </c>
      <c r="AG59">
        <v>0.81320000000000003</v>
      </c>
      <c r="AH59">
        <f t="shared" si="11"/>
        <v>52</v>
      </c>
      <c r="AI59">
        <f t="shared" si="12"/>
        <v>61.75</v>
      </c>
      <c r="AJ59">
        <f>IF(C59=1,(AI59/Z59),REF)</f>
        <v>81.346331181662492</v>
      </c>
      <c r="AK59">
        <f t="shared" si="13"/>
        <v>54</v>
      </c>
      <c r="AL59">
        <f>IF(B59=1,(AI59/AC59),REF)</f>
        <v>77.859034169713794</v>
      </c>
      <c r="AM59">
        <f t="shared" si="14"/>
        <v>54</v>
      </c>
      <c r="AN59">
        <f t="shared" si="15"/>
        <v>54</v>
      </c>
      <c r="AO59" t="str">
        <f t="shared" si="16"/>
        <v>UNC Wilmington</v>
      </c>
      <c r="AP59">
        <f t="shared" si="17"/>
        <v>0.53890419855483407</v>
      </c>
      <c r="AQ59">
        <f t="shared" si="18"/>
        <v>0.52006406166787655</v>
      </c>
      <c r="AR59">
        <f t="shared" si="19"/>
        <v>0.77542746469298107</v>
      </c>
      <c r="AS59" t="str">
        <f t="shared" si="20"/>
        <v>UNC Wilmington</v>
      </c>
      <c r="AT59">
        <f t="shared" si="21"/>
        <v>58</v>
      </c>
      <c r="AU59">
        <f t="shared" si="22"/>
        <v>56</v>
      </c>
      <c r="AV59">
        <v>58</v>
      </c>
      <c r="AW59" t="str">
        <f t="shared" si="23"/>
        <v>UNC Wilmington</v>
      </c>
      <c r="AX59" t="str">
        <f t="shared" si="24"/>
        <v/>
      </c>
      <c r="AY59">
        <v>58</v>
      </c>
    </row>
    <row r="60" spans="2:51" x14ac:dyDescent="0.25">
      <c r="B60">
        <v>1</v>
      </c>
      <c r="C60">
        <v>1</v>
      </c>
      <c r="D60" t="s">
        <v>324</v>
      </c>
      <c r="E60">
        <v>66.815299999999993</v>
      </c>
      <c r="F60">
        <v>289</v>
      </c>
      <c r="G60">
        <v>64.3887</v>
      </c>
      <c r="H60">
        <v>312</v>
      </c>
      <c r="I60">
        <v>104.92400000000001</v>
      </c>
      <c r="J60">
        <v>143</v>
      </c>
      <c r="K60">
        <v>108.479</v>
      </c>
      <c r="L60">
        <v>98</v>
      </c>
      <c r="M60">
        <v>101.379</v>
      </c>
      <c r="N60">
        <v>123</v>
      </c>
      <c r="O60">
        <v>97.465999999999994</v>
      </c>
      <c r="P60">
        <v>52</v>
      </c>
      <c r="Q60">
        <v>11.0129</v>
      </c>
      <c r="R60">
        <v>66</v>
      </c>
      <c r="S60">
        <f t="shared" si="0"/>
        <v>0.16482751705073548</v>
      </c>
      <c r="T60">
        <f t="shared" si="1"/>
        <v>65</v>
      </c>
      <c r="U60">
        <f t="shared" si="2"/>
        <v>786261.96756844723</v>
      </c>
      <c r="V60">
        <f t="shared" si="3"/>
        <v>141</v>
      </c>
      <c r="W60">
        <f t="shared" si="4"/>
        <v>22.766124476779339</v>
      </c>
      <c r="X60">
        <f t="shared" si="5"/>
        <v>77</v>
      </c>
      <c r="Y60">
        <f t="shared" si="6"/>
        <v>71</v>
      </c>
      <c r="Z60">
        <v>0.76890000000000003</v>
      </c>
      <c r="AA60">
        <f t="shared" si="7"/>
        <v>59</v>
      </c>
      <c r="AB60">
        <v>0.82389999999999997</v>
      </c>
      <c r="AC60">
        <f t="shared" si="8"/>
        <v>0.7964</v>
      </c>
      <c r="AD60">
        <f t="shared" si="9"/>
        <v>54</v>
      </c>
      <c r="AE60">
        <v>0.81440000000000001</v>
      </c>
      <c r="AF60">
        <f t="shared" si="10"/>
        <v>49</v>
      </c>
      <c r="AG60">
        <v>0.84589999999999999</v>
      </c>
      <c r="AH60">
        <f t="shared" si="11"/>
        <v>40</v>
      </c>
      <c r="AI60">
        <f t="shared" si="12"/>
        <v>70</v>
      </c>
      <c r="AJ60">
        <f>IF(C60=1,(AI60/Z60),REF)</f>
        <v>91.039146833138247</v>
      </c>
      <c r="AK60">
        <f t="shared" si="13"/>
        <v>64</v>
      </c>
      <c r="AL60">
        <f>IF(B60=1,(AI60/AC60),REF)</f>
        <v>87.895529884480155</v>
      </c>
      <c r="AM60">
        <f t="shared" si="14"/>
        <v>62</v>
      </c>
      <c r="AN60">
        <f t="shared" si="15"/>
        <v>54</v>
      </c>
      <c r="AO60" t="str">
        <f t="shared" si="16"/>
        <v>Texas A&amp;M</v>
      </c>
      <c r="AP60">
        <f t="shared" si="17"/>
        <v>0.53975095047308908</v>
      </c>
      <c r="AQ60">
        <f t="shared" si="18"/>
        <v>0.51437271450426747</v>
      </c>
      <c r="AR60">
        <f t="shared" si="19"/>
        <v>0.77400653424649435</v>
      </c>
      <c r="AS60" t="str">
        <f t="shared" si="20"/>
        <v>Texas A&amp;M</v>
      </c>
      <c r="AT60">
        <f t="shared" si="21"/>
        <v>59</v>
      </c>
      <c r="AU60">
        <f t="shared" si="22"/>
        <v>55.666666666666664</v>
      </c>
      <c r="AV60">
        <v>59</v>
      </c>
      <c r="AW60" t="str">
        <f t="shared" si="23"/>
        <v>Texas A&amp;M</v>
      </c>
      <c r="AX60" t="str">
        <f t="shared" si="24"/>
        <v/>
      </c>
      <c r="AY60">
        <v>59</v>
      </c>
    </row>
    <row r="61" spans="2:51" x14ac:dyDescent="0.25">
      <c r="B61">
        <v>1</v>
      </c>
      <c r="C61">
        <v>1</v>
      </c>
      <c r="D61" t="s">
        <v>266</v>
      </c>
      <c r="E61">
        <v>64.6464</v>
      </c>
      <c r="F61">
        <v>337</v>
      </c>
      <c r="G61">
        <v>63.167900000000003</v>
      </c>
      <c r="H61">
        <v>336</v>
      </c>
      <c r="I61">
        <v>109.696</v>
      </c>
      <c r="J61">
        <v>55</v>
      </c>
      <c r="K61">
        <v>109.396</v>
      </c>
      <c r="L61">
        <v>84</v>
      </c>
      <c r="M61">
        <v>95.040999999999997</v>
      </c>
      <c r="N61">
        <v>19</v>
      </c>
      <c r="O61">
        <v>96.896199999999993</v>
      </c>
      <c r="P61">
        <v>46</v>
      </c>
      <c r="Q61">
        <v>12.5002</v>
      </c>
      <c r="R61">
        <v>59</v>
      </c>
      <c r="S61">
        <f t="shared" si="0"/>
        <v>0.19335647460647473</v>
      </c>
      <c r="T61">
        <f t="shared" si="1"/>
        <v>55</v>
      </c>
      <c r="U61">
        <f t="shared" si="2"/>
        <v>773654.81040906243</v>
      </c>
      <c r="V61">
        <f t="shared" si="3"/>
        <v>160</v>
      </c>
      <c r="W61">
        <f t="shared" si="4"/>
        <v>23.310224048546068</v>
      </c>
      <c r="X61">
        <f t="shared" si="5"/>
        <v>104</v>
      </c>
      <c r="Y61">
        <f t="shared" si="6"/>
        <v>79.5</v>
      </c>
      <c r="Z61">
        <v>0.79779999999999995</v>
      </c>
      <c r="AA61">
        <f t="shared" si="7"/>
        <v>50</v>
      </c>
      <c r="AB61">
        <v>0.75590000000000002</v>
      </c>
      <c r="AC61">
        <f t="shared" si="8"/>
        <v>0.77685000000000004</v>
      </c>
      <c r="AD61">
        <f t="shared" si="9"/>
        <v>63</v>
      </c>
      <c r="AE61">
        <v>0.86160000000000003</v>
      </c>
      <c r="AF61">
        <f t="shared" si="10"/>
        <v>37</v>
      </c>
      <c r="AG61">
        <v>0.70250000000000001</v>
      </c>
      <c r="AH61">
        <f t="shared" si="11"/>
        <v>90</v>
      </c>
      <c r="AI61">
        <f t="shared" si="12"/>
        <v>80.75</v>
      </c>
      <c r="AJ61">
        <f>IF(C61=1,(AI61/Z61),REF)</f>
        <v>101.215843569817</v>
      </c>
      <c r="AK61">
        <f t="shared" si="13"/>
        <v>71</v>
      </c>
      <c r="AL61">
        <f>IF(B61=1,(AI61/AC61),REF)</f>
        <v>103.94542060886914</v>
      </c>
      <c r="AM61">
        <f t="shared" si="14"/>
        <v>71</v>
      </c>
      <c r="AN61">
        <f t="shared" si="15"/>
        <v>63</v>
      </c>
      <c r="AO61" t="str">
        <f t="shared" si="16"/>
        <v>Princeton</v>
      </c>
      <c r="AP61">
        <f t="shared" si="17"/>
        <v>0.55413496572291521</v>
      </c>
      <c r="AQ61">
        <f t="shared" si="18"/>
        <v>0.49133649119292927</v>
      </c>
      <c r="AR61">
        <f t="shared" si="19"/>
        <v>0.7714590424632054</v>
      </c>
      <c r="AS61" t="str">
        <f t="shared" si="20"/>
        <v>Princeton</v>
      </c>
      <c r="AT61">
        <f t="shared" si="21"/>
        <v>60</v>
      </c>
      <c r="AU61">
        <f t="shared" si="22"/>
        <v>62</v>
      </c>
      <c r="AV61">
        <v>57</v>
      </c>
      <c r="AW61" t="str">
        <f t="shared" si="23"/>
        <v>Princeton</v>
      </c>
      <c r="AX61" t="str">
        <f t="shared" si="24"/>
        <v/>
      </c>
      <c r="AY61">
        <v>60</v>
      </c>
    </row>
    <row r="62" spans="2:51" x14ac:dyDescent="0.25">
      <c r="B62">
        <v>1</v>
      </c>
      <c r="C62">
        <v>1</v>
      </c>
      <c r="D62" t="s">
        <v>261</v>
      </c>
      <c r="E62">
        <v>67.226299999999995</v>
      </c>
      <c r="F62">
        <v>278</v>
      </c>
      <c r="G62">
        <v>65.346999999999994</v>
      </c>
      <c r="H62">
        <v>293</v>
      </c>
      <c r="I62">
        <v>106.46899999999999</v>
      </c>
      <c r="J62">
        <v>112</v>
      </c>
      <c r="K62">
        <v>112.72499999999999</v>
      </c>
      <c r="L62">
        <v>44</v>
      </c>
      <c r="M62">
        <v>109.747</v>
      </c>
      <c r="N62">
        <v>307</v>
      </c>
      <c r="O62">
        <v>103.193</v>
      </c>
      <c r="P62">
        <v>148</v>
      </c>
      <c r="Q62">
        <v>9.5327999999999999</v>
      </c>
      <c r="R62">
        <v>75</v>
      </c>
      <c r="S62">
        <f t="shared" si="0"/>
        <v>0.14178974597739274</v>
      </c>
      <c r="T62">
        <f t="shared" si="1"/>
        <v>74</v>
      </c>
      <c r="U62">
        <f t="shared" si="2"/>
        <v>854239.59414393734</v>
      </c>
      <c r="V62">
        <f t="shared" si="3"/>
        <v>62</v>
      </c>
      <c r="W62">
        <f t="shared" si="4"/>
        <v>24.791406822945646</v>
      </c>
      <c r="X62">
        <f t="shared" si="5"/>
        <v>188</v>
      </c>
      <c r="Y62">
        <f t="shared" si="6"/>
        <v>131</v>
      </c>
      <c r="Z62">
        <v>0.78659999999999997</v>
      </c>
      <c r="AA62">
        <f t="shared" si="7"/>
        <v>56</v>
      </c>
      <c r="AB62">
        <v>0.7571</v>
      </c>
      <c r="AC62">
        <f t="shared" si="8"/>
        <v>0.77184999999999993</v>
      </c>
      <c r="AD62">
        <f t="shared" si="9"/>
        <v>66</v>
      </c>
      <c r="AE62">
        <v>0.7863</v>
      </c>
      <c r="AF62">
        <f t="shared" si="10"/>
        <v>58</v>
      </c>
      <c r="AG62">
        <v>0.83499999999999996</v>
      </c>
      <c r="AH62">
        <f t="shared" si="11"/>
        <v>46</v>
      </c>
      <c r="AI62">
        <f t="shared" si="12"/>
        <v>72.833333333333329</v>
      </c>
      <c r="AJ62">
        <f>IF(C62=1,(AI62/Z62),REF)</f>
        <v>92.592592592592595</v>
      </c>
      <c r="AK62">
        <f t="shared" si="13"/>
        <v>66</v>
      </c>
      <c r="AL62">
        <f>IF(B62=1,(AI62/AC62),REF)</f>
        <v>94.362030619075384</v>
      </c>
      <c r="AM62">
        <f t="shared" si="14"/>
        <v>69</v>
      </c>
      <c r="AN62">
        <f t="shared" si="15"/>
        <v>66</v>
      </c>
      <c r="AO62" t="str">
        <f t="shared" si="16"/>
        <v>Pittsburgh</v>
      </c>
      <c r="AP62">
        <f t="shared" si="17"/>
        <v>0.55124249586091911</v>
      </c>
      <c r="AQ62">
        <f t="shared" si="18"/>
        <v>0.49411241816725621</v>
      </c>
      <c r="AR62">
        <f t="shared" si="19"/>
        <v>0.77142464226190488</v>
      </c>
      <c r="AS62" t="str">
        <f t="shared" si="20"/>
        <v>Pittsburgh</v>
      </c>
      <c r="AT62">
        <f t="shared" si="21"/>
        <v>61</v>
      </c>
      <c r="AU62">
        <f t="shared" si="22"/>
        <v>64.333333333333329</v>
      </c>
      <c r="AV62">
        <v>65</v>
      </c>
      <c r="AW62" t="str">
        <f t="shared" si="23"/>
        <v>Pittsburgh</v>
      </c>
      <c r="AX62" t="str">
        <f t="shared" si="24"/>
        <v/>
      </c>
      <c r="AY62">
        <v>61</v>
      </c>
    </row>
    <row r="63" spans="2:51" x14ac:dyDescent="0.25">
      <c r="B63">
        <v>1</v>
      </c>
      <c r="C63">
        <v>1</v>
      </c>
      <c r="D63" t="s">
        <v>131</v>
      </c>
      <c r="E63">
        <v>70.155699999999996</v>
      </c>
      <c r="F63">
        <v>135</v>
      </c>
      <c r="G63">
        <v>68.519099999999995</v>
      </c>
      <c r="H63">
        <v>141</v>
      </c>
      <c r="I63">
        <v>104.764</v>
      </c>
      <c r="J63">
        <v>149</v>
      </c>
      <c r="K63">
        <v>108.57299999999999</v>
      </c>
      <c r="L63">
        <v>95</v>
      </c>
      <c r="M63">
        <v>102.26300000000001</v>
      </c>
      <c r="N63">
        <v>142</v>
      </c>
      <c r="O63">
        <v>97.621399999999994</v>
      </c>
      <c r="P63">
        <v>53</v>
      </c>
      <c r="Q63">
        <v>10.9511</v>
      </c>
      <c r="R63">
        <v>68</v>
      </c>
      <c r="S63">
        <f t="shared" si="0"/>
        <v>0.15610420821116458</v>
      </c>
      <c r="T63">
        <f t="shared" si="1"/>
        <v>67</v>
      </c>
      <c r="U63">
        <f t="shared" si="2"/>
        <v>827002.14962842513</v>
      </c>
      <c r="V63">
        <f t="shared" si="3"/>
        <v>90</v>
      </c>
      <c r="W63">
        <f t="shared" si="4"/>
        <v>21.737474638978266</v>
      </c>
      <c r="X63">
        <f t="shared" si="5"/>
        <v>48</v>
      </c>
      <c r="Y63">
        <f t="shared" si="6"/>
        <v>57.5</v>
      </c>
      <c r="Z63">
        <v>0.76600000000000001</v>
      </c>
      <c r="AA63">
        <f t="shared" si="7"/>
        <v>61</v>
      </c>
      <c r="AB63">
        <v>0.78879999999999995</v>
      </c>
      <c r="AC63">
        <f t="shared" si="8"/>
        <v>0.77739999999999998</v>
      </c>
      <c r="AD63">
        <f t="shared" si="9"/>
        <v>62</v>
      </c>
      <c r="AE63">
        <v>0.67700000000000005</v>
      </c>
      <c r="AF63">
        <f t="shared" si="10"/>
        <v>101</v>
      </c>
      <c r="AG63">
        <v>0.79649999999999999</v>
      </c>
      <c r="AH63">
        <f t="shared" si="11"/>
        <v>59</v>
      </c>
      <c r="AI63">
        <f t="shared" si="12"/>
        <v>72.75</v>
      </c>
      <c r="AJ63">
        <f>IF(C63=1,(AI63/Z63),REF)</f>
        <v>94.97389033942558</v>
      </c>
      <c r="AK63">
        <f t="shared" si="13"/>
        <v>68</v>
      </c>
      <c r="AL63">
        <f>IF(B63=1,(AI63/AC63),REF)</f>
        <v>93.581167995883717</v>
      </c>
      <c r="AM63">
        <f t="shared" si="14"/>
        <v>67</v>
      </c>
      <c r="AN63">
        <f t="shared" si="15"/>
        <v>62</v>
      </c>
      <c r="AO63" t="str">
        <f t="shared" si="16"/>
        <v>Georgetown</v>
      </c>
      <c r="AP63">
        <f t="shared" si="17"/>
        <v>0.5354448177095017</v>
      </c>
      <c r="AQ63">
        <f t="shared" si="18"/>
        <v>0.49818253558208797</v>
      </c>
      <c r="AR63">
        <f t="shared" si="19"/>
        <v>0.76795115731234609</v>
      </c>
      <c r="AS63" t="str">
        <f t="shared" si="20"/>
        <v>Georgetown</v>
      </c>
      <c r="AT63">
        <f t="shared" si="21"/>
        <v>62</v>
      </c>
      <c r="AU63">
        <f t="shared" si="22"/>
        <v>62</v>
      </c>
      <c r="AV63">
        <v>63</v>
      </c>
      <c r="AW63" t="str">
        <f t="shared" si="23"/>
        <v>Georgetown</v>
      </c>
      <c r="AX63" t="str">
        <f t="shared" si="24"/>
        <v/>
      </c>
      <c r="AY63">
        <v>62</v>
      </c>
    </row>
    <row r="64" spans="2:51" x14ac:dyDescent="0.25">
      <c r="B64">
        <v>1</v>
      </c>
      <c r="C64">
        <v>1</v>
      </c>
      <c r="D64" t="s">
        <v>109</v>
      </c>
      <c r="E64">
        <v>71.535600000000002</v>
      </c>
      <c r="F64">
        <v>73</v>
      </c>
      <c r="G64">
        <v>70.023399999999995</v>
      </c>
      <c r="H64">
        <v>71</v>
      </c>
      <c r="I64">
        <v>109.91</v>
      </c>
      <c r="J64">
        <v>54</v>
      </c>
      <c r="K64">
        <v>107.974</v>
      </c>
      <c r="L64">
        <v>109</v>
      </c>
      <c r="M64">
        <v>96.222899999999996</v>
      </c>
      <c r="N64">
        <v>35</v>
      </c>
      <c r="O64">
        <v>96.490200000000002</v>
      </c>
      <c r="P64">
        <v>44</v>
      </c>
      <c r="Q64">
        <v>11.483599999999999</v>
      </c>
      <c r="R64">
        <v>64</v>
      </c>
      <c r="S64">
        <f t="shared" si="0"/>
        <v>0.16053265786545443</v>
      </c>
      <c r="T64">
        <f t="shared" si="1"/>
        <v>66</v>
      </c>
      <c r="U64">
        <f t="shared" si="2"/>
        <v>833989.5428284657</v>
      </c>
      <c r="V64">
        <f t="shared" si="3"/>
        <v>85</v>
      </c>
      <c r="W64">
        <f t="shared" si="4"/>
        <v>20.924298475873993</v>
      </c>
      <c r="X64">
        <f t="shared" si="5"/>
        <v>20</v>
      </c>
      <c r="Y64">
        <f t="shared" si="6"/>
        <v>43</v>
      </c>
      <c r="Z64">
        <v>0.75819999999999999</v>
      </c>
      <c r="AA64">
        <f t="shared" si="7"/>
        <v>63</v>
      </c>
      <c r="AB64">
        <v>0.76060000000000005</v>
      </c>
      <c r="AC64">
        <f t="shared" si="8"/>
        <v>0.75940000000000007</v>
      </c>
      <c r="AD64">
        <f t="shared" si="9"/>
        <v>71</v>
      </c>
      <c r="AE64">
        <v>0.73740000000000006</v>
      </c>
      <c r="AF64">
        <f t="shared" si="10"/>
        <v>80</v>
      </c>
      <c r="AG64">
        <v>0.79110000000000003</v>
      </c>
      <c r="AH64">
        <f t="shared" si="11"/>
        <v>61</v>
      </c>
      <c r="AI64">
        <f t="shared" si="12"/>
        <v>67.666666666666671</v>
      </c>
      <c r="AJ64">
        <f>IF(C64=1,(AI64/Z64),REF)</f>
        <v>89.246460916205052</v>
      </c>
      <c r="AK64">
        <f t="shared" si="13"/>
        <v>63</v>
      </c>
      <c r="AL64">
        <f>IF(B64=1,(AI64/AC64),REF)</f>
        <v>89.105434114651914</v>
      </c>
      <c r="AM64">
        <f t="shared" si="14"/>
        <v>65</v>
      </c>
      <c r="AN64">
        <f t="shared" si="15"/>
        <v>63</v>
      </c>
      <c r="AO64" t="str">
        <f t="shared" si="16"/>
        <v>East Tennessee St.</v>
      </c>
      <c r="AP64">
        <f t="shared" si="17"/>
        <v>0.53329934780302612</v>
      </c>
      <c r="AQ64">
        <f t="shared" si="18"/>
        <v>0.48963797043864404</v>
      </c>
      <c r="AR64">
        <f t="shared" si="19"/>
        <v>0.76476430766388637</v>
      </c>
      <c r="AS64" t="str">
        <f t="shared" si="20"/>
        <v>East Tennessee St.</v>
      </c>
      <c r="AT64">
        <f t="shared" si="21"/>
        <v>63</v>
      </c>
      <c r="AU64">
        <f t="shared" si="22"/>
        <v>65.666666666666671</v>
      </c>
      <c r="AV64">
        <v>64</v>
      </c>
      <c r="AW64" t="str">
        <f t="shared" si="23"/>
        <v>East Tennessee St.</v>
      </c>
      <c r="AX64" t="str">
        <f t="shared" si="24"/>
        <v/>
      </c>
      <c r="AY64">
        <v>63</v>
      </c>
    </row>
    <row r="65" spans="2:51" x14ac:dyDescent="0.25">
      <c r="B65">
        <v>1</v>
      </c>
      <c r="C65">
        <v>1</v>
      </c>
      <c r="D65" t="s">
        <v>360</v>
      </c>
      <c r="E65">
        <v>68.847499999999997</v>
      </c>
      <c r="F65">
        <v>215</v>
      </c>
      <c r="G65">
        <v>68.183400000000006</v>
      </c>
      <c r="H65">
        <v>169</v>
      </c>
      <c r="I65">
        <v>106.82599999999999</v>
      </c>
      <c r="J65">
        <v>102</v>
      </c>
      <c r="K65">
        <v>110.018</v>
      </c>
      <c r="L65">
        <v>73</v>
      </c>
      <c r="M65">
        <v>95.042599999999993</v>
      </c>
      <c r="N65">
        <v>20</v>
      </c>
      <c r="O65">
        <v>95.715999999999994</v>
      </c>
      <c r="P65">
        <v>36</v>
      </c>
      <c r="Q65">
        <v>14.3025</v>
      </c>
      <c r="R65">
        <v>52</v>
      </c>
      <c r="S65">
        <f t="shared" si="0"/>
        <v>0.20773448563854907</v>
      </c>
      <c r="T65">
        <f t="shared" si="1"/>
        <v>52</v>
      </c>
      <c r="U65">
        <f t="shared" si="2"/>
        <v>833327.40840658988</v>
      </c>
      <c r="V65">
        <f t="shared" si="3"/>
        <v>86</v>
      </c>
      <c r="W65">
        <f t="shared" si="4"/>
        <v>21.462835201129522</v>
      </c>
      <c r="X65">
        <f t="shared" si="5"/>
        <v>38</v>
      </c>
      <c r="Y65">
        <f t="shared" si="6"/>
        <v>45</v>
      </c>
      <c r="Z65">
        <v>0.71409999999999996</v>
      </c>
      <c r="AA65">
        <f t="shared" si="7"/>
        <v>76</v>
      </c>
      <c r="AB65">
        <v>0.86950000000000005</v>
      </c>
      <c r="AC65">
        <f t="shared" si="8"/>
        <v>0.79180000000000006</v>
      </c>
      <c r="AD65">
        <f t="shared" si="9"/>
        <v>57</v>
      </c>
      <c r="AE65">
        <v>0.76449999999999996</v>
      </c>
      <c r="AF65">
        <f t="shared" si="10"/>
        <v>67</v>
      </c>
      <c r="AG65">
        <v>0.75619999999999998</v>
      </c>
      <c r="AH65">
        <f t="shared" si="11"/>
        <v>72</v>
      </c>
      <c r="AI65">
        <f t="shared" si="12"/>
        <v>63.166666666666664</v>
      </c>
      <c r="AJ65">
        <f>IF(C65=1,(AI65/Z65),REF)</f>
        <v>88.456331979648041</v>
      </c>
      <c r="AK65">
        <f t="shared" si="13"/>
        <v>59</v>
      </c>
      <c r="AL65">
        <f>IF(B65=1,(AI65/AC65),REF)</f>
        <v>79.776037719962943</v>
      </c>
      <c r="AM65">
        <f t="shared" si="14"/>
        <v>57</v>
      </c>
      <c r="AN65">
        <f t="shared" si="15"/>
        <v>57</v>
      </c>
      <c r="AO65" t="str">
        <f t="shared" si="16"/>
        <v>VCU</v>
      </c>
      <c r="AP65">
        <f t="shared" si="17"/>
        <v>0.50272735035544913</v>
      </c>
      <c r="AQ65">
        <f t="shared" si="18"/>
        <v>0.51763538877291426</v>
      </c>
      <c r="AR65">
        <f t="shared" si="19"/>
        <v>0.76399380693461783</v>
      </c>
      <c r="AS65" t="str">
        <f t="shared" si="20"/>
        <v>VCU</v>
      </c>
      <c r="AT65">
        <f t="shared" si="21"/>
        <v>64</v>
      </c>
      <c r="AU65">
        <f t="shared" si="22"/>
        <v>59.333333333333336</v>
      </c>
      <c r="AV65">
        <v>60</v>
      </c>
      <c r="AW65" t="str">
        <f t="shared" si="23"/>
        <v>VCU</v>
      </c>
      <c r="AX65" t="str">
        <f t="shared" si="24"/>
        <v/>
      </c>
      <c r="AY65">
        <v>64</v>
      </c>
    </row>
    <row r="66" spans="2:51" x14ac:dyDescent="0.25">
      <c r="B66">
        <v>1</v>
      </c>
      <c r="C66">
        <v>1</v>
      </c>
      <c r="D66" s="3" t="s">
        <v>349</v>
      </c>
      <c r="E66" s="3">
        <v>70.816699999999997</v>
      </c>
      <c r="F66" s="3">
        <v>103</v>
      </c>
      <c r="G66" s="3">
        <v>68.896799999999999</v>
      </c>
      <c r="H66" s="3">
        <v>116</v>
      </c>
      <c r="I66" s="3">
        <v>110.855</v>
      </c>
      <c r="J66" s="3">
        <v>43</v>
      </c>
      <c r="K66" s="3">
        <v>112.508</v>
      </c>
      <c r="L66" s="3">
        <v>46</v>
      </c>
      <c r="M66" s="3">
        <v>102.91200000000001</v>
      </c>
      <c r="N66" s="3">
        <v>161</v>
      </c>
      <c r="O66" s="3">
        <v>100.16800000000001</v>
      </c>
      <c r="P66" s="3">
        <v>86</v>
      </c>
      <c r="Q66" s="3">
        <v>12.3407</v>
      </c>
      <c r="R66" s="3">
        <v>61</v>
      </c>
      <c r="S66">
        <f t="shared" ref="S66:S129" si="25">(K66-O66)/E66</f>
        <v>0.17425268333599264</v>
      </c>
      <c r="T66">
        <f t="shared" ref="T66:T129" si="26">RANK(S66,S:S,0)</f>
        <v>62</v>
      </c>
      <c r="U66">
        <f t="shared" ref="U66:U129" si="27">(K66^2)*E66</f>
        <v>896401.3339672687</v>
      </c>
      <c r="V66">
        <f t="shared" ref="V66:V129" si="28">RANK(U66,U:U,0)</f>
        <v>43</v>
      </c>
      <c r="W66">
        <f t="shared" ref="W66:W129" si="29">O66^1.6/E66</f>
        <v>22.440406458067049</v>
      </c>
      <c r="X66">
        <f t="shared" ref="X66:X129" si="30">RANK(W66,W:W,1)</f>
        <v>65</v>
      </c>
      <c r="Y66">
        <f t="shared" ref="Y66:Y129" si="31">AVERAGE(X66,T66)</f>
        <v>63.5</v>
      </c>
      <c r="Z66" s="3">
        <v>0.7268</v>
      </c>
      <c r="AA66">
        <f t="shared" ref="AA66:AA129" si="32">RANK(Z66,Z:Z,0)</f>
        <v>74</v>
      </c>
      <c r="AB66" s="3">
        <v>0.82099999999999995</v>
      </c>
      <c r="AC66" s="3">
        <f t="shared" ref="AC66:AC129" si="33">(Z66+AB66)/2</f>
        <v>0.77390000000000003</v>
      </c>
      <c r="AD66">
        <f t="shared" ref="AD66:AD129" si="34">RANK(AC66,AC:AC,0)</f>
        <v>65</v>
      </c>
      <c r="AE66">
        <v>0.68889999999999996</v>
      </c>
      <c r="AF66">
        <f t="shared" ref="AF66:AF129" si="35">RANK(AE66,AE:AE,0)</f>
        <v>97</v>
      </c>
      <c r="AG66">
        <v>0.81140000000000001</v>
      </c>
      <c r="AH66">
        <f t="shared" ref="AH66:AH129" si="36">RANK(AG66,AG:AG,0)</f>
        <v>54</v>
      </c>
      <c r="AI66">
        <f t="shared" ref="AI66:AI129" si="37">(T66+V66+(AD66+AF66)+AH66+Y66)/6</f>
        <v>64.083333333333329</v>
      </c>
      <c r="AJ66" s="3">
        <f>IF(C66=1,(AI66/Z66),REF)</f>
        <v>88.171895065125653</v>
      </c>
      <c r="AK66">
        <f t="shared" ref="AK66:AK129" si="38">RANK(AJ66,AJ:AJ,1)</f>
        <v>58</v>
      </c>
      <c r="AL66" s="3">
        <f>IF(B66=1,(AI66/AC66),REF)</f>
        <v>82.805702717836056</v>
      </c>
      <c r="AM66">
        <f t="shared" ref="AM66:AM129" si="39">RANK(AL66,AL:AL,1)</f>
        <v>59</v>
      </c>
      <c r="AN66" s="3">
        <f t="shared" ref="AN66:AN129" si="40">MIN(AK66,AM66,AD66)</f>
        <v>58</v>
      </c>
      <c r="AO66" s="3" t="str">
        <f t="shared" ref="AO66:AO129" si="41">D66</f>
        <v>USC</v>
      </c>
      <c r="AP66" s="3">
        <f t="shared" ref="AP66:AP129" si="42">(Z66*(($BD$2)/((AJ66)))^(1/10))</f>
        <v>0.51183298902144836</v>
      </c>
      <c r="AQ66" s="3">
        <f t="shared" ref="AQ66:AQ129" si="43">(AC66*(($BC$2)/((AL66)))^(1/8))</f>
        <v>0.50358157972751039</v>
      </c>
      <c r="AR66">
        <f t="shared" ref="AR66:AR129" si="44">((AP66+AQ66)/2)^(1/2.5)</f>
        <v>0.76250967371972422</v>
      </c>
      <c r="AS66" s="3" t="str">
        <f t="shared" ref="AS66:AS129" si="45">AO66</f>
        <v>USC</v>
      </c>
      <c r="AT66">
        <f t="shared" ref="AT66:AT129" si="46">RANK(AR66,AR:AR,0)</f>
        <v>65</v>
      </c>
      <c r="AU66" s="3">
        <f t="shared" ref="AU66:AU129" si="47">(AT66+AN66+AD66)/3</f>
        <v>62.666666666666664</v>
      </c>
      <c r="AV66">
        <v>67</v>
      </c>
      <c r="AW66" s="3" t="str">
        <f t="shared" ref="AW66:AW129" si="48">AS66</f>
        <v>USC</v>
      </c>
      <c r="AX66" t="str">
        <f t="shared" ref="AX66:AX129" si="49">IF(OR(((RANK(Z66,Z:Z,0))&lt;17),(RANK(AB66,AB:AB,0)&lt;17)),"y","")</f>
        <v/>
      </c>
      <c r="AY66">
        <v>65</v>
      </c>
    </row>
    <row r="67" spans="2:51" x14ac:dyDescent="0.25">
      <c r="B67">
        <v>1</v>
      </c>
      <c r="C67">
        <v>1</v>
      </c>
      <c r="D67" t="s">
        <v>97</v>
      </c>
      <c r="E67">
        <v>69.470600000000005</v>
      </c>
      <c r="F67">
        <v>179</v>
      </c>
      <c r="G67">
        <v>68.353700000000003</v>
      </c>
      <c r="H67">
        <v>156</v>
      </c>
      <c r="I67">
        <v>105.514</v>
      </c>
      <c r="J67">
        <v>133</v>
      </c>
      <c r="K67">
        <v>108.467</v>
      </c>
      <c r="L67">
        <v>99</v>
      </c>
      <c r="M67">
        <v>102.44199999999999</v>
      </c>
      <c r="N67">
        <v>147</v>
      </c>
      <c r="O67">
        <v>100.65300000000001</v>
      </c>
      <c r="P67">
        <v>91</v>
      </c>
      <c r="Q67">
        <v>7.8145199999999999</v>
      </c>
      <c r="R67">
        <v>84</v>
      </c>
      <c r="S67">
        <f t="shared" si="25"/>
        <v>0.11247923582062042</v>
      </c>
      <c r="T67">
        <f t="shared" si="26"/>
        <v>84</v>
      </c>
      <c r="U67">
        <f t="shared" si="27"/>
        <v>817327.86753688345</v>
      </c>
      <c r="V67">
        <f t="shared" si="28"/>
        <v>100</v>
      </c>
      <c r="W67">
        <f t="shared" si="29"/>
        <v>23.05269520296866</v>
      </c>
      <c r="X67">
        <f t="shared" si="30"/>
        <v>92</v>
      </c>
      <c r="Y67">
        <f t="shared" si="31"/>
        <v>88</v>
      </c>
      <c r="Z67">
        <v>0.79590000000000005</v>
      </c>
      <c r="AA67">
        <f t="shared" si="32"/>
        <v>51</v>
      </c>
      <c r="AB67">
        <v>0.66279999999999994</v>
      </c>
      <c r="AC67">
        <f t="shared" si="33"/>
        <v>0.72934999999999994</v>
      </c>
      <c r="AD67">
        <f t="shared" si="34"/>
        <v>77</v>
      </c>
      <c r="AE67">
        <v>0.77790000000000004</v>
      </c>
      <c r="AF67">
        <f t="shared" si="35"/>
        <v>63</v>
      </c>
      <c r="AG67">
        <v>0.7893</v>
      </c>
      <c r="AH67">
        <f t="shared" si="36"/>
        <v>63</v>
      </c>
      <c r="AI67">
        <f t="shared" si="37"/>
        <v>79.166666666666671</v>
      </c>
      <c r="AJ67">
        <f>IF(C67=1,(AI67/Z67),REF)</f>
        <v>99.468107383674663</v>
      </c>
      <c r="AK67">
        <f t="shared" si="38"/>
        <v>69</v>
      </c>
      <c r="AL67">
        <f>IF(B67=1,(AI67/AC67),REF)</f>
        <v>108.54413747400655</v>
      </c>
      <c r="AM67">
        <f t="shared" si="39"/>
        <v>75</v>
      </c>
      <c r="AN67">
        <f t="shared" si="40"/>
        <v>69</v>
      </c>
      <c r="AO67" t="str">
        <f t="shared" si="41"/>
        <v>Davidson</v>
      </c>
      <c r="AP67">
        <f t="shared" si="42"/>
        <v>0.55377901186640399</v>
      </c>
      <c r="AQ67">
        <f t="shared" si="43"/>
        <v>0.45880454441744972</v>
      </c>
      <c r="AR67">
        <f t="shared" si="44"/>
        <v>0.76165859961233395</v>
      </c>
      <c r="AS67" t="str">
        <f t="shared" si="45"/>
        <v>Davidson</v>
      </c>
      <c r="AT67">
        <f t="shared" si="46"/>
        <v>66</v>
      </c>
      <c r="AU67">
        <f t="shared" si="47"/>
        <v>70.666666666666671</v>
      </c>
      <c r="AV67">
        <v>71</v>
      </c>
      <c r="AW67" t="str">
        <f t="shared" si="48"/>
        <v>Davidson</v>
      </c>
      <c r="AX67" t="str">
        <f t="shared" si="49"/>
        <v/>
      </c>
      <c r="AY67">
        <v>66</v>
      </c>
    </row>
    <row r="68" spans="2:51" x14ac:dyDescent="0.25">
      <c r="B68">
        <v>1</v>
      </c>
      <c r="C68">
        <v>1</v>
      </c>
      <c r="D68" t="s">
        <v>361</v>
      </c>
      <c r="E68">
        <v>65.264399999999995</v>
      </c>
      <c r="F68">
        <v>326</v>
      </c>
      <c r="G68">
        <v>64.333600000000004</v>
      </c>
      <c r="H68">
        <v>313</v>
      </c>
      <c r="I68">
        <v>112.739</v>
      </c>
      <c r="J68">
        <v>23</v>
      </c>
      <c r="K68">
        <v>110.83199999999999</v>
      </c>
      <c r="L68">
        <v>61</v>
      </c>
      <c r="M68">
        <v>96.282700000000006</v>
      </c>
      <c r="N68">
        <v>36</v>
      </c>
      <c r="O68">
        <v>98.947699999999998</v>
      </c>
      <c r="P68">
        <v>67</v>
      </c>
      <c r="Q68">
        <v>11.8847</v>
      </c>
      <c r="R68">
        <v>63</v>
      </c>
      <c r="S68">
        <f t="shared" si="25"/>
        <v>0.18209467948835809</v>
      </c>
      <c r="T68">
        <f t="shared" si="26"/>
        <v>60</v>
      </c>
      <c r="U68">
        <f t="shared" si="27"/>
        <v>801690.4133600255</v>
      </c>
      <c r="V68">
        <f t="shared" si="28"/>
        <v>118</v>
      </c>
      <c r="W68">
        <f t="shared" si="29"/>
        <v>23.876616069136013</v>
      </c>
      <c r="X68">
        <f t="shared" si="30"/>
        <v>137</v>
      </c>
      <c r="Y68">
        <f t="shared" si="31"/>
        <v>98.5</v>
      </c>
      <c r="Z68">
        <v>0.75290000000000001</v>
      </c>
      <c r="AA68">
        <f t="shared" si="32"/>
        <v>69</v>
      </c>
      <c r="AB68">
        <v>0.78959999999999997</v>
      </c>
      <c r="AC68">
        <f t="shared" si="33"/>
        <v>0.77124999999999999</v>
      </c>
      <c r="AD68">
        <f t="shared" si="34"/>
        <v>67</v>
      </c>
      <c r="AE68">
        <v>0.79920000000000002</v>
      </c>
      <c r="AF68">
        <f t="shared" si="35"/>
        <v>55</v>
      </c>
      <c r="AG68">
        <v>0.69130000000000003</v>
      </c>
      <c r="AH68">
        <f t="shared" si="36"/>
        <v>96</v>
      </c>
      <c r="AI68">
        <f t="shared" si="37"/>
        <v>82.416666666666671</v>
      </c>
      <c r="AJ68">
        <f>IF(C68=1,(AI68/Z68),REF)</f>
        <v>109.46562181785984</v>
      </c>
      <c r="AK68">
        <f t="shared" si="38"/>
        <v>74</v>
      </c>
      <c r="AL68">
        <f>IF(B68=1,(AI68/AC68),REF)</f>
        <v>106.86115613182065</v>
      </c>
      <c r="AM68">
        <f t="shared" si="39"/>
        <v>73</v>
      </c>
      <c r="AN68">
        <f t="shared" si="40"/>
        <v>67</v>
      </c>
      <c r="AO68" t="str">
        <f t="shared" si="41"/>
        <v>Vermont</v>
      </c>
      <c r="AP68">
        <f t="shared" si="42"/>
        <v>0.51886681444406202</v>
      </c>
      <c r="AQ68">
        <f t="shared" si="43"/>
        <v>0.48611073688005835</v>
      </c>
      <c r="AR68">
        <f t="shared" si="44"/>
        <v>0.75936494741282878</v>
      </c>
      <c r="AS68" t="str">
        <f t="shared" si="45"/>
        <v>Vermont</v>
      </c>
      <c r="AT68">
        <f t="shared" si="46"/>
        <v>67</v>
      </c>
      <c r="AU68">
        <f t="shared" si="47"/>
        <v>67</v>
      </c>
      <c r="AV68">
        <v>62</v>
      </c>
      <c r="AW68" t="str">
        <f t="shared" si="48"/>
        <v>Vermont</v>
      </c>
      <c r="AX68" t="str">
        <f t="shared" si="49"/>
        <v/>
      </c>
      <c r="AY68">
        <v>67</v>
      </c>
    </row>
    <row r="69" spans="2:51" x14ac:dyDescent="0.25">
      <c r="B69">
        <v>1</v>
      </c>
      <c r="C69">
        <v>1</v>
      </c>
      <c r="D69" t="s">
        <v>207</v>
      </c>
      <c r="E69">
        <v>73.459199999999996</v>
      </c>
      <c r="F69">
        <v>29</v>
      </c>
      <c r="G69">
        <v>71.453999999999994</v>
      </c>
      <c r="H69">
        <v>33</v>
      </c>
      <c r="I69">
        <v>105.032</v>
      </c>
      <c r="J69">
        <v>142</v>
      </c>
      <c r="K69">
        <v>110.101</v>
      </c>
      <c r="L69">
        <v>70</v>
      </c>
      <c r="M69">
        <v>102.926</v>
      </c>
      <c r="N69">
        <v>162</v>
      </c>
      <c r="O69">
        <v>100.733</v>
      </c>
      <c r="P69">
        <v>92</v>
      </c>
      <c r="Q69">
        <v>9.3676499999999994</v>
      </c>
      <c r="R69">
        <v>77</v>
      </c>
      <c r="S69">
        <f t="shared" si="25"/>
        <v>0.12752657257361905</v>
      </c>
      <c r="T69">
        <f t="shared" si="26"/>
        <v>78</v>
      </c>
      <c r="U69">
        <f t="shared" si="27"/>
        <v>890489.33278129913</v>
      </c>
      <c r="V69">
        <f t="shared" si="28"/>
        <v>48</v>
      </c>
      <c r="W69">
        <f t="shared" si="29"/>
        <v>21.82873832235148</v>
      </c>
      <c r="X69">
        <f t="shared" si="30"/>
        <v>49</v>
      </c>
      <c r="Y69">
        <f t="shared" si="31"/>
        <v>63.5</v>
      </c>
      <c r="Z69">
        <v>0.75790000000000002</v>
      </c>
      <c r="AA69">
        <f t="shared" si="32"/>
        <v>64</v>
      </c>
      <c r="AB69">
        <v>0.68710000000000004</v>
      </c>
      <c r="AC69">
        <f t="shared" si="33"/>
        <v>0.72250000000000003</v>
      </c>
      <c r="AD69">
        <f t="shared" si="34"/>
        <v>79</v>
      </c>
      <c r="AE69">
        <v>0.78120000000000001</v>
      </c>
      <c r="AF69">
        <f t="shared" si="35"/>
        <v>62</v>
      </c>
      <c r="AG69">
        <v>0.71099999999999997</v>
      </c>
      <c r="AH69">
        <f t="shared" si="36"/>
        <v>88</v>
      </c>
      <c r="AI69">
        <f t="shared" si="37"/>
        <v>69.75</v>
      </c>
      <c r="AJ69">
        <f>IF(C69=1,(AI69/Z69),REF)</f>
        <v>92.030610898535429</v>
      </c>
      <c r="AK69">
        <f t="shared" si="38"/>
        <v>65</v>
      </c>
      <c r="AL69">
        <f>IF(B69=1,(AI69/AC69),REF)</f>
        <v>96.539792387543244</v>
      </c>
      <c r="AM69">
        <f t="shared" si="39"/>
        <v>70</v>
      </c>
      <c r="AN69">
        <f t="shared" si="40"/>
        <v>65</v>
      </c>
      <c r="AO69" t="str">
        <f t="shared" si="41"/>
        <v>Mississippi</v>
      </c>
      <c r="AP69">
        <f t="shared" si="42"/>
        <v>0.53145322812054285</v>
      </c>
      <c r="AQ69">
        <f t="shared" si="43"/>
        <v>0.46120294994521094</v>
      </c>
      <c r="AR69">
        <f t="shared" si="44"/>
        <v>0.75562712872711013</v>
      </c>
      <c r="AS69" t="str">
        <f t="shared" si="45"/>
        <v>Mississippi</v>
      </c>
      <c r="AT69">
        <f t="shared" si="46"/>
        <v>68</v>
      </c>
      <c r="AU69">
        <f t="shared" si="47"/>
        <v>70.666666666666671</v>
      </c>
      <c r="AV69">
        <v>77</v>
      </c>
      <c r="AW69" t="str">
        <f t="shared" si="48"/>
        <v>Mississippi</v>
      </c>
      <c r="AX69" t="str">
        <f t="shared" si="49"/>
        <v/>
      </c>
      <c r="AY69">
        <v>68</v>
      </c>
    </row>
    <row r="70" spans="2:51" x14ac:dyDescent="0.25">
      <c r="B70">
        <v>1</v>
      </c>
      <c r="C70">
        <v>1</v>
      </c>
      <c r="D70" t="s">
        <v>51</v>
      </c>
      <c r="E70">
        <v>75.228499999999997</v>
      </c>
      <c r="F70">
        <v>11</v>
      </c>
      <c r="G70">
        <v>73.500500000000002</v>
      </c>
      <c r="H70">
        <v>10</v>
      </c>
      <c r="I70">
        <v>106.06100000000001</v>
      </c>
      <c r="J70">
        <v>119</v>
      </c>
      <c r="K70">
        <v>111.72</v>
      </c>
      <c r="L70">
        <v>54</v>
      </c>
      <c r="M70">
        <v>105.17</v>
      </c>
      <c r="N70">
        <v>208</v>
      </c>
      <c r="O70">
        <v>103.446</v>
      </c>
      <c r="P70">
        <v>158</v>
      </c>
      <c r="Q70">
        <v>8.2742400000000007</v>
      </c>
      <c r="R70">
        <v>83</v>
      </c>
      <c r="S70">
        <f t="shared" si="25"/>
        <v>0.10998491263284528</v>
      </c>
      <c r="T70">
        <f t="shared" si="26"/>
        <v>86</v>
      </c>
      <c r="U70">
        <f t="shared" si="27"/>
        <v>938953.87039439986</v>
      </c>
      <c r="V70">
        <f t="shared" si="28"/>
        <v>28</v>
      </c>
      <c r="W70">
        <f t="shared" si="29"/>
        <v>22.241266870367149</v>
      </c>
      <c r="X70">
        <f t="shared" si="30"/>
        <v>59</v>
      </c>
      <c r="Y70">
        <f t="shared" si="31"/>
        <v>72.5</v>
      </c>
      <c r="Z70">
        <v>0.73080000000000001</v>
      </c>
      <c r="AA70">
        <f t="shared" si="32"/>
        <v>72</v>
      </c>
      <c r="AB70">
        <v>0.74039999999999995</v>
      </c>
      <c r="AC70">
        <f t="shared" si="33"/>
        <v>0.73560000000000003</v>
      </c>
      <c r="AD70">
        <f t="shared" si="34"/>
        <v>76</v>
      </c>
      <c r="AE70">
        <v>0.75700000000000001</v>
      </c>
      <c r="AF70">
        <f t="shared" si="35"/>
        <v>71</v>
      </c>
      <c r="AG70">
        <v>0.81130000000000002</v>
      </c>
      <c r="AH70">
        <f t="shared" si="36"/>
        <v>55</v>
      </c>
      <c r="AI70">
        <f t="shared" si="37"/>
        <v>64.75</v>
      </c>
      <c r="AJ70">
        <f>IF(C70=1,(AI70/Z70),REF)</f>
        <v>88.601532567049802</v>
      </c>
      <c r="AK70">
        <f t="shared" si="38"/>
        <v>60</v>
      </c>
      <c r="AL70">
        <f>IF(B70=1,(AI70/AC70),REF)</f>
        <v>88.023382272974445</v>
      </c>
      <c r="AM70">
        <f t="shared" si="39"/>
        <v>63</v>
      </c>
      <c r="AN70">
        <f t="shared" si="40"/>
        <v>60</v>
      </c>
      <c r="AO70" t="str">
        <f t="shared" si="41"/>
        <v>Auburn</v>
      </c>
      <c r="AP70">
        <f t="shared" si="42"/>
        <v>0.51439979644158018</v>
      </c>
      <c r="AQ70">
        <f t="shared" si="43"/>
        <v>0.47501736272161726</v>
      </c>
      <c r="AR70">
        <f t="shared" si="44"/>
        <v>0.75463992263475577</v>
      </c>
      <c r="AS70" t="str">
        <f t="shared" si="45"/>
        <v>Auburn</v>
      </c>
      <c r="AT70">
        <f t="shared" si="46"/>
        <v>69</v>
      </c>
      <c r="AU70">
        <f t="shared" si="47"/>
        <v>68.333333333333329</v>
      </c>
      <c r="AV70">
        <v>75</v>
      </c>
      <c r="AW70" t="str">
        <f t="shared" si="48"/>
        <v>Auburn</v>
      </c>
      <c r="AX70" t="str">
        <f t="shared" si="49"/>
        <v/>
      </c>
      <c r="AY70">
        <v>69</v>
      </c>
    </row>
    <row r="71" spans="2:51" x14ac:dyDescent="0.25">
      <c r="B71">
        <v>1</v>
      </c>
      <c r="C71">
        <v>1</v>
      </c>
      <c r="D71" t="s">
        <v>340</v>
      </c>
      <c r="E71">
        <v>66.188800000000001</v>
      </c>
      <c r="F71">
        <v>308</v>
      </c>
      <c r="G71">
        <v>65.606099999999998</v>
      </c>
      <c r="H71">
        <v>281</v>
      </c>
      <c r="I71">
        <v>100.904</v>
      </c>
      <c r="J71">
        <v>228</v>
      </c>
      <c r="K71">
        <v>103.857</v>
      </c>
      <c r="L71">
        <v>183</v>
      </c>
      <c r="M71">
        <v>91.586299999999994</v>
      </c>
      <c r="N71">
        <v>6</v>
      </c>
      <c r="O71">
        <v>92.860600000000005</v>
      </c>
      <c r="P71">
        <v>17</v>
      </c>
      <c r="Q71">
        <v>10.996499999999999</v>
      </c>
      <c r="R71">
        <v>67</v>
      </c>
      <c r="S71">
        <f t="shared" si="25"/>
        <v>0.16613686907754777</v>
      </c>
      <c r="T71">
        <f t="shared" si="26"/>
        <v>64</v>
      </c>
      <c r="U71">
        <f t="shared" si="27"/>
        <v>713930.69462757115</v>
      </c>
      <c r="V71">
        <f t="shared" si="28"/>
        <v>235</v>
      </c>
      <c r="W71">
        <f t="shared" si="29"/>
        <v>21.26894113567419</v>
      </c>
      <c r="X71">
        <f t="shared" si="30"/>
        <v>34</v>
      </c>
      <c r="Y71">
        <f t="shared" si="31"/>
        <v>49</v>
      </c>
      <c r="Z71">
        <v>0.72089999999999999</v>
      </c>
      <c r="AA71">
        <f t="shared" si="32"/>
        <v>75</v>
      </c>
      <c r="AB71">
        <v>0.85660000000000003</v>
      </c>
      <c r="AC71">
        <f t="shared" si="33"/>
        <v>0.78875000000000006</v>
      </c>
      <c r="AD71">
        <f t="shared" si="34"/>
        <v>60</v>
      </c>
      <c r="AE71">
        <v>0.74339999999999995</v>
      </c>
      <c r="AF71">
        <f t="shared" si="35"/>
        <v>76</v>
      </c>
      <c r="AG71">
        <v>0.78249999999999997</v>
      </c>
      <c r="AH71">
        <f t="shared" si="36"/>
        <v>66</v>
      </c>
      <c r="AI71">
        <f t="shared" si="37"/>
        <v>91.666666666666671</v>
      </c>
      <c r="AJ71">
        <f>IF(C71=1,(AI71/Z71),REF)</f>
        <v>127.15586997734314</v>
      </c>
      <c r="AK71">
        <f t="shared" si="38"/>
        <v>81</v>
      </c>
      <c r="AL71">
        <f>IF(B71=1,(AI71/AC71),REF)</f>
        <v>116.21764395139989</v>
      </c>
      <c r="AM71">
        <f t="shared" si="39"/>
        <v>79</v>
      </c>
      <c r="AN71">
        <f t="shared" si="40"/>
        <v>60</v>
      </c>
      <c r="AO71" t="str">
        <f t="shared" si="41"/>
        <v>UCF</v>
      </c>
      <c r="AP71">
        <f t="shared" si="42"/>
        <v>0.48942681151019246</v>
      </c>
      <c r="AQ71">
        <f t="shared" si="43"/>
        <v>0.49195217386618867</v>
      </c>
      <c r="AR71">
        <f t="shared" si="44"/>
        <v>0.75218159640215854</v>
      </c>
      <c r="AS71" t="str">
        <f t="shared" si="45"/>
        <v>UCF</v>
      </c>
      <c r="AT71">
        <f t="shared" si="46"/>
        <v>70</v>
      </c>
      <c r="AU71">
        <f t="shared" si="47"/>
        <v>63.333333333333336</v>
      </c>
      <c r="AV71">
        <v>66</v>
      </c>
      <c r="AW71" t="str">
        <f t="shared" si="48"/>
        <v>UCF</v>
      </c>
      <c r="AX71" t="str">
        <f t="shared" si="49"/>
        <v/>
      </c>
      <c r="AY71">
        <v>70</v>
      </c>
    </row>
    <row r="72" spans="2:51" x14ac:dyDescent="0.25">
      <c r="B72">
        <v>1</v>
      </c>
      <c r="C72">
        <v>1</v>
      </c>
      <c r="D72" t="s">
        <v>250</v>
      </c>
      <c r="E72">
        <v>68.656400000000005</v>
      </c>
      <c r="F72">
        <v>226</v>
      </c>
      <c r="G72">
        <v>67.863699999999994</v>
      </c>
      <c r="H72">
        <v>192</v>
      </c>
      <c r="I72">
        <v>105.55500000000001</v>
      </c>
      <c r="J72">
        <v>132</v>
      </c>
      <c r="K72">
        <v>111.319</v>
      </c>
      <c r="L72">
        <v>57</v>
      </c>
      <c r="M72">
        <v>101.249</v>
      </c>
      <c r="N72">
        <v>120</v>
      </c>
      <c r="O72">
        <v>100.999</v>
      </c>
      <c r="P72">
        <v>94</v>
      </c>
      <c r="Q72">
        <v>10.319900000000001</v>
      </c>
      <c r="R72">
        <v>71</v>
      </c>
      <c r="S72">
        <f t="shared" si="25"/>
        <v>0.15031373622852359</v>
      </c>
      <c r="T72">
        <f t="shared" si="26"/>
        <v>70</v>
      </c>
      <c r="U72">
        <f t="shared" si="27"/>
        <v>850784.59987912048</v>
      </c>
      <c r="V72">
        <f t="shared" si="28"/>
        <v>66</v>
      </c>
      <c r="W72">
        <f t="shared" si="29"/>
        <v>23.454506022333245</v>
      </c>
      <c r="X72">
        <f t="shared" si="30"/>
        <v>110</v>
      </c>
      <c r="Y72">
        <f t="shared" si="31"/>
        <v>90</v>
      </c>
      <c r="Z72">
        <v>0.69940000000000002</v>
      </c>
      <c r="AA72">
        <f t="shared" si="32"/>
        <v>80</v>
      </c>
      <c r="AB72">
        <v>0.83309999999999995</v>
      </c>
      <c r="AC72">
        <f t="shared" si="33"/>
        <v>0.76624999999999999</v>
      </c>
      <c r="AD72">
        <f t="shared" si="34"/>
        <v>69</v>
      </c>
      <c r="AE72">
        <v>0.73529999999999995</v>
      </c>
      <c r="AF72">
        <f t="shared" si="35"/>
        <v>83</v>
      </c>
      <c r="AG72">
        <v>0.8377</v>
      </c>
      <c r="AH72">
        <f t="shared" si="36"/>
        <v>45</v>
      </c>
      <c r="AI72">
        <f t="shared" si="37"/>
        <v>70.5</v>
      </c>
      <c r="AJ72">
        <f>IF(C72=1,(AI72/Z72),REF)</f>
        <v>100.80068630254503</v>
      </c>
      <c r="AK72">
        <f t="shared" si="38"/>
        <v>70</v>
      </c>
      <c r="AL72">
        <f>IF(B72=1,(AI72/AC72),REF)</f>
        <v>92.006525285481246</v>
      </c>
      <c r="AM72">
        <f t="shared" si="39"/>
        <v>66</v>
      </c>
      <c r="AN72">
        <f t="shared" si="40"/>
        <v>66</v>
      </c>
      <c r="AO72" t="str">
        <f t="shared" si="41"/>
        <v>Ohio St.</v>
      </c>
      <c r="AP72">
        <f t="shared" si="42"/>
        <v>0.4859881186684219</v>
      </c>
      <c r="AQ72">
        <f t="shared" si="43"/>
        <v>0.49207996026212392</v>
      </c>
      <c r="AR72">
        <f t="shared" si="44"/>
        <v>0.75116550453080622</v>
      </c>
      <c r="AS72" t="str">
        <f t="shared" si="45"/>
        <v>Ohio St.</v>
      </c>
      <c r="AT72">
        <f t="shared" si="46"/>
        <v>71</v>
      </c>
      <c r="AU72">
        <f t="shared" si="47"/>
        <v>68.666666666666671</v>
      </c>
      <c r="AV72">
        <v>70</v>
      </c>
      <c r="AW72" t="str">
        <f t="shared" si="48"/>
        <v>Ohio St.</v>
      </c>
      <c r="AX72" t="str">
        <f t="shared" si="49"/>
        <v/>
      </c>
      <c r="AY72">
        <v>71</v>
      </c>
    </row>
    <row r="73" spans="2:51" x14ac:dyDescent="0.25">
      <c r="B73">
        <v>1</v>
      </c>
      <c r="C73">
        <v>1</v>
      </c>
      <c r="D73" t="s">
        <v>159</v>
      </c>
      <c r="E73">
        <v>73.027900000000002</v>
      </c>
      <c r="F73">
        <v>35</v>
      </c>
      <c r="G73">
        <v>71.209000000000003</v>
      </c>
      <c r="H73">
        <v>40</v>
      </c>
      <c r="I73">
        <v>106.736</v>
      </c>
      <c r="J73">
        <v>104</v>
      </c>
      <c r="K73">
        <v>112.36799999999999</v>
      </c>
      <c r="L73">
        <v>47</v>
      </c>
      <c r="M73">
        <v>104.149</v>
      </c>
      <c r="N73">
        <v>192</v>
      </c>
      <c r="O73">
        <v>101.762</v>
      </c>
      <c r="P73">
        <v>109</v>
      </c>
      <c r="Q73">
        <v>10.6067</v>
      </c>
      <c r="R73">
        <v>69</v>
      </c>
      <c r="S73">
        <f t="shared" si="25"/>
        <v>0.1452321646932199</v>
      </c>
      <c r="T73">
        <f t="shared" si="26"/>
        <v>73</v>
      </c>
      <c r="U73">
        <f t="shared" si="27"/>
        <v>922091.70318312955</v>
      </c>
      <c r="V73">
        <f t="shared" si="28"/>
        <v>32</v>
      </c>
      <c r="W73">
        <f t="shared" si="29"/>
        <v>22.317636619111013</v>
      </c>
      <c r="X73">
        <f t="shared" si="30"/>
        <v>62</v>
      </c>
      <c r="Y73">
        <f t="shared" si="31"/>
        <v>67.5</v>
      </c>
      <c r="Z73">
        <v>0.68440000000000001</v>
      </c>
      <c r="AA73">
        <f t="shared" si="32"/>
        <v>84</v>
      </c>
      <c r="AB73">
        <v>0.81</v>
      </c>
      <c r="AC73">
        <f t="shared" si="33"/>
        <v>0.74720000000000009</v>
      </c>
      <c r="AD73">
        <f t="shared" si="34"/>
        <v>73</v>
      </c>
      <c r="AE73">
        <v>0.89710000000000001</v>
      </c>
      <c r="AF73">
        <f t="shared" si="35"/>
        <v>25</v>
      </c>
      <c r="AG73">
        <v>0.74539999999999995</v>
      </c>
      <c r="AH73">
        <f t="shared" si="36"/>
        <v>76</v>
      </c>
      <c r="AI73">
        <f t="shared" si="37"/>
        <v>57.75</v>
      </c>
      <c r="AJ73">
        <f>IF(C73=1,(AI73/Z73),REF)</f>
        <v>84.380479251899473</v>
      </c>
      <c r="AK73">
        <f t="shared" si="38"/>
        <v>57</v>
      </c>
      <c r="AL73">
        <f>IF(B73=1,(AI73/AC73),REF)</f>
        <v>77.288543897216272</v>
      </c>
      <c r="AM73">
        <f t="shared" si="39"/>
        <v>53</v>
      </c>
      <c r="AN73">
        <f t="shared" si="40"/>
        <v>53</v>
      </c>
      <c r="AO73" t="str">
        <f t="shared" si="41"/>
        <v>Iowa</v>
      </c>
      <c r="AP73">
        <f t="shared" si="42"/>
        <v>0.48409675878754022</v>
      </c>
      <c r="AQ73">
        <f t="shared" si="43"/>
        <v>0.49041640866495123</v>
      </c>
      <c r="AR73">
        <f t="shared" si="44"/>
        <v>0.75007222921354</v>
      </c>
      <c r="AS73" t="str">
        <f t="shared" si="45"/>
        <v>Iowa</v>
      </c>
      <c r="AT73">
        <f t="shared" si="46"/>
        <v>72</v>
      </c>
      <c r="AU73">
        <f t="shared" si="47"/>
        <v>66</v>
      </c>
      <c r="AV73">
        <v>74</v>
      </c>
      <c r="AW73" t="str">
        <f t="shared" si="48"/>
        <v>Iowa</v>
      </c>
      <c r="AX73" t="str">
        <f t="shared" si="49"/>
        <v/>
      </c>
      <c r="AY73">
        <v>72</v>
      </c>
    </row>
    <row r="74" spans="2:51" x14ac:dyDescent="0.25">
      <c r="B74">
        <v>1</v>
      </c>
      <c r="C74">
        <v>1</v>
      </c>
      <c r="D74" t="s">
        <v>286</v>
      </c>
      <c r="E74">
        <v>66.684700000000007</v>
      </c>
      <c r="F74">
        <v>295</v>
      </c>
      <c r="G74">
        <v>64.867999999999995</v>
      </c>
      <c r="H74">
        <v>306</v>
      </c>
      <c r="I74">
        <v>101.84099999999999</v>
      </c>
      <c r="J74">
        <v>202</v>
      </c>
      <c r="K74">
        <v>103.90300000000001</v>
      </c>
      <c r="L74">
        <v>182</v>
      </c>
      <c r="M74">
        <v>93.956100000000006</v>
      </c>
      <c r="N74">
        <v>14</v>
      </c>
      <c r="O74">
        <v>94.962900000000005</v>
      </c>
      <c r="P74">
        <v>31</v>
      </c>
      <c r="Q74">
        <v>8.9402899999999992</v>
      </c>
      <c r="R74">
        <v>78</v>
      </c>
      <c r="S74">
        <f t="shared" si="25"/>
        <v>0.1340652353538368</v>
      </c>
      <c r="T74">
        <f t="shared" si="26"/>
        <v>76</v>
      </c>
      <c r="U74">
        <f t="shared" si="27"/>
        <v>719916.91212914244</v>
      </c>
      <c r="V74">
        <f t="shared" si="28"/>
        <v>231</v>
      </c>
      <c r="W74">
        <f t="shared" si="29"/>
        <v>21.880646422641703</v>
      </c>
      <c r="X74">
        <f t="shared" si="30"/>
        <v>51</v>
      </c>
      <c r="Y74">
        <f t="shared" si="31"/>
        <v>63.5</v>
      </c>
      <c r="Z74">
        <v>0.74309999999999998</v>
      </c>
      <c r="AA74">
        <f t="shared" si="32"/>
        <v>70</v>
      </c>
      <c r="AB74">
        <v>0.78180000000000005</v>
      </c>
      <c r="AC74">
        <f t="shared" si="33"/>
        <v>0.76245000000000007</v>
      </c>
      <c r="AD74">
        <f t="shared" si="34"/>
        <v>70</v>
      </c>
      <c r="AE74">
        <v>0.74099999999999999</v>
      </c>
      <c r="AF74">
        <f t="shared" si="35"/>
        <v>77</v>
      </c>
      <c r="AG74">
        <v>0.76449999999999996</v>
      </c>
      <c r="AH74">
        <f t="shared" si="36"/>
        <v>69</v>
      </c>
      <c r="AI74">
        <f t="shared" si="37"/>
        <v>97.75</v>
      </c>
      <c r="AJ74">
        <f>IF(C74=1,(AI74/Z74),REF)</f>
        <v>131.54353384470463</v>
      </c>
      <c r="AK74">
        <f t="shared" si="38"/>
        <v>84</v>
      </c>
      <c r="AL74">
        <f>IF(B74=1,(AI74/AC74),REF)</f>
        <v>128.2051282051282</v>
      </c>
      <c r="AM74">
        <f t="shared" si="39"/>
        <v>82</v>
      </c>
      <c r="AN74">
        <f t="shared" si="40"/>
        <v>70</v>
      </c>
      <c r="AO74" t="str">
        <f t="shared" si="41"/>
        <v>San Diego St.</v>
      </c>
      <c r="AP74">
        <f t="shared" si="42"/>
        <v>0.50279006043816377</v>
      </c>
      <c r="AQ74">
        <f t="shared" si="43"/>
        <v>0.46974883769673165</v>
      </c>
      <c r="AR74">
        <f t="shared" si="44"/>
        <v>0.74946402990924677</v>
      </c>
      <c r="AS74" t="str">
        <f t="shared" si="45"/>
        <v>San Diego St.</v>
      </c>
      <c r="AT74">
        <f t="shared" si="46"/>
        <v>73</v>
      </c>
      <c r="AU74">
        <f t="shared" si="47"/>
        <v>71</v>
      </c>
      <c r="AV74">
        <v>69</v>
      </c>
      <c r="AW74" t="str">
        <f t="shared" si="48"/>
        <v>San Diego St.</v>
      </c>
      <c r="AX74" t="str">
        <f t="shared" si="49"/>
        <v/>
      </c>
      <c r="AY74">
        <v>73</v>
      </c>
    </row>
    <row r="75" spans="2:51" x14ac:dyDescent="0.25">
      <c r="B75">
        <v>1</v>
      </c>
      <c r="C75">
        <v>1</v>
      </c>
      <c r="D75" t="s">
        <v>73</v>
      </c>
      <c r="E75">
        <v>66.172799999999995</v>
      </c>
      <c r="F75">
        <v>309</v>
      </c>
      <c r="G75">
        <v>65.323899999999995</v>
      </c>
      <c r="H75">
        <v>295</v>
      </c>
      <c r="I75">
        <v>101.58</v>
      </c>
      <c r="J75">
        <v>207</v>
      </c>
      <c r="K75">
        <v>104.846</v>
      </c>
      <c r="L75">
        <v>159</v>
      </c>
      <c r="M75">
        <v>94.080799999999996</v>
      </c>
      <c r="N75">
        <v>15</v>
      </c>
      <c r="O75">
        <v>92.130200000000002</v>
      </c>
      <c r="P75">
        <v>13</v>
      </c>
      <c r="Q75">
        <v>12.716200000000001</v>
      </c>
      <c r="R75">
        <v>58</v>
      </c>
      <c r="S75">
        <f t="shared" si="25"/>
        <v>0.19216052517046284</v>
      </c>
      <c r="T75">
        <f t="shared" si="26"/>
        <v>56</v>
      </c>
      <c r="U75">
        <f t="shared" si="27"/>
        <v>727416.66100212489</v>
      </c>
      <c r="V75">
        <f t="shared" si="28"/>
        <v>221</v>
      </c>
      <c r="W75">
        <f t="shared" si="29"/>
        <v>21.006984296256604</v>
      </c>
      <c r="X75">
        <f t="shared" si="30"/>
        <v>23</v>
      </c>
      <c r="Y75">
        <f t="shared" si="31"/>
        <v>39.5</v>
      </c>
      <c r="Z75">
        <v>0.70589999999999997</v>
      </c>
      <c r="AA75">
        <f t="shared" si="32"/>
        <v>78</v>
      </c>
      <c r="AB75">
        <v>0.84409999999999996</v>
      </c>
      <c r="AC75">
        <f t="shared" si="33"/>
        <v>0.77499999999999991</v>
      </c>
      <c r="AD75">
        <f t="shared" si="34"/>
        <v>64</v>
      </c>
      <c r="AE75">
        <v>0.72389999999999999</v>
      </c>
      <c r="AF75">
        <f t="shared" si="35"/>
        <v>87</v>
      </c>
      <c r="AG75">
        <v>0.85150000000000003</v>
      </c>
      <c r="AH75">
        <f t="shared" si="36"/>
        <v>39</v>
      </c>
      <c r="AI75">
        <f t="shared" si="37"/>
        <v>84.416666666666671</v>
      </c>
      <c r="AJ75">
        <f>IF(C75=1,(AI75/Z75),REF)</f>
        <v>119.5872880955754</v>
      </c>
      <c r="AK75">
        <f t="shared" si="38"/>
        <v>78</v>
      </c>
      <c r="AL75">
        <f>IF(B75=1,(AI75/AC75),REF)</f>
        <v>108.92473118279571</v>
      </c>
      <c r="AM75">
        <f t="shared" si="39"/>
        <v>76</v>
      </c>
      <c r="AN75">
        <f t="shared" si="40"/>
        <v>64</v>
      </c>
      <c r="AO75" t="str">
        <f t="shared" si="41"/>
        <v>California</v>
      </c>
      <c r="AP75">
        <f t="shared" si="42"/>
        <v>0.48219316821728503</v>
      </c>
      <c r="AQ75">
        <f t="shared" si="43"/>
        <v>0.48730785342966315</v>
      </c>
      <c r="AR75">
        <f t="shared" si="44"/>
        <v>0.74852672394311626</v>
      </c>
      <c r="AS75" t="str">
        <f t="shared" si="45"/>
        <v>California</v>
      </c>
      <c r="AT75">
        <f t="shared" si="46"/>
        <v>74</v>
      </c>
      <c r="AU75">
        <f t="shared" si="47"/>
        <v>67.333333333333329</v>
      </c>
      <c r="AV75">
        <v>68</v>
      </c>
      <c r="AW75" t="str">
        <f t="shared" si="48"/>
        <v>California</v>
      </c>
      <c r="AX75" t="str">
        <f t="shared" si="49"/>
        <v/>
      </c>
      <c r="AY75">
        <v>74</v>
      </c>
    </row>
    <row r="76" spans="2:51" x14ac:dyDescent="0.25">
      <c r="B76">
        <v>1</v>
      </c>
      <c r="C76">
        <v>1</v>
      </c>
      <c r="D76" t="s">
        <v>68</v>
      </c>
      <c r="E76">
        <v>75.340100000000007</v>
      </c>
      <c r="F76">
        <v>10</v>
      </c>
      <c r="G76">
        <v>75.307900000000004</v>
      </c>
      <c r="H76">
        <v>4</v>
      </c>
      <c r="I76">
        <v>106.438</v>
      </c>
      <c r="J76">
        <v>114</v>
      </c>
      <c r="K76">
        <v>109.066</v>
      </c>
      <c r="L76">
        <v>87</v>
      </c>
      <c r="M76">
        <v>97.677599999999998</v>
      </c>
      <c r="N76">
        <v>47</v>
      </c>
      <c r="O76">
        <v>99.382599999999996</v>
      </c>
      <c r="P76">
        <v>72</v>
      </c>
      <c r="Q76">
        <v>9.6834299999999995</v>
      </c>
      <c r="R76">
        <v>74</v>
      </c>
      <c r="S76">
        <f t="shared" si="25"/>
        <v>0.12852916308844831</v>
      </c>
      <c r="T76">
        <f t="shared" si="26"/>
        <v>77</v>
      </c>
      <c r="U76">
        <f t="shared" si="27"/>
        <v>896200.04964027565</v>
      </c>
      <c r="V76">
        <f t="shared" si="28"/>
        <v>44</v>
      </c>
      <c r="W76">
        <f t="shared" si="29"/>
        <v>20.829093748244269</v>
      </c>
      <c r="X76">
        <f t="shared" si="30"/>
        <v>17</v>
      </c>
      <c r="Y76">
        <f t="shared" si="31"/>
        <v>47</v>
      </c>
      <c r="Z76">
        <v>0.6875</v>
      </c>
      <c r="AA76">
        <f t="shared" si="32"/>
        <v>83</v>
      </c>
      <c r="AB76">
        <v>0.78490000000000004</v>
      </c>
      <c r="AC76">
        <f t="shared" si="33"/>
        <v>0.73619999999999997</v>
      </c>
      <c r="AD76">
        <f t="shared" si="34"/>
        <v>75</v>
      </c>
      <c r="AE76">
        <v>0.73629999999999995</v>
      </c>
      <c r="AF76">
        <f t="shared" si="35"/>
        <v>81</v>
      </c>
      <c r="AG76">
        <v>0.78939999999999999</v>
      </c>
      <c r="AH76">
        <f t="shared" si="36"/>
        <v>62</v>
      </c>
      <c r="AI76">
        <f t="shared" si="37"/>
        <v>64.333333333333329</v>
      </c>
      <c r="AJ76">
        <f>IF(C76=1,(AI76/Z76),REF)</f>
        <v>93.575757575757564</v>
      </c>
      <c r="AK76">
        <f t="shared" si="38"/>
        <v>67</v>
      </c>
      <c r="AL76">
        <f>IF(B76=1,(AI76/AC76),REF)</f>
        <v>87.385674182740189</v>
      </c>
      <c r="AM76">
        <f t="shared" si="39"/>
        <v>61</v>
      </c>
      <c r="AN76">
        <f t="shared" si="40"/>
        <v>61</v>
      </c>
      <c r="AO76" t="str">
        <f t="shared" si="41"/>
        <v>BYU</v>
      </c>
      <c r="AP76">
        <f t="shared" si="42"/>
        <v>0.48128545844721449</v>
      </c>
      <c r="AQ76">
        <f t="shared" si="43"/>
        <v>0.47583710332206397</v>
      </c>
      <c r="AR76">
        <f t="shared" si="44"/>
        <v>0.74468914476566073</v>
      </c>
      <c r="AS76" t="str">
        <f t="shared" si="45"/>
        <v>BYU</v>
      </c>
      <c r="AT76">
        <f t="shared" si="46"/>
        <v>75</v>
      </c>
      <c r="AU76">
        <f t="shared" si="47"/>
        <v>70.333333333333329</v>
      </c>
      <c r="AV76">
        <v>73</v>
      </c>
      <c r="AW76" t="str">
        <f t="shared" si="48"/>
        <v>BYU</v>
      </c>
      <c r="AX76" t="str">
        <f t="shared" si="49"/>
        <v/>
      </c>
      <c r="AY76">
        <v>75</v>
      </c>
    </row>
    <row r="77" spans="2:51" x14ac:dyDescent="0.25">
      <c r="B77">
        <v>1</v>
      </c>
      <c r="C77">
        <v>1</v>
      </c>
      <c r="D77" t="s">
        <v>58</v>
      </c>
      <c r="E77">
        <v>70.484899999999996</v>
      </c>
      <c r="F77">
        <v>115</v>
      </c>
      <c r="G77">
        <v>69.329300000000003</v>
      </c>
      <c r="H77">
        <v>98</v>
      </c>
      <c r="I77">
        <v>107.128</v>
      </c>
      <c r="J77">
        <v>96</v>
      </c>
      <c r="K77">
        <v>109.629</v>
      </c>
      <c r="L77">
        <v>79</v>
      </c>
      <c r="M77">
        <v>102.43300000000001</v>
      </c>
      <c r="N77">
        <v>146</v>
      </c>
      <c r="O77">
        <v>103.12</v>
      </c>
      <c r="P77">
        <v>142</v>
      </c>
      <c r="Q77">
        <v>6.5085800000000003</v>
      </c>
      <c r="R77">
        <v>95</v>
      </c>
      <c r="S77">
        <f t="shared" si="25"/>
        <v>9.2346020211421173E-2</v>
      </c>
      <c r="T77">
        <f t="shared" si="26"/>
        <v>95</v>
      </c>
      <c r="U77">
        <f t="shared" si="27"/>
        <v>847124.0140741209</v>
      </c>
      <c r="V77">
        <f t="shared" si="28"/>
        <v>71</v>
      </c>
      <c r="W77">
        <f t="shared" si="29"/>
        <v>23.618513417209321</v>
      </c>
      <c r="X77">
        <f t="shared" si="30"/>
        <v>120</v>
      </c>
      <c r="Y77">
        <f t="shared" si="31"/>
        <v>107.5</v>
      </c>
      <c r="Z77">
        <v>0.7409</v>
      </c>
      <c r="AA77">
        <f t="shared" si="32"/>
        <v>71</v>
      </c>
      <c r="AB77">
        <v>0.66169999999999995</v>
      </c>
      <c r="AC77">
        <f t="shared" si="33"/>
        <v>0.70130000000000003</v>
      </c>
      <c r="AD77">
        <f t="shared" si="34"/>
        <v>83</v>
      </c>
      <c r="AE77">
        <v>0.73409999999999997</v>
      </c>
      <c r="AF77">
        <f t="shared" si="35"/>
        <v>85</v>
      </c>
      <c r="AG77">
        <v>0.76100000000000001</v>
      </c>
      <c r="AH77">
        <f t="shared" si="36"/>
        <v>71</v>
      </c>
      <c r="AI77">
        <f t="shared" si="37"/>
        <v>85.416666666666671</v>
      </c>
      <c r="AJ77">
        <f>IF(C77=1,(AI77/Z77),REF)</f>
        <v>115.28771314167454</v>
      </c>
      <c r="AK77">
        <f t="shared" si="38"/>
        <v>75</v>
      </c>
      <c r="AL77">
        <f>IF(B77=1,(AI77/AC77),REF)</f>
        <v>121.79761395503589</v>
      </c>
      <c r="AM77">
        <f t="shared" si="39"/>
        <v>80</v>
      </c>
      <c r="AN77">
        <f t="shared" si="40"/>
        <v>75</v>
      </c>
      <c r="AO77" t="str">
        <f t="shared" si="41"/>
        <v>Boise St.</v>
      </c>
      <c r="AP77">
        <f t="shared" si="42"/>
        <v>0.50795783689379692</v>
      </c>
      <c r="AQ77">
        <f t="shared" si="43"/>
        <v>0.43485203964376501</v>
      </c>
      <c r="AR77">
        <f t="shared" si="44"/>
        <v>0.74021460718896348</v>
      </c>
      <c r="AS77" t="str">
        <f t="shared" si="45"/>
        <v>Boise St.</v>
      </c>
      <c r="AT77">
        <f t="shared" si="46"/>
        <v>76</v>
      </c>
      <c r="AU77">
        <f t="shared" si="47"/>
        <v>78</v>
      </c>
      <c r="AV77">
        <v>80</v>
      </c>
      <c r="AW77" t="str">
        <f t="shared" si="48"/>
        <v>Boise St.</v>
      </c>
      <c r="AX77" t="str">
        <f t="shared" si="49"/>
        <v/>
      </c>
      <c r="AY77">
        <v>76</v>
      </c>
    </row>
    <row r="78" spans="2:51" x14ac:dyDescent="0.25">
      <c r="B78">
        <v>1</v>
      </c>
      <c r="C78">
        <v>1</v>
      </c>
      <c r="D78" t="s">
        <v>90</v>
      </c>
      <c r="E78">
        <v>67.779300000000006</v>
      </c>
      <c r="F78">
        <v>261</v>
      </c>
      <c r="G78">
        <v>66.058499999999995</v>
      </c>
      <c r="H78">
        <v>269</v>
      </c>
      <c r="I78">
        <v>105.756</v>
      </c>
      <c r="J78">
        <v>125</v>
      </c>
      <c r="K78">
        <v>108.324</v>
      </c>
      <c r="L78">
        <v>103</v>
      </c>
      <c r="M78">
        <v>98.9268</v>
      </c>
      <c r="N78">
        <v>64</v>
      </c>
      <c r="O78">
        <v>99.846000000000004</v>
      </c>
      <c r="P78">
        <v>79</v>
      </c>
      <c r="Q78">
        <v>8.4780499999999996</v>
      </c>
      <c r="R78">
        <v>81</v>
      </c>
      <c r="S78">
        <f t="shared" si="25"/>
        <v>0.12508243667314348</v>
      </c>
      <c r="T78">
        <f t="shared" si="26"/>
        <v>79</v>
      </c>
      <c r="U78">
        <f t="shared" si="27"/>
        <v>795328.33693099685</v>
      </c>
      <c r="V78">
        <f t="shared" si="28"/>
        <v>129</v>
      </c>
      <c r="W78">
        <f t="shared" si="29"/>
        <v>23.325555445353437</v>
      </c>
      <c r="X78">
        <f t="shared" si="30"/>
        <v>106</v>
      </c>
      <c r="Y78">
        <f t="shared" si="31"/>
        <v>92.5</v>
      </c>
      <c r="Z78">
        <v>0.75419999999999998</v>
      </c>
      <c r="AA78">
        <f t="shared" si="32"/>
        <v>67</v>
      </c>
      <c r="AB78">
        <v>0.62780000000000002</v>
      </c>
      <c r="AC78">
        <f t="shared" si="33"/>
        <v>0.69100000000000006</v>
      </c>
      <c r="AD78">
        <f t="shared" si="34"/>
        <v>85</v>
      </c>
      <c r="AE78">
        <v>0.86229999999999996</v>
      </c>
      <c r="AF78">
        <f t="shared" si="35"/>
        <v>36</v>
      </c>
      <c r="AG78">
        <v>0.60119999999999996</v>
      </c>
      <c r="AH78">
        <f t="shared" si="36"/>
        <v>126</v>
      </c>
      <c r="AI78">
        <f t="shared" si="37"/>
        <v>91.25</v>
      </c>
      <c r="AJ78">
        <f>IF(C78=1,(AI78/Z78),REF)</f>
        <v>120.98912755237338</v>
      </c>
      <c r="AK78">
        <f t="shared" si="38"/>
        <v>79</v>
      </c>
      <c r="AL78">
        <f>IF(B78=1,(AI78/AC78),REF)</f>
        <v>132.05499276410998</v>
      </c>
      <c r="AM78">
        <f t="shared" si="39"/>
        <v>84</v>
      </c>
      <c r="AN78">
        <f t="shared" si="40"/>
        <v>79</v>
      </c>
      <c r="AO78" t="str">
        <f t="shared" si="41"/>
        <v>Colorado St.</v>
      </c>
      <c r="AP78">
        <f t="shared" si="42"/>
        <v>0.51458635531475516</v>
      </c>
      <c r="AQ78">
        <f t="shared" si="43"/>
        <v>0.42415658546459772</v>
      </c>
      <c r="AR78">
        <f t="shared" si="44"/>
        <v>0.7389357449061259</v>
      </c>
      <c r="AS78" t="str">
        <f t="shared" si="45"/>
        <v>Colorado St.</v>
      </c>
      <c r="AT78">
        <f t="shared" si="46"/>
        <v>77</v>
      </c>
      <c r="AU78">
        <f t="shared" si="47"/>
        <v>80.333333333333329</v>
      </c>
      <c r="AV78">
        <v>78</v>
      </c>
      <c r="AW78" t="str">
        <f t="shared" si="48"/>
        <v>Colorado St.</v>
      </c>
      <c r="AX78" t="str">
        <f t="shared" si="49"/>
        <v/>
      </c>
      <c r="AY78">
        <v>77</v>
      </c>
    </row>
    <row r="79" spans="2:51" x14ac:dyDescent="0.25">
      <c r="B79">
        <v>1</v>
      </c>
      <c r="C79">
        <v>1</v>
      </c>
      <c r="D79" t="s">
        <v>323</v>
      </c>
      <c r="E79">
        <v>68.531400000000005</v>
      </c>
      <c r="F79">
        <v>234</v>
      </c>
      <c r="G79">
        <v>67.484099999999998</v>
      </c>
      <c r="H79">
        <v>212</v>
      </c>
      <c r="I79">
        <v>97.8613</v>
      </c>
      <c r="J79">
        <v>289</v>
      </c>
      <c r="K79">
        <v>104.125</v>
      </c>
      <c r="L79">
        <v>177</v>
      </c>
      <c r="M79">
        <v>100.697</v>
      </c>
      <c r="N79">
        <v>103</v>
      </c>
      <c r="O79">
        <v>93.962900000000005</v>
      </c>
      <c r="P79">
        <v>23</v>
      </c>
      <c r="Q79">
        <v>10.1616</v>
      </c>
      <c r="R79">
        <v>73</v>
      </c>
      <c r="S79">
        <f t="shared" si="25"/>
        <v>0.14828385236548494</v>
      </c>
      <c r="T79">
        <f t="shared" si="26"/>
        <v>71</v>
      </c>
      <c r="U79">
        <f t="shared" si="27"/>
        <v>743018.50960312504</v>
      </c>
      <c r="V79">
        <f t="shared" si="28"/>
        <v>201</v>
      </c>
      <c r="W79">
        <f t="shared" si="29"/>
        <v>20.9334425724354</v>
      </c>
      <c r="X79">
        <f t="shared" si="30"/>
        <v>21</v>
      </c>
      <c r="Y79">
        <f t="shared" si="31"/>
        <v>46</v>
      </c>
      <c r="Z79">
        <v>0.70489999999999997</v>
      </c>
      <c r="AA79">
        <f t="shared" si="32"/>
        <v>79</v>
      </c>
      <c r="AB79">
        <v>0.79549999999999998</v>
      </c>
      <c r="AC79">
        <f t="shared" si="33"/>
        <v>0.75019999999999998</v>
      </c>
      <c r="AD79">
        <f t="shared" si="34"/>
        <v>72</v>
      </c>
      <c r="AE79">
        <v>0.71089999999999998</v>
      </c>
      <c r="AF79">
        <f t="shared" si="35"/>
        <v>92</v>
      </c>
      <c r="AG79">
        <v>0.69730000000000003</v>
      </c>
      <c r="AH79">
        <f t="shared" si="36"/>
        <v>93</v>
      </c>
      <c r="AI79">
        <f t="shared" si="37"/>
        <v>95.833333333333329</v>
      </c>
      <c r="AJ79">
        <f>IF(C79=1,(AI79/Z79),REF)</f>
        <v>135.95309027285194</v>
      </c>
      <c r="AK79">
        <f t="shared" si="38"/>
        <v>86</v>
      </c>
      <c r="AL79">
        <f>IF(B79=1,(AI79/AC79),REF)</f>
        <v>127.74371278770106</v>
      </c>
      <c r="AM79">
        <f t="shared" si="39"/>
        <v>81</v>
      </c>
      <c r="AN79">
        <f t="shared" si="40"/>
        <v>72</v>
      </c>
      <c r="AO79" t="str">
        <f t="shared" si="41"/>
        <v>Texas</v>
      </c>
      <c r="AP79">
        <f t="shared" si="42"/>
        <v>0.47537350759077607</v>
      </c>
      <c r="AQ79">
        <f t="shared" si="43"/>
        <v>0.46240991547213095</v>
      </c>
      <c r="AR79">
        <f t="shared" si="44"/>
        <v>0.73863353673380971</v>
      </c>
      <c r="AS79" t="str">
        <f t="shared" si="45"/>
        <v>Texas</v>
      </c>
      <c r="AT79">
        <f t="shared" si="46"/>
        <v>78</v>
      </c>
      <c r="AU79">
        <f t="shared" si="47"/>
        <v>74</v>
      </c>
      <c r="AV79">
        <v>76</v>
      </c>
      <c r="AW79" t="str">
        <f t="shared" si="48"/>
        <v>Texas</v>
      </c>
      <c r="AX79" t="str">
        <f t="shared" si="49"/>
        <v/>
      </c>
      <c r="AY79">
        <v>78</v>
      </c>
    </row>
    <row r="80" spans="2:51" x14ac:dyDescent="0.25">
      <c r="B80">
        <v>1</v>
      </c>
      <c r="C80">
        <v>1</v>
      </c>
      <c r="D80" t="s">
        <v>316</v>
      </c>
      <c r="E80">
        <v>67.616799999999998</v>
      </c>
      <c r="F80">
        <v>267</v>
      </c>
      <c r="G80">
        <v>66.354500000000002</v>
      </c>
      <c r="H80">
        <v>256</v>
      </c>
      <c r="I80">
        <v>111.22</v>
      </c>
      <c r="J80">
        <v>39</v>
      </c>
      <c r="K80">
        <v>115.94</v>
      </c>
      <c r="L80">
        <v>29</v>
      </c>
      <c r="M80">
        <v>103.36499999999999</v>
      </c>
      <c r="N80">
        <v>170</v>
      </c>
      <c r="O80">
        <v>101.59699999999999</v>
      </c>
      <c r="P80">
        <v>104</v>
      </c>
      <c r="Q80">
        <v>14.342599999999999</v>
      </c>
      <c r="R80">
        <v>50</v>
      </c>
      <c r="S80">
        <f t="shared" si="25"/>
        <v>0.21212183954283556</v>
      </c>
      <c r="T80">
        <f t="shared" si="26"/>
        <v>50</v>
      </c>
      <c r="U80">
        <f t="shared" si="27"/>
        <v>908910.67836447991</v>
      </c>
      <c r="V80">
        <f t="shared" si="28"/>
        <v>35</v>
      </c>
      <c r="W80">
        <f t="shared" si="29"/>
        <v>24.041125792855489</v>
      </c>
      <c r="X80">
        <f t="shared" si="30"/>
        <v>148</v>
      </c>
      <c r="Y80">
        <f t="shared" si="31"/>
        <v>99</v>
      </c>
      <c r="Z80">
        <v>0.61970000000000003</v>
      </c>
      <c r="AA80">
        <f t="shared" si="32"/>
        <v>113</v>
      </c>
      <c r="AB80">
        <v>0.9173</v>
      </c>
      <c r="AC80">
        <f t="shared" si="33"/>
        <v>0.76849999999999996</v>
      </c>
      <c r="AD80">
        <f t="shared" si="34"/>
        <v>68</v>
      </c>
      <c r="AE80">
        <v>0.71789999999999998</v>
      </c>
      <c r="AF80">
        <f t="shared" si="35"/>
        <v>89</v>
      </c>
      <c r="AG80">
        <v>0.83</v>
      </c>
      <c r="AH80">
        <f t="shared" si="36"/>
        <v>49</v>
      </c>
      <c r="AI80">
        <f t="shared" si="37"/>
        <v>65</v>
      </c>
      <c r="AJ80">
        <f>IF(C80=1,(AI80/Z80),REF)</f>
        <v>104.88946264321446</v>
      </c>
      <c r="AK80">
        <f t="shared" si="38"/>
        <v>72</v>
      </c>
      <c r="AL80">
        <f>IF(B80=1,(AI80/AC80),REF)</f>
        <v>84.580351333767084</v>
      </c>
      <c r="AM80">
        <f t="shared" si="39"/>
        <v>60</v>
      </c>
      <c r="AN80">
        <f t="shared" si="40"/>
        <v>60</v>
      </c>
      <c r="AO80" t="str">
        <f t="shared" si="41"/>
        <v>Syracuse</v>
      </c>
      <c r="AP80">
        <f t="shared" si="42"/>
        <v>0.4288986535818321</v>
      </c>
      <c r="AQ80">
        <f t="shared" si="43"/>
        <v>0.4987440255722303</v>
      </c>
      <c r="AR80">
        <f t="shared" si="44"/>
        <v>0.73542821941847658</v>
      </c>
      <c r="AS80" t="str">
        <f t="shared" si="45"/>
        <v>Syracuse</v>
      </c>
      <c r="AT80">
        <f t="shared" si="46"/>
        <v>79</v>
      </c>
      <c r="AU80">
        <f t="shared" si="47"/>
        <v>69</v>
      </c>
      <c r="AV80">
        <v>72</v>
      </c>
      <c r="AW80" t="str">
        <f t="shared" si="48"/>
        <v>Syracuse</v>
      </c>
      <c r="AX80" t="str">
        <f t="shared" si="49"/>
        <v/>
      </c>
      <c r="AY80">
        <v>79</v>
      </c>
    </row>
    <row r="81" spans="2:51" x14ac:dyDescent="0.25">
      <c r="B81">
        <v>1</v>
      </c>
      <c r="C81">
        <v>1</v>
      </c>
      <c r="D81" t="s">
        <v>273</v>
      </c>
      <c r="E81">
        <v>69.970699999999994</v>
      </c>
      <c r="F81">
        <v>148</v>
      </c>
      <c r="G81">
        <v>69.043800000000005</v>
      </c>
      <c r="H81">
        <v>108</v>
      </c>
      <c r="I81">
        <v>105.625</v>
      </c>
      <c r="J81">
        <v>129</v>
      </c>
      <c r="K81">
        <v>108.771</v>
      </c>
      <c r="L81">
        <v>91</v>
      </c>
      <c r="M81">
        <v>101.471</v>
      </c>
      <c r="N81">
        <v>126</v>
      </c>
      <c r="O81">
        <v>101.669</v>
      </c>
      <c r="P81">
        <v>105</v>
      </c>
      <c r="Q81">
        <v>7.1024799999999999</v>
      </c>
      <c r="R81">
        <v>90</v>
      </c>
      <c r="S81">
        <f t="shared" si="25"/>
        <v>0.10149962770130933</v>
      </c>
      <c r="T81">
        <f t="shared" si="26"/>
        <v>91</v>
      </c>
      <c r="U81">
        <f t="shared" si="27"/>
        <v>827832.47874807857</v>
      </c>
      <c r="V81">
        <f t="shared" si="28"/>
        <v>89</v>
      </c>
      <c r="W81">
        <f t="shared" si="29"/>
        <v>23.258701465504021</v>
      </c>
      <c r="X81">
        <f t="shared" si="30"/>
        <v>101</v>
      </c>
      <c r="Y81">
        <f t="shared" si="31"/>
        <v>96</v>
      </c>
      <c r="Z81">
        <v>0.75509999999999999</v>
      </c>
      <c r="AA81">
        <f t="shared" si="32"/>
        <v>65</v>
      </c>
      <c r="AB81">
        <v>0.60160000000000002</v>
      </c>
      <c r="AC81">
        <f t="shared" si="33"/>
        <v>0.67835000000000001</v>
      </c>
      <c r="AD81">
        <f t="shared" si="34"/>
        <v>92</v>
      </c>
      <c r="AE81">
        <v>0.74909999999999999</v>
      </c>
      <c r="AF81">
        <f t="shared" si="35"/>
        <v>75</v>
      </c>
      <c r="AG81">
        <v>0.53910000000000002</v>
      </c>
      <c r="AH81">
        <f t="shared" si="36"/>
        <v>147</v>
      </c>
      <c r="AI81">
        <f t="shared" si="37"/>
        <v>98.333333333333329</v>
      </c>
      <c r="AJ81">
        <f>IF(C81=1,(AI81/Z81),REF)</f>
        <v>130.22557718624464</v>
      </c>
      <c r="AK81">
        <f t="shared" si="38"/>
        <v>83</v>
      </c>
      <c r="AL81">
        <f>IF(B81=1,(AI81/AC81),REF)</f>
        <v>144.95958330262155</v>
      </c>
      <c r="AM81">
        <f t="shared" si="39"/>
        <v>88</v>
      </c>
      <c r="AN81">
        <f t="shared" si="40"/>
        <v>83</v>
      </c>
      <c r="AO81" t="str">
        <f t="shared" si="41"/>
        <v>Richmond</v>
      </c>
      <c r="AP81">
        <f t="shared" si="42"/>
        <v>0.51142412871424081</v>
      </c>
      <c r="AQ81">
        <f t="shared" si="43"/>
        <v>0.41156694103723779</v>
      </c>
      <c r="AR81">
        <f t="shared" si="44"/>
        <v>0.73395088987646517</v>
      </c>
      <c r="AS81" t="str">
        <f t="shared" si="45"/>
        <v>Richmond</v>
      </c>
      <c r="AT81">
        <f t="shared" si="46"/>
        <v>80</v>
      </c>
      <c r="AU81">
        <f t="shared" si="47"/>
        <v>85</v>
      </c>
      <c r="AV81">
        <v>87</v>
      </c>
      <c r="AW81" t="str">
        <f t="shared" si="48"/>
        <v>Richmond</v>
      </c>
      <c r="AX81" t="str">
        <f t="shared" si="49"/>
        <v/>
      </c>
      <c r="AY81">
        <v>80</v>
      </c>
    </row>
    <row r="82" spans="2:51" x14ac:dyDescent="0.25">
      <c r="B82">
        <v>1</v>
      </c>
      <c r="C82">
        <v>1</v>
      </c>
      <c r="D82" t="s">
        <v>152</v>
      </c>
      <c r="E82">
        <v>68.318200000000004</v>
      </c>
      <c r="F82">
        <v>241</v>
      </c>
      <c r="G82">
        <v>66.191100000000006</v>
      </c>
      <c r="H82">
        <v>263</v>
      </c>
      <c r="I82">
        <v>102.584</v>
      </c>
      <c r="J82">
        <v>181</v>
      </c>
      <c r="K82">
        <v>107.559</v>
      </c>
      <c r="L82">
        <v>116</v>
      </c>
      <c r="M82">
        <v>102.15300000000001</v>
      </c>
      <c r="N82">
        <v>140</v>
      </c>
      <c r="O82">
        <v>97.019800000000004</v>
      </c>
      <c r="P82">
        <v>48</v>
      </c>
      <c r="Q82">
        <v>10.5395</v>
      </c>
      <c r="R82">
        <v>70</v>
      </c>
      <c r="S82">
        <f t="shared" si="25"/>
        <v>0.15426635947668402</v>
      </c>
      <c r="T82">
        <f t="shared" si="26"/>
        <v>69</v>
      </c>
      <c r="U82">
        <f t="shared" si="27"/>
        <v>790369.05293265416</v>
      </c>
      <c r="V82">
        <f t="shared" si="28"/>
        <v>136</v>
      </c>
      <c r="W82">
        <f t="shared" si="29"/>
        <v>22.102438187970954</v>
      </c>
      <c r="X82">
        <f t="shared" si="30"/>
        <v>55</v>
      </c>
      <c r="Y82">
        <f t="shared" si="31"/>
        <v>62</v>
      </c>
      <c r="Z82">
        <v>0.65510000000000002</v>
      </c>
      <c r="AA82">
        <f t="shared" si="32"/>
        <v>102</v>
      </c>
      <c r="AB82">
        <v>0.82220000000000004</v>
      </c>
      <c r="AC82">
        <f t="shared" si="33"/>
        <v>0.73865000000000003</v>
      </c>
      <c r="AD82">
        <f t="shared" si="34"/>
        <v>74</v>
      </c>
      <c r="AE82">
        <v>0.80610000000000004</v>
      </c>
      <c r="AF82">
        <f t="shared" si="35"/>
        <v>53</v>
      </c>
      <c r="AG82">
        <v>0.75160000000000005</v>
      </c>
      <c r="AH82">
        <f t="shared" si="36"/>
        <v>73</v>
      </c>
      <c r="AI82">
        <f t="shared" si="37"/>
        <v>77.833333333333329</v>
      </c>
      <c r="AJ82">
        <f>IF(C82=1,(AI82/Z82),REF)</f>
        <v>118.81137739785274</v>
      </c>
      <c r="AK82">
        <f t="shared" si="38"/>
        <v>77</v>
      </c>
      <c r="AL82">
        <f>IF(B82=1,(AI82/AC82),REF)</f>
        <v>105.3724136374918</v>
      </c>
      <c r="AM82">
        <f t="shared" si="39"/>
        <v>72</v>
      </c>
      <c r="AN82">
        <f t="shared" si="40"/>
        <v>72</v>
      </c>
      <c r="AO82" t="str">
        <f t="shared" si="41"/>
        <v>Illinois</v>
      </c>
      <c r="AP82">
        <f t="shared" si="42"/>
        <v>0.44778358512154864</v>
      </c>
      <c r="AQ82">
        <f t="shared" si="43"/>
        <v>0.4663804705445605</v>
      </c>
      <c r="AR82">
        <f t="shared" si="44"/>
        <v>0.73113514101644084</v>
      </c>
      <c r="AS82" t="str">
        <f t="shared" si="45"/>
        <v>Illinois</v>
      </c>
      <c r="AT82">
        <f t="shared" si="46"/>
        <v>81</v>
      </c>
      <c r="AU82">
        <f t="shared" si="47"/>
        <v>75.666666666666671</v>
      </c>
      <c r="AV82">
        <v>79</v>
      </c>
      <c r="AW82" t="str">
        <f t="shared" si="48"/>
        <v>Illinois</v>
      </c>
      <c r="AX82" t="str">
        <f t="shared" si="49"/>
        <v/>
      </c>
      <c r="AY82">
        <v>81</v>
      </c>
    </row>
    <row r="83" spans="2:51" x14ac:dyDescent="0.25">
      <c r="B83">
        <v>1</v>
      </c>
      <c r="C83">
        <v>1</v>
      </c>
      <c r="D83" t="s">
        <v>308</v>
      </c>
      <c r="E83">
        <v>70.554599999999994</v>
      </c>
      <c r="F83">
        <v>114</v>
      </c>
      <c r="G83">
        <v>68.634900000000002</v>
      </c>
      <c r="H83">
        <v>133</v>
      </c>
      <c r="I83">
        <v>108.07899999999999</v>
      </c>
      <c r="J83">
        <v>83</v>
      </c>
      <c r="K83">
        <v>109.014</v>
      </c>
      <c r="L83">
        <v>88</v>
      </c>
      <c r="M83">
        <v>101.505</v>
      </c>
      <c r="N83">
        <v>127</v>
      </c>
      <c r="O83">
        <v>101.73399999999999</v>
      </c>
      <c r="P83">
        <v>108</v>
      </c>
      <c r="Q83">
        <v>7.2796099999999999</v>
      </c>
      <c r="R83">
        <v>89</v>
      </c>
      <c r="S83">
        <f t="shared" si="25"/>
        <v>0.10318249979448543</v>
      </c>
      <c r="T83">
        <f t="shared" si="26"/>
        <v>90</v>
      </c>
      <c r="U83">
        <f t="shared" si="27"/>
        <v>838474.54906790145</v>
      </c>
      <c r="V83">
        <f t="shared" si="28"/>
        <v>79</v>
      </c>
      <c r="W83">
        <f t="shared" si="29"/>
        <v>23.089815293599699</v>
      </c>
      <c r="X83">
        <f t="shared" si="30"/>
        <v>95</v>
      </c>
      <c r="Y83">
        <f t="shared" si="31"/>
        <v>92.5</v>
      </c>
      <c r="Z83">
        <v>0.75449999999999995</v>
      </c>
      <c r="AA83">
        <f t="shared" si="32"/>
        <v>66</v>
      </c>
      <c r="AB83">
        <v>0.56630000000000003</v>
      </c>
      <c r="AC83">
        <f t="shared" si="33"/>
        <v>0.66039999999999999</v>
      </c>
      <c r="AD83">
        <f t="shared" si="34"/>
        <v>100</v>
      </c>
      <c r="AE83">
        <v>0.69430000000000003</v>
      </c>
      <c r="AF83">
        <f t="shared" si="35"/>
        <v>95</v>
      </c>
      <c r="AG83">
        <v>0.61809999999999998</v>
      </c>
      <c r="AH83">
        <f t="shared" si="36"/>
        <v>117</v>
      </c>
      <c r="AI83">
        <f t="shared" si="37"/>
        <v>95.583333333333329</v>
      </c>
      <c r="AJ83">
        <f>IF(C83=1,(AI83/Z83),REF)</f>
        <v>126.68433841396069</v>
      </c>
      <c r="AK83">
        <f t="shared" si="38"/>
        <v>80</v>
      </c>
      <c r="AL83">
        <f>IF(B83=1,(AI83/AC83),REF)</f>
        <v>144.73551383000202</v>
      </c>
      <c r="AM83">
        <f t="shared" si="39"/>
        <v>87</v>
      </c>
      <c r="AN83">
        <f t="shared" si="40"/>
        <v>80</v>
      </c>
      <c r="AO83" t="str">
        <f t="shared" si="41"/>
        <v>St. Bonaventure</v>
      </c>
      <c r="AP83">
        <f t="shared" si="42"/>
        <v>0.51242855663196407</v>
      </c>
      <c r="AQ83">
        <f t="shared" si="43"/>
        <v>0.40075384355563248</v>
      </c>
      <c r="AR83">
        <f t="shared" si="44"/>
        <v>0.73082099426864366</v>
      </c>
      <c r="AS83" t="str">
        <f t="shared" si="45"/>
        <v>St. Bonaventure</v>
      </c>
      <c r="AT83">
        <f t="shared" si="46"/>
        <v>82</v>
      </c>
      <c r="AU83">
        <f t="shared" si="47"/>
        <v>87.333333333333329</v>
      </c>
      <c r="AV83">
        <v>89</v>
      </c>
      <c r="AW83" t="str">
        <f t="shared" si="48"/>
        <v>St. Bonaventure</v>
      </c>
      <c r="AX83" t="str">
        <f t="shared" si="49"/>
        <v/>
      </c>
      <c r="AY83">
        <v>82</v>
      </c>
    </row>
    <row r="84" spans="2:51" x14ac:dyDescent="0.25">
      <c r="B84">
        <v>1</v>
      </c>
      <c r="C84">
        <v>1</v>
      </c>
      <c r="D84" t="s">
        <v>351</v>
      </c>
      <c r="E84">
        <v>70.651200000000003</v>
      </c>
      <c r="F84">
        <v>109</v>
      </c>
      <c r="G84">
        <v>69.954400000000007</v>
      </c>
      <c r="H84">
        <v>75</v>
      </c>
      <c r="I84">
        <v>107.97</v>
      </c>
      <c r="J84">
        <v>86</v>
      </c>
      <c r="K84">
        <v>109.783</v>
      </c>
      <c r="L84">
        <v>77</v>
      </c>
      <c r="M84">
        <v>98.900300000000001</v>
      </c>
      <c r="N84">
        <v>63</v>
      </c>
      <c r="O84">
        <v>100.303</v>
      </c>
      <c r="P84">
        <v>88</v>
      </c>
      <c r="Q84">
        <v>9.4795800000000003</v>
      </c>
      <c r="R84">
        <v>76</v>
      </c>
      <c r="S84">
        <f t="shared" si="25"/>
        <v>0.13418031116244314</v>
      </c>
      <c r="T84">
        <f t="shared" si="26"/>
        <v>75</v>
      </c>
      <c r="U84">
        <f t="shared" si="27"/>
        <v>851509.95860635687</v>
      </c>
      <c r="V84">
        <f t="shared" si="28"/>
        <v>65</v>
      </c>
      <c r="W84">
        <f t="shared" si="29"/>
        <v>22.541495915108467</v>
      </c>
      <c r="X84">
        <f t="shared" si="30"/>
        <v>69</v>
      </c>
      <c r="Y84">
        <f t="shared" si="31"/>
        <v>72</v>
      </c>
      <c r="Z84">
        <v>0.66769999999999996</v>
      </c>
      <c r="AA84">
        <f t="shared" si="32"/>
        <v>92</v>
      </c>
      <c r="AB84">
        <v>0.76300000000000001</v>
      </c>
      <c r="AC84">
        <f t="shared" si="33"/>
        <v>0.71534999999999993</v>
      </c>
      <c r="AD84">
        <f t="shared" si="34"/>
        <v>81</v>
      </c>
      <c r="AE84">
        <v>0.61599999999999999</v>
      </c>
      <c r="AF84">
        <f t="shared" si="35"/>
        <v>121</v>
      </c>
      <c r="AG84">
        <v>0.80489999999999995</v>
      </c>
      <c r="AH84">
        <f t="shared" si="36"/>
        <v>57</v>
      </c>
      <c r="AI84">
        <f t="shared" si="37"/>
        <v>78.5</v>
      </c>
      <c r="AJ84">
        <f>IF(C84=1,(AI84/Z84),REF)</f>
        <v>117.56776995656733</v>
      </c>
      <c r="AK84">
        <f t="shared" si="38"/>
        <v>76</v>
      </c>
      <c r="AL84">
        <f>IF(B84=1,(AI84/AC84),REF)</f>
        <v>109.7364926259873</v>
      </c>
      <c r="AM84">
        <f t="shared" si="39"/>
        <v>77</v>
      </c>
      <c r="AN84">
        <f t="shared" si="40"/>
        <v>76</v>
      </c>
      <c r="AO84" t="str">
        <f t="shared" si="41"/>
        <v>UT Arlington</v>
      </c>
      <c r="AP84">
        <f t="shared" si="42"/>
        <v>0.45687660604376162</v>
      </c>
      <c r="AQ84">
        <f t="shared" si="43"/>
        <v>0.4493835980778374</v>
      </c>
      <c r="AR84">
        <f t="shared" si="44"/>
        <v>0.72859999775678086</v>
      </c>
      <c r="AS84" t="str">
        <f t="shared" si="45"/>
        <v>UT Arlington</v>
      </c>
      <c r="AT84">
        <f t="shared" si="46"/>
        <v>83</v>
      </c>
      <c r="AU84">
        <f t="shared" si="47"/>
        <v>80</v>
      </c>
      <c r="AV84">
        <v>81</v>
      </c>
      <c r="AW84" t="str">
        <f t="shared" si="48"/>
        <v>UT Arlington</v>
      </c>
      <c r="AX84" t="str">
        <f t="shared" si="49"/>
        <v/>
      </c>
      <c r="AY84">
        <v>83</v>
      </c>
    </row>
    <row r="85" spans="2:51" x14ac:dyDescent="0.25">
      <c r="B85">
        <v>1</v>
      </c>
      <c r="C85">
        <v>1</v>
      </c>
      <c r="D85" t="s">
        <v>212</v>
      </c>
      <c r="E85">
        <v>74.129300000000001</v>
      </c>
      <c r="F85">
        <v>21</v>
      </c>
      <c r="G85">
        <v>72.282499999999999</v>
      </c>
      <c r="H85">
        <v>22</v>
      </c>
      <c r="I85">
        <v>108.523</v>
      </c>
      <c r="J85">
        <v>75</v>
      </c>
      <c r="K85">
        <v>108.819</v>
      </c>
      <c r="L85">
        <v>90</v>
      </c>
      <c r="M85">
        <v>97.738200000000006</v>
      </c>
      <c r="N85">
        <v>48</v>
      </c>
      <c r="O85">
        <v>100.053</v>
      </c>
      <c r="P85">
        <v>85</v>
      </c>
      <c r="Q85">
        <v>8.7660599999999995</v>
      </c>
      <c r="R85">
        <v>79</v>
      </c>
      <c r="S85">
        <f t="shared" si="25"/>
        <v>0.11825283659767467</v>
      </c>
      <c r="T85">
        <f t="shared" si="26"/>
        <v>82</v>
      </c>
      <c r="U85">
        <f t="shared" si="27"/>
        <v>877807.6479305973</v>
      </c>
      <c r="V85">
        <f t="shared" si="28"/>
        <v>51</v>
      </c>
      <c r="W85">
        <f t="shared" si="29"/>
        <v>21.39825137385003</v>
      </c>
      <c r="X85">
        <f t="shared" si="30"/>
        <v>35</v>
      </c>
      <c r="Y85">
        <f t="shared" si="31"/>
        <v>58.5</v>
      </c>
      <c r="Z85">
        <v>0.6744</v>
      </c>
      <c r="AA85">
        <f t="shared" si="32"/>
        <v>88</v>
      </c>
      <c r="AB85">
        <v>0.69640000000000002</v>
      </c>
      <c r="AC85">
        <f t="shared" si="33"/>
        <v>0.68540000000000001</v>
      </c>
      <c r="AD85">
        <f t="shared" si="34"/>
        <v>87</v>
      </c>
      <c r="AE85">
        <v>0.78169999999999995</v>
      </c>
      <c r="AF85">
        <f t="shared" si="35"/>
        <v>61</v>
      </c>
      <c r="AG85">
        <v>0.67230000000000001</v>
      </c>
      <c r="AH85">
        <f t="shared" si="36"/>
        <v>102</v>
      </c>
      <c r="AI85">
        <f t="shared" si="37"/>
        <v>73.583333333333329</v>
      </c>
      <c r="AJ85">
        <f>IF(C85=1,(AI85/Z85),REF)</f>
        <v>109.1093317516805</v>
      </c>
      <c r="AK85">
        <f t="shared" si="38"/>
        <v>73</v>
      </c>
      <c r="AL85">
        <f>IF(B85=1,(AI85/AC85),REF)</f>
        <v>107.35823363486041</v>
      </c>
      <c r="AM85">
        <f t="shared" si="39"/>
        <v>74</v>
      </c>
      <c r="AN85">
        <f t="shared" si="40"/>
        <v>73</v>
      </c>
      <c r="AO85" t="str">
        <f t="shared" si="41"/>
        <v>Monmouth</v>
      </c>
      <c r="AP85">
        <f t="shared" si="42"/>
        <v>0.46491948152441814</v>
      </c>
      <c r="AQ85">
        <f t="shared" si="43"/>
        <v>0.43174985512956843</v>
      </c>
      <c r="AR85">
        <f t="shared" si="44"/>
        <v>0.72550586749250423</v>
      </c>
      <c r="AS85" t="str">
        <f t="shared" si="45"/>
        <v>Monmouth</v>
      </c>
      <c r="AT85">
        <f t="shared" si="46"/>
        <v>84</v>
      </c>
      <c r="AU85">
        <f t="shared" si="47"/>
        <v>81.333333333333329</v>
      </c>
      <c r="AV85">
        <v>82</v>
      </c>
      <c r="AW85" t="str">
        <f t="shared" si="48"/>
        <v>Monmouth</v>
      </c>
      <c r="AX85" t="str">
        <f t="shared" si="49"/>
        <v/>
      </c>
      <c r="AY85">
        <v>84</v>
      </c>
    </row>
    <row r="86" spans="2:51" x14ac:dyDescent="0.25">
      <c r="B86">
        <v>1</v>
      </c>
      <c r="C86">
        <v>1</v>
      </c>
      <c r="D86" t="s">
        <v>65</v>
      </c>
      <c r="E86">
        <v>70.439300000000003</v>
      </c>
      <c r="F86">
        <v>120</v>
      </c>
      <c r="G86">
        <v>69.688800000000001</v>
      </c>
      <c r="H86">
        <v>87</v>
      </c>
      <c r="I86">
        <v>108.236</v>
      </c>
      <c r="J86">
        <v>78</v>
      </c>
      <c r="K86">
        <v>109.074</v>
      </c>
      <c r="L86">
        <v>86</v>
      </c>
      <c r="M86">
        <v>96.036000000000001</v>
      </c>
      <c r="N86">
        <v>32</v>
      </c>
      <c r="O86">
        <v>100.358</v>
      </c>
      <c r="P86">
        <v>89</v>
      </c>
      <c r="Q86">
        <v>8.7160100000000007</v>
      </c>
      <c r="R86">
        <v>80</v>
      </c>
      <c r="S86">
        <f t="shared" si="25"/>
        <v>0.12373774299290302</v>
      </c>
      <c r="T86">
        <f t="shared" si="26"/>
        <v>80</v>
      </c>
      <c r="U86">
        <f t="shared" si="27"/>
        <v>838026.03581320681</v>
      </c>
      <c r="V86">
        <f t="shared" si="28"/>
        <v>80</v>
      </c>
      <c r="W86">
        <f t="shared" si="29"/>
        <v>22.629146031822824</v>
      </c>
      <c r="X86">
        <f t="shared" si="30"/>
        <v>74</v>
      </c>
      <c r="Y86">
        <f t="shared" si="31"/>
        <v>77</v>
      </c>
      <c r="Z86">
        <v>0.68130000000000002</v>
      </c>
      <c r="AA86">
        <f t="shared" si="32"/>
        <v>86</v>
      </c>
      <c r="AB86">
        <v>0.73799999999999999</v>
      </c>
      <c r="AC86">
        <f t="shared" si="33"/>
        <v>0.70965</v>
      </c>
      <c r="AD86">
        <f t="shared" si="34"/>
        <v>82</v>
      </c>
      <c r="AE86">
        <v>0.61929999999999996</v>
      </c>
      <c r="AF86">
        <f t="shared" si="35"/>
        <v>119</v>
      </c>
      <c r="AG86">
        <v>0.61809999999999998</v>
      </c>
      <c r="AH86">
        <f t="shared" si="36"/>
        <v>117</v>
      </c>
      <c r="AI86">
        <f t="shared" si="37"/>
        <v>92.5</v>
      </c>
      <c r="AJ86">
        <f>IF(C86=1,(AI86/Z86),REF)</f>
        <v>135.76985175399972</v>
      </c>
      <c r="AK86">
        <f t="shared" si="38"/>
        <v>85</v>
      </c>
      <c r="AL86">
        <f>IF(B86=1,(AI86/AC86),REF)</f>
        <v>130.34594518424575</v>
      </c>
      <c r="AM86">
        <f t="shared" si="39"/>
        <v>83</v>
      </c>
      <c r="AN86">
        <f t="shared" si="40"/>
        <v>82</v>
      </c>
      <c r="AO86" t="str">
        <f t="shared" si="41"/>
        <v>Bucknell</v>
      </c>
      <c r="AP86">
        <f t="shared" si="42"/>
        <v>0.45952000964665785</v>
      </c>
      <c r="AQ86">
        <f t="shared" si="43"/>
        <v>0.43631438989550947</v>
      </c>
      <c r="AR86">
        <f t="shared" si="44"/>
        <v>0.72523556893433627</v>
      </c>
      <c r="AS86" t="str">
        <f t="shared" si="45"/>
        <v>Bucknell</v>
      </c>
      <c r="AT86">
        <f t="shared" si="46"/>
        <v>85</v>
      </c>
      <c r="AU86">
        <f t="shared" si="47"/>
        <v>83</v>
      </c>
      <c r="AV86">
        <v>85</v>
      </c>
      <c r="AW86" t="str">
        <f t="shared" si="48"/>
        <v>Bucknell</v>
      </c>
      <c r="AX86" t="str">
        <f t="shared" si="49"/>
        <v/>
      </c>
      <c r="AY86">
        <v>85</v>
      </c>
    </row>
    <row r="87" spans="2:51" x14ac:dyDescent="0.25">
      <c r="B87">
        <v>1</v>
      </c>
      <c r="C87">
        <v>1</v>
      </c>
      <c r="D87" t="s">
        <v>89</v>
      </c>
      <c r="E87">
        <v>68.881699999999995</v>
      </c>
      <c r="F87">
        <v>213</v>
      </c>
      <c r="G87">
        <v>67.655900000000003</v>
      </c>
      <c r="H87">
        <v>200</v>
      </c>
      <c r="I87">
        <v>108.69</v>
      </c>
      <c r="J87">
        <v>73</v>
      </c>
      <c r="K87">
        <v>111.929</v>
      </c>
      <c r="L87">
        <v>52</v>
      </c>
      <c r="M87">
        <v>103.411</v>
      </c>
      <c r="N87">
        <v>171</v>
      </c>
      <c r="O87">
        <v>101.718</v>
      </c>
      <c r="P87">
        <v>107</v>
      </c>
      <c r="Q87">
        <v>10.2105</v>
      </c>
      <c r="R87">
        <v>72</v>
      </c>
      <c r="S87">
        <f t="shared" si="25"/>
        <v>0.14823966307451761</v>
      </c>
      <c r="T87">
        <f t="shared" si="26"/>
        <v>72</v>
      </c>
      <c r="U87">
        <f t="shared" si="27"/>
        <v>862956.8974758496</v>
      </c>
      <c r="V87">
        <f t="shared" si="28"/>
        <v>58</v>
      </c>
      <c r="W87">
        <f t="shared" si="29"/>
        <v>23.644636559174799</v>
      </c>
      <c r="X87">
        <f t="shared" si="30"/>
        <v>123</v>
      </c>
      <c r="Y87">
        <f t="shared" si="31"/>
        <v>97.5</v>
      </c>
      <c r="Z87">
        <v>0.64859999999999995</v>
      </c>
      <c r="AA87">
        <f t="shared" si="32"/>
        <v>105</v>
      </c>
      <c r="AB87">
        <v>0.79430000000000001</v>
      </c>
      <c r="AC87">
        <f t="shared" si="33"/>
        <v>0.72144999999999992</v>
      </c>
      <c r="AD87">
        <f t="shared" si="34"/>
        <v>80</v>
      </c>
      <c r="AE87">
        <v>0.61970000000000003</v>
      </c>
      <c r="AF87">
        <f t="shared" si="35"/>
        <v>118</v>
      </c>
      <c r="AG87">
        <v>0.75080000000000002</v>
      </c>
      <c r="AH87">
        <f t="shared" si="36"/>
        <v>74</v>
      </c>
      <c r="AI87">
        <f t="shared" si="37"/>
        <v>83.25</v>
      </c>
      <c r="AJ87">
        <f>IF(C87=1,(AI87/Z87),REF)</f>
        <v>128.35337650323774</v>
      </c>
      <c r="AK87">
        <f t="shared" si="38"/>
        <v>82</v>
      </c>
      <c r="AL87">
        <f>IF(B87=1,(AI87/AC87),REF)</f>
        <v>115.39261210063069</v>
      </c>
      <c r="AM87">
        <f t="shared" si="39"/>
        <v>78</v>
      </c>
      <c r="AN87">
        <f t="shared" si="40"/>
        <v>78</v>
      </c>
      <c r="AO87" t="str">
        <f t="shared" si="41"/>
        <v>Colorado</v>
      </c>
      <c r="AP87">
        <f t="shared" si="42"/>
        <v>0.43992899578812489</v>
      </c>
      <c r="AQ87">
        <f t="shared" si="43"/>
        <v>0.45037731482135046</v>
      </c>
      <c r="AR87">
        <f t="shared" si="44"/>
        <v>0.72344210653602281</v>
      </c>
      <c r="AS87" t="str">
        <f t="shared" si="45"/>
        <v>Colorado</v>
      </c>
      <c r="AT87">
        <f t="shared" si="46"/>
        <v>86</v>
      </c>
      <c r="AU87">
        <f t="shared" si="47"/>
        <v>81.333333333333329</v>
      </c>
      <c r="AV87">
        <v>83</v>
      </c>
      <c r="AW87" t="str">
        <f t="shared" si="48"/>
        <v>Colorado</v>
      </c>
      <c r="AX87" t="str">
        <f t="shared" si="49"/>
        <v/>
      </c>
      <c r="AY87">
        <v>86</v>
      </c>
    </row>
    <row r="88" spans="2:51" x14ac:dyDescent="0.25">
      <c r="B88">
        <v>1</v>
      </c>
      <c r="C88">
        <v>1</v>
      </c>
      <c r="D88" t="s">
        <v>220</v>
      </c>
      <c r="E88">
        <v>69.404899999999998</v>
      </c>
      <c r="F88">
        <v>182</v>
      </c>
      <c r="G88">
        <v>67.961200000000005</v>
      </c>
      <c r="H88">
        <v>183</v>
      </c>
      <c r="I88">
        <v>99.071899999999999</v>
      </c>
      <c r="J88">
        <v>260</v>
      </c>
      <c r="K88">
        <v>105.07599999999999</v>
      </c>
      <c r="L88">
        <v>157</v>
      </c>
      <c r="M88">
        <v>105.336</v>
      </c>
      <c r="N88">
        <v>216</v>
      </c>
      <c r="O88">
        <v>99.916200000000003</v>
      </c>
      <c r="P88">
        <v>82</v>
      </c>
      <c r="Q88">
        <v>5.1598100000000002</v>
      </c>
      <c r="R88">
        <v>107</v>
      </c>
      <c r="S88">
        <f t="shared" si="25"/>
        <v>7.4343454136523365E-2</v>
      </c>
      <c r="T88">
        <f t="shared" si="26"/>
        <v>108</v>
      </c>
      <c r="U88">
        <f t="shared" si="27"/>
        <v>766297.12558670226</v>
      </c>
      <c r="V88">
        <f t="shared" si="28"/>
        <v>171</v>
      </c>
      <c r="W88">
        <f t="shared" si="29"/>
        <v>22.804855305023192</v>
      </c>
      <c r="X88">
        <f t="shared" si="30"/>
        <v>80</v>
      </c>
      <c r="Y88">
        <f t="shared" si="31"/>
        <v>94</v>
      </c>
      <c r="Z88">
        <v>0.73019999999999996</v>
      </c>
      <c r="AA88">
        <f t="shared" si="32"/>
        <v>73</v>
      </c>
      <c r="AB88">
        <v>0.63329999999999997</v>
      </c>
      <c r="AC88">
        <f t="shared" si="33"/>
        <v>0.68174999999999997</v>
      </c>
      <c r="AD88">
        <f t="shared" si="34"/>
        <v>88</v>
      </c>
      <c r="AE88">
        <v>0.53200000000000003</v>
      </c>
      <c r="AF88">
        <f t="shared" si="35"/>
        <v>150</v>
      </c>
      <c r="AG88">
        <v>0.68989999999999996</v>
      </c>
      <c r="AH88">
        <f t="shared" si="36"/>
        <v>97</v>
      </c>
      <c r="AI88">
        <f t="shared" si="37"/>
        <v>118</v>
      </c>
      <c r="AJ88">
        <f>IF(C88=1,(AI88/Z88),REF)</f>
        <v>161.59956176390031</v>
      </c>
      <c r="AK88">
        <f t="shared" si="38"/>
        <v>97</v>
      </c>
      <c r="AL88">
        <f>IF(B88=1,(AI88/AC88),REF)</f>
        <v>173.0839750641731</v>
      </c>
      <c r="AM88">
        <f t="shared" si="39"/>
        <v>99</v>
      </c>
      <c r="AN88">
        <f t="shared" si="40"/>
        <v>88</v>
      </c>
      <c r="AO88" t="str">
        <f t="shared" si="41"/>
        <v>Nebraska</v>
      </c>
      <c r="AP88">
        <f t="shared" si="42"/>
        <v>0.48399868704890686</v>
      </c>
      <c r="AQ88">
        <f t="shared" si="43"/>
        <v>0.40456243923197688</v>
      </c>
      <c r="AR88">
        <f t="shared" si="44"/>
        <v>0.72287453421140713</v>
      </c>
      <c r="AS88" t="str">
        <f t="shared" si="45"/>
        <v>Nebraska</v>
      </c>
      <c r="AT88">
        <f t="shared" si="46"/>
        <v>87</v>
      </c>
      <c r="AU88">
        <f t="shared" si="47"/>
        <v>87.666666666666671</v>
      </c>
      <c r="AV88">
        <v>91</v>
      </c>
      <c r="AW88" t="str">
        <f t="shared" si="48"/>
        <v>Nebraska</v>
      </c>
      <c r="AX88" t="str">
        <f t="shared" si="49"/>
        <v/>
      </c>
      <c r="AY88">
        <v>87</v>
      </c>
    </row>
    <row r="89" spans="2:51" x14ac:dyDescent="0.25">
      <c r="B89">
        <v>1</v>
      </c>
      <c r="C89">
        <v>1</v>
      </c>
      <c r="D89" t="s">
        <v>287</v>
      </c>
      <c r="E89">
        <v>69.020600000000002</v>
      </c>
      <c r="F89">
        <v>205</v>
      </c>
      <c r="G89">
        <v>68.6648</v>
      </c>
      <c r="H89">
        <v>129</v>
      </c>
      <c r="I89">
        <v>102.43899999999999</v>
      </c>
      <c r="J89">
        <v>191</v>
      </c>
      <c r="K89">
        <v>103.282</v>
      </c>
      <c r="L89">
        <v>190</v>
      </c>
      <c r="M89">
        <v>97.007900000000006</v>
      </c>
      <c r="N89">
        <v>40</v>
      </c>
      <c r="O89">
        <v>97.823400000000007</v>
      </c>
      <c r="P89">
        <v>59</v>
      </c>
      <c r="Q89">
        <v>5.4584900000000003</v>
      </c>
      <c r="R89">
        <v>105</v>
      </c>
      <c r="S89">
        <f t="shared" si="25"/>
        <v>7.9086533585625007E-2</v>
      </c>
      <c r="T89">
        <f t="shared" si="26"/>
        <v>104</v>
      </c>
      <c r="U89">
        <f t="shared" si="27"/>
        <v>736254.57888939441</v>
      </c>
      <c r="V89">
        <f t="shared" si="28"/>
        <v>210</v>
      </c>
      <c r="W89">
        <f t="shared" si="29"/>
        <v>22.168161411016619</v>
      </c>
      <c r="X89">
        <f t="shared" si="30"/>
        <v>57</v>
      </c>
      <c r="Y89">
        <f t="shared" si="31"/>
        <v>80.5</v>
      </c>
      <c r="Z89">
        <v>0.67259999999999998</v>
      </c>
      <c r="AA89">
        <f t="shared" si="32"/>
        <v>89</v>
      </c>
      <c r="AB89">
        <v>0.77549999999999997</v>
      </c>
      <c r="AC89">
        <f t="shared" si="33"/>
        <v>0.72404999999999997</v>
      </c>
      <c r="AD89">
        <f t="shared" si="34"/>
        <v>78</v>
      </c>
      <c r="AE89">
        <v>0.63039999999999996</v>
      </c>
      <c r="AF89">
        <f t="shared" si="35"/>
        <v>112</v>
      </c>
      <c r="AG89">
        <v>0.71699999999999997</v>
      </c>
      <c r="AH89">
        <f t="shared" si="36"/>
        <v>85</v>
      </c>
      <c r="AI89">
        <f t="shared" si="37"/>
        <v>111.58333333333333</v>
      </c>
      <c r="AJ89">
        <f>IF(C89=1,(AI89/Z89),REF)</f>
        <v>165.89850332044801</v>
      </c>
      <c r="AK89">
        <f t="shared" si="38"/>
        <v>98</v>
      </c>
      <c r="AL89">
        <f>IF(B89=1,(AI89/AC89),REF)</f>
        <v>154.10998319637227</v>
      </c>
      <c r="AM89">
        <f t="shared" si="39"/>
        <v>93</v>
      </c>
      <c r="AN89">
        <f t="shared" si="40"/>
        <v>78</v>
      </c>
      <c r="AO89" t="str">
        <f t="shared" si="41"/>
        <v>San Francisco</v>
      </c>
      <c r="AP89">
        <f t="shared" si="42"/>
        <v>0.44465070882058866</v>
      </c>
      <c r="AQ89">
        <f t="shared" si="43"/>
        <v>0.43594553239659878</v>
      </c>
      <c r="AR89">
        <f t="shared" si="44"/>
        <v>0.72027564938904265</v>
      </c>
      <c r="AS89" t="str">
        <f t="shared" si="45"/>
        <v>San Francisco</v>
      </c>
      <c r="AT89">
        <f t="shared" si="46"/>
        <v>88</v>
      </c>
      <c r="AU89">
        <f t="shared" si="47"/>
        <v>81.333333333333329</v>
      </c>
      <c r="AV89">
        <v>84</v>
      </c>
      <c r="AW89" t="str">
        <f t="shared" si="48"/>
        <v>San Francisco</v>
      </c>
      <c r="AX89" t="str">
        <f t="shared" si="49"/>
        <v/>
      </c>
      <c r="AY89">
        <v>88</v>
      </c>
    </row>
    <row r="90" spans="2:51" x14ac:dyDescent="0.25">
      <c r="B90">
        <v>1</v>
      </c>
      <c r="C90">
        <v>1</v>
      </c>
      <c r="D90" t="s">
        <v>249</v>
      </c>
      <c r="E90">
        <v>72.194599999999994</v>
      </c>
      <c r="F90">
        <v>53</v>
      </c>
      <c r="G90">
        <v>70.280199999999994</v>
      </c>
      <c r="H90">
        <v>65</v>
      </c>
      <c r="I90">
        <v>106.524</v>
      </c>
      <c r="J90">
        <v>110</v>
      </c>
      <c r="K90">
        <v>105.574</v>
      </c>
      <c r="L90">
        <v>148</v>
      </c>
      <c r="M90">
        <v>97.664699999999996</v>
      </c>
      <c r="N90">
        <v>46</v>
      </c>
      <c r="O90">
        <v>99.896900000000002</v>
      </c>
      <c r="P90">
        <v>81</v>
      </c>
      <c r="Q90">
        <v>5.6768400000000003</v>
      </c>
      <c r="R90">
        <v>103</v>
      </c>
      <c r="S90">
        <f t="shared" si="25"/>
        <v>7.8636075274327949E-2</v>
      </c>
      <c r="T90">
        <f t="shared" si="26"/>
        <v>105</v>
      </c>
      <c r="U90">
        <f t="shared" si="27"/>
        <v>804671.58847202954</v>
      </c>
      <c r="V90">
        <f t="shared" si="28"/>
        <v>112</v>
      </c>
      <c r="W90">
        <f t="shared" si="29"/>
        <v>21.91686859416447</v>
      </c>
      <c r="X90">
        <f t="shared" si="30"/>
        <v>52</v>
      </c>
      <c r="Y90">
        <f t="shared" si="31"/>
        <v>78.5</v>
      </c>
      <c r="Z90">
        <v>0.67979999999999996</v>
      </c>
      <c r="AA90">
        <f t="shared" si="32"/>
        <v>87</v>
      </c>
      <c r="AB90">
        <v>0.67469999999999997</v>
      </c>
      <c r="AC90">
        <f t="shared" si="33"/>
        <v>0.67724999999999991</v>
      </c>
      <c r="AD90">
        <f t="shared" si="34"/>
        <v>94</v>
      </c>
      <c r="AE90">
        <v>0.71220000000000006</v>
      </c>
      <c r="AF90">
        <f t="shared" si="35"/>
        <v>91</v>
      </c>
      <c r="AG90">
        <v>0.65300000000000002</v>
      </c>
      <c r="AH90">
        <f t="shared" si="36"/>
        <v>107</v>
      </c>
      <c r="AI90">
        <f t="shared" si="37"/>
        <v>97.916666666666671</v>
      </c>
      <c r="AJ90">
        <f>IF(C90=1,(AI90/Z90),REF)</f>
        <v>144.03746199862707</v>
      </c>
      <c r="AK90">
        <f t="shared" si="38"/>
        <v>87</v>
      </c>
      <c r="AL90">
        <f>IF(B90=1,(AI90/AC90),REF)</f>
        <v>144.57979574258647</v>
      </c>
      <c r="AM90">
        <f t="shared" si="39"/>
        <v>86</v>
      </c>
      <c r="AN90">
        <f t="shared" si="40"/>
        <v>86</v>
      </c>
      <c r="AO90" t="str">
        <f t="shared" si="41"/>
        <v>Ohio</v>
      </c>
      <c r="AP90">
        <f t="shared" si="42"/>
        <v>0.45580594677231429</v>
      </c>
      <c r="AQ90">
        <f t="shared" si="43"/>
        <v>0.41103431755154757</v>
      </c>
      <c r="AR90">
        <f t="shared" si="44"/>
        <v>0.71575375003589803</v>
      </c>
      <c r="AS90" t="str">
        <f t="shared" si="45"/>
        <v>Ohio</v>
      </c>
      <c r="AT90">
        <f t="shared" si="46"/>
        <v>89</v>
      </c>
      <c r="AU90">
        <f t="shared" si="47"/>
        <v>89.666666666666671</v>
      </c>
      <c r="AV90">
        <v>90</v>
      </c>
      <c r="AW90" t="str">
        <f t="shared" si="48"/>
        <v>Ohio</v>
      </c>
      <c r="AX90" t="str">
        <f t="shared" si="49"/>
        <v/>
      </c>
      <c r="AY90">
        <v>89</v>
      </c>
    </row>
    <row r="91" spans="2:51" x14ac:dyDescent="0.25">
      <c r="B91">
        <v>1</v>
      </c>
      <c r="C91">
        <v>1</v>
      </c>
      <c r="D91" t="s">
        <v>92</v>
      </c>
      <c r="E91">
        <v>65.229100000000003</v>
      </c>
      <c r="F91">
        <v>327</v>
      </c>
      <c r="G91">
        <v>64.897599999999997</v>
      </c>
      <c r="H91">
        <v>305</v>
      </c>
      <c r="I91">
        <v>101.35599999999999</v>
      </c>
      <c r="J91">
        <v>216</v>
      </c>
      <c r="K91">
        <v>105.36199999999999</v>
      </c>
      <c r="L91">
        <v>154</v>
      </c>
      <c r="M91">
        <v>100.49</v>
      </c>
      <c r="N91">
        <v>99</v>
      </c>
      <c r="O91">
        <v>98.630899999999997</v>
      </c>
      <c r="P91">
        <v>63</v>
      </c>
      <c r="Q91">
        <v>6.7313700000000001</v>
      </c>
      <c r="R91">
        <v>93</v>
      </c>
      <c r="S91">
        <f t="shared" si="25"/>
        <v>0.10319167365485646</v>
      </c>
      <c r="T91">
        <f t="shared" si="26"/>
        <v>89</v>
      </c>
      <c r="U91">
        <f t="shared" si="27"/>
        <v>724118.09156418033</v>
      </c>
      <c r="V91">
        <f t="shared" si="28"/>
        <v>225</v>
      </c>
      <c r="W91">
        <f t="shared" si="29"/>
        <v>23.767275879895596</v>
      </c>
      <c r="X91">
        <f t="shared" si="30"/>
        <v>132</v>
      </c>
      <c r="Y91">
        <f t="shared" si="31"/>
        <v>110.5</v>
      </c>
      <c r="Z91">
        <v>0.69259999999999999</v>
      </c>
      <c r="AA91">
        <f t="shared" si="32"/>
        <v>82</v>
      </c>
      <c r="AB91">
        <v>0.66969999999999996</v>
      </c>
      <c r="AC91">
        <f t="shared" si="33"/>
        <v>0.68114999999999992</v>
      </c>
      <c r="AD91">
        <f t="shared" si="34"/>
        <v>89</v>
      </c>
      <c r="AE91">
        <v>0.77290000000000003</v>
      </c>
      <c r="AF91">
        <f t="shared" si="35"/>
        <v>64</v>
      </c>
      <c r="AG91">
        <v>0.58760000000000001</v>
      </c>
      <c r="AH91">
        <f t="shared" si="36"/>
        <v>131</v>
      </c>
      <c r="AI91">
        <f t="shared" si="37"/>
        <v>118.08333333333333</v>
      </c>
      <c r="AJ91">
        <f>IF(C91=1,(AI91/Z91),REF)</f>
        <v>170.49282895370104</v>
      </c>
      <c r="AK91">
        <f t="shared" si="38"/>
        <v>99</v>
      </c>
      <c r="AL91">
        <f>IF(B91=1,(AI91/AC91),REF)</f>
        <v>173.3587804937728</v>
      </c>
      <c r="AM91">
        <f t="shared" si="39"/>
        <v>100</v>
      </c>
      <c r="AN91">
        <f t="shared" si="40"/>
        <v>89</v>
      </c>
      <c r="AO91" t="str">
        <f t="shared" si="41"/>
        <v>Connecticut</v>
      </c>
      <c r="AP91">
        <f t="shared" si="42"/>
        <v>0.4566234891976807</v>
      </c>
      <c r="AQ91">
        <f t="shared" si="43"/>
        <v>0.40412624043162493</v>
      </c>
      <c r="AR91">
        <f t="shared" si="44"/>
        <v>0.71373790163910944</v>
      </c>
      <c r="AS91" t="str">
        <f t="shared" si="45"/>
        <v>Connecticut</v>
      </c>
      <c r="AT91">
        <f t="shared" si="46"/>
        <v>90</v>
      </c>
      <c r="AU91">
        <f t="shared" si="47"/>
        <v>89.333333333333329</v>
      </c>
      <c r="AV91">
        <v>92</v>
      </c>
      <c r="AW91" t="str">
        <f t="shared" si="48"/>
        <v>Connecticut</v>
      </c>
      <c r="AX91" t="str">
        <f t="shared" si="49"/>
        <v/>
      </c>
      <c r="AY91">
        <v>90</v>
      </c>
    </row>
    <row r="92" spans="2:51" x14ac:dyDescent="0.25">
      <c r="B92">
        <v>1</v>
      </c>
      <c r="C92">
        <v>1</v>
      </c>
      <c r="D92" t="s">
        <v>225</v>
      </c>
      <c r="E92">
        <v>69.516000000000005</v>
      </c>
      <c r="F92">
        <v>175</v>
      </c>
      <c r="G92">
        <v>67.510000000000005</v>
      </c>
      <c r="H92">
        <v>206</v>
      </c>
      <c r="I92">
        <v>110.733</v>
      </c>
      <c r="J92">
        <v>45</v>
      </c>
      <c r="K92">
        <v>110.05200000000001</v>
      </c>
      <c r="L92">
        <v>71</v>
      </c>
      <c r="M92">
        <v>97.215000000000003</v>
      </c>
      <c r="N92">
        <v>42</v>
      </c>
      <c r="O92">
        <v>102.738</v>
      </c>
      <c r="P92">
        <v>135</v>
      </c>
      <c r="Q92">
        <v>7.3146300000000002</v>
      </c>
      <c r="R92">
        <v>88</v>
      </c>
      <c r="S92">
        <f t="shared" si="25"/>
        <v>0.1052131883307441</v>
      </c>
      <c r="T92">
        <f t="shared" si="26"/>
        <v>87</v>
      </c>
      <c r="U92">
        <f t="shared" si="27"/>
        <v>841939.05101126409</v>
      </c>
      <c r="V92">
        <f t="shared" si="28"/>
        <v>76</v>
      </c>
      <c r="W92">
        <f t="shared" si="29"/>
        <v>23.805921476696678</v>
      </c>
      <c r="X92">
        <f t="shared" si="30"/>
        <v>133</v>
      </c>
      <c r="Y92">
        <f t="shared" si="31"/>
        <v>110</v>
      </c>
      <c r="Z92">
        <v>0.65739999999999998</v>
      </c>
      <c r="AA92">
        <f t="shared" si="32"/>
        <v>98</v>
      </c>
      <c r="AB92">
        <v>0.71609999999999996</v>
      </c>
      <c r="AC92">
        <f t="shared" si="33"/>
        <v>0.68674999999999997</v>
      </c>
      <c r="AD92">
        <f t="shared" si="34"/>
        <v>86</v>
      </c>
      <c r="AE92">
        <v>0.49969999999999998</v>
      </c>
      <c r="AF92">
        <f t="shared" si="35"/>
        <v>162</v>
      </c>
      <c r="AG92">
        <v>0.65820000000000001</v>
      </c>
      <c r="AH92">
        <f t="shared" si="36"/>
        <v>106</v>
      </c>
      <c r="AI92">
        <f t="shared" si="37"/>
        <v>104.5</v>
      </c>
      <c r="AJ92">
        <f>IF(C92=1,(AI92/Z92),REF)</f>
        <v>158.95953757225433</v>
      </c>
      <c r="AK92">
        <f t="shared" si="38"/>
        <v>95</v>
      </c>
      <c r="AL92">
        <f>IF(B92=1,(AI92/AC92),REF)</f>
        <v>152.16599927193303</v>
      </c>
      <c r="AM92">
        <f t="shared" si="39"/>
        <v>91</v>
      </c>
      <c r="AN92">
        <f t="shared" si="40"/>
        <v>86</v>
      </c>
      <c r="AO92" t="str">
        <f t="shared" si="41"/>
        <v>New Mexico St.</v>
      </c>
      <c r="AP92">
        <f t="shared" si="42"/>
        <v>0.43646297992718291</v>
      </c>
      <c r="AQ92">
        <f t="shared" si="43"/>
        <v>0.41414410641541233</v>
      </c>
      <c r="AR92">
        <f t="shared" si="44"/>
        <v>0.71036180210747912</v>
      </c>
      <c r="AS92" t="str">
        <f t="shared" si="45"/>
        <v>New Mexico St.</v>
      </c>
      <c r="AT92">
        <f t="shared" si="46"/>
        <v>91</v>
      </c>
      <c r="AU92">
        <f t="shared" si="47"/>
        <v>87.666666666666671</v>
      </c>
      <c r="AV92">
        <v>88</v>
      </c>
      <c r="AW92" t="str">
        <f t="shared" si="48"/>
        <v>New Mexico St.</v>
      </c>
      <c r="AX92" t="str">
        <f t="shared" si="49"/>
        <v/>
      </c>
      <c r="AY92">
        <v>91</v>
      </c>
    </row>
    <row r="93" spans="2:51" x14ac:dyDescent="0.25">
      <c r="B93">
        <v>1</v>
      </c>
      <c r="C93">
        <v>1</v>
      </c>
      <c r="D93" t="s">
        <v>183</v>
      </c>
      <c r="E93">
        <v>70.247</v>
      </c>
      <c r="F93">
        <v>130</v>
      </c>
      <c r="G93">
        <v>68.433899999999994</v>
      </c>
      <c r="H93">
        <v>152</v>
      </c>
      <c r="I93">
        <v>108.90600000000001</v>
      </c>
      <c r="J93">
        <v>67</v>
      </c>
      <c r="K93">
        <v>107.9</v>
      </c>
      <c r="L93">
        <v>111</v>
      </c>
      <c r="M93">
        <v>95.4345</v>
      </c>
      <c r="N93">
        <v>27</v>
      </c>
      <c r="O93">
        <v>100.898</v>
      </c>
      <c r="P93">
        <v>93</v>
      </c>
      <c r="Q93">
        <v>7.0026200000000003</v>
      </c>
      <c r="R93">
        <v>91</v>
      </c>
      <c r="S93">
        <f t="shared" si="25"/>
        <v>9.9676854527595615E-2</v>
      </c>
      <c r="T93">
        <f t="shared" si="26"/>
        <v>92</v>
      </c>
      <c r="U93">
        <f t="shared" si="27"/>
        <v>817844.37527000008</v>
      </c>
      <c r="V93">
        <f t="shared" si="28"/>
        <v>99</v>
      </c>
      <c r="W93">
        <f t="shared" si="29"/>
        <v>22.886759743610977</v>
      </c>
      <c r="X93">
        <f t="shared" si="30"/>
        <v>84</v>
      </c>
      <c r="Y93">
        <f t="shared" si="31"/>
        <v>88</v>
      </c>
      <c r="Z93">
        <v>0.63749999999999996</v>
      </c>
      <c r="AA93">
        <f t="shared" si="32"/>
        <v>108</v>
      </c>
      <c r="AB93">
        <v>0.74680000000000002</v>
      </c>
      <c r="AC93">
        <f t="shared" si="33"/>
        <v>0.69215000000000004</v>
      </c>
      <c r="AD93">
        <f t="shared" si="34"/>
        <v>84</v>
      </c>
      <c r="AE93">
        <v>0.56310000000000004</v>
      </c>
      <c r="AF93">
        <f t="shared" si="35"/>
        <v>135</v>
      </c>
      <c r="AG93">
        <v>0.69889999999999997</v>
      </c>
      <c r="AH93">
        <f t="shared" si="36"/>
        <v>92</v>
      </c>
      <c r="AI93">
        <f t="shared" si="37"/>
        <v>98.333333333333329</v>
      </c>
      <c r="AJ93">
        <f>IF(C93=1,(AI93/Z93),REF)</f>
        <v>154.24836601307189</v>
      </c>
      <c r="AK93">
        <f t="shared" si="38"/>
        <v>89</v>
      </c>
      <c r="AL93">
        <f>IF(B93=1,(AI93/AC93),REF)</f>
        <v>142.06939728864165</v>
      </c>
      <c r="AM93">
        <f t="shared" si="39"/>
        <v>85</v>
      </c>
      <c r="AN93">
        <f t="shared" si="40"/>
        <v>84</v>
      </c>
      <c r="AO93" t="str">
        <f t="shared" si="41"/>
        <v>Louisiana Tech</v>
      </c>
      <c r="AP93">
        <f t="shared" si="42"/>
        <v>0.4245262062654146</v>
      </c>
      <c r="AQ93">
        <f t="shared" si="43"/>
        <v>0.42099813901565869</v>
      </c>
      <c r="AR93">
        <f t="shared" si="44"/>
        <v>0.70866086248325977</v>
      </c>
      <c r="AS93" t="str">
        <f t="shared" si="45"/>
        <v>Louisiana Tech</v>
      </c>
      <c r="AT93">
        <f t="shared" si="46"/>
        <v>92</v>
      </c>
      <c r="AU93">
        <f t="shared" si="47"/>
        <v>86.666666666666671</v>
      </c>
      <c r="AV93">
        <v>86</v>
      </c>
      <c r="AW93" t="str">
        <f t="shared" si="48"/>
        <v>Louisiana Tech</v>
      </c>
      <c r="AX93" t="str">
        <f t="shared" si="49"/>
        <v/>
      </c>
      <c r="AY93">
        <v>92</v>
      </c>
    </row>
    <row r="94" spans="2:51" x14ac:dyDescent="0.25">
      <c r="B94">
        <v>1</v>
      </c>
      <c r="C94">
        <v>1</v>
      </c>
      <c r="D94" t="s">
        <v>259</v>
      </c>
      <c r="E94">
        <v>71.430999999999997</v>
      </c>
      <c r="F94">
        <v>80</v>
      </c>
      <c r="G94">
        <v>70.339299999999994</v>
      </c>
      <c r="H94">
        <v>62</v>
      </c>
      <c r="I94">
        <v>98.346400000000003</v>
      </c>
      <c r="J94">
        <v>279</v>
      </c>
      <c r="K94">
        <v>104.575</v>
      </c>
      <c r="L94">
        <v>166</v>
      </c>
      <c r="M94">
        <v>100.041</v>
      </c>
      <c r="N94">
        <v>81</v>
      </c>
      <c r="O94">
        <v>97.150800000000004</v>
      </c>
      <c r="P94">
        <v>50</v>
      </c>
      <c r="Q94">
        <v>7.42462</v>
      </c>
      <c r="R94">
        <v>87</v>
      </c>
      <c r="S94">
        <f t="shared" si="25"/>
        <v>0.10393526620094916</v>
      </c>
      <c r="T94">
        <f t="shared" si="26"/>
        <v>88</v>
      </c>
      <c r="U94">
        <f t="shared" si="27"/>
        <v>781164.46047437505</v>
      </c>
      <c r="V94">
        <f t="shared" si="28"/>
        <v>148</v>
      </c>
      <c r="W94">
        <f t="shared" si="29"/>
        <v>21.184951780826765</v>
      </c>
      <c r="X94">
        <f t="shared" si="30"/>
        <v>29</v>
      </c>
      <c r="Y94">
        <f t="shared" si="31"/>
        <v>58.5</v>
      </c>
      <c r="Z94">
        <v>0.64959999999999996</v>
      </c>
      <c r="AA94">
        <f t="shared" si="32"/>
        <v>104</v>
      </c>
      <c r="AB94">
        <v>0.70750000000000002</v>
      </c>
      <c r="AC94">
        <f t="shared" si="33"/>
        <v>0.67854999999999999</v>
      </c>
      <c r="AD94">
        <f t="shared" si="34"/>
        <v>91</v>
      </c>
      <c r="AE94">
        <v>0.62</v>
      </c>
      <c r="AF94">
        <f t="shared" si="35"/>
        <v>117</v>
      </c>
      <c r="AG94">
        <v>0.64300000000000002</v>
      </c>
      <c r="AH94">
        <f t="shared" si="36"/>
        <v>109</v>
      </c>
      <c r="AI94">
        <f t="shared" si="37"/>
        <v>101.91666666666667</v>
      </c>
      <c r="AJ94">
        <f>IF(C94=1,(AI94/Z94),REF)</f>
        <v>156.89142036124795</v>
      </c>
      <c r="AK94">
        <f t="shared" si="38"/>
        <v>93</v>
      </c>
      <c r="AL94">
        <f>IF(B94=1,(AI94/AC94),REF)</f>
        <v>150.19772554221012</v>
      </c>
      <c r="AM94">
        <f t="shared" si="39"/>
        <v>90</v>
      </c>
      <c r="AN94">
        <f t="shared" si="40"/>
        <v>90</v>
      </c>
      <c r="AO94" t="str">
        <f t="shared" si="41"/>
        <v>Penn St.</v>
      </c>
      <c r="AP94">
        <f t="shared" si="42"/>
        <v>0.43184954816549742</v>
      </c>
      <c r="AQ94">
        <f t="shared" si="43"/>
        <v>0.40986558667572787</v>
      </c>
      <c r="AR94">
        <f t="shared" si="44"/>
        <v>0.70738208413857184</v>
      </c>
      <c r="AS94" t="str">
        <f t="shared" si="45"/>
        <v>Penn St.</v>
      </c>
      <c r="AT94">
        <f t="shared" si="46"/>
        <v>93</v>
      </c>
      <c r="AU94">
        <f t="shared" si="47"/>
        <v>91.333333333333329</v>
      </c>
      <c r="AV94">
        <v>94</v>
      </c>
      <c r="AW94" t="str">
        <f t="shared" si="48"/>
        <v>Penn St.</v>
      </c>
      <c r="AX94" t="str">
        <f t="shared" si="49"/>
        <v/>
      </c>
      <c r="AY94">
        <v>93</v>
      </c>
    </row>
    <row r="95" spans="2:51" x14ac:dyDescent="0.25">
      <c r="B95">
        <v>1</v>
      </c>
      <c r="C95">
        <v>1</v>
      </c>
      <c r="D95" t="s">
        <v>311</v>
      </c>
      <c r="E95">
        <v>73.933300000000003</v>
      </c>
      <c r="F95">
        <v>24</v>
      </c>
      <c r="G95">
        <v>73.184700000000007</v>
      </c>
      <c r="H95">
        <v>13</v>
      </c>
      <c r="I95">
        <v>104.137</v>
      </c>
      <c r="J95">
        <v>160</v>
      </c>
      <c r="K95">
        <v>109.15300000000001</v>
      </c>
      <c r="L95">
        <v>85</v>
      </c>
      <c r="M95">
        <v>106.41200000000001</v>
      </c>
      <c r="N95">
        <v>238</v>
      </c>
      <c r="O95">
        <v>102.631</v>
      </c>
      <c r="P95">
        <v>129</v>
      </c>
      <c r="Q95">
        <v>6.5215300000000003</v>
      </c>
      <c r="R95">
        <v>94</v>
      </c>
      <c r="S95">
        <f t="shared" si="25"/>
        <v>8.8214647526892551E-2</v>
      </c>
      <c r="T95">
        <f t="shared" si="26"/>
        <v>97</v>
      </c>
      <c r="U95">
        <f t="shared" si="27"/>
        <v>880869.23929281975</v>
      </c>
      <c r="V95">
        <f t="shared" si="28"/>
        <v>49</v>
      </c>
      <c r="W95">
        <f t="shared" si="29"/>
        <v>22.346299005851318</v>
      </c>
      <c r="X95">
        <f t="shared" si="30"/>
        <v>63</v>
      </c>
      <c r="Y95">
        <f t="shared" si="31"/>
        <v>80</v>
      </c>
      <c r="Z95">
        <v>0.65759999999999996</v>
      </c>
      <c r="AA95">
        <f t="shared" si="32"/>
        <v>97</v>
      </c>
      <c r="AB95">
        <v>0.65500000000000003</v>
      </c>
      <c r="AC95">
        <f t="shared" si="33"/>
        <v>0.65629999999999999</v>
      </c>
      <c r="AD95">
        <f t="shared" si="34"/>
        <v>103</v>
      </c>
      <c r="AE95">
        <v>0.55669999999999997</v>
      </c>
      <c r="AF95">
        <f t="shared" si="35"/>
        <v>140</v>
      </c>
      <c r="AG95">
        <v>0.66100000000000003</v>
      </c>
      <c r="AH95">
        <f t="shared" si="36"/>
        <v>105</v>
      </c>
      <c r="AI95">
        <f t="shared" si="37"/>
        <v>95.666666666666671</v>
      </c>
      <c r="AJ95">
        <f>IF(C95=1,(AI95/Z95),REF)</f>
        <v>145.4785077047851</v>
      </c>
      <c r="AK95">
        <f t="shared" si="38"/>
        <v>88</v>
      </c>
      <c r="AL95">
        <f>IF(B95=1,(AI95/AC95),REF)</f>
        <v>145.76667174564477</v>
      </c>
      <c r="AM95">
        <f t="shared" si="39"/>
        <v>89</v>
      </c>
      <c r="AN95">
        <f t="shared" si="40"/>
        <v>88</v>
      </c>
      <c r="AO95" t="str">
        <f t="shared" si="41"/>
        <v>St. John's</v>
      </c>
      <c r="AP95">
        <f t="shared" si="42"/>
        <v>0.44048212942627862</v>
      </c>
      <c r="AQ95">
        <f t="shared" si="43"/>
        <v>0.39791255715063778</v>
      </c>
      <c r="AR95">
        <f t="shared" si="44"/>
        <v>0.70626455108449493</v>
      </c>
      <c r="AS95" t="str">
        <f t="shared" si="45"/>
        <v>St. John's</v>
      </c>
      <c r="AT95">
        <f t="shared" si="46"/>
        <v>94</v>
      </c>
      <c r="AU95">
        <f t="shared" si="47"/>
        <v>95</v>
      </c>
      <c r="AV95">
        <v>102</v>
      </c>
      <c r="AW95" t="str">
        <f t="shared" si="48"/>
        <v>St. John's</v>
      </c>
      <c r="AX95" t="str">
        <f t="shared" si="49"/>
        <v/>
      </c>
      <c r="AY95">
        <v>94</v>
      </c>
    </row>
    <row r="96" spans="2:51" x14ac:dyDescent="0.25">
      <c r="B96">
        <v>1</v>
      </c>
      <c r="C96">
        <v>1</v>
      </c>
      <c r="D96" t="s">
        <v>88</v>
      </c>
      <c r="E96">
        <v>65.587199999999996</v>
      </c>
      <c r="F96">
        <v>320</v>
      </c>
      <c r="G96">
        <v>64.138199999999998</v>
      </c>
      <c r="H96">
        <v>319</v>
      </c>
      <c r="I96">
        <v>105.262</v>
      </c>
      <c r="J96">
        <v>141</v>
      </c>
      <c r="K96">
        <v>105.854</v>
      </c>
      <c r="L96">
        <v>146</v>
      </c>
      <c r="M96">
        <v>98.328800000000001</v>
      </c>
      <c r="N96">
        <v>57</v>
      </c>
      <c r="O96">
        <v>98.344899999999996</v>
      </c>
      <c r="P96">
        <v>62</v>
      </c>
      <c r="Q96">
        <v>7.5091200000000002</v>
      </c>
      <c r="R96">
        <v>86</v>
      </c>
      <c r="S96">
        <f t="shared" si="25"/>
        <v>0.11449032738095244</v>
      </c>
      <c r="T96">
        <f t="shared" si="26"/>
        <v>83</v>
      </c>
      <c r="U96">
        <f t="shared" si="27"/>
        <v>734909.12224235514</v>
      </c>
      <c r="V96">
        <f t="shared" si="28"/>
        <v>213</v>
      </c>
      <c r="W96">
        <f t="shared" si="29"/>
        <v>23.527937518767828</v>
      </c>
      <c r="X96">
        <f t="shared" si="30"/>
        <v>115</v>
      </c>
      <c r="Y96">
        <f t="shared" si="31"/>
        <v>99</v>
      </c>
      <c r="Z96">
        <v>0.69740000000000002</v>
      </c>
      <c r="AA96">
        <f t="shared" si="32"/>
        <v>81</v>
      </c>
      <c r="AB96">
        <v>0.5907</v>
      </c>
      <c r="AC96">
        <f t="shared" si="33"/>
        <v>0.64405000000000001</v>
      </c>
      <c r="AD96">
        <f t="shared" si="34"/>
        <v>109</v>
      </c>
      <c r="AE96">
        <v>0.64600000000000002</v>
      </c>
      <c r="AF96">
        <f t="shared" si="35"/>
        <v>105</v>
      </c>
      <c r="AG96">
        <v>0.63229999999999997</v>
      </c>
      <c r="AH96">
        <f t="shared" si="36"/>
        <v>113</v>
      </c>
      <c r="AI96">
        <f t="shared" si="37"/>
        <v>120.33333333333333</v>
      </c>
      <c r="AJ96">
        <f>IF(C96=1,(AI96/Z96),REF)</f>
        <v>172.5456457317656</v>
      </c>
      <c r="AK96">
        <f t="shared" si="38"/>
        <v>100</v>
      </c>
      <c r="AL96">
        <f>IF(B96=1,(AI96/AC96),REF)</f>
        <v>186.8384959759853</v>
      </c>
      <c r="AM96">
        <f t="shared" si="39"/>
        <v>109</v>
      </c>
      <c r="AN96">
        <f t="shared" si="40"/>
        <v>100</v>
      </c>
      <c r="AO96" t="str">
        <f t="shared" si="41"/>
        <v>College of Charleston</v>
      </c>
      <c r="AP96">
        <f t="shared" si="42"/>
        <v>0.45923810416042504</v>
      </c>
      <c r="AQ96">
        <f t="shared" si="43"/>
        <v>0.37855484534067479</v>
      </c>
      <c r="AR96">
        <f t="shared" si="44"/>
        <v>0.70606174583563552</v>
      </c>
      <c r="AS96" t="str">
        <f t="shared" si="45"/>
        <v>College of Charleston</v>
      </c>
      <c r="AT96">
        <f t="shared" si="46"/>
        <v>95</v>
      </c>
      <c r="AU96">
        <f t="shared" si="47"/>
        <v>101.33333333333333</v>
      </c>
      <c r="AV96">
        <v>96</v>
      </c>
      <c r="AW96" t="str">
        <f t="shared" si="48"/>
        <v>College of Charleston</v>
      </c>
      <c r="AX96" t="str">
        <f t="shared" si="49"/>
        <v/>
      </c>
      <c r="AY96">
        <v>95</v>
      </c>
    </row>
    <row r="97" spans="2:51" x14ac:dyDescent="0.25">
      <c r="B97">
        <v>1</v>
      </c>
      <c r="C97">
        <v>1</v>
      </c>
      <c r="D97" t="s">
        <v>37</v>
      </c>
      <c r="E97">
        <v>67.813299999999998</v>
      </c>
      <c r="F97">
        <v>258</v>
      </c>
      <c r="G97">
        <v>65.545299999999997</v>
      </c>
      <c r="H97">
        <v>284</v>
      </c>
      <c r="I97">
        <v>112.89</v>
      </c>
      <c r="J97">
        <v>21</v>
      </c>
      <c r="K97">
        <v>112.886</v>
      </c>
      <c r="L97">
        <v>42</v>
      </c>
      <c r="M97">
        <v>104.84099999999999</v>
      </c>
      <c r="N97">
        <v>202</v>
      </c>
      <c r="O97">
        <v>106.959</v>
      </c>
      <c r="P97">
        <v>217</v>
      </c>
      <c r="Q97">
        <v>5.9269600000000002</v>
      </c>
      <c r="R97">
        <v>99</v>
      </c>
      <c r="S97">
        <f t="shared" si="25"/>
        <v>8.7401733878162441E-2</v>
      </c>
      <c r="T97">
        <f t="shared" si="26"/>
        <v>98</v>
      </c>
      <c r="U97">
        <f t="shared" si="27"/>
        <v>864161.7671404467</v>
      </c>
      <c r="V97">
        <f t="shared" si="28"/>
        <v>57</v>
      </c>
      <c r="W97">
        <f t="shared" si="29"/>
        <v>26.027523978362336</v>
      </c>
      <c r="X97">
        <f t="shared" si="30"/>
        <v>254</v>
      </c>
      <c r="Y97">
        <f t="shared" si="31"/>
        <v>176</v>
      </c>
      <c r="Z97">
        <v>0.65780000000000005</v>
      </c>
      <c r="AA97">
        <f t="shared" si="32"/>
        <v>95</v>
      </c>
      <c r="AB97">
        <v>0.66579999999999995</v>
      </c>
      <c r="AC97">
        <f t="shared" si="33"/>
        <v>0.66179999999999994</v>
      </c>
      <c r="AD97">
        <f t="shared" si="34"/>
        <v>99</v>
      </c>
      <c r="AE97">
        <v>0.67779999999999996</v>
      </c>
      <c r="AF97">
        <f t="shared" si="35"/>
        <v>100</v>
      </c>
      <c r="AG97">
        <v>0.69320000000000004</v>
      </c>
      <c r="AH97">
        <f t="shared" si="36"/>
        <v>94</v>
      </c>
      <c r="AI97">
        <f t="shared" si="37"/>
        <v>104</v>
      </c>
      <c r="AJ97">
        <f>IF(C97=1,(AI97/Z97),REF)</f>
        <v>158.10276679841897</v>
      </c>
      <c r="AK97">
        <f t="shared" si="38"/>
        <v>94</v>
      </c>
      <c r="AL97">
        <f>IF(B97=1,(AI97/AC97),REF)</f>
        <v>157.14717437292234</v>
      </c>
      <c r="AM97">
        <f t="shared" si="39"/>
        <v>94</v>
      </c>
      <c r="AN97">
        <f t="shared" si="40"/>
        <v>94</v>
      </c>
      <c r="AO97" t="str">
        <f t="shared" si="41"/>
        <v>Akron</v>
      </c>
      <c r="AP97">
        <f t="shared" si="42"/>
        <v>0.43696464045152139</v>
      </c>
      <c r="AQ97">
        <f t="shared" si="43"/>
        <v>0.39749435083062079</v>
      </c>
      <c r="AR97">
        <f t="shared" si="44"/>
        <v>0.70493650523356799</v>
      </c>
      <c r="AS97" t="str">
        <f t="shared" si="45"/>
        <v>Akron</v>
      </c>
      <c r="AT97">
        <f t="shared" si="46"/>
        <v>96</v>
      </c>
      <c r="AU97">
        <f t="shared" si="47"/>
        <v>96.333333333333329</v>
      </c>
      <c r="AV97">
        <v>93</v>
      </c>
      <c r="AW97" t="str">
        <f t="shared" si="48"/>
        <v>Akron</v>
      </c>
      <c r="AX97" t="str">
        <f t="shared" si="49"/>
        <v/>
      </c>
      <c r="AY97">
        <v>96</v>
      </c>
    </row>
    <row r="98" spans="2:51" x14ac:dyDescent="0.25">
      <c r="B98">
        <v>1</v>
      </c>
      <c r="C98">
        <v>1</v>
      </c>
      <c r="D98" t="s">
        <v>70</v>
      </c>
      <c r="E98">
        <v>68.912199999999999</v>
      </c>
      <c r="F98">
        <v>211</v>
      </c>
      <c r="G98">
        <v>66.284099999999995</v>
      </c>
      <c r="H98">
        <v>260</v>
      </c>
      <c r="I98">
        <v>98.071299999999994</v>
      </c>
      <c r="J98">
        <v>284</v>
      </c>
      <c r="K98">
        <v>97.954700000000003</v>
      </c>
      <c r="L98">
        <v>290</v>
      </c>
      <c r="M98">
        <v>90.299899999999994</v>
      </c>
      <c r="N98">
        <v>3</v>
      </c>
      <c r="O98">
        <v>93.422799999999995</v>
      </c>
      <c r="P98">
        <v>20</v>
      </c>
      <c r="Q98">
        <v>4.5318800000000001</v>
      </c>
      <c r="R98">
        <v>115</v>
      </c>
      <c r="S98">
        <f t="shared" si="25"/>
        <v>6.576339167810645E-2</v>
      </c>
      <c r="T98">
        <f t="shared" si="26"/>
        <v>113</v>
      </c>
      <c r="U98">
        <f t="shared" si="27"/>
        <v>661221.05257267656</v>
      </c>
      <c r="V98">
        <f t="shared" si="28"/>
        <v>285</v>
      </c>
      <c r="W98">
        <f t="shared" si="29"/>
        <v>20.626640167051466</v>
      </c>
      <c r="X98">
        <f t="shared" si="30"/>
        <v>16</v>
      </c>
      <c r="Y98">
        <f t="shared" si="31"/>
        <v>64.5</v>
      </c>
      <c r="Z98">
        <v>0.68240000000000001</v>
      </c>
      <c r="AA98">
        <f t="shared" si="32"/>
        <v>85</v>
      </c>
      <c r="AB98">
        <v>0.63619999999999999</v>
      </c>
      <c r="AC98">
        <f t="shared" si="33"/>
        <v>0.6593</v>
      </c>
      <c r="AD98">
        <f t="shared" si="34"/>
        <v>101</v>
      </c>
      <c r="AE98">
        <v>0.64400000000000002</v>
      </c>
      <c r="AF98">
        <f t="shared" si="35"/>
        <v>109</v>
      </c>
      <c r="AG98">
        <v>0.68059999999999998</v>
      </c>
      <c r="AH98">
        <f t="shared" si="36"/>
        <v>100</v>
      </c>
      <c r="AI98">
        <f t="shared" si="37"/>
        <v>128.75</v>
      </c>
      <c r="AJ98">
        <f>IF(C98=1,(AI98/Z98),REF)</f>
        <v>188.67233294255567</v>
      </c>
      <c r="AK98">
        <f t="shared" si="38"/>
        <v>108</v>
      </c>
      <c r="AL98">
        <f>IF(B98=1,(AI98/AC98),REF)</f>
        <v>195.2828757773396</v>
      </c>
      <c r="AM98">
        <f t="shared" si="39"/>
        <v>112</v>
      </c>
      <c r="AN98">
        <f t="shared" si="40"/>
        <v>101</v>
      </c>
      <c r="AO98" t="str">
        <f t="shared" si="41"/>
        <v>Cal St. Bakersfield</v>
      </c>
      <c r="AP98">
        <f t="shared" si="42"/>
        <v>0.44536344633039182</v>
      </c>
      <c r="AQ98">
        <f t="shared" si="43"/>
        <v>0.38538301991085616</v>
      </c>
      <c r="AR98">
        <f t="shared" si="44"/>
        <v>0.70368031610043491</v>
      </c>
      <c r="AS98" t="str">
        <f t="shared" si="45"/>
        <v>Cal St. Bakersfield</v>
      </c>
      <c r="AT98">
        <f t="shared" si="46"/>
        <v>97</v>
      </c>
      <c r="AU98">
        <f t="shared" si="47"/>
        <v>99.666666666666671</v>
      </c>
      <c r="AV98">
        <v>103</v>
      </c>
      <c r="AW98" t="str">
        <f t="shared" si="48"/>
        <v>Cal St. Bakersfield</v>
      </c>
      <c r="AX98" t="str">
        <f t="shared" si="49"/>
        <v/>
      </c>
      <c r="AY98">
        <v>97</v>
      </c>
    </row>
    <row r="99" spans="2:51" x14ac:dyDescent="0.25">
      <c r="B99">
        <v>1</v>
      </c>
      <c r="C99">
        <v>1</v>
      </c>
      <c r="D99" t="s">
        <v>55</v>
      </c>
      <c r="E99">
        <v>69.053899999999999</v>
      </c>
      <c r="F99">
        <v>202</v>
      </c>
      <c r="G99">
        <v>67.9084</v>
      </c>
      <c r="H99">
        <v>186</v>
      </c>
      <c r="I99">
        <v>110.52800000000001</v>
      </c>
      <c r="J99">
        <v>48</v>
      </c>
      <c r="K99">
        <v>110.428</v>
      </c>
      <c r="L99">
        <v>67</v>
      </c>
      <c r="M99">
        <v>101.12</v>
      </c>
      <c r="N99">
        <v>118</v>
      </c>
      <c r="O99">
        <v>102.825</v>
      </c>
      <c r="P99">
        <v>137</v>
      </c>
      <c r="Q99">
        <v>7.6024099999999999</v>
      </c>
      <c r="R99">
        <v>85</v>
      </c>
      <c r="S99">
        <f t="shared" si="25"/>
        <v>0.11010239827149508</v>
      </c>
      <c r="T99">
        <f t="shared" si="26"/>
        <v>85</v>
      </c>
      <c r="U99">
        <f t="shared" si="27"/>
        <v>842066.95479361759</v>
      </c>
      <c r="V99">
        <f t="shared" si="28"/>
        <v>75</v>
      </c>
      <c r="W99">
        <f t="shared" si="29"/>
        <v>23.99770650560334</v>
      </c>
      <c r="X99">
        <f t="shared" si="30"/>
        <v>147</v>
      </c>
      <c r="Y99">
        <f t="shared" si="31"/>
        <v>116</v>
      </c>
      <c r="Z99">
        <v>0.67059999999999997</v>
      </c>
      <c r="AA99">
        <f t="shared" si="32"/>
        <v>91</v>
      </c>
      <c r="AB99">
        <v>0.60489999999999999</v>
      </c>
      <c r="AC99">
        <f t="shared" si="33"/>
        <v>0.63775000000000004</v>
      </c>
      <c r="AD99">
        <f t="shared" si="34"/>
        <v>110</v>
      </c>
      <c r="AE99">
        <v>0.62949999999999995</v>
      </c>
      <c r="AF99">
        <f t="shared" si="35"/>
        <v>113</v>
      </c>
      <c r="AG99">
        <v>0.59550000000000003</v>
      </c>
      <c r="AH99">
        <f t="shared" si="36"/>
        <v>129</v>
      </c>
      <c r="AI99">
        <f t="shared" si="37"/>
        <v>104.66666666666667</v>
      </c>
      <c r="AJ99">
        <f>IF(C99=1,(AI99/Z99),REF)</f>
        <v>156.07913311462374</v>
      </c>
      <c r="AK99">
        <f t="shared" si="38"/>
        <v>91</v>
      </c>
      <c r="AL99">
        <f>IF(B99=1,(AI99/AC99),REF)</f>
        <v>164.11864628250359</v>
      </c>
      <c r="AM99">
        <f t="shared" si="39"/>
        <v>97</v>
      </c>
      <c r="AN99">
        <f t="shared" si="40"/>
        <v>91</v>
      </c>
      <c r="AO99" t="str">
        <f t="shared" si="41"/>
        <v>Belmont</v>
      </c>
      <c r="AP99">
        <f t="shared" si="42"/>
        <v>0.44604167440212095</v>
      </c>
      <c r="AQ99">
        <f t="shared" si="43"/>
        <v>0.38097655172746819</v>
      </c>
      <c r="AR99">
        <f t="shared" si="44"/>
        <v>0.70241541524819551</v>
      </c>
      <c r="AS99" t="str">
        <f t="shared" si="45"/>
        <v>Belmont</v>
      </c>
      <c r="AT99">
        <f t="shared" si="46"/>
        <v>98</v>
      </c>
      <c r="AU99">
        <f t="shared" si="47"/>
        <v>99.666666666666671</v>
      </c>
      <c r="AV99">
        <v>101</v>
      </c>
      <c r="AW99" t="str">
        <f t="shared" si="48"/>
        <v>Belmont</v>
      </c>
      <c r="AX99" t="str">
        <f t="shared" si="49"/>
        <v/>
      </c>
      <c r="AY99">
        <v>98</v>
      </c>
    </row>
    <row r="100" spans="2:51" x14ac:dyDescent="0.25">
      <c r="B100">
        <v>1</v>
      </c>
      <c r="C100">
        <v>1</v>
      </c>
      <c r="D100" t="s">
        <v>185</v>
      </c>
      <c r="E100">
        <v>66.246899999999997</v>
      </c>
      <c r="F100">
        <v>305</v>
      </c>
      <c r="G100">
        <v>65.627799999999993</v>
      </c>
      <c r="H100">
        <v>280</v>
      </c>
      <c r="I100">
        <v>106.71299999999999</v>
      </c>
      <c r="J100">
        <v>105</v>
      </c>
      <c r="K100">
        <v>108.89</v>
      </c>
      <c r="L100">
        <v>89</v>
      </c>
      <c r="M100">
        <v>100.19</v>
      </c>
      <c r="N100">
        <v>89</v>
      </c>
      <c r="O100">
        <v>102.39400000000001</v>
      </c>
      <c r="P100">
        <v>124</v>
      </c>
      <c r="Q100">
        <v>6.4953799999999999</v>
      </c>
      <c r="R100">
        <v>96</v>
      </c>
      <c r="S100">
        <f t="shared" si="25"/>
        <v>9.8057418535810667E-2</v>
      </c>
      <c r="T100">
        <f t="shared" si="26"/>
        <v>93</v>
      </c>
      <c r="U100">
        <f t="shared" si="27"/>
        <v>785491.61982548994</v>
      </c>
      <c r="V100">
        <f t="shared" si="28"/>
        <v>144</v>
      </c>
      <c r="W100">
        <f t="shared" si="29"/>
        <v>24.846982487703212</v>
      </c>
      <c r="X100">
        <f t="shared" si="30"/>
        <v>192</v>
      </c>
      <c r="Y100">
        <f t="shared" si="31"/>
        <v>142.5</v>
      </c>
      <c r="Z100">
        <v>0.64649999999999996</v>
      </c>
      <c r="AA100">
        <f t="shared" si="32"/>
        <v>106</v>
      </c>
      <c r="AB100">
        <v>0.7087</v>
      </c>
      <c r="AC100">
        <f t="shared" si="33"/>
        <v>0.67759999999999998</v>
      </c>
      <c r="AD100">
        <f t="shared" si="34"/>
        <v>93</v>
      </c>
      <c r="AE100">
        <v>0.51910000000000001</v>
      </c>
      <c r="AF100">
        <f t="shared" si="35"/>
        <v>158</v>
      </c>
      <c r="AG100">
        <v>0.72219999999999995</v>
      </c>
      <c r="AH100">
        <f t="shared" si="36"/>
        <v>82</v>
      </c>
      <c r="AI100">
        <f t="shared" si="37"/>
        <v>118.75</v>
      </c>
      <c r="AJ100">
        <f>IF(C100=1,(AI100/Z100),REF)</f>
        <v>183.68136117556071</v>
      </c>
      <c r="AK100">
        <f t="shared" si="38"/>
        <v>105</v>
      </c>
      <c r="AL100">
        <f>IF(B100=1,(AI100/AC100),REF)</f>
        <v>175.25088547815821</v>
      </c>
      <c r="AM100">
        <f t="shared" si="39"/>
        <v>103</v>
      </c>
      <c r="AN100">
        <f t="shared" si="40"/>
        <v>93</v>
      </c>
      <c r="AO100" t="str">
        <f t="shared" si="41"/>
        <v>Loyola Chicago</v>
      </c>
      <c r="AP100">
        <f t="shared" si="42"/>
        <v>0.42306626179529944</v>
      </c>
      <c r="AQ100">
        <f t="shared" si="43"/>
        <v>0.40147489186630869</v>
      </c>
      <c r="AR100">
        <f t="shared" si="44"/>
        <v>0.70157311225626429</v>
      </c>
      <c r="AS100" t="str">
        <f t="shared" si="45"/>
        <v>Loyola Chicago</v>
      </c>
      <c r="AT100">
        <f t="shared" si="46"/>
        <v>99</v>
      </c>
      <c r="AU100">
        <f t="shared" si="47"/>
        <v>95</v>
      </c>
      <c r="AV100">
        <v>95</v>
      </c>
      <c r="AW100" t="str">
        <f t="shared" si="48"/>
        <v>Loyola Chicago</v>
      </c>
      <c r="AX100" t="str">
        <f t="shared" si="49"/>
        <v/>
      </c>
      <c r="AY100">
        <v>99</v>
      </c>
    </row>
    <row r="101" spans="2:51" x14ac:dyDescent="0.25">
      <c r="B101">
        <v>1</v>
      </c>
      <c r="C101">
        <v>1</v>
      </c>
      <c r="D101" t="s">
        <v>378</v>
      </c>
      <c r="E101">
        <v>71.225999999999999</v>
      </c>
      <c r="F101">
        <v>85</v>
      </c>
      <c r="G101">
        <v>70.951899999999995</v>
      </c>
      <c r="H101">
        <v>44</v>
      </c>
      <c r="I101">
        <v>108.867</v>
      </c>
      <c r="J101">
        <v>68</v>
      </c>
      <c r="K101">
        <v>106.43600000000001</v>
      </c>
      <c r="L101">
        <v>136</v>
      </c>
      <c r="M101">
        <v>97.016300000000001</v>
      </c>
      <c r="N101">
        <v>41</v>
      </c>
      <c r="O101">
        <v>101.809</v>
      </c>
      <c r="P101">
        <v>111</v>
      </c>
      <c r="Q101">
        <v>4.6269400000000003</v>
      </c>
      <c r="R101">
        <v>112</v>
      </c>
      <c r="S101">
        <f t="shared" si="25"/>
        <v>6.4962232892483221E-2</v>
      </c>
      <c r="T101">
        <f t="shared" si="26"/>
        <v>115</v>
      </c>
      <c r="U101">
        <f t="shared" si="27"/>
        <v>806892.43740969605</v>
      </c>
      <c r="V101">
        <f t="shared" si="28"/>
        <v>106</v>
      </c>
      <c r="W101">
        <f t="shared" si="29"/>
        <v>22.899147753547382</v>
      </c>
      <c r="X101">
        <f t="shared" si="30"/>
        <v>87</v>
      </c>
      <c r="Y101">
        <f t="shared" si="31"/>
        <v>101</v>
      </c>
      <c r="Z101">
        <v>0.71</v>
      </c>
      <c r="AA101">
        <f t="shared" si="32"/>
        <v>77</v>
      </c>
      <c r="AB101">
        <v>0.47260000000000002</v>
      </c>
      <c r="AC101">
        <f t="shared" si="33"/>
        <v>0.59129999999999994</v>
      </c>
      <c r="AD101">
        <f t="shared" si="34"/>
        <v>125</v>
      </c>
      <c r="AE101">
        <v>0.73829999999999996</v>
      </c>
      <c r="AF101">
        <f t="shared" si="35"/>
        <v>79</v>
      </c>
      <c r="AG101">
        <v>0.56040000000000001</v>
      </c>
      <c r="AH101">
        <f t="shared" si="36"/>
        <v>139</v>
      </c>
      <c r="AI101">
        <f t="shared" si="37"/>
        <v>110.83333333333333</v>
      </c>
      <c r="AJ101">
        <f>IF(C101=1,(AI101/Z101),REF)</f>
        <v>156.10328638497651</v>
      </c>
      <c r="AK101">
        <f t="shared" si="38"/>
        <v>92</v>
      </c>
      <c r="AL101">
        <f>IF(B101=1,(AI101/AC101),REF)</f>
        <v>187.44010372625291</v>
      </c>
      <c r="AM101">
        <f t="shared" si="39"/>
        <v>111</v>
      </c>
      <c r="AN101">
        <f t="shared" si="40"/>
        <v>92</v>
      </c>
      <c r="AO101" t="str">
        <f t="shared" si="41"/>
        <v>Winthrop</v>
      </c>
      <c r="AP101">
        <f t="shared" si="42"/>
        <v>0.47224081190906592</v>
      </c>
      <c r="AQ101">
        <f t="shared" si="43"/>
        <v>0.34741021550291873</v>
      </c>
      <c r="AR101">
        <f t="shared" si="44"/>
        <v>0.69990580696075633</v>
      </c>
      <c r="AS101" t="str">
        <f t="shared" si="45"/>
        <v>Winthrop</v>
      </c>
      <c r="AT101">
        <f t="shared" si="46"/>
        <v>100</v>
      </c>
      <c r="AU101">
        <f t="shared" si="47"/>
        <v>105.66666666666667</v>
      </c>
      <c r="AV101">
        <v>104</v>
      </c>
      <c r="AW101" t="str">
        <f t="shared" si="48"/>
        <v>Winthrop</v>
      </c>
      <c r="AX101" t="str">
        <f t="shared" si="49"/>
        <v/>
      </c>
      <c r="AY101">
        <v>100</v>
      </c>
    </row>
    <row r="102" spans="2:51" x14ac:dyDescent="0.25">
      <c r="B102">
        <v>1</v>
      </c>
      <c r="C102">
        <v>1</v>
      </c>
      <c r="D102" t="s">
        <v>126</v>
      </c>
      <c r="E102">
        <v>69.950599999999994</v>
      </c>
      <c r="F102">
        <v>149</v>
      </c>
      <c r="G102">
        <v>68.282399999999996</v>
      </c>
      <c r="H102">
        <v>160</v>
      </c>
      <c r="I102">
        <v>102.453</v>
      </c>
      <c r="J102">
        <v>189</v>
      </c>
      <c r="K102">
        <v>104.855</v>
      </c>
      <c r="L102">
        <v>158</v>
      </c>
      <c r="M102">
        <v>99.033000000000001</v>
      </c>
      <c r="N102">
        <v>65</v>
      </c>
      <c r="O102">
        <v>98.942800000000005</v>
      </c>
      <c r="P102">
        <v>66</v>
      </c>
      <c r="Q102">
        <v>5.9118599999999999</v>
      </c>
      <c r="R102">
        <v>100</v>
      </c>
      <c r="S102">
        <f t="shared" si="25"/>
        <v>8.4519646722115302E-2</v>
      </c>
      <c r="T102">
        <f t="shared" si="26"/>
        <v>100</v>
      </c>
      <c r="U102">
        <f t="shared" si="27"/>
        <v>769076.83994136506</v>
      </c>
      <c r="V102">
        <f t="shared" si="28"/>
        <v>164</v>
      </c>
      <c r="W102">
        <f t="shared" si="29"/>
        <v>22.275285046518423</v>
      </c>
      <c r="X102">
        <f t="shared" si="30"/>
        <v>61</v>
      </c>
      <c r="Y102">
        <f t="shared" si="31"/>
        <v>80.5</v>
      </c>
      <c r="Z102">
        <v>0.622</v>
      </c>
      <c r="AA102">
        <f t="shared" si="32"/>
        <v>112</v>
      </c>
      <c r="AB102">
        <v>0.73089999999999999</v>
      </c>
      <c r="AC102">
        <f t="shared" si="33"/>
        <v>0.67645</v>
      </c>
      <c r="AD102">
        <f t="shared" si="34"/>
        <v>95</v>
      </c>
      <c r="AE102">
        <v>0.75919999999999999</v>
      </c>
      <c r="AF102">
        <f t="shared" si="35"/>
        <v>68</v>
      </c>
      <c r="AG102">
        <v>0.55400000000000005</v>
      </c>
      <c r="AH102">
        <f t="shared" si="36"/>
        <v>141</v>
      </c>
      <c r="AI102">
        <f t="shared" si="37"/>
        <v>108.08333333333333</v>
      </c>
      <c r="AJ102">
        <f>IF(C102=1,(AI102/Z102),REF)</f>
        <v>173.76741693461949</v>
      </c>
      <c r="AK102">
        <f t="shared" si="38"/>
        <v>101</v>
      </c>
      <c r="AL102">
        <f>IF(B102=1,(AI102/AC102),REF)</f>
        <v>159.78022519525956</v>
      </c>
      <c r="AM102">
        <f t="shared" si="39"/>
        <v>95</v>
      </c>
      <c r="AN102">
        <f t="shared" si="40"/>
        <v>95</v>
      </c>
      <c r="AO102" t="str">
        <f t="shared" si="41"/>
        <v>Fresno St.</v>
      </c>
      <c r="AP102">
        <f t="shared" si="42"/>
        <v>0.40929828314107286</v>
      </c>
      <c r="AQ102">
        <f t="shared" si="43"/>
        <v>0.40545050212567613</v>
      </c>
      <c r="AR102">
        <f t="shared" si="44"/>
        <v>0.69822836928712773</v>
      </c>
      <c r="AS102" t="str">
        <f t="shared" si="45"/>
        <v>Fresno St.</v>
      </c>
      <c r="AT102">
        <f t="shared" si="46"/>
        <v>101</v>
      </c>
      <c r="AU102">
        <f t="shared" si="47"/>
        <v>97</v>
      </c>
      <c r="AV102">
        <v>97</v>
      </c>
      <c r="AW102" t="str">
        <f t="shared" si="48"/>
        <v>Fresno St.</v>
      </c>
      <c r="AX102" t="str">
        <f t="shared" si="49"/>
        <v/>
      </c>
      <c r="AY102">
        <v>101</v>
      </c>
    </row>
    <row r="103" spans="2:51" x14ac:dyDescent="0.25">
      <c r="B103">
        <v>1</v>
      </c>
      <c r="C103">
        <v>1</v>
      </c>
      <c r="D103" t="s">
        <v>318</v>
      </c>
      <c r="E103">
        <v>67.847200000000001</v>
      </c>
      <c r="F103">
        <v>254</v>
      </c>
      <c r="G103">
        <v>66.977800000000002</v>
      </c>
      <c r="H103">
        <v>229</v>
      </c>
      <c r="I103">
        <v>103.247</v>
      </c>
      <c r="J103">
        <v>175</v>
      </c>
      <c r="K103">
        <v>108.389</v>
      </c>
      <c r="L103">
        <v>100</v>
      </c>
      <c r="M103">
        <v>103.872</v>
      </c>
      <c r="N103">
        <v>182</v>
      </c>
      <c r="O103">
        <v>104.181</v>
      </c>
      <c r="P103">
        <v>167</v>
      </c>
      <c r="Q103">
        <v>4.2081600000000003</v>
      </c>
      <c r="R103">
        <v>117</v>
      </c>
      <c r="S103">
        <f t="shared" si="25"/>
        <v>6.2021719392988929E-2</v>
      </c>
      <c r="T103">
        <f t="shared" si="26"/>
        <v>117</v>
      </c>
      <c r="U103">
        <f t="shared" si="27"/>
        <v>797080.80063895113</v>
      </c>
      <c r="V103">
        <f t="shared" si="28"/>
        <v>126</v>
      </c>
      <c r="W103">
        <f t="shared" si="29"/>
        <v>24.941909865802653</v>
      </c>
      <c r="X103">
        <f t="shared" si="30"/>
        <v>194</v>
      </c>
      <c r="Y103">
        <f t="shared" si="31"/>
        <v>155.5</v>
      </c>
      <c r="Z103">
        <v>0.65769999999999995</v>
      </c>
      <c r="AA103">
        <f t="shared" si="32"/>
        <v>96</v>
      </c>
      <c r="AB103">
        <v>0.63749999999999996</v>
      </c>
      <c r="AC103">
        <f t="shared" si="33"/>
        <v>0.64759999999999995</v>
      </c>
      <c r="AD103">
        <f t="shared" si="34"/>
        <v>108</v>
      </c>
      <c r="AE103">
        <v>0.57469999999999999</v>
      </c>
      <c r="AF103">
        <f t="shared" si="35"/>
        <v>132</v>
      </c>
      <c r="AG103">
        <v>0.71440000000000003</v>
      </c>
      <c r="AH103">
        <f t="shared" si="36"/>
        <v>87</v>
      </c>
      <c r="AI103">
        <f t="shared" si="37"/>
        <v>120.91666666666667</v>
      </c>
      <c r="AJ103">
        <f>IF(C103=1,(AI103/Z103),REF)</f>
        <v>183.84775226800468</v>
      </c>
      <c r="AK103">
        <f t="shared" si="38"/>
        <v>106</v>
      </c>
      <c r="AL103">
        <f>IF(B103=1,(AI103/AC103),REF)</f>
        <v>186.7150504426601</v>
      </c>
      <c r="AM103">
        <f t="shared" si="39"/>
        <v>108</v>
      </c>
      <c r="AN103">
        <f t="shared" si="40"/>
        <v>106</v>
      </c>
      <c r="AO103" t="str">
        <f t="shared" si="41"/>
        <v>Temple</v>
      </c>
      <c r="AP103">
        <f t="shared" si="42"/>
        <v>0.43035651522120522</v>
      </c>
      <c r="AQ103">
        <f t="shared" si="43"/>
        <v>0.38067288578673208</v>
      </c>
      <c r="AR103">
        <f t="shared" si="44"/>
        <v>0.69695163468865184</v>
      </c>
      <c r="AS103" t="str">
        <f t="shared" si="45"/>
        <v>Temple</v>
      </c>
      <c r="AT103">
        <f t="shared" si="46"/>
        <v>102</v>
      </c>
      <c r="AU103">
        <f t="shared" si="47"/>
        <v>105.33333333333333</v>
      </c>
      <c r="AV103">
        <v>111</v>
      </c>
      <c r="AW103" t="str">
        <f t="shared" si="48"/>
        <v>Temple</v>
      </c>
      <c r="AX103" t="str">
        <f t="shared" si="49"/>
        <v/>
      </c>
      <c r="AY103">
        <v>102</v>
      </c>
    </row>
    <row r="104" spans="2:51" x14ac:dyDescent="0.25">
      <c r="B104">
        <v>1</v>
      </c>
      <c r="C104">
        <v>1</v>
      </c>
      <c r="D104" t="s">
        <v>248</v>
      </c>
      <c r="E104">
        <v>74.516599999999997</v>
      </c>
      <c r="F104">
        <v>17</v>
      </c>
      <c r="G104">
        <v>71.890299999999996</v>
      </c>
      <c r="H104">
        <v>26</v>
      </c>
      <c r="I104">
        <v>105.438</v>
      </c>
      <c r="J104">
        <v>134</v>
      </c>
      <c r="K104">
        <v>103.801</v>
      </c>
      <c r="L104">
        <v>186</v>
      </c>
      <c r="M104">
        <v>95.330399999999997</v>
      </c>
      <c r="N104">
        <v>26</v>
      </c>
      <c r="O104">
        <v>98.901600000000002</v>
      </c>
      <c r="P104">
        <v>65</v>
      </c>
      <c r="Q104">
        <v>4.8988899999999997</v>
      </c>
      <c r="R104">
        <v>109</v>
      </c>
      <c r="S104">
        <f t="shared" si="25"/>
        <v>6.5749108252389402E-2</v>
      </c>
      <c r="T104">
        <f t="shared" si="26"/>
        <v>114</v>
      </c>
      <c r="U104">
        <f t="shared" si="27"/>
        <v>802890.10542467656</v>
      </c>
      <c r="V104">
        <f t="shared" si="28"/>
        <v>115</v>
      </c>
      <c r="W104">
        <f t="shared" si="29"/>
        <v>20.896438692668742</v>
      </c>
      <c r="X104">
        <f t="shared" si="30"/>
        <v>19</v>
      </c>
      <c r="Y104">
        <f t="shared" si="31"/>
        <v>66.5</v>
      </c>
      <c r="Z104">
        <v>0.65539999999999998</v>
      </c>
      <c r="AA104">
        <f t="shared" si="32"/>
        <v>101</v>
      </c>
      <c r="AB104">
        <v>0.58830000000000005</v>
      </c>
      <c r="AC104">
        <f t="shared" si="33"/>
        <v>0.62185000000000001</v>
      </c>
      <c r="AD104">
        <f t="shared" si="34"/>
        <v>113</v>
      </c>
      <c r="AE104">
        <v>0.60819999999999996</v>
      </c>
      <c r="AF104">
        <f t="shared" si="35"/>
        <v>122</v>
      </c>
      <c r="AG104">
        <v>0.72689999999999999</v>
      </c>
      <c r="AH104">
        <f t="shared" si="36"/>
        <v>80</v>
      </c>
      <c r="AI104">
        <f t="shared" si="37"/>
        <v>101.75</v>
      </c>
      <c r="AJ104">
        <f>IF(C104=1,(AI104/Z104),REF)</f>
        <v>155.24870308208727</v>
      </c>
      <c r="AK104">
        <f t="shared" si="38"/>
        <v>90</v>
      </c>
      <c r="AL104">
        <f>IF(B104=1,(AI104/AC104),REF)</f>
        <v>163.62466832837501</v>
      </c>
      <c r="AM104">
        <f t="shared" si="39"/>
        <v>96</v>
      </c>
      <c r="AN104">
        <f t="shared" si="40"/>
        <v>90</v>
      </c>
      <c r="AO104" t="str">
        <f t="shared" si="41"/>
        <v>Oakland</v>
      </c>
      <c r="AP104">
        <f t="shared" si="42"/>
        <v>0.43616419555562003</v>
      </c>
      <c r="AQ104">
        <f t="shared" si="43"/>
        <v>0.3716182735440875</v>
      </c>
      <c r="AR104">
        <f t="shared" si="44"/>
        <v>0.69583420135374396</v>
      </c>
      <c r="AS104" t="str">
        <f t="shared" si="45"/>
        <v>Oakland</v>
      </c>
      <c r="AT104">
        <f t="shared" si="46"/>
        <v>103</v>
      </c>
      <c r="AU104">
        <f t="shared" si="47"/>
        <v>102</v>
      </c>
      <c r="AV104">
        <v>105</v>
      </c>
      <c r="AW104" t="str">
        <f t="shared" si="48"/>
        <v>Oakland</v>
      </c>
      <c r="AX104" t="str">
        <f t="shared" si="49"/>
        <v/>
      </c>
      <c r="AY104">
        <v>103</v>
      </c>
    </row>
    <row r="105" spans="2:51" x14ac:dyDescent="0.25">
      <c r="B105">
        <v>1</v>
      </c>
      <c r="C105">
        <v>1</v>
      </c>
      <c r="D105" t="s">
        <v>282</v>
      </c>
      <c r="E105">
        <v>63.766599999999997</v>
      </c>
      <c r="F105">
        <v>345</v>
      </c>
      <c r="G105">
        <v>60.654899999999998</v>
      </c>
      <c r="H105">
        <v>348</v>
      </c>
      <c r="I105">
        <v>104.08199999999999</v>
      </c>
      <c r="J105">
        <v>162</v>
      </c>
      <c r="K105">
        <v>102.57</v>
      </c>
      <c r="L105">
        <v>210</v>
      </c>
      <c r="M105">
        <v>96.200699999999998</v>
      </c>
      <c r="N105">
        <v>34</v>
      </c>
      <c r="O105">
        <v>97.726200000000006</v>
      </c>
      <c r="P105">
        <v>56</v>
      </c>
      <c r="Q105">
        <v>4.8435699999999997</v>
      </c>
      <c r="R105">
        <v>110</v>
      </c>
      <c r="S105">
        <f t="shared" si="25"/>
        <v>7.5961396718658161E-2</v>
      </c>
      <c r="T105">
        <f t="shared" si="26"/>
        <v>107</v>
      </c>
      <c r="U105">
        <f t="shared" si="27"/>
        <v>670863.20441633987</v>
      </c>
      <c r="V105">
        <f t="shared" si="28"/>
        <v>273</v>
      </c>
      <c r="W105">
        <f t="shared" si="29"/>
        <v>23.956554559859107</v>
      </c>
      <c r="X105">
        <f t="shared" si="30"/>
        <v>145</v>
      </c>
      <c r="Y105">
        <f t="shared" si="31"/>
        <v>126</v>
      </c>
      <c r="Z105">
        <v>0.67100000000000004</v>
      </c>
      <c r="AA105">
        <f t="shared" si="32"/>
        <v>90</v>
      </c>
      <c r="AB105">
        <v>0.6321</v>
      </c>
      <c r="AC105">
        <f t="shared" si="33"/>
        <v>0.65155000000000007</v>
      </c>
      <c r="AD105">
        <f t="shared" si="34"/>
        <v>107</v>
      </c>
      <c r="AE105">
        <v>0.82440000000000002</v>
      </c>
      <c r="AF105">
        <f t="shared" si="35"/>
        <v>47</v>
      </c>
      <c r="AG105">
        <v>0.36220000000000002</v>
      </c>
      <c r="AH105">
        <f t="shared" si="36"/>
        <v>226</v>
      </c>
      <c r="AI105">
        <f t="shared" si="37"/>
        <v>147.66666666666666</v>
      </c>
      <c r="AJ105">
        <f>IF(C105=1,(AI105/Z105),REF)</f>
        <v>220.06954793840038</v>
      </c>
      <c r="AK105">
        <f t="shared" si="38"/>
        <v>121</v>
      </c>
      <c r="AL105">
        <f>IF(B105=1,(AI105/AC105),REF)</f>
        <v>226.6390402373826</v>
      </c>
      <c r="AM105">
        <f t="shared" si="39"/>
        <v>122</v>
      </c>
      <c r="AN105">
        <f t="shared" si="40"/>
        <v>107</v>
      </c>
      <c r="AO105" t="str">
        <f t="shared" si="41"/>
        <v>Saint Peter's</v>
      </c>
      <c r="AP105">
        <f t="shared" si="42"/>
        <v>0.43123390367531</v>
      </c>
      <c r="AQ105">
        <f t="shared" si="43"/>
        <v>0.3738293786802972</v>
      </c>
      <c r="AR105">
        <f t="shared" si="44"/>
        <v>0.69489631650142647</v>
      </c>
      <c r="AS105" t="str">
        <f t="shared" si="45"/>
        <v>Saint Peter's</v>
      </c>
      <c r="AT105">
        <f t="shared" si="46"/>
        <v>104</v>
      </c>
      <c r="AU105">
        <f t="shared" si="47"/>
        <v>106</v>
      </c>
      <c r="AV105">
        <v>108</v>
      </c>
      <c r="AW105" t="str">
        <f t="shared" si="48"/>
        <v>Saint Peter's</v>
      </c>
      <c r="AX105" t="str">
        <f t="shared" si="49"/>
        <v/>
      </c>
      <c r="AY105">
        <v>104</v>
      </c>
    </row>
    <row r="106" spans="2:51" x14ac:dyDescent="0.25">
      <c r="B106">
        <v>1</v>
      </c>
      <c r="C106">
        <v>1</v>
      </c>
      <c r="D106" t="s">
        <v>208</v>
      </c>
      <c r="E106">
        <v>70.799800000000005</v>
      </c>
      <c r="F106">
        <v>104</v>
      </c>
      <c r="G106">
        <v>68.834699999999998</v>
      </c>
      <c r="H106">
        <v>119</v>
      </c>
      <c r="I106">
        <v>101.937</v>
      </c>
      <c r="J106">
        <v>199</v>
      </c>
      <c r="K106">
        <v>106.387</v>
      </c>
      <c r="L106">
        <v>140</v>
      </c>
      <c r="M106">
        <v>100.07599999999999</v>
      </c>
      <c r="N106">
        <v>83</v>
      </c>
      <c r="O106">
        <v>99.534099999999995</v>
      </c>
      <c r="P106">
        <v>76</v>
      </c>
      <c r="Q106">
        <v>6.8527399999999998</v>
      </c>
      <c r="R106">
        <v>92</v>
      </c>
      <c r="S106">
        <f t="shared" si="25"/>
        <v>9.6792646306910535E-2</v>
      </c>
      <c r="T106">
        <f t="shared" si="26"/>
        <v>94</v>
      </c>
      <c r="U106">
        <f t="shared" si="27"/>
        <v>801325.85520644626</v>
      </c>
      <c r="V106">
        <f t="shared" si="28"/>
        <v>119</v>
      </c>
      <c r="W106">
        <f t="shared" si="29"/>
        <v>22.21892276457903</v>
      </c>
      <c r="X106">
        <f t="shared" si="30"/>
        <v>58</v>
      </c>
      <c r="Y106">
        <f t="shared" si="31"/>
        <v>76</v>
      </c>
      <c r="Z106">
        <v>0.6341</v>
      </c>
      <c r="AA106">
        <f t="shared" si="32"/>
        <v>110</v>
      </c>
      <c r="AB106">
        <v>0.67379999999999995</v>
      </c>
      <c r="AC106">
        <f t="shared" si="33"/>
        <v>0.65395000000000003</v>
      </c>
      <c r="AD106">
        <f t="shared" si="34"/>
        <v>106</v>
      </c>
      <c r="AE106">
        <v>0.46479999999999999</v>
      </c>
      <c r="AF106">
        <f t="shared" si="35"/>
        <v>178</v>
      </c>
      <c r="AG106">
        <v>0.63400000000000001</v>
      </c>
      <c r="AH106">
        <f t="shared" si="36"/>
        <v>111</v>
      </c>
      <c r="AI106">
        <f t="shared" si="37"/>
        <v>114</v>
      </c>
      <c r="AJ106">
        <f>IF(C106=1,(AI106/Z106),REF)</f>
        <v>179.78236871155968</v>
      </c>
      <c r="AK106">
        <f t="shared" si="38"/>
        <v>104</v>
      </c>
      <c r="AL106">
        <f>IF(B106=1,(AI106/AC106),REF)</f>
        <v>174.32525422432906</v>
      </c>
      <c r="AM106">
        <f t="shared" si="39"/>
        <v>102</v>
      </c>
      <c r="AN106">
        <f t="shared" si="40"/>
        <v>102</v>
      </c>
      <c r="AO106" t="str">
        <f t="shared" si="41"/>
        <v>Mississippi St.</v>
      </c>
      <c r="AP106">
        <f t="shared" si="42"/>
        <v>0.41584301998696993</v>
      </c>
      <c r="AQ106">
        <f t="shared" si="43"/>
        <v>0.38771894810508295</v>
      </c>
      <c r="AR106">
        <f t="shared" si="44"/>
        <v>0.69437767802498218</v>
      </c>
      <c r="AS106" t="str">
        <f t="shared" si="45"/>
        <v>Mississippi St.</v>
      </c>
      <c r="AT106">
        <f t="shared" si="46"/>
        <v>105</v>
      </c>
      <c r="AU106">
        <f t="shared" si="47"/>
        <v>104.33333333333333</v>
      </c>
      <c r="AV106">
        <v>112</v>
      </c>
      <c r="AW106" t="str">
        <f t="shared" si="48"/>
        <v>Mississippi St.</v>
      </c>
      <c r="AX106" t="str">
        <f t="shared" si="49"/>
        <v/>
      </c>
      <c r="AY106">
        <v>105</v>
      </c>
    </row>
    <row r="107" spans="2:51" x14ac:dyDescent="0.25">
      <c r="B107">
        <v>1</v>
      </c>
      <c r="C107">
        <v>1</v>
      </c>
      <c r="D107" t="s">
        <v>358</v>
      </c>
      <c r="E107">
        <v>69.569000000000003</v>
      </c>
      <c r="F107">
        <v>172</v>
      </c>
      <c r="G107">
        <v>66.846699999999998</v>
      </c>
      <c r="H107">
        <v>235</v>
      </c>
      <c r="I107">
        <v>106.55800000000001</v>
      </c>
      <c r="J107">
        <v>109</v>
      </c>
      <c r="K107">
        <v>106.68899999999999</v>
      </c>
      <c r="L107">
        <v>130</v>
      </c>
      <c r="M107">
        <v>97.349100000000007</v>
      </c>
      <c r="N107">
        <v>44</v>
      </c>
      <c r="O107">
        <v>100.29300000000001</v>
      </c>
      <c r="P107">
        <v>87</v>
      </c>
      <c r="Q107">
        <v>6.3954700000000004</v>
      </c>
      <c r="R107">
        <v>97</v>
      </c>
      <c r="S107">
        <f t="shared" si="25"/>
        <v>9.1937500898388452E-2</v>
      </c>
      <c r="T107">
        <f t="shared" si="26"/>
        <v>96</v>
      </c>
      <c r="U107">
        <f t="shared" si="27"/>
        <v>791872.11455724889</v>
      </c>
      <c r="V107">
        <f t="shared" si="28"/>
        <v>132</v>
      </c>
      <c r="W107">
        <f t="shared" si="29"/>
        <v>22.888494877752322</v>
      </c>
      <c r="X107">
        <f t="shared" si="30"/>
        <v>85</v>
      </c>
      <c r="Y107">
        <f t="shared" si="31"/>
        <v>90.5</v>
      </c>
      <c r="Z107">
        <v>0.61799999999999999</v>
      </c>
      <c r="AA107">
        <f t="shared" si="32"/>
        <v>114</v>
      </c>
      <c r="AB107">
        <v>0.71589999999999998</v>
      </c>
      <c r="AC107">
        <f t="shared" si="33"/>
        <v>0.66694999999999993</v>
      </c>
      <c r="AD107">
        <f t="shared" si="34"/>
        <v>96</v>
      </c>
      <c r="AE107">
        <v>0.4955</v>
      </c>
      <c r="AF107">
        <f t="shared" si="35"/>
        <v>166</v>
      </c>
      <c r="AG107">
        <v>0.67179999999999995</v>
      </c>
      <c r="AH107">
        <f t="shared" si="36"/>
        <v>103</v>
      </c>
      <c r="AI107">
        <f t="shared" si="37"/>
        <v>113.91666666666667</v>
      </c>
      <c r="AJ107">
        <f>IF(C107=1,(AI107/Z107),REF)</f>
        <v>184.33117583603021</v>
      </c>
      <c r="AK107">
        <f t="shared" si="38"/>
        <v>107</v>
      </c>
      <c r="AL107">
        <f>IF(B107=1,(AI107/AC107),REF)</f>
        <v>170.80240897618515</v>
      </c>
      <c r="AM107">
        <f t="shared" si="39"/>
        <v>98</v>
      </c>
      <c r="AN107">
        <f t="shared" si="40"/>
        <v>96</v>
      </c>
      <c r="AO107" t="str">
        <f t="shared" si="41"/>
        <v>Valparaiso</v>
      </c>
      <c r="AP107">
        <f t="shared" si="42"/>
        <v>0.40427321527244914</v>
      </c>
      <c r="AQ107">
        <f t="shared" si="43"/>
        <v>0.39643687863032723</v>
      </c>
      <c r="AR107">
        <f t="shared" si="44"/>
        <v>0.693390876617069</v>
      </c>
      <c r="AS107" t="str">
        <f t="shared" si="45"/>
        <v>Valparaiso</v>
      </c>
      <c r="AT107">
        <f t="shared" si="46"/>
        <v>106</v>
      </c>
      <c r="AU107">
        <f t="shared" si="47"/>
        <v>99.333333333333329</v>
      </c>
      <c r="AV107">
        <v>98</v>
      </c>
      <c r="AW107" t="str">
        <f t="shared" si="48"/>
        <v>Valparaiso</v>
      </c>
      <c r="AX107" t="str">
        <f t="shared" si="49"/>
        <v/>
      </c>
      <c r="AY107">
        <v>106</v>
      </c>
    </row>
    <row r="108" spans="2:51" x14ac:dyDescent="0.25">
      <c r="B108">
        <v>1</v>
      </c>
      <c r="C108">
        <v>1</v>
      </c>
      <c r="D108" t="s">
        <v>122</v>
      </c>
      <c r="E108">
        <v>67.799899999999994</v>
      </c>
      <c r="F108">
        <v>260</v>
      </c>
      <c r="G108">
        <v>65.250699999999995</v>
      </c>
      <c r="H108">
        <v>298</v>
      </c>
      <c r="I108">
        <v>111.90900000000001</v>
      </c>
      <c r="J108">
        <v>32</v>
      </c>
      <c r="K108">
        <v>109.563</v>
      </c>
      <c r="L108">
        <v>81</v>
      </c>
      <c r="M108">
        <v>102.889</v>
      </c>
      <c r="N108">
        <v>160</v>
      </c>
      <c r="O108">
        <v>104.547</v>
      </c>
      <c r="P108">
        <v>171</v>
      </c>
      <c r="Q108">
        <v>5.016</v>
      </c>
      <c r="R108">
        <v>108</v>
      </c>
      <c r="S108">
        <f t="shared" si="25"/>
        <v>7.3982410003554669E-2</v>
      </c>
      <c r="T108">
        <f t="shared" si="26"/>
        <v>109</v>
      </c>
      <c r="U108">
        <f t="shared" si="27"/>
        <v>813873.455293103</v>
      </c>
      <c r="V108">
        <f t="shared" si="28"/>
        <v>103</v>
      </c>
      <c r="W108">
        <f t="shared" si="29"/>
        <v>25.099754109973794</v>
      </c>
      <c r="X108">
        <f t="shared" si="30"/>
        <v>200</v>
      </c>
      <c r="Y108">
        <f t="shared" si="31"/>
        <v>154.5</v>
      </c>
      <c r="Z108">
        <v>0.65580000000000005</v>
      </c>
      <c r="AA108">
        <f t="shared" si="32"/>
        <v>99</v>
      </c>
      <c r="AB108">
        <v>0.58679999999999999</v>
      </c>
      <c r="AC108">
        <f t="shared" si="33"/>
        <v>0.62129999999999996</v>
      </c>
      <c r="AD108">
        <f t="shared" si="34"/>
        <v>114</v>
      </c>
      <c r="AE108">
        <v>0.60389999999999999</v>
      </c>
      <c r="AF108">
        <f t="shared" si="35"/>
        <v>125</v>
      </c>
      <c r="AG108">
        <v>0.71779999999999999</v>
      </c>
      <c r="AH108">
        <f t="shared" si="36"/>
        <v>84</v>
      </c>
      <c r="AI108">
        <f t="shared" si="37"/>
        <v>114.91666666666667</v>
      </c>
      <c r="AJ108">
        <f>IF(C108=1,(AI108/Z108),REF)</f>
        <v>175.23126969604553</v>
      </c>
      <c r="AK108">
        <f t="shared" si="38"/>
        <v>102</v>
      </c>
      <c r="AL108">
        <f>IF(B108=1,(AI108/AC108),REF)</f>
        <v>184.96163957293848</v>
      </c>
      <c r="AM108">
        <f t="shared" si="39"/>
        <v>105</v>
      </c>
      <c r="AN108">
        <f t="shared" si="40"/>
        <v>102</v>
      </c>
      <c r="AO108" t="str">
        <f t="shared" si="41"/>
        <v>Florida Gulf Coast</v>
      </c>
      <c r="AP108">
        <f t="shared" si="42"/>
        <v>0.43117803038640495</v>
      </c>
      <c r="AQ108">
        <f t="shared" si="43"/>
        <v>0.36564418025176249</v>
      </c>
      <c r="AR108">
        <f t="shared" si="44"/>
        <v>0.69204219378515519</v>
      </c>
      <c r="AS108" t="str">
        <f t="shared" si="45"/>
        <v>Florida Gulf Coast</v>
      </c>
      <c r="AT108">
        <f t="shared" si="46"/>
        <v>107</v>
      </c>
      <c r="AU108">
        <f t="shared" si="47"/>
        <v>107.66666666666667</v>
      </c>
      <c r="AV108">
        <v>107</v>
      </c>
      <c r="AW108" t="str">
        <f t="shared" si="48"/>
        <v>Florida Gulf Coast</v>
      </c>
      <c r="AX108" t="str">
        <f t="shared" si="49"/>
        <v/>
      </c>
      <c r="AY108">
        <v>107</v>
      </c>
    </row>
    <row r="109" spans="2:51" x14ac:dyDescent="0.25">
      <c r="B109">
        <v>1</v>
      </c>
      <c r="C109">
        <v>1</v>
      </c>
      <c r="D109" t="s">
        <v>81</v>
      </c>
      <c r="E109">
        <v>67.440600000000003</v>
      </c>
      <c r="F109">
        <v>271</v>
      </c>
      <c r="G109">
        <v>65.389799999999994</v>
      </c>
      <c r="H109">
        <v>291</v>
      </c>
      <c r="I109">
        <v>107.286</v>
      </c>
      <c r="J109">
        <v>92</v>
      </c>
      <c r="K109">
        <v>106.657</v>
      </c>
      <c r="L109">
        <v>131</v>
      </c>
      <c r="M109">
        <v>102.3</v>
      </c>
      <c r="N109">
        <v>143</v>
      </c>
      <c r="O109">
        <v>102.069</v>
      </c>
      <c r="P109">
        <v>116</v>
      </c>
      <c r="Q109">
        <v>4.5883000000000003</v>
      </c>
      <c r="R109">
        <v>113</v>
      </c>
      <c r="S109">
        <f t="shared" si="25"/>
        <v>6.8030236978911723E-2</v>
      </c>
      <c r="T109">
        <f t="shared" si="26"/>
        <v>111</v>
      </c>
      <c r="U109">
        <f t="shared" si="27"/>
        <v>767185.08879794937</v>
      </c>
      <c r="V109">
        <f t="shared" si="28"/>
        <v>170</v>
      </c>
      <c r="W109">
        <f t="shared" si="29"/>
        <v>24.283358438592298</v>
      </c>
      <c r="X109">
        <f t="shared" si="30"/>
        <v>158</v>
      </c>
      <c r="Y109">
        <f t="shared" si="31"/>
        <v>134.5</v>
      </c>
      <c r="Z109">
        <v>0.63270000000000004</v>
      </c>
      <c r="AA109">
        <f t="shared" si="32"/>
        <v>111</v>
      </c>
      <c r="AB109">
        <v>0.67979999999999996</v>
      </c>
      <c r="AC109">
        <f t="shared" si="33"/>
        <v>0.65625</v>
      </c>
      <c r="AD109">
        <f t="shared" si="34"/>
        <v>104</v>
      </c>
      <c r="AE109">
        <v>0.3952</v>
      </c>
      <c r="AF109">
        <f t="shared" si="35"/>
        <v>206</v>
      </c>
      <c r="AG109">
        <v>0.82520000000000004</v>
      </c>
      <c r="AH109">
        <f t="shared" si="36"/>
        <v>50</v>
      </c>
      <c r="AI109">
        <f t="shared" si="37"/>
        <v>129.25</v>
      </c>
      <c r="AJ109">
        <f>IF(C109=1,(AI109/Z109),REF)</f>
        <v>204.28323059902007</v>
      </c>
      <c r="AK109">
        <f t="shared" si="38"/>
        <v>114</v>
      </c>
      <c r="AL109">
        <f>IF(B109=1,(AI109/AC109),REF)</f>
        <v>196.95238095238096</v>
      </c>
      <c r="AM109">
        <f t="shared" si="39"/>
        <v>114</v>
      </c>
      <c r="AN109">
        <f t="shared" si="40"/>
        <v>104</v>
      </c>
      <c r="AO109" t="str">
        <f t="shared" si="41"/>
        <v>Chattanooga</v>
      </c>
      <c r="AP109">
        <f t="shared" si="42"/>
        <v>0.40965752376178455</v>
      </c>
      <c r="AQ109">
        <f t="shared" si="43"/>
        <v>0.38319221923730717</v>
      </c>
      <c r="AR109">
        <f t="shared" si="44"/>
        <v>0.69066008481664742</v>
      </c>
      <c r="AS109" t="str">
        <f t="shared" si="45"/>
        <v>Chattanooga</v>
      </c>
      <c r="AT109">
        <f t="shared" si="46"/>
        <v>108</v>
      </c>
      <c r="AU109">
        <f t="shared" si="47"/>
        <v>105.33333333333333</v>
      </c>
      <c r="AV109">
        <v>109</v>
      </c>
      <c r="AW109" t="str">
        <f t="shared" si="48"/>
        <v>Chattanooga</v>
      </c>
      <c r="AX109" t="str">
        <f t="shared" si="49"/>
        <v/>
      </c>
      <c r="AY109">
        <v>108</v>
      </c>
    </row>
    <row r="110" spans="2:51" x14ac:dyDescent="0.25">
      <c r="B110">
        <v>1</v>
      </c>
      <c r="C110">
        <v>1</v>
      </c>
      <c r="D110" t="s">
        <v>127</v>
      </c>
      <c r="E110">
        <v>66.7149</v>
      </c>
      <c r="F110">
        <v>293</v>
      </c>
      <c r="G110">
        <v>65.466899999999995</v>
      </c>
      <c r="H110">
        <v>286</v>
      </c>
      <c r="I110">
        <v>108.026</v>
      </c>
      <c r="J110">
        <v>84</v>
      </c>
      <c r="K110">
        <v>107.279</v>
      </c>
      <c r="L110">
        <v>119</v>
      </c>
      <c r="M110">
        <v>100.44199999999999</v>
      </c>
      <c r="N110">
        <v>97</v>
      </c>
      <c r="O110">
        <v>101.97199999999999</v>
      </c>
      <c r="P110">
        <v>114</v>
      </c>
      <c r="Q110">
        <v>5.3067500000000001</v>
      </c>
      <c r="R110">
        <v>106</v>
      </c>
      <c r="S110">
        <f t="shared" si="25"/>
        <v>7.9547447421790374E-2</v>
      </c>
      <c r="T110">
        <f t="shared" si="26"/>
        <v>103</v>
      </c>
      <c r="U110">
        <f t="shared" si="27"/>
        <v>767807.36307393084</v>
      </c>
      <c r="V110">
        <f t="shared" si="28"/>
        <v>168</v>
      </c>
      <c r="W110">
        <f t="shared" si="29"/>
        <v>24.510189008442413</v>
      </c>
      <c r="X110">
        <f t="shared" si="30"/>
        <v>173</v>
      </c>
      <c r="Y110">
        <f t="shared" si="31"/>
        <v>138</v>
      </c>
      <c r="Z110">
        <v>0.60570000000000002</v>
      </c>
      <c r="AA110">
        <f t="shared" si="32"/>
        <v>116</v>
      </c>
      <c r="AB110">
        <v>0.71819999999999995</v>
      </c>
      <c r="AC110">
        <f t="shared" si="33"/>
        <v>0.66195000000000004</v>
      </c>
      <c r="AD110">
        <f t="shared" si="34"/>
        <v>98</v>
      </c>
      <c r="AE110">
        <v>0.68700000000000006</v>
      </c>
      <c r="AF110">
        <f t="shared" si="35"/>
        <v>98</v>
      </c>
      <c r="AG110">
        <v>0.57909999999999995</v>
      </c>
      <c r="AH110">
        <f t="shared" si="36"/>
        <v>133</v>
      </c>
      <c r="AI110">
        <f t="shared" si="37"/>
        <v>123</v>
      </c>
      <c r="AJ110">
        <f>IF(C110=1,(AI110/Z110),REF)</f>
        <v>203.07082714214957</v>
      </c>
      <c r="AK110">
        <f t="shared" si="38"/>
        <v>112</v>
      </c>
      <c r="AL110">
        <f>IF(B110=1,(AI110/AC110),REF)</f>
        <v>185.81463856786766</v>
      </c>
      <c r="AM110">
        <f t="shared" si="39"/>
        <v>107</v>
      </c>
      <c r="AN110">
        <f t="shared" si="40"/>
        <v>98</v>
      </c>
      <c r="AO110" t="str">
        <f t="shared" si="41"/>
        <v>Furman</v>
      </c>
      <c r="AP110">
        <f t="shared" si="42"/>
        <v>0.3924092107030116</v>
      </c>
      <c r="AQ110">
        <f t="shared" si="43"/>
        <v>0.38934330935138434</v>
      </c>
      <c r="AR110">
        <f t="shared" si="44"/>
        <v>0.68677696107446429</v>
      </c>
      <c r="AS110" t="str">
        <f t="shared" si="45"/>
        <v>Furman</v>
      </c>
      <c r="AT110">
        <f t="shared" si="46"/>
        <v>109</v>
      </c>
      <c r="AU110">
        <f t="shared" si="47"/>
        <v>101.66666666666667</v>
      </c>
      <c r="AV110">
        <v>99</v>
      </c>
      <c r="AW110" t="str">
        <f t="shared" si="48"/>
        <v>Furman</v>
      </c>
      <c r="AX110" t="str">
        <f t="shared" si="49"/>
        <v/>
      </c>
      <c r="AY110">
        <v>109</v>
      </c>
    </row>
    <row r="111" spans="2:51" x14ac:dyDescent="0.25">
      <c r="B111">
        <v>1</v>
      </c>
      <c r="C111">
        <v>1</v>
      </c>
      <c r="D111" t="s">
        <v>198</v>
      </c>
      <c r="E111">
        <v>70.009100000000004</v>
      </c>
      <c r="F111">
        <v>142</v>
      </c>
      <c r="G111">
        <v>68.304000000000002</v>
      </c>
      <c r="H111">
        <v>159</v>
      </c>
      <c r="I111">
        <v>104.27500000000001</v>
      </c>
      <c r="J111">
        <v>158</v>
      </c>
      <c r="K111">
        <v>107.08</v>
      </c>
      <c r="L111">
        <v>123</v>
      </c>
      <c r="M111">
        <v>100.36199999999999</v>
      </c>
      <c r="N111">
        <v>95</v>
      </c>
      <c r="O111">
        <v>101.023</v>
      </c>
      <c r="P111">
        <v>96</v>
      </c>
      <c r="Q111">
        <v>6.0565100000000003</v>
      </c>
      <c r="R111">
        <v>98</v>
      </c>
      <c r="S111">
        <f t="shared" si="25"/>
        <v>8.6517324176428517E-2</v>
      </c>
      <c r="T111">
        <f t="shared" si="26"/>
        <v>99</v>
      </c>
      <c r="U111">
        <f t="shared" si="27"/>
        <v>802733.18975023995</v>
      </c>
      <c r="V111">
        <f t="shared" si="28"/>
        <v>116</v>
      </c>
      <c r="W111">
        <f t="shared" si="29"/>
        <v>23.010069127998996</v>
      </c>
      <c r="X111">
        <f t="shared" si="30"/>
        <v>91</v>
      </c>
      <c r="Y111">
        <f t="shared" si="31"/>
        <v>95</v>
      </c>
      <c r="Z111">
        <v>0.57450000000000001</v>
      </c>
      <c r="AA111">
        <f t="shared" si="32"/>
        <v>129</v>
      </c>
      <c r="AB111">
        <v>0.75700000000000001</v>
      </c>
      <c r="AC111">
        <f t="shared" si="33"/>
        <v>0.66575000000000006</v>
      </c>
      <c r="AD111">
        <f t="shared" si="34"/>
        <v>97</v>
      </c>
      <c r="AE111">
        <v>0.32669999999999999</v>
      </c>
      <c r="AF111">
        <f t="shared" si="35"/>
        <v>237</v>
      </c>
      <c r="AG111">
        <v>0.78639999999999999</v>
      </c>
      <c r="AH111">
        <f t="shared" si="36"/>
        <v>64</v>
      </c>
      <c r="AI111">
        <f t="shared" si="37"/>
        <v>118</v>
      </c>
      <c r="AJ111">
        <f>IF(C111=1,(AI111/Z111),REF)</f>
        <v>205.39599651871191</v>
      </c>
      <c r="AK111">
        <f t="shared" si="38"/>
        <v>115</v>
      </c>
      <c r="AL111">
        <f>IF(B111=1,(AI111/AC111),REF)</f>
        <v>177.24371010138938</v>
      </c>
      <c r="AM111">
        <f t="shared" si="39"/>
        <v>104</v>
      </c>
      <c r="AN111">
        <f t="shared" si="40"/>
        <v>97</v>
      </c>
      <c r="AO111" t="str">
        <f t="shared" si="41"/>
        <v>Memphis</v>
      </c>
      <c r="AP111">
        <f t="shared" si="42"/>
        <v>0.37177245420628929</v>
      </c>
      <c r="AQ111">
        <f t="shared" si="43"/>
        <v>0.39389669891971035</v>
      </c>
      <c r="AR111">
        <f t="shared" si="44"/>
        <v>0.68108993443923016</v>
      </c>
      <c r="AS111" t="str">
        <f t="shared" si="45"/>
        <v>Memphis</v>
      </c>
      <c r="AT111">
        <f t="shared" si="46"/>
        <v>110</v>
      </c>
      <c r="AU111">
        <f t="shared" si="47"/>
        <v>101.33333333333333</v>
      </c>
      <c r="AV111">
        <v>106</v>
      </c>
      <c r="AW111" t="str">
        <f t="shared" si="48"/>
        <v>Memphis</v>
      </c>
      <c r="AX111" t="str">
        <f t="shared" si="49"/>
        <v/>
      </c>
      <c r="AY111">
        <v>110</v>
      </c>
    </row>
    <row r="112" spans="2:51" x14ac:dyDescent="0.25">
      <c r="B112">
        <v>1</v>
      </c>
      <c r="C112">
        <v>1</v>
      </c>
      <c r="D112" t="s">
        <v>234</v>
      </c>
      <c r="E112">
        <v>71.960899999999995</v>
      </c>
      <c r="F112">
        <v>57</v>
      </c>
      <c r="G112">
        <v>70.228800000000007</v>
      </c>
      <c r="H112">
        <v>67</v>
      </c>
      <c r="I112">
        <v>106.96599999999999</v>
      </c>
      <c r="J112">
        <v>98</v>
      </c>
      <c r="K112">
        <v>112.876</v>
      </c>
      <c r="L112">
        <v>43</v>
      </c>
      <c r="M112">
        <v>110.21299999999999</v>
      </c>
      <c r="N112">
        <v>316</v>
      </c>
      <c r="O112">
        <v>107.227</v>
      </c>
      <c r="P112">
        <v>224</v>
      </c>
      <c r="Q112">
        <v>5.6494400000000002</v>
      </c>
      <c r="R112">
        <v>104</v>
      </c>
      <c r="S112">
        <f t="shared" si="25"/>
        <v>7.850096371779676E-2</v>
      </c>
      <c r="T112">
        <f t="shared" si="26"/>
        <v>106</v>
      </c>
      <c r="U112">
        <f t="shared" si="27"/>
        <v>916853.20630919852</v>
      </c>
      <c r="V112">
        <f t="shared" si="28"/>
        <v>34</v>
      </c>
      <c r="W112">
        <f t="shared" si="29"/>
        <v>24.625783805101452</v>
      </c>
      <c r="X112">
        <f t="shared" si="30"/>
        <v>181</v>
      </c>
      <c r="Y112">
        <f t="shared" si="31"/>
        <v>143.5</v>
      </c>
      <c r="Z112">
        <v>0.56340000000000001</v>
      </c>
      <c r="AA112">
        <f t="shared" si="32"/>
        <v>137</v>
      </c>
      <c r="AB112">
        <v>0.75129999999999997</v>
      </c>
      <c r="AC112">
        <f t="shared" si="33"/>
        <v>0.65734999999999999</v>
      </c>
      <c r="AD112">
        <f t="shared" si="34"/>
        <v>102</v>
      </c>
      <c r="AE112">
        <v>0.54569999999999996</v>
      </c>
      <c r="AF112">
        <f t="shared" si="35"/>
        <v>145</v>
      </c>
      <c r="AG112">
        <v>0.74890000000000001</v>
      </c>
      <c r="AH112">
        <f t="shared" si="36"/>
        <v>75</v>
      </c>
      <c r="AI112">
        <f t="shared" si="37"/>
        <v>100.91666666666667</v>
      </c>
      <c r="AJ112">
        <f>IF(C112=1,(AI112/Z112),REF)</f>
        <v>179.12081410483967</v>
      </c>
      <c r="AK112">
        <f t="shared" si="38"/>
        <v>103</v>
      </c>
      <c r="AL112">
        <f>IF(B112=1,(AI112/AC112),REF)</f>
        <v>153.52044826449634</v>
      </c>
      <c r="AM112">
        <f t="shared" si="39"/>
        <v>92</v>
      </c>
      <c r="AN112">
        <f t="shared" si="40"/>
        <v>92</v>
      </c>
      <c r="AO112" t="str">
        <f t="shared" si="41"/>
        <v>North Carolina St.</v>
      </c>
      <c r="AP112">
        <f t="shared" si="42"/>
        <v>0.36961416783396556</v>
      </c>
      <c r="AQ112">
        <f t="shared" si="43"/>
        <v>0.39597558459102422</v>
      </c>
      <c r="AR112">
        <f t="shared" si="44"/>
        <v>0.68106168166162617</v>
      </c>
      <c r="AS112" t="str">
        <f t="shared" si="45"/>
        <v>North Carolina St.</v>
      </c>
      <c r="AT112">
        <f t="shared" si="46"/>
        <v>111</v>
      </c>
      <c r="AU112">
        <f t="shared" si="47"/>
        <v>101.66666666666667</v>
      </c>
      <c r="AV112">
        <v>110</v>
      </c>
      <c r="AW112" t="str">
        <f t="shared" si="48"/>
        <v>North Carolina St.</v>
      </c>
      <c r="AX112" t="str">
        <f t="shared" si="49"/>
        <v/>
      </c>
      <c r="AY112">
        <v>111</v>
      </c>
    </row>
    <row r="113" spans="2:51" x14ac:dyDescent="0.25">
      <c r="B113">
        <v>1</v>
      </c>
      <c r="C113">
        <v>1</v>
      </c>
      <c r="D113" t="s">
        <v>135</v>
      </c>
      <c r="E113">
        <v>69.055400000000006</v>
      </c>
      <c r="F113">
        <v>201</v>
      </c>
      <c r="G113">
        <v>67.872799999999998</v>
      </c>
      <c r="H113">
        <v>191</v>
      </c>
      <c r="I113">
        <v>95.167500000000004</v>
      </c>
      <c r="J113">
        <v>324</v>
      </c>
      <c r="K113">
        <v>99.009500000000003</v>
      </c>
      <c r="L113">
        <v>269</v>
      </c>
      <c r="M113">
        <v>96.892399999999995</v>
      </c>
      <c r="N113">
        <v>39</v>
      </c>
      <c r="O113">
        <v>90.641099999999994</v>
      </c>
      <c r="P113">
        <v>7</v>
      </c>
      <c r="Q113">
        <v>8.3683999999999994</v>
      </c>
      <c r="R113">
        <v>82</v>
      </c>
      <c r="S113">
        <f t="shared" si="25"/>
        <v>0.12118386107386254</v>
      </c>
      <c r="T113">
        <f t="shared" si="26"/>
        <v>81</v>
      </c>
      <c r="U113">
        <f t="shared" si="27"/>
        <v>676941.87483965</v>
      </c>
      <c r="V113">
        <f t="shared" si="28"/>
        <v>264</v>
      </c>
      <c r="W113">
        <f t="shared" si="29"/>
        <v>19.612033327153977</v>
      </c>
      <c r="X113">
        <f t="shared" si="30"/>
        <v>7</v>
      </c>
      <c r="Y113">
        <f t="shared" si="31"/>
        <v>44</v>
      </c>
      <c r="Z113">
        <v>0.56969999999999998</v>
      </c>
      <c r="AA113">
        <f t="shared" si="32"/>
        <v>131</v>
      </c>
      <c r="AB113">
        <v>0.78879999999999995</v>
      </c>
      <c r="AC113">
        <f t="shared" si="33"/>
        <v>0.67924999999999991</v>
      </c>
      <c r="AD113">
        <f t="shared" si="34"/>
        <v>90</v>
      </c>
      <c r="AE113">
        <v>0.5907</v>
      </c>
      <c r="AF113">
        <f t="shared" si="35"/>
        <v>127</v>
      </c>
      <c r="AG113">
        <v>0.53069999999999995</v>
      </c>
      <c r="AH113">
        <f t="shared" si="36"/>
        <v>151</v>
      </c>
      <c r="AI113">
        <f t="shared" si="37"/>
        <v>126.16666666666667</v>
      </c>
      <c r="AJ113">
        <f>IF(C113=1,(AI113/Z113),REF)</f>
        <v>221.46158797027678</v>
      </c>
      <c r="AK113">
        <f t="shared" si="38"/>
        <v>122</v>
      </c>
      <c r="AL113">
        <f>IF(B113=1,(AI113/AC113),REF)</f>
        <v>185.74408048092261</v>
      </c>
      <c r="AM113">
        <f t="shared" si="39"/>
        <v>106</v>
      </c>
      <c r="AN113">
        <f t="shared" si="40"/>
        <v>90</v>
      </c>
      <c r="AO113" t="str">
        <f t="shared" si="41"/>
        <v>Georgia Tech</v>
      </c>
      <c r="AP113">
        <f t="shared" si="42"/>
        <v>0.36590028796189222</v>
      </c>
      <c r="AQ113">
        <f t="shared" si="43"/>
        <v>0.39953772689705469</v>
      </c>
      <c r="AR113">
        <f t="shared" si="44"/>
        <v>0.68100768470731377</v>
      </c>
      <c r="AS113" t="str">
        <f t="shared" si="45"/>
        <v>Georgia Tech</v>
      </c>
      <c r="AT113">
        <f t="shared" si="46"/>
        <v>112</v>
      </c>
      <c r="AU113">
        <f t="shared" si="47"/>
        <v>97.333333333333329</v>
      </c>
      <c r="AV113">
        <v>100</v>
      </c>
      <c r="AW113" t="str">
        <f t="shared" si="48"/>
        <v>Georgia Tech</v>
      </c>
      <c r="AX113" t="str">
        <f t="shared" si="49"/>
        <v/>
      </c>
      <c r="AY113">
        <v>112</v>
      </c>
    </row>
    <row r="114" spans="2:51" x14ac:dyDescent="0.25">
      <c r="B114">
        <v>1</v>
      </c>
      <c r="C114">
        <v>1</v>
      </c>
      <c r="D114" t="s">
        <v>312</v>
      </c>
      <c r="E114">
        <v>69.241500000000002</v>
      </c>
      <c r="F114">
        <v>190</v>
      </c>
      <c r="G114">
        <v>68.278599999999997</v>
      </c>
      <c r="H114">
        <v>161</v>
      </c>
      <c r="I114">
        <v>99.67</v>
      </c>
      <c r="J114">
        <v>252</v>
      </c>
      <c r="K114">
        <v>104.77500000000001</v>
      </c>
      <c r="L114">
        <v>161</v>
      </c>
      <c r="M114">
        <v>102.997</v>
      </c>
      <c r="N114">
        <v>163</v>
      </c>
      <c r="O114">
        <v>98.957899999999995</v>
      </c>
      <c r="P114">
        <v>68</v>
      </c>
      <c r="Q114">
        <v>5.8171499999999998</v>
      </c>
      <c r="R114">
        <v>101</v>
      </c>
      <c r="S114">
        <f t="shared" si="25"/>
        <v>8.4011755955604811E-2</v>
      </c>
      <c r="T114">
        <f t="shared" si="26"/>
        <v>101</v>
      </c>
      <c r="U114">
        <f t="shared" si="27"/>
        <v>760119.38197593763</v>
      </c>
      <c r="V114">
        <f t="shared" si="28"/>
        <v>177</v>
      </c>
      <c r="W114">
        <f t="shared" si="29"/>
        <v>22.508900699040343</v>
      </c>
      <c r="X114">
        <f t="shared" si="30"/>
        <v>67</v>
      </c>
      <c r="Y114">
        <f t="shared" si="31"/>
        <v>84</v>
      </c>
      <c r="Z114">
        <v>0.57869999999999999</v>
      </c>
      <c r="AA114">
        <f t="shared" si="32"/>
        <v>127</v>
      </c>
      <c r="AB114">
        <v>0.73309999999999997</v>
      </c>
      <c r="AC114">
        <f t="shared" si="33"/>
        <v>0.65589999999999993</v>
      </c>
      <c r="AD114">
        <f t="shared" si="34"/>
        <v>105</v>
      </c>
      <c r="AE114">
        <v>0.56100000000000005</v>
      </c>
      <c r="AF114">
        <f t="shared" si="35"/>
        <v>137</v>
      </c>
      <c r="AG114">
        <v>0.72230000000000005</v>
      </c>
      <c r="AH114">
        <f t="shared" si="36"/>
        <v>81</v>
      </c>
      <c r="AI114">
        <f t="shared" si="37"/>
        <v>114.16666666666667</v>
      </c>
      <c r="AJ114">
        <f>IF(C114=1,(AI114/Z114),REF)</f>
        <v>197.28126260008065</v>
      </c>
      <c r="AK114">
        <f t="shared" si="38"/>
        <v>110</v>
      </c>
      <c r="AL114">
        <f>IF(B114=1,(AI114/AC114),REF)</f>
        <v>174.06108654774613</v>
      </c>
      <c r="AM114">
        <f t="shared" si="39"/>
        <v>101</v>
      </c>
      <c r="AN114">
        <f t="shared" si="40"/>
        <v>101</v>
      </c>
      <c r="AO114" t="str">
        <f t="shared" si="41"/>
        <v>Stanford</v>
      </c>
      <c r="AP114">
        <f t="shared" si="42"/>
        <v>0.37600296644543546</v>
      </c>
      <c r="AQ114">
        <f t="shared" si="43"/>
        <v>0.38894880340527532</v>
      </c>
      <c r="AR114">
        <f t="shared" si="44"/>
        <v>0.68083460748426472</v>
      </c>
      <c r="AS114" t="str">
        <f t="shared" si="45"/>
        <v>Stanford</v>
      </c>
      <c r="AT114">
        <f t="shared" si="46"/>
        <v>113</v>
      </c>
      <c r="AU114">
        <f t="shared" si="47"/>
        <v>106.33333333333333</v>
      </c>
      <c r="AV114">
        <v>113</v>
      </c>
      <c r="AW114" t="str">
        <f t="shared" si="48"/>
        <v>Stanford</v>
      </c>
      <c r="AX114" t="str">
        <f t="shared" si="49"/>
        <v/>
      </c>
      <c r="AY114">
        <v>113</v>
      </c>
    </row>
    <row r="115" spans="2:51" x14ac:dyDescent="0.25">
      <c r="B115">
        <v>1</v>
      </c>
      <c r="C115">
        <v>1</v>
      </c>
      <c r="D115" t="s">
        <v>158</v>
      </c>
      <c r="E115">
        <v>72.439599999999999</v>
      </c>
      <c r="F115">
        <v>48</v>
      </c>
      <c r="G115">
        <v>70.483900000000006</v>
      </c>
      <c r="H115">
        <v>57</v>
      </c>
      <c r="I115">
        <v>110.07899999999999</v>
      </c>
      <c r="J115">
        <v>52</v>
      </c>
      <c r="K115">
        <v>110.197</v>
      </c>
      <c r="L115">
        <v>69</v>
      </c>
      <c r="M115">
        <v>103.91500000000001</v>
      </c>
      <c r="N115">
        <v>186</v>
      </c>
      <c r="O115">
        <v>106.19499999999999</v>
      </c>
      <c r="P115">
        <v>202</v>
      </c>
      <c r="Q115">
        <v>4.00176</v>
      </c>
      <c r="R115">
        <v>118</v>
      </c>
      <c r="S115">
        <f t="shared" si="25"/>
        <v>5.5246025654476415E-2</v>
      </c>
      <c r="T115">
        <f t="shared" si="26"/>
        <v>118</v>
      </c>
      <c r="U115">
        <f t="shared" si="27"/>
        <v>879661.5035724364</v>
      </c>
      <c r="V115">
        <f t="shared" si="28"/>
        <v>50</v>
      </c>
      <c r="W115">
        <f t="shared" si="29"/>
        <v>24.087430093913859</v>
      </c>
      <c r="X115">
        <f t="shared" si="30"/>
        <v>150</v>
      </c>
      <c r="Y115">
        <f t="shared" si="31"/>
        <v>134</v>
      </c>
      <c r="Z115">
        <v>0.65549999999999997</v>
      </c>
      <c r="AA115">
        <f t="shared" si="32"/>
        <v>100</v>
      </c>
      <c r="AB115">
        <v>0.46379999999999999</v>
      </c>
      <c r="AC115">
        <f t="shared" si="33"/>
        <v>0.55964999999999998</v>
      </c>
      <c r="AD115">
        <f t="shared" si="34"/>
        <v>135</v>
      </c>
      <c r="AE115">
        <v>0.7359</v>
      </c>
      <c r="AF115">
        <f t="shared" si="35"/>
        <v>82</v>
      </c>
      <c r="AG115">
        <v>0.6371</v>
      </c>
      <c r="AH115">
        <f t="shared" si="36"/>
        <v>110</v>
      </c>
      <c r="AI115">
        <f t="shared" si="37"/>
        <v>104.83333333333333</v>
      </c>
      <c r="AJ115">
        <f>IF(C115=1,(AI115/Z115),REF)</f>
        <v>159.92880752606152</v>
      </c>
      <c r="AK115">
        <f t="shared" si="38"/>
        <v>96</v>
      </c>
      <c r="AL115">
        <f>IF(B115=1,(AI115/AC115),REF)</f>
        <v>187.31945561213854</v>
      </c>
      <c r="AM115">
        <f t="shared" si="39"/>
        <v>110</v>
      </c>
      <c r="AN115">
        <f t="shared" si="40"/>
        <v>96</v>
      </c>
      <c r="AO115" t="str">
        <f t="shared" si="41"/>
        <v>Iona</v>
      </c>
      <c r="AP115">
        <f t="shared" si="42"/>
        <v>0.43493704439397857</v>
      </c>
      <c r="AQ115">
        <f t="shared" si="43"/>
        <v>0.32884115682003628</v>
      </c>
      <c r="AR115">
        <f t="shared" si="44"/>
        <v>0.68041660769969825</v>
      </c>
      <c r="AS115" t="str">
        <f t="shared" si="45"/>
        <v>Iona</v>
      </c>
      <c r="AT115">
        <f t="shared" si="46"/>
        <v>114</v>
      </c>
      <c r="AU115">
        <f t="shared" si="47"/>
        <v>115</v>
      </c>
      <c r="AV115">
        <v>119</v>
      </c>
      <c r="AW115" t="str">
        <f t="shared" si="48"/>
        <v>Iona</v>
      </c>
      <c r="AX115" t="str">
        <f t="shared" si="49"/>
        <v/>
      </c>
      <c r="AY115">
        <v>114</v>
      </c>
    </row>
    <row r="116" spans="2:51" x14ac:dyDescent="0.25">
      <c r="B116">
        <v>1</v>
      </c>
      <c r="C116">
        <v>1</v>
      </c>
      <c r="D116" t="s">
        <v>224</v>
      </c>
      <c r="E116">
        <v>70.473299999999995</v>
      </c>
      <c r="F116">
        <v>118</v>
      </c>
      <c r="G116">
        <v>68.743499999999997</v>
      </c>
      <c r="H116">
        <v>125</v>
      </c>
      <c r="I116">
        <v>103.724</v>
      </c>
      <c r="J116">
        <v>170</v>
      </c>
      <c r="K116">
        <v>106.387</v>
      </c>
      <c r="L116">
        <v>139</v>
      </c>
      <c r="M116">
        <v>102.557</v>
      </c>
      <c r="N116">
        <v>150</v>
      </c>
      <c r="O116">
        <v>103.122</v>
      </c>
      <c r="P116">
        <v>143</v>
      </c>
      <c r="Q116">
        <v>3.26532</v>
      </c>
      <c r="R116">
        <v>124</v>
      </c>
      <c r="S116">
        <f t="shared" si="25"/>
        <v>4.6329602842494974E-2</v>
      </c>
      <c r="T116">
        <f t="shared" si="26"/>
        <v>127</v>
      </c>
      <c r="U116">
        <f t="shared" si="27"/>
        <v>797630.46494086762</v>
      </c>
      <c r="V116">
        <f t="shared" si="28"/>
        <v>123</v>
      </c>
      <c r="W116">
        <f t="shared" si="29"/>
        <v>23.623134106365768</v>
      </c>
      <c r="X116">
        <f t="shared" si="30"/>
        <v>121</v>
      </c>
      <c r="Y116">
        <f t="shared" si="31"/>
        <v>124</v>
      </c>
      <c r="Z116">
        <v>0.60370000000000001</v>
      </c>
      <c r="AA116">
        <f t="shared" si="32"/>
        <v>119</v>
      </c>
      <c r="AB116">
        <v>0.66059999999999997</v>
      </c>
      <c r="AC116">
        <f t="shared" si="33"/>
        <v>0.63214999999999999</v>
      </c>
      <c r="AD116">
        <f t="shared" si="34"/>
        <v>111</v>
      </c>
      <c r="AE116">
        <v>0.49959999999999999</v>
      </c>
      <c r="AF116">
        <f t="shared" si="35"/>
        <v>163</v>
      </c>
      <c r="AG116">
        <v>0.56950000000000001</v>
      </c>
      <c r="AH116">
        <f t="shared" si="36"/>
        <v>136</v>
      </c>
      <c r="AI116">
        <f t="shared" si="37"/>
        <v>130.66666666666666</v>
      </c>
      <c r="AJ116">
        <f>IF(C116=1,(AI116/Z116),REF)</f>
        <v>216.4430456628568</v>
      </c>
      <c r="AK116">
        <f t="shared" si="38"/>
        <v>116</v>
      </c>
      <c r="AL116">
        <f>IF(B116=1,(AI116/AC116),REF)</f>
        <v>206.70199583432202</v>
      </c>
      <c r="AM116">
        <f t="shared" si="39"/>
        <v>117</v>
      </c>
      <c r="AN116">
        <f t="shared" si="40"/>
        <v>111</v>
      </c>
      <c r="AO116" t="str">
        <f t="shared" si="41"/>
        <v>New Mexico</v>
      </c>
      <c r="AP116">
        <f t="shared" si="42"/>
        <v>0.38862719231692122</v>
      </c>
      <c r="AQ116">
        <f t="shared" si="43"/>
        <v>0.36689735307989435</v>
      </c>
      <c r="AR116">
        <f t="shared" si="44"/>
        <v>0.67746588904733351</v>
      </c>
      <c r="AS116" t="str">
        <f t="shared" si="45"/>
        <v>New Mexico</v>
      </c>
      <c r="AT116">
        <f t="shared" si="46"/>
        <v>115</v>
      </c>
      <c r="AU116">
        <f t="shared" si="47"/>
        <v>112.33333333333333</v>
      </c>
      <c r="AV116">
        <v>114</v>
      </c>
      <c r="AW116" t="str">
        <f t="shared" si="48"/>
        <v>New Mexico</v>
      </c>
      <c r="AX116" t="str">
        <f t="shared" si="49"/>
        <v/>
      </c>
      <c r="AY116">
        <v>115</v>
      </c>
    </row>
    <row r="117" spans="2:51" x14ac:dyDescent="0.25">
      <c r="B117">
        <v>1</v>
      </c>
      <c r="C117">
        <v>1</v>
      </c>
      <c r="D117" t="s">
        <v>129</v>
      </c>
      <c r="E117">
        <v>69.124300000000005</v>
      </c>
      <c r="F117">
        <v>197</v>
      </c>
      <c r="G117">
        <v>68.453800000000001</v>
      </c>
      <c r="H117">
        <v>149</v>
      </c>
      <c r="I117">
        <v>105.41800000000001</v>
      </c>
      <c r="J117">
        <v>135</v>
      </c>
      <c r="K117">
        <v>108.55500000000001</v>
      </c>
      <c r="L117">
        <v>96</v>
      </c>
      <c r="M117">
        <v>102.199</v>
      </c>
      <c r="N117">
        <v>141</v>
      </c>
      <c r="O117">
        <v>103.977</v>
      </c>
      <c r="P117">
        <v>164</v>
      </c>
      <c r="Q117">
        <v>4.5787199999999997</v>
      </c>
      <c r="R117">
        <v>114</v>
      </c>
      <c r="S117">
        <f t="shared" si="25"/>
        <v>6.6228518769810368E-2</v>
      </c>
      <c r="T117">
        <f t="shared" si="26"/>
        <v>112</v>
      </c>
      <c r="U117">
        <f t="shared" si="27"/>
        <v>814573.74829650763</v>
      </c>
      <c r="V117">
        <f t="shared" si="28"/>
        <v>102</v>
      </c>
      <c r="W117">
        <f t="shared" si="29"/>
        <v>24.404443347610226</v>
      </c>
      <c r="X117">
        <f t="shared" si="30"/>
        <v>165</v>
      </c>
      <c r="Y117">
        <f t="shared" si="31"/>
        <v>138.5</v>
      </c>
      <c r="Z117">
        <v>0.65259999999999996</v>
      </c>
      <c r="AA117">
        <f t="shared" si="32"/>
        <v>103</v>
      </c>
      <c r="AB117">
        <v>0.4667</v>
      </c>
      <c r="AC117">
        <f t="shared" si="33"/>
        <v>0.55964999999999998</v>
      </c>
      <c r="AD117">
        <f t="shared" si="34"/>
        <v>135</v>
      </c>
      <c r="AE117">
        <v>0.56969999999999998</v>
      </c>
      <c r="AF117">
        <f t="shared" si="35"/>
        <v>134</v>
      </c>
      <c r="AG117">
        <v>0.61439999999999995</v>
      </c>
      <c r="AH117">
        <f t="shared" si="36"/>
        <v>121</v>
      </c>
      <c r="AI117">
        <f t="shared" si="37"/>
        <v>123.75</v>
      </c>
      <c r="AJ117">
        <f>IF(C117=1,(AI117/Z117),REF)</f>
        <v>189.62611094085199</v>
      </c>
      <c r="AK117">
        <f t="shared" si="38"/>
        <v>109</v>
      </c>
      <c r="AL117">
        <f>IF(B117=1,(AI117/AC117),REF)</f>
        <v>221.12034307156259</v>
      </c>
      <c r="AM117">
        <f t="shared" si="39"/>
        <v>121</v>
      </c>
      <c r="AN117">
        <f t="shared" si="40"/>
        <v>109</v>
      </c>
      <c r="AO117" t="str">
        <f t="shared" si="41"/>
        <v>George Mason</v>
      </c>
      <c r="AP117">
        <f t="shared" si="42"/>
        <v>0.4256999786737562</v>
      </c>
      <c r="AQ117">
        <f t="shared" si="43"/>
        <v>0.32209237278636288</v>
      </c>
      <c r="AR117">
        <f t="shared" si="44"/>
        <v>0.67468399718695449</v>
      </c>
      <c r="AS117" t="str">
        <f t="shared" si="45"/>
        <v>George Mason</v>
      </c>
      <c r="AT117">
        <f t="shared" si="46"/>
        <v>116</v>
      </c>
      <c r="AU117">
        <f t="shared" si="47"/>
        <v>120</v>
      </c>
      <c r="AV117">
        <v>124</v>
      </c>
      <c r="AW117" t="str">
        <f t="shared" si="48"/>
        <v>George Mason</v>
      </c>
      <c r="AX117" t="str">
        <f t="shared" si="49"/>
        <v/>
      </c>
      <c r="AY117">
        <v>116</v>
      </c>
    </row>
    <row r="118" spans="2:51" x14ac:dyDescent="0.25">
      <c r="B118">
        <v>1</v>
      </c>
      <c r="C118">
        <v>1</v>
      </c>
      <c r="D118" t="s">
        <v>211</v>
      </c>
      <c r="E118">
        <v>66.227500000000006</v>
      </c>
      <c r="F118">
        <v>307</v>
      </c>
      <c r="G118">
        <v>66.004300000000001</v>
      </c>
      <c r="H118">
        <v>270</v>
      </c>
      <c r="I118">
        <v>106.63200000000001</v>
      </c>
      <c r="J118">
        <v>106</v>
      </c>
      <c r="K118">
        <v>108.264</v>
      </c>
      <c r="L118">
        <v>106</v>
      </c>
      <c r="M118">
        <v>104.119</v>
      </c>
      <c r="N118">
        <v>191</v>
      </c>
      <c r="O118">
        <v>105.989</v>
      </c>
      <c r="P118">
        <v>199</v>
      </c>
      <c r="Q118">
        <v>2.2747600000000001</v>
      </c>
      <c r="R118">
        <v>134</v>
      </c>
      <c r="S118">
        <f t="shared" si="25"/>
        <v>3.4351289117058495E-2</v>
      </c>
      <c r="T118">
        <f t="shared" si="26"/>
        <v>132</v>
      </c>
      <c r="U118">
        <f t="shared" si="27"/>
        <v>776258.73275184003</v>
      </c>
      <c r="V118">
        <f t="shared" si="28"/>
        <v>156</v>
      </c>
      <c r="W118">
        <f t="shared" si="29"/>
        <v>26.265091015783661</v>
      </c>
      <c r="X118">
        <f t="shared" si="30"/>
        <v>273</v>
      </c>
      <c r="Y118">
        <f t="shared" si="31"/>
        <v>202.5</v>
      </c>
      <c r="Z118">
        <v>0.60399999999999998</v>
      </c>
      <c r="AA118">
        <f t="shared" si="32"/>
        <v>118</v>
      </c>
      <c r="AB118">
        <v>0.65280000000000005</v>
      </c>
      <c r="AC118">
        <f t="shared" si="33"/>
        <v>0.62840000000000007</v>
      </c>
      <c r="AD118">
        <f t="shared" si="34"/>
        <v>112</v>
      </c>
      <c r="AE118">
        <v>0.46200000000000002</v>
      </c>
      <c r="AF118">
        <f t="shared" si="35"/>
        <v>179</v>
      </c>
      <c r="AG118">
        <v>0.68889999999999996</v>
      </c>
      <c r="AH118">
        <f t="shared" si="36"/>
        <v>98</v>
      </c>
      <c r="AI118">
        <f t="shared" si="37"/>
        <v>146.58333333333334</v>
      </c>
      <c r="AJ118">
        <f>IF(C118=1,(AI118/Z118),REF)</f>
        <v>242.68763796909494</v>
      </c>
      <c r="AK118">
        <f t="shared" si="38"/>
        <v>131</v>
      </c>
      <c r="AL118">
        <f>IF(B118=1,(AI118/AC118),REF)</f>
        <v>233.26437513261192</v>
      </c>
      <c r="AM118">
        <f t="shared" si="39"/>
        <v>127</v>
      </c>
      <c r="AN118">
        <f t="shared" si="40"/>
        <v>112</v>
      </c>
      <c r="AO118" t="str">
        <f t="shared" si="41"/>
        <v>Missouri St.</v>
      </c>
      <c r="AP118">
        <f t="shared" si="42"/>
        <v>0.38439572220693868</v>
      </c>
      <c r="AQ118">
        <f t="shared" si="43"/>
        <v>0.35925071762668814</v>
      </c>
      <c r="AR118">
        <f t="shared" si="44"/>
        <v>0.67318526750955354</v>
      </c>
      <c r="AS118" t="str">
        <f t="shared" si="45"/>
        <v>Missouri St.</v>
      </c>
      <c r="AT118">
        <f t="shared" si="46"/>
        <v>117</v>
      </c>
      <c r="AU118">
        <f t="shared" si="47"/>
        <v>113.66666666666667</v>
      </c>
      <c r="AV118">
        <v>115</v>
      </c>
      <c r="AW118" t="str">
        <f t="shared" si="48"/>
        <v>Missouri St.</v>
      </c>
      <c r="AX118" t="str">
        <f t="shared" si="49"/>
        <v/>
      </c>
      <c r="AY118">
        <v>117</v>
      </c>
    </row>
    <row r="119" spans="2:51" x14ac:dyDescent="0.25">
      <c r="B119">
        <v>1</v>
      </c>
      <c r="C119">
        <v>1</v>
      </c>
      <c r="D119" t="s">
        <v>142</v>
      </c>
      <c r="E119">
        <v>67.416799999999995</v>
      </c>
      <c r="F119">
        <v>273</v>
      </c>
      <c r="G119">
        <v>66.920100000000005</v>
      </c>
      <c r="H119">
        <v>231</v>
      </c>
      <c r="I119">
        <v>106.261</v>
      </c>
      <c r="J119">
        <v>117</v>
      </c>
      <c r="K119">
        <v>106.60299999999999</v>
      </c>
      <c r="L119">
        <v>134</v>
      </c>
      <c r="M119">
        <v>99.574799999999996</v>
      </c>
      <c r="N119">
        <v>73</v>
      </c>
      <c r="O119">
        <v>101.76600000000001</v>
      </c>
      <c r="P119">
        <v>110</v>
      </c>
      <c r="Q119">
        <v>4.8363399999999999</v>
      </c>
      <c r="R119">
        <v>111</v>
      </c>
      <c r="S119">
        <f t="shared" si="25"/>
        <v>7.1747694936573514E-2</v>
      </c>
      <c r="T119">
        <f t="shared" si="26"/>
        <v>110</v>
      </c>
      <c r="U119">
        <f t="shared" si="27"/>
        <v>766137.97220003104</v>
      </c>
      <c r="V119">
        <f t="shared" si="28"/>
        <v>172</v>
      </c>
      <c r="W119">
        <f t="shared" si="29"/>
        <v>24.176653864214952</v>
      </c>
      <c r="X119">
        <f t="shared" si="30"/>
        <v>153</v>
      </c>
      <c r="Y119">
        <f t="shared" si="31"/>
        <v>131.5</v>
      </c>
      <c r="Z119">
        <v>0.60460000000000003</v>
      </c>
      <c r="AA119">
        <f t="shared" si="32"/>
        <v>117</v>
      </c>
      <c r="AB119">
        <v>0.62119999999999997</v>
      </c>
      <c r="AC119">
        <f t="shared" si="33"/>
        <v>0.6129</v>
      </c>
      <c r="AD119">
        <f t="shared" si="34"/>
        <v>117</v>
      </c>
      <c r="AE119">
        <v>0.57740000000000002</v>
      </c>
      <c r="AF119">
        <f t="shared" si="35"/>
        <v>131</v>
      </c>
      <c r="AG119">
        <v>0.60160000000000002</v>
      </c>
      <c r="AH119">
        <f t="shared" si="36"/>
        <v>124</v>
      </c>
      <c r="AI119">
        <f t="shared" si="37"/>
        <v>130.91666666666666</v>
      </c>
      <c r="AJ119">
        <f>IF(C119=1,(AI119/Z119),REF)</f>
        <v>216.5343477781453</v>
      </c>
      <c r="AK119">
        <f t="shared" si="38"/>
        <v>117</v>
      </c>
      <c r="AL119">
        <f>IF(B119=1,(AI119/AC119),REF)</f>
        <v>213.60200141404252</v>
      </c>
      <c r="AM119">
        <f t="shared" si="39"/>
        <v>120</v>
      </c>
      <c r="AN119">
        <f t="shared" si="40"/>
        <v>117</v>
      </c>
      <c r="AO119" t="str">
        <f t="shared" si="41"/>
        <v>Harvard</v>
      </c>
      <c r="AP119">
        <f t="shared" si="42"/>
        <v>0.38919014625337151</v>
      </c>
      <c r="AQ119">
        <f t="shared" si="43"/>
        <v>0.35426763390203814</v>
      </c>
      <c r="AR119">
        <f t="shared" si="44"/>
        <v>0.67311694870832217</v>
      </c>
      <c r="AS119" t="str">
        <f t="shared" si="45"/>
        <v>Harvard</v>
      </c>
      <c r="AT119">
        <f t="shared" si="46"/>
        <v>118</v>
      </c>
      <c r="AU119">
        <f t="shared" si="47"/>
        <v>117.33333333333333</v>
      </c>
      <c r="AV119">
        <v>116</v>
      </c>
      <c r="AW119" t="str">
        <f t="shared" si="48"/>
        <v>Harvard</v>
      </c>
      <c r="AX119" t="str">
        <f t="shared" si="49"/>
        <v/>
      </c>
      <c r="AY119">
        <v>118</v>
      </c>
    </row>
    <row r="120" spans="2:51" x14ac:dyDescent="0.25">
      <c r="B120">
        <v>1</v>
      </c>
      <c r="C120">
        <v>1</v>
      </c>
      <c r="D120" t="s">
        <v>41</v>
      </c>
      <c r="E120">
        <v>64.997699999999995</v>
      </c>
      <c r="F120">
        <v>330</v>
      </c>
      <c r="G120">
        <v>64.097200000000001</v>
      </c>
      <c r="H120">
        <v>321</v>
      </c>
      <c r="I120">
        <v>109.06</v>
      </c>
      <c r="J120">
        <v>64</v>
      </c>
      <c r="K120">
        <v>107.774</v>
      </c>
      <c r="L120">
        <v>112</v>
      </c>
      <c r="M120">
        <v>102.08499999999999</v>
      </c>
      <c r="N120">
        <v>139</v>
      </c>
      <c r="O120">
        <v>104.65600000000001</v>
      </c>
      <c r="P120">
        <v>174</v>
      </c>
      <c r="Q120">
        <v>3.1180400000000001</v>
      </c>
      <c r="R120">
        <v>127</v>
      </c>
      <c r="S120">
        <f t="shared" si="25"/>
        <v>4.797092820207477E-2</v>
      </c>
      <c r="T120">
        <f t="shared" si="26"/>
        <v>125</v>
      </c>
      <c r="U120">
        <f t="shared" si="27"/>
        <v>754963.56489932514</v>
      </c>
      <c r="V120">
        <f t="shared" si="28"/>
        <v>183</v>
      </c>
      <c r="W120">
        <f t="shared" si="29"/>
        <v>26.225551019620603</v>
      </c>
      <c r="X120">
        <f t="shared" si="30"/>
        <v>271</v>
      </c>
      <c r="Y120">
        <f t="shared" si="31"/>
        <v>198</v>
      </c>
      <c r="Z120">
        <v>0.6462</v>
      </c>
      <c r="AA120">
        <f t="shared" si="32"/>
        <v>107</v>
      </c>
      <c r="AB120">
        <v>0.4985</v>
      </c>
      <c r="AC120">
        <f t="shared" si="33"/>
        <v>0.57235000000000003</v>
      </c>
      <c r="AD120">
        <f t="shared" si="34"/>
        <v>132</v>
      </c>
      <c r="AE120">
        <v>0.78810000000000002</v>
      </c>
      <c r="AF120">
        <f t="shared" si="35"/>
        <v>57</v>
      </c>
      <c r="AG120">
        <v>0.53149999999999997</v>
      </c>
      <c r="AH120">
        <f t="shared" si="36"/>
        <v>150</v>
      </c>
      <c r="AI120">
        <f t="shared" si="37"/>
        <v>140.83333333333334</v>
      </c>
      <c r="AJ120">
        <f>IF(C120=1,(AI120/Z120),REF)</f>
        <v>217.9407820076344</v>
      </c>
      <c r="AK120">
        <f t="shared" si="38"/>
        <v>119</v>
      </c>
      <c r="AL120">
        <f>IF(B120=1,(AI120/AC120),REF)</f>
        <v>246.06155906933404</v>
      </c>
      <c r="AM120">
        <f t="shared" si="39"/>
        <v>133</v>
      </c>
      <c r="AN120">
        <f t="shared" si="40"/>
        <v>119</v>
      </c>
      <c r="AO120" t="str">
        <f t="shared" si="41"/>
        <v>Albany</v>
      </c>
      <c r="AP120">
        <f t="shared" si="42"/>
        <v>0.41569947495663745</v>
      </c>
      <c r="AQ120">
        <f t="shared" si="43"/>
        <v>0.3250302155267194</v>
      </c>
      <c r="AR120">
        <f t="shared" si="44"/>
        <v>0.67212786827582183</v>
      </c>
      <c r="AS120" t="str">
        <f t="shared" si="45"/>
        <v>Albany</v>
      </c>
      <c r="AT120">
        <f t="shared" si="46"/>
        <v>119</v>
      </c>
      <c r="AU120">
        <f t="shared" si="47"/>
        <v>123.33333333333333</v>
      </c>
      <c r="AV120">
        <v>118</v>
      </c>
      <c r="AW120" t="str">
        <f t="shared" si="48"/>
        <v>Albany</v>
      </c>
      <c r="AX120" t="str">
        <f t="shared" si="49"/>
        <v/>
      </c>
      <c r="AY120">
        <v>119</v>
      </c>
    </row>
    <row r="121" spans="2:51" x14ac:dyDescent="0.25">
      <c r="B121">
        <v>1</v>
      </c>
      <c r="C121">
        <v>1</v>
      </c>
      <c r="D121" t="s">
        <v>345</v>
      </c>
      <c r="E121">
        <v>68.660200000000003</v>
      </c>
      <c r="F121">
        <v>225</v>
      </c>
      <c r="G121">
        <v>68.031199999999998</v>
      </c>
      <c r="H121">
        <v>178</v>
      </c>
      <c r="I121">
        <v>108.60599999999999</v>
      </c>
      <c r="J121">
        <v>74</v>
      </c>
      <c r="K121">
        <v>107.59399999999999</v>
      </c>
      <c r="L121">
        <v>115</v>
      </c>
      <c r="M121">
        <v>97.958200000000005</v>
      </c>
      <c r="N121">
        <v>50</v>
      </c>
      <c r="O121">
        <v>101.842</v>
      </c>
      <c r="P121">
        <v>113</v>
      </c>
      <c r="Q121">
        <v>5.7524899999999999</v>
      </c>
      <c r="R121">
        <v>102</v>
      </c>
      <c r="S121">
        <f t="shared" si="25"/>
        <v>8.3774879770230723E-2</v>
      </c>
      <c r="T121">
        <f t="shared" si="26"/>
        <v>102</v>
      </c>
      <c r="U121">
        <f t="shared" si="27"/>
        <v>794842.66557352711</v>
      </c>
      <c r="V121">
        <f t="shared" si="28"/>
        <v>131</v>
      </c>
      <c r="W121">
        <f t="shared" si="29"/>
        <v>23.767199251469819</v>
      </c>
      <c r="X121">
        <f t="shared" si="30"/>
        <v>131</v>
      </c>
      <c r="Y121">
        <f t="shared" si="31"/>
        <v>116.5</v>
      </c>
      <c r="Z121">
        <v>0.58399999999999996</v>
      </c>
      <c r="AA121">
        <f t="shared" si="32"/>
        <v>125</v>
      </c>
      <c r="AB121">
        <v>0.65369999999999995</v>
      </c>
      <c r="AC121">
        <f t="shared" si="33"/>
        <v>0.6188499999999999</v>
      </c>
      <c r="AD121">
        <f t="shared" si="34"/>
        <v>116</v>
      </c>
      <c r="AE121">
        <v>0.53</v>
      </c>
      <c r="AF121">
        <f t="shared" si="35"/>
        <v>154</v>
      </c>
      <c r="AG121">
        <v>0.55610000000000004</v>
      </c>
      <c r="AH121">
        <f t="shared" si="36"/>
        <v>140</v>
      </c>
      <c r="AI121">
        <f t="shared" si="37"/>
        <v>126.58333333333333</v>
      </c>
      <c r="AJ121">
        <f>IF(C121=1,(AI121/Z121),REF)</f>
        <v>216.75228310502283</v>
      </c>
      <c r="AK121">
        <f t="shared" si="38"/>
        <v>118</v>
      </c>
      <c r="AL121">
        <f>IF(B121=1,(AI121/AC121),REF)</f>
        <v>204.54606662896234</v>
      </c>
      <c r="AM121">
        <f t="shared" si="39"/>
        <v>116</v>
      </c>
      <c r="AN121">
        <f t="shared" si="40"/>
        <v>116</v>
      </c>
      <c r="AO121" t="str">
        <f t="shared" si="41"/>
        <v>UNC Asheville</v>
      </c>
      <c r="AP121">
        <f t="shared" si="42"/>
        <v>0.37589180004411143</v>
      </c>
      <c r="AQ121">
        <f t="shared" si="43"/>
        <v>0.35964913806769183</v>
      </c>
      <c r="AR121">
        <f t="shared" si="44"/>
        <v>0.67024061492032116</v>
      </c>
      <c r="AS121" t="str">
        <f t="shared" si="45"/>
        <v>UNC Asheville</v>
      </c>
      <c r="AT121">
        <f t="shared" si="46"/>
        <v>120</v>
      </c>
      <c r="AU121">
        <f t="shared" si="47"/>
        <v>117.33333333333333</v>
      </c>
      <c r="AV121">
        <v>117</v>
      </c>
      <c r="AW121" t="str">
        <f t="shared" si="48"/>
        <v>UNC Asheville</v>
      </c>
      <c r="AX121" t="str">
        <f t="shared" si="49"/>
        <v/>
      </c>
      <c r="AY121">
        <v>120</v>
      </c>
    </row>
    <row r="122" spans="2:51" x14ac:dyDescent="0.25">
      <c r="B122">
        <v>1</v>
      </c>
      <c r="C122">
        <v>1</v>
      </c>
      <c r="D122" t="s">
        <v>174</v>
      </c>
      <c r="E122">
        <v>70.040700000000001</v>
      </c>
      <c r="F122">
        <v>140</v>
      </c>
      <c r="G122">
        <v>69.5381</v>
      </c>
      <c r="H122">
        <v>93</v>
      </c>
      <c r="I122">
        <v>106.4</v>
      </c>
      <c r="J122">
        <v>115</v>
      </c>
      <c r="K122">
        <v>107.19199999999999</v>
      </c>
      <c r="L122">
        <v>120</v>
      </c>
      <c r="M122">
        <v>99.568399999999997</v>
      </c>
      <c r="N122">
        <v>71</v>
      </c>
      <c r="O122">
        <v>103.38800000000001</v>
      </c>
      <c r="P122">
        <v>154</v>
      </c>
      <c r="Q122">
        <v>3.80396</v>
      </c>
      <c r="R122">
        <v>119</v>
      </c>
      <c r="S122">
        <f t="shared" si="25"/>
        <v>5.4311279013487694E-2</v>
      </c>
      <c r="T122">
        <f t="shared" si="26"/>
        <v>120</v>
      </c>
      <c r="U122">
        <f t="shared" si="27"/>
        <v>804776.38856196462</v>
      </c>
      <c r="V122">
        <f t="shared" si="28"/>
        <v>111</v>
      </c>
      <c r="W122">
        <f t="shared" si="29"/>
        <v>23.867214530719792</v>
      </c>
      <c r="X122">
        <f t="shared" si="30"/>
        <v>135</v>
      </c>
      <c r="Y122">
        <f t="shared" si="31"/>
        <v>127.5</v>
      </c>
      <c r="Z122">
        <v>0.59709999999999996</v>
      </c>
      <c r="AA122">
        <f t="shared" si="32"/>
        <v>122</v>
      </c>
      <c r="AB122">
        <v>0.59619999999999995</v>
      </c>
      <c r="AC122">
        <f t="shared" si="33"/>
        <v>0.5966499999999999</v>
      </c>
      <c r="AD122">
        <f t="shared" si="34"/>
        <v>123</v>
      </c>
      <c r="AE122">
        <v>0.54879999999999995</v>
      </c>
      <c r="AF122">
        <f t="shared" si="35"/>
        <v>144</v>
      </c>
      <c r="AG122">
        <v>0.66310000000000002</v>
      </c>
      <c r="AH122">
        <f t="shared" si="36"/>
        <v>104</v>
      </c>
      <c r="AI122">
        <f t="shared" si="37"/>
        <v>121.58333333333333</v>
      </c>
      <c r="AJ122">
        <f>IF(C122=1,(AI122/Z122),REF)</f>
        <v>203.62306704627923</v>
      </c>
      <c r="AK122">
        <f t="shared" si="38"/>
        <v>113</v>
      </c>
      <c r="AL122">
        <f>IF(B122=1,(AI122/AC122),REF)</f>
        <v>203.77664180563704</v>
      </c>
      <c r="AM122">
        <f t="shared" si="39"/>
        <v>115</v>
      </c>
      <c r="AN122">
        <f t="shared" si="40"/>
        <v>113</v>
      </c>
      <c r="AO122" t="str">
        <f t="shared" si="41"/>
        <v>Lehigh</v>
      </c>
      <c r="AP122">
        <f t="shared" si="42"/>
        <v>0.38673256759353192</v>
      </c>
      <c r="AQ122">
        <f t="shared" si="43"/>
        <v>0.34691083552683138</v>
      </c>
      <c r="AR122">
        <f t="shared" si="44"/>
        <v>0.66954844913927036</v>
      </c>
      <c r="AS122" t="str">
        <f t="shared" si="45"/>
        <v>Lehigh</v>
      </c>
      <c r="AT122">
        <f t="shared" si="46"/>
        <v>121</v>
      </c>
      <c r="AU122">
        <f t="shared" si="47"/>
        <v>119</v>
      </c>
      <c r="AV122">
        <v>120</v>
      </c>
      <c r="AW122" t="str">
        <f t="shared" si="48"/>
        <v>Lehigh</v>
      </c>
      <c r="AX122" t="str">
        <f t="shared" si="49"/>
        <v/>
      </c>
      <c r="AY122">
        <v>121</v>
      </c>
    </row>
    <row r="123" spans="2:51" x14ac:dyDescent="0.25">
      <c r="B123">
        <v>1</v>
      </c>
      <c r="C123">
        <v>1</v>
      </c>
      <c r="D123" t="s">
        <v>276</v>
      </c>
      <c r="E123">
        <v>67.180300000000003</v>
      </c>
      <c r="F123">
        <v>281</v>
      </c>
      <c r="G123">
        <v>66.1584</v>
      </c>
      <c r="H123">
        <v>265</v>
      </c>
      <c r="I123">
        <v>96.619600000000005</v>
      </c>
      <c r="J123">
        <v>309</v>
      </c>
      <c r="K123">
        <v>101.551</v>
      </c>
      <c r="L123">
        <v>225</v>
      </c>
      <c r="M123">
        <v>100.425</v>
      </c>
      <c r="N123">
        <v>96</v>
      </c>
      <c r="O123">
        <v>99.264499999999998</v>
      </c>
      <c r="P123">
        <v>71</v>
      </c>
      <c r="Q123">
        <v>2.28626</v>
      </c>
      <c r="R123">
        <v>133</v>
      </c>
      <c r="S123">
        <f t="shared" si="25"/>
        <v>3.4035275222051756E-2</v>
      </c>
      <c r="T123">
        <f t="shared" si="26"/>
        <v>133</v>
      </c>
      <c r="U123">
        <f t="shared" si="27"/>
        <v>692803.93805686035</v>
      </c>
      <c r="V123">
        <f t="shared" si="28"/>
        <v>251</v>
      </c>
      <c r="W123">
        <f t="shared" si="29"/>
        <v>23.314622937331102</v>
      </c>
      <c r="X123">
        <f t="shared" si="30"/>
        <v>105</v>
      </c>
      <c r="Y123">
        <f t="shared" si="31"/>
        <v>119</v>
      </c>
      <c r="Z123">
        <v>0.63739999999999997</v>
      </c>
      <c r="AA123">
        <f t="shared" si="32"/>
        <v>109</v>
      </c>
      <c r="AB123">
        <v>0.49299999999999999</v>
      </c>
      <c r="AC123">
        <f t="shared" si="33"/>
        <v>0.56519999999999992</v>
      </c>
      <c r="AD123">
        <f t="shared" si="34"/>
        <v>134</v>
      </c>
      <c r="AE123">
        <v>0.66180000000000005</v>
      </c>
      <c r="AF123">
        <f t="shared" si="35"/>
        <v>102</v>
      </c>
      <c r="AG123">
        <v>0.64649999999999996</v>
      </c>
      <c r="AH123">
        <f t="shared" si="36"/>
        <v>108</v>
      </c>
      <c r="AI123">
        <f t="shared" si="37"/>
        <v>141.16666666666666</v>
      </c>
      <c r="AJ123">
        <f>IF(C123=1,(AI123/Z123),REF)</f>
        <v>221.47264930446605</v>
      </c>
      <c r="AK123">
        <f t="shared" si="38"/>
        <v>123</v>
      </c>
      <c r="AL123">
        <f>IF(B123=1,(AI123/AC123),REF)</f>
        <v>249.7640953054966</v>
      </c>
      <c r="AM123">
        <f t="shared" si="39"/>
        <v>134</v>
      </c>
      <c r="AN123">
        <f t="shared" si="40"/>
        <v>123</v>
      </c>
      <c r="AO123" t="str">
        <f t="shared" si="41"/>
        <v>Rutgers</v>
      </c>
      <c r="AP123">
        <f t="shared" si="42"/>
        <v>0.40937981164051079</v>
      </c>
      <c r="AQ123">
        <f t="shared" si="43"/>
        <v>0.32037116642055202</v>
      </c>
      <c r="AR123">
        <f t="shared" si="44"/>
        <v>0.66812523610659302</v>
      </c>
      <c r="AS123" t="str">
        <f t="shared" si="45"/>
        <v>Rutgers</v>
      </c>
      <c r="AT123">
        <f t="shared" si="46"/>
        <v>122</v>
      </c>
      <c r="AU123">
        <f t="shared" si="47"/>
        <v>126.33333333333333</v>
      </c>
      <c r="AV123">
        <v>130</v>
      </c>
      <c r="AW123" t="str">
        <f t="shared" si="48"/>
        <v>Rutgers</v>
      </c>
      <c r="AX123" t="str">
        <f t="shared" si="49"/>
        <v/>
      </c>
      <c r="AY123">
        <v>122</v>
      </c>
    </row>
    <row r="124" spans="2:51" x14ac:dyDescent="0.25">
      <c r="B124">
        <v>1</v>
      </c>
      <c r="C124">
        <v>1</v>
      </c>
      <c r="D124" t="s">
        <v>134</v>
      </c>
      <c r="E124">
        <v>69.584100000000007</v>
      </c>
      <c r="F124">
        <v>170</v>
      </c>
      <c r="G124">
        <v>68.154399999999995</v>
      </c>
      <c r="H124">
        <v>172</v>
      </c>
      <c r="I124">
        <v>104.43899999999999</v>
      </c>
      <c r="J124">
        <v>155</v>
      </c>
      <c r="K124">
        <v>104.658</v>
      </c>
      <c r="L124">
        <v>164</v>
      </c>
      <c r="M124">
        <v>100.54900000000001</v>
      </c>
      <c r="N124">
        <v>101</v>
      </c>
      <c r="O124">
        <v>101.15300000000001</v>
      </c>
      <c r="P124">
        <v>101</v>
      </c>
      <c r="Q124">
        <v>3.5047299999999999</v>
      </c>
      <c r="R124">
        <v>121</v>
      </c>
      <c r="S124">
        <f t="shared" si="25"/>
        <v>5.0370702502439427E-2</v>
      </c>
      <c r="T124">
        <f t="shared" si="26"/>
        <v>122</v>
      </c>
      <c r="U124">
        <f t="shared" si="27"/>
        <v>762175.31127267249</v>
      </c>
      <c r="V124">
        <f t="shared" si="28"/>
        <v>176</v>
      </c>
      <c r="W124">
        <f t="shared" si="29"/>
        <v>23.19829216506572</v>
      </c>
      <c r="X124">
        <f t="shared" si="30"/>
        <v>98</v>
      </c>
      <c r="Y124">
        <f t="shared" si="31"/>
        <v>110</v>
      </c>
      <c r="Z124">
        <v>0.60150000000000003</v>
      </c>
      <c r="AA124">
        <f t="shared" si="32"/>
        <v>120</v>
      </c>
      <c r="AB124">
        <v>0.60009999999999997</v>
      </c>
      <c r="AC124">
        <f t="shared" si="33"/>
        <v>0.6008</v>
      </c>
      <c r="AD124">
        <f t="shared" si="34"/>
        <v>122</v>
      </c>
      <c r="AE124">
        <v>0.53059999999999996</v>
      </c>
      <c r="AF124">
        <f t="shared" si="35"/>
        <v>152</v>
      </c>
      <c r="AG124">
        <v>0.54290000000000005</v>
      </c>
      <c r="AH124">
        <f t="shared" si="36"/>
        <v>145</v>
      </c>
      <c r="AI124">
        <f t="shared" si="37"/>
        <v>137.83333333333334</v>
      </c>
      <c r="AJ124">
        <f>IF(C124=1,(AI124/Z124),REF)</f>
        <v>229.14934885009697</v>
      </c>
      <c r="AK124">
        <f t="shared" si="38"/>
        <v>125</v>
      </c>
      <c r="AL124">
        <f>IF(B124=1,(AI124/AC124),REF)</f>
        <v>229.416333777186</v>
      </c>
      <c r="AM124">
        <f t="shared" si="39"/>
        <v>123</v>
      </c>
      <c r="AN124">
        <f t="shared" si="40"/>
        <v>122</v>
      </c>
      <c r="AO124" t="str">
        <f t="shared" si="41"/>
        <v>Georgia St.</v>
      </c>
      <c r="AP124">
        <f t="shared" si="42"/>
        <v>0.38500834396280637</v>
      </c>
      <c r="AQ124">
        <f t="shared" si="43"/>
        <v>0.34418695187315701</v>
      </c>
      <c r="AR124">
        <f t="shared" si="44"/>
        <v>0.66792168712865452</v>
      </c>
      <c r="AS124" t="str">
        <f t="shared" si="45"/>
        <v>Georgia St.</v>
      </c>
      <c r="AT124">
        <f t="shared" si="46"/>
        <v>123</v>
      </c>
      <c r="AU124">
        <f t="shared" si="47"/>
        <v>122.33333333333333</v>
      </c>
      <c r="AV124">
        <v>123</v>
      </c>
      <c r="AW124" t="str">
        <f t="shared" si="48"/>
        <v>Georgia St.</v>
      </c>
      <c r="AX124" t="str">
        <f t="shared" si="49"/>
        <v/>
      </c>
      <c r="AY124">
        <v>123</v>
      </c>
    </row>
    <row r="125" spans="2:51" x14ac:dyDescent="0.25">
      <c r="B125">
        <v>1</v>
      </c>
      <c r="C125">
        <v>1</v>
      </c>
      <c r="D125" t="s">
        <v>253</v>
      </c>
      <c r="E125">
        <v>63.735700000000001</v>
      </c>
      <c r="F125">
        <v>346</v>
      </c>
      <c r="G125">
        <v>60.969000000000001</v>
      </c>
      <c r="H125">
        <v>347</v>
      </c>
      <c r="I125">
        <v>100.51900000000001</v>
      </c>
      <c r="J125">
        <v>234</v>
      </c>
      <c r="K125">
        <v>100.678</v>
      </c>
      <c r="L125">
        <v>243</v>
      </c>
      <c r="M125">
        <v>95.0578</v>
      </c>
      <c r="N125">
        <v>21</v>
      </c>
      <c r="O125">
        <v>97.176100000000005</v>
      </c>
      <c r="P125">
        <v>51</v>
      </c>
      <c r="Q125">
        <v>3.5022799999999998</v>
      </c>
      <c r="R125">
        <v>122</v>
      </c>
      <c r="S125">
        <f t="shared" si="25"/>
        <v>5.4944089419273527E-2</v>
      </c>
      <c r="T125">
        <f t="shared" si="26"/>
        <v>119</v>
      </c>
      <c r="U125">
        <f t="shared" si="27"/>
        <v>646028.85920151882</v>
      </c>
      <c r="V125">
        <f t="shared" si="28"/>
        <v>297</v>
      </c>
      <c r="W125">
        <f t="shared" si="29"/>
        <v>23.752667243918832</v>
      </c>
      <c r="X125">
        <f t="shared" si="30"/>
        <v>129</v>
      </c>
      <c r="Y125">
        <f t="shared" si="31"/>
        <v>124</v>
      </c>
      <c r="Z125">
        <v>0.61029999999999995</v>
      </c>
      <c r="AA125">
        <f t="shared" si="32"/>
        <v>115</v>
      </c>
      <c r="AB125">
        <v>0.59379999999999999</v>
      </c>
      <c r="AC125">
        <f t="shared" si="33"/>
        <v>0.60204999999999997</v>
      </c>
      <c r="AD125">
        <f t="shared" si="34"/>
        <v>120</v>
      </c>
      <c r="AE125">
        <v>0.46039999999999998</v>
      </c>
      <c r="AF125">
        <f t="shared" si="35"/>
        <v>180</v>
      </c>
      <c r="AG125">
        <v>0.7046</v>
      </c>
      <c r="AH125">
        <f t="shared" si="36"/>
        <v>89</v>
      </c>
      <c r="AI125">
        <f t="shared" si="37"/>
        <v>154.83333333333334</v>
      </c>
      <c r="AJ125">
        <f>IF(C125=1,(AI125/Z125),REF)</f>
        <v>253.70036594024799</v>
      </c>
      <c r="AK125">
        <f t="shared" si="38"/>
        <v>136</v>
      </c>
      <c r="AL125">
        <f>IF(B125=1,(AI125/AC125),REF)</f>
        <v>257.17686792348366</v>
      </c>
      <c r="AM125">
        <f t="shared" si="39"/>
        <v>140</v>
      </c>
      <c r="AN125">
        <f t="shared" si="40"/>
        <v>120</v>
      </c>
      <c r="AO125" t="str">
        <f t="shared" si="41"/>
        <v>Old Dominion</v>
      </c>
      <c r="AP125">
        <f t="shared" si="42"/>
        <v>0.38668527406404546</v>
      </c>
      <c r="AQ125">
        <f t="shared" si="43"/>
        <v>0.34001344693876728</v>
      </c>
      <c r="AR125">
        <f t="shared" si="44"/>
        <v>0.66700602990418223</v>
      </c>
      <c r="AS125" t="str">
        <f t="shared" si="45"/>
        <v>Old Dominion</v>
      </c>
      <c r="AT125">
        <f t="shared" si="46"/>
        <v>124</v>
      </c>
      <c r="AU125">
        <f t="shared" si="47"/>
        <v>121.33333333333333</v>
      </c>
      <c r="AV125">
        <v>126</v>
      </c>
      <c r="AW125" t="str">
        <f t="shared" si="48"/>
        <v>Old Dominion</v>
      </c>
      <c r="AX125" t="str">
        <f t="shared" si="49"/>
        <v/>
      </c>
      <c r="AY125">
        <v>124</v>
      </c>
    </row>
    <row r="126" spans="2:51" x14ac:dyDescent="0.25">
      <c r="B126">
        <v>1</v>
      </c>
      <c r="C126">
        <v>1</v>
      </c>
      <c r="D126" t="s">
        <v>46</v>
      </c>
      <c r="E126">
        <v>72.474900000000005</v>
      </c>
      <c r="F126">
        <v>47</v>
      </c>
      <c r="G126">
        <v>69.881399999999999</v>
      </c>
      <c r="H126">
        <v>82</v>
      </c>
      <c r="I126">
        <v>107.536</v>
      </c>
      <c r="J126">
        <v>89</v>
      </c>
      <c r="K126">
        <v>111.84399999999999</v>
      </c>
      <c r="L126">
        <v>53</v>
      </c>
      <c r="M126">
        <v>112.33499999999999</v>
      </c>
      <c r="N126">
        <v>332</v>
      </c>
      <c r="O126">
        <v>109.24</v>
      </c>
      <c r="P126">
        <v>265</v>
      </c>
      <c r="Q126">
        <v>2.60372</v>
      </c>
      <c r="R126">
        <v>131</v>
      </c>
      <c r="S126">
        <f t="shared" si="25"/>
        <v>3.5929680482484266E-2</v>
      </c>
      <c r="T126">
        <f t="shared" si="26"/>
        <v>131</v>
      </c>
      <c r="U126">
        <f t="shared" si="27"/>
        <v>906594.34644356638</v>
      </c>
      <c r="V126">
        <f t="shared" si="28"/>
        <v>38</v>
      </c>
      <c r="W126">
        <f t="shared" si="29"/>
        <v>25.189705006263569</v>
      </c>
      <c r="X126">
        <f t="shared" si="30"/>
        <v>208</v>
      </c>
      <c r="Y126">
        <f t="shared" si="31"/>
        <v>169.5</v>
      </c>
      <c r="Z126">
        <v>0.57599999999999996</v>
      </c>
      <c r="AA126">
        <f t="shared" si="32"/>
        <v>128</v>
      </c>
      <c r="AB126">
        <v>0.60260000000000002</v>
      </c>
      <c r="AC126">
        <f t="shared" si="33"/>
        <v>0.58929999999999993</v>
      </c>
      <c r="AD126">
        <f t="shared" si="34"/>
        <v>127</v>
      </c>
      <c r="AE126">
        <v>0.74919999999999998</v>
      </c>
      <c r="AF126">
        <f t="shared" si="35"/>
        <v>74</v>
      </c>
      <c r="AG126">
        <v>0.52229999999999999</v>
      </c>
      <c r="AH126">
        <f t="shared" si="36"/>
        <v>154</v>
      </c>
      <c r="AI126">
        <f t="shared" si="37"/>
        <v>115.58333333333333</v>
      </c>
      <c r="AJ126">
        <f>IF(C126=1,(AI126/Z126),REF)</f>
        <v>200.66550925925927</v>
      </c>
      <c r="AK126">
        <f t="shared" si="38"/>
        <v>111</v>
      </c>
      <c r="AL126">
        <f>IF(B126=1,(AI126/AC126),REF)</f>
        <v>196.13665931330959</v>
      </c>
      <c r="AM126">
        <f t="shared" si="39"/>
        <v>113</v>
      </c>
      <c r="AN126">
        <f t="shared" si="40"/>
        <v>111</v>
      </c>
      <c r="AO126" t="str">
        <f t="shared" si="41"/>
        <v>Arizona St.</v>
      </c>
      <c r="AP126">
        <f t="shared" si="42"/>
        <v>0.37361265915173747</v>
      </c>
      <c r="AQ126">
        <f t="shared" si="43"/>
        <v>0.34427787560718248</v>
      </c>
      <c r="AR126">
        <f t="shared" si="44"/>
        <v>0.66376032946277064</v>
      </c>
      <c r="AS126" t="str">
        <f t="shared" si="45"/>
        <v>Arizona St.</v>
      </c>
      <c r="AT126">
        <f t="shared" si="46"/>
        <v>125</v>
      </c>
      <c r="AU126">
        <f t="shared" si="47"/>
        <v>121</v>
      </c>
      <c r="AV126">
        <v>128</v>
      </c>
      <c r="AW126" t="str">
        <f t="shared" si="48"/>
        <v>Arizona St.</v>
      </c>
      <c r="AX126" t="str">
        <f t="shared" si="49"/>
        <v/>
      </c>
      <c r="AY126">
        <v>125</v>
      </c>
    </row>
    <row r="127" spans="2:51" x14ac:dyDescent="0.25">
      <c r="B127">
        <v>1</v>
      </c>
      <c r="C127">
        <v>1</v>
      </c>
      <c r="D127" t="s">
        <v>337</v>
      </c>
      <c r="E127">
        <v>67.060599999999994</v>
      </c>
      <c r="F127">
        <v>284</v>
      </c>
      <c r="G127">
        <v>66.352400000000003</v>
      </c>
      <c r="H127">
        <v>257</v>
      </c>
      <c r="I127">
        <v>101.295</v>
      </c>
      <c r="J127">
        <v>218</v>
      </c>
      <c r="K127">
        <v>100.956</v>
      </c>
      <c r="L127">
        <v>236</v>
      </c>
      <c r="M127">
        <v>96.501900000000006</v>
      </c>
      <c r="N127">
        <v>38</v>
      </c>
      <c r="O127">
        <v>99.094200000000001</v>
      </c>
      <c r="P127">
        <v>70</v>
      </c>
      <c r="Q127">
        <v>1.86172</v>
      </c>
      <c r="R127">
        <v>138</v>
      </c>
      <c r="S127">
        <f t="shared" si="25"/>
        <v>2.7762948735919491E-2</v>
      </c>
      <c r="T127">
        <f t="shared" si="26"/>
        <v>138</v>
      </c>
      <c r="U127">
        <f t="shared" si="27"/>
        <v>683489.27581652149</v>
      </c>
      <c r="V127">
        <f t="shared" si="28"/>
        <v>259</v>
      </c>
      <c r="W127">
        <f t="shared" si="29"/>
        <v>23.292158815358253</v>
      </c>
      <c r="X127">
        <f t="shared" si="30"/>
        <v>103</v>
      </c>
      <c r="Y127">
        <f t="shared" si="31"/>
        <v>120.5</v>
      </c>
      <c r="Z127">
        <v>0.57450000000000001</v>
      </c>
      <c r="AA127">
        <f t="shared" si="32"/>
        <v>129</v>
      </c>
      <c r="AB127">
        <v>0.66649999999999998</v>
      </c>
      <c r="AC127">
        <f t="shared" si="33"/>
        <v>0.62050000000000005</v>
      </c>
      <c r="AD127">
        <f t="shared" si="34"/>
        <v>115</v>
      </c>
      <c r="AE127">
        <v>0.52270000000000005</v>
      </c>
      <c r="AF127">
        <f t="shared" si="35"/>
        <v>156</v>
      </c>
      <c r="AG127">
        <v>0.49759999999999999</v>
      </c>
      <c r="AH127">
        <f t="shared" si="36"/>
        <v>162</v>
      </c>
      <c r="AI127">
        <f t="shared" si="37"/>
        <v>158.41666666666666</v>
      </c>
      <c r="AJ127">
        <f>IF(C127=1,(AI127/Z127),REF)</f>
        <v>275.74702639976789</v>
      </c>
      <c r="AK127">
        <f t="shared" si="38"/>
        <v>145</v>
      </c>
      <c r="AL127">
        <f>IF(B127=1,(AI127/AC127),REF)</f>
        <v>255.30486167069563</v>
      </c>
      <c r="AM127">
        <f t="shared" si="39"/>
        <v>138</v>
      </c>
      <c r="AN127">
        <f t="shared" si="40"/>
        <v>115</v>
      </c>
      <c r="AO127" t="str">
        <f t="shared" si="41"/>
        <v>UC Irvine</v>
      </c>
      <c r="AP127">
        <f t="shared" si="42"/>
        <v>0.36098181317767564</v>
      </c>
      <c r="AQ127">
        <f t="shared" si="43"/>
        <v>0.3507534248698051</v>
      </c>
      <c r="AR127">
        <f t="shared" si="44"/>
        <v>0.66147797628164096</v>
      </c>
      <c r="AS127" t="str">
        <f t="shared" si="45"/>
        <v>UC Irvine</v>
      </c>
      <c r="AT127">
        <f t="shared" si="46"/>
        <v>126</v>
      </c>
      <c r="AU127">
        <f t="shared" si="47"/>
        <v>118.66666666666667</v>
      </c>
      <c r="AV127">
        <v>121</v>
      </c>
      <c r="AW127" t="str">
        <f t="shared" si="48"/>
        <v>UC Irvine</v>
      </c>
      <c r="AX127" t="str">
        <f t="shared" si="49"/>
        <v/>
      </c>
      <c r="AY127">
        <v>126</v>
      </c>
    </row>
    <row r="128" spans="2:51" x14ac:dyDescent="0.25">
      <c r="B128">
        <v>1</v>
      </c>
      <c r="C128">
        <v>1</v>
      </c>
      <c r="D128" t="s">
        <v>331</v>
      </c>
      <c r="E128">
        <v>68.723799999999997</v>
      </c>
      <c r="F128">
        <v>220</v>
      </c>
      <c r="G128">
        <v>67.830500000000001</v>
      </c>
      <c r="H128">
        <v>195</v>
      </c>
      <c r="I128">
        <v>105.27800000000001</v>
      </c>
      <c r="J128">
        <v>140</v>
      </c>
      <c r="K128">
        <v>105.431</v>
      </c>
      <c r="L128">
        <v>152</v>
      </c>
      <c r="M128">
        <v>100.828</v>
      </c>
      <c r="N128">
        <v>107</v>
      </c>
      <c r="O128">
        <v>101.119</v>
      </c>
      <c r="P128">
        <v>99</v>
      </c>
      <c r="Q128">
        <v>4.31203</v>
      </c>
      <c r="R128">
        <v>116</v>
      </c>
      <c r="S128">
        <f t="shared" si="25"/>
        <v>6.2743911134133995E-2</v>
      </c>
      <c r="T128">
        <f t="shared" si="26"/>
        <v>116</v>
      </c>
      <c r="U128">
        <f t="shared" si="27"/>
        <v>763912.85233981174</v>
      </c>
      <c r="V128">
        <f t="shared" si="28"/>
        <v>174</v>
      </c>
      <c r="W128">
        <f t="shared" si="29"/>
        <v>23.476062682753696</v>
      </c>
      <c r="X128">
        <f t="shared" si="30"/>
        <v>112</v>
      </c>
      <c r="Y128">
        <f t="shared" si="31"/>
        <v>114</v>
      </c>
      <c r="Z128">
        <v>0.55510000000000004</v>
      </c>
      <c r="AA128">
        <f t="shared" si="32"/>
        <v>143</v>
      </c>
      <c r="AB128">
        <v>0.64790000000000003</v>
      </c>
      <c r="AC128">
        <f t="shared" si="33"/>
        <v>0.60150000000000003</v>
      </c>
      <c r="AD128">
        <f t="shared" si="34"/>
        <v>121</v>
      </c>
      <c r="AE128">
        <v>0.68479999999999996</v>
      </c>
      <c r="AF128">
        <f t="shared" si="35"/>
        <v>99</v>
      </c>
      <c r="AG128">
        <v>0.61180000000000001</v>
      </c>
      <c r="AH128">
        <f t="shared" si="36"/>
        <v>122</v>
      </c>
      <c r="AI128">
        <f t="shared" si="37"/>
        <v>124.33333333333333</v>
      </c>
      <c r="AJ128">
        <f>IF(C128=1,(AI128/Z128),REF)</f>
        <v>223.98366660661739</v>
      </c>
      <c r="AK128">
        <f t="shared" si="38"/>
        <v>124</v>
      </c>
      <c r="AL128">
        <f>IF(B128=1,(AI128/AC128),REF)</f>
        <v>206.70545857578276</v>
      </c>
      <c r="AM128">
        <f t="shared" si="39"/>
        <v>118</v>
      </c>
      <c r="AN128">
        <f t="shared" si="40"/>
        <v>118</v>
      </c>
      <c r="AO128" t="str">
        <f t="shared" si="41"/>
        <v>Towson</v>
      </c>
      <c r="AP128">
        <f t="shared" si="42"/>
        <v>0.35611967235894065</v>
      </c>
      <c r="AQ128">
        <f t="shared" si="43"/>
        <v>0.34910748358832544</v>
      </c>
      <c r="AR128">
        <f t="shared" si="44"/>
        <v>0.65905189423084221</v>
      </c>
      <c r="AS128" t="str">
        <f t="shared" si="45"/>
        <v>Towson</v>
      </c>
      <c r="AT128">
        <f t="shared" si="46"/>
        <v>127</v>
      </c>
      <c r="AU128">
        <f t="shared" si="47"/>
        <v>122</v>
      </c>
      <c r="AV128">
        <v>122</v>
      </c>
      <c r="AW128" t="str">
        <f t="shared" si="48"/>
        <v>Towson</v>
      </c>
      <c r="AX128" t="str">
        <f t="shared" si="49"/>
        <v/>
      </c>
      <c r="AY128">
        <v>127</v>
      </c>
    </row>
    <row r="129" spans="2:51" x14ac:dyDescent="0.25">
      <c r="B129">
        <v>1</v>
      </c>
      <c r="C129">
        <v>1</v>
      </c>
      <c r="D129" t="s">
        <v>258</v>
      </c>
      <c r="E129">
        <v>67.339299999999994</v>
      </c>
      <c r="F129">
        <v>274</v>
      </c>
      <c r="G129">
        <v>66.540000000000006</v>
      </c>
      <c r="H129">
        <v>249</v>
      </c>
      <c r="I129">
        <v>101.699</v>
      </c>
      <c r="J129">
        <v>203</v>
      </c>
      <c r="K129">
        <v>102.587</v>
      </c>
      <c r="L129">
        <v>209</v>
      </c>
      <c r="M129">
        <v>100.809</v>
      </c>
      <c r="N129">
        <v>106</v>
      </c>
      <c r="O129">
        <v>102.68</v>
      </c>
      <c r="P129">
        <v>131</v>
      </c>
      <c r="Q129">
        <v>-9.2653600000000003E-2</v>
      </c>
      <c r="R129">
        <v>170</v>
      </c>
      <c r="S129">
        <f t="shared" si="25"/>
        <v>-1.3810657372441283E-3</v>
      </c>
      <c r="T129">
        <f t="shared" si="26"/>
        <v>170</v>
      </c>
      <c r="U129">
        <f t="shared" si="27"/>
        <v>708685.02673166164</v>
      </c>
      <c r="V129">
        <f t="shared" si="28"/>
        <v>239</v>
      </c>
      <c r="W129">
        <f t="shared" si="29"/>
        <v>24.553238277433017</v>
      </c>
      <c r="X129">
        <f t="shared" si="30"/>
        <v>178</v>
      </c>
      <c r="Y129">
        <f t="shared" si="31"/>
        <v>174</v>
      </c>
      <c r="Z129">
        <v>0.6623</v>
      </c>
      <c r="AA129">
        <f t="shared" si="32"/>
        <v>93</v>
      </c>
      <c r="AB129">
        <v>0.33810000000000001</v>
      </c>
      <c r="AC129">
        <f t="shared" si="33"/>
        <v>0.50019999999999998</v>
      </c>
      <c r="AD129">
        <f t="shared" si="34"/>
        <v>162</v>
      </c>
      <c r="AE129">
        <v>0.62319999999999998</v>
      </c>
      <c r="AF129">
        <f t="shared" si="35"/>
        <v>116</v>
      </c>
      <c r="AG129">
        <v>0.56259999999999999</v>
      </c>
      <c r="AH129">
        <f t="shared" si="36"/>
        <v>138</v>
      </c>
      <c r="AI129">
        <f t="shared" si="37"/>
        <v>166.5</v>
      </c>
      <c r="AJ129">
        <f>IF(C129=1,(AI129/Z129),REF)</f>
        <v>251.39664804469274</v>
      </c>
      <c r="AK129">
        <f t="shared" si="38"/>
        <v>134</v>
      </c>
      <c r="AL129">
        <f>IF(B129=1,(AI129/AC129),REF)</f>
        <v>332.86685325869655</v>
      </c>
      <c r="AM129">
        <f t="shared" si="39"/>
        <v>168</v>
      </c>
      <c r="AN129">
        <f t="shared" si="40"/>
        <v>134</v>
      </c>
      <c r="AO129" t="str">
        <f t="shared" si="41"/>
        <v>Penn</v>
      </c>
      <c r="AP129">
        <f t="shared" si="42"/>
        <v>0.42001536645465698</v>
      </c>
      <c r="AQ129">
        <f t="shared" si="43"/>
        <v>0.27352837707655303</v>
      </c>
      <c r="AR129">
        <f t="shared" si="44"/>
        <v>0.65466262124037067</v>
      </c>
      <c r="AS129" t="str">
        <f t="shared" si="45"/>
        <v>Penn</v>
      </c>
      <c r="AT129">
        <f t="shared" si="46"/>
        <v>128</v>
      </c>
      <c r="AU129">
        <f t="shared" si="47"/>
        <v>141.33333333333334</v>
      </c>
      <c r="AV129">
        <v>138</v>
      </c>
      <c r="AW129" t="str">
        <f t="shared" si="48"/>
        <v>Penn</v>
      </c>
      <c r="AX129" t="str">
        <f t="shared" si="49"/>
        <v/>
      </c>
      <c r="AY129">
        <v>128</v>
      </c>
    </row>
    <row r="130" spans="2:51" x14ac:dyDescent="0.25">
      <c r="B130">
        <v>1</v>
      </c>
      <c r="C130">
        <v>1</v>
      </c>
      <c r="D130" t="s">
        <v>321</v>
      </c>
      <c r="E130">
        <v>68.436099999999996</v>
      </c>
      <c r="F130">
        <v>237</v>
      </c>
      <c r="G130">
        <v>66.87</v>
      </c>
      <c r="H130">
        <v>234</v>
      </c>
      <c r="I130">
        <v>100.60299999999999</v>
      </c>
      <c r="J130">
        <v>233</v>
      </c>
      <c r="K130">
        <v>100.268</v>
      </c>
      <c r="L130">
        <v>249</v>
      </c>
      <c r="M130">
        <v>98.424700000000001</v>
      </c>
      <c r="N130">
        <v>58</v>
      </c>
      <c r="O130">
        <v>99.733699999999999</v>
      </c>
      <c r="P130">
        <v>77</v>
      </c>
      <c r="Q130">
        <v>0.53476999999999997</v>
      </c>
      <c r="R130">
        <v>159</v>
      </c>
      <c r="S130">
        <f t="shared" ref="S130:S193" si="50">(K130-O130)/E130</f>
        <v>7.807282998300631E-3</v>
      </c>
      <c r="T130">
        <f t="shared" ref="T130:T193" si="51">RANK(S130,S:S,0)</f>
        <v>159</v>
      </c>
      <c r="U130">
        <f t="shared" ref="U130:U193" si="52">(K130^2)*E130</f>
        <v>688034.09031444648</v>
      </c>
      <c r="V130">
        <f t="shared" ref="V130:V193" si="53">RANK(U130,U:U,0)</f>
        <v>254</v>
      </c>
      <c r="W130">
        <f t="shared" ref="W130:W193" si="54">O130^1.6/E130</f>
        <v>23.060134583445596</v>
      </c>
      <c r="X130">
        <f t="shared" ref="X130:X193" si="55">RANK(W130,W:W,1)</f>
        <v>93</v>
      </c>
      <c r="Y130">
        <f t="shared" ref="Y130:Y193" si="56">AVERAGE(X130,T130)</f>
        <v>126</v>
      </c>
      <c r="Z130">
        <v>0.65869999999999995</v>
      </c>
      <c r="AA130">
        <f t="shared" ref="AA130:AA193" si="57">RANK(Z130,Z:Z,0)</f>
        <v>94</v>
      </c>
      <c r="AB130">
        <v>0.32590000000000002</v>
      </c>
      <c r="AC130">
        <f t="shared" ref="AC130:AC193" si="58">(Z130+AB130)/2</f>
        <v>0.49229999999999996</v>
      </c>
      <c r="AD130">
        <f t="shared" ref="AD130:AD193" si="59">RANK(AC130,AC:AC,0)</f>
        <v>165</v>
      </c>
      <c r="AE130">
        <v>0.53069999999999995</v>
      </c>
      <c r="AF130">
        <f t="shared" ref="AF130:AF193" si="60">RANK(AE130,AE:AE,0)</f>
        <v>151</v>
      </c>
      <c r="AG130">
        <v>0.68020000000000003</v>
      </c>
      <c r="AH130">
        <f t="shared" ref="AH130:AH193" si="61">RANK(AG130,AG:AG,0)</f>
        <v>101</v>
      </c>
      <c r="AI130">
        <f t="shared" ref="AI130:AI193" si="62">(T130+V130+(AD130+AF130)+AH130+Y130)/6</f>
        <v>159.33333333333334</v>
      </c>
      <c r="AJ130">
        <f>IF(C130=1,(AI130/Z130),REF)</f>
        <v>241.89059258134714</v>
      </c>
      <c r="AK130">
        <f t="shared" ref="AK130:AK193" si="63">RANK(AJ130,AJ:AJ,1)</f>
        <v>130</v>
      </c>
      <c r="AL130">
        <f>IF(B130=1,(AI130/AC130),REF)</f>
        <v>323.65089037849555</v>
      </c>
      <c r="AM130">
        <f t="shared" ref="AM130:AM193" si="64">RANK(AL130,AL:AL,1)</f>
        <v>162</v>
      </c>
      <c r="AN130">
        <f t="shared" ref="AN130:AN193" si="65">MIN(AK130,AM130,AD130)</f>
        <v>130</v>
      </c>
      <c r="AO130" t="str">
        <f t="shared" ref="AO130:AO193" si="66">D130</f>
        <v>Tennessee St.</v>
      </c>
      <c r="AP130">
        <f t="shared" ref="AP130:AP193" si="67">(Z130*(($BD$2)/((AJ130)))^(1/10))</f>
        <v>0.41934564620740905</v>
      </c>
      <c r="AQ130">
        <f t="shared" ref="AQ130:AQ193" si="68">(AC130*(($BC$2)/((AL130)))^(1/8))</f>
        <v>0.27015484155212494</v>
      </c>
      <c r="AR130">
        <f t="shared" ref="AR130:AR193" si="69">((AP130+AQ130)/2)^(1/2.5)</f>
        <v>0.65313330902391431</v>
      </c>
      <c r="AS130" t="str">
        <f t="shared" ref="AS130:AS193" si="70">AO130</f>
        <v>Tennessee St.</v>
      </c>
      <c r="AT130">
        <f t="shared" ref="AT130:AT193" si="71">RANK(AR130,AR:AR,0)</f>
        <v>129</v>
      </c>
      <c r="AU130">
        <f t="shared" ref="AU130:AU193" si="72">(AT130+AN130+AD130)/3</f>
        <v>141.33333333333334</v>
      </c>
      <c r="AV130">
        <v>142</v>
      </c>
      <c r="AW130" t="str">
        <f t="shared" ref="AW130:AW193" si="73">AS130</f>
        <v>Tennessee St.</v>
      </c>
      <c r="AX130" t="str">
        <f t="shared" ref="AX130:AX193" si="74">IF(OR(((RANK(Z130,Z:Z,0))&lt;17),(RANK(AB130,AB:AB,0)&lt;17)),"y","")</f>
        <v/>
      </c>
      <c r="AY130">
        <v>129</v>
      </c>
    </row>
    <row r="131" spans="2:51" x14ac:dyDescent="0.25">
      <c r="B131">
        <v>1</v>
      </c>
      <c r="C131">
        <v>1</v>
      </c>
      <c r="D131" t="s">
        <v>284</v>
      </c>
      <c r="E131">
        <v>69.631500000000003</v>
      </c>
      <c r="F131">
        <v>168</v>
      </c>
      <c r="G131">
        <v>68.657799999999995</v>
      </c>
      <c r="H131">
        <v>131</v>
      </c>
      <c r="I131">
        <v>108.33199999999999</v>
      </c>
      <c r="J131">
        <v>77</v>
      </c>
      <c r="K131">
        <v>108.26600000000001</v>
      </c>
      <c r="L131">
        <v>105</v>
      </c>
      <c r="M131">
        <v>105.342</v>
      </c>
      <c r="N131">
        <v>217</v>
      </c>
      <c r="O131">
        <v>107.28100000000001</v>
      </c>
      <c r="P131">
        <v>226</v>
      </c>
      <c r="Q131">
        <v>0.98495500000000002</v>
      </c>
      <c r="R131">
        <v>152</v>
      </c>
      <c r="S131">
        <f t="shared" si="50"/>
        <v>1.4145896612883528E-2</v>
      </c>
      <c r="T131">
        <f t="shared" si="51"/>
        <v>152</v>
      </c>
      <c r="U131">
        <f t="shared" si="52"/>
        <v>816187.49031041411</v>
      </c>
      <c r="V131">
        <f t="shared" si="53"/>
        <v>101</v>
      </c>
      <c r="W131">
        <f t="shared" si="54"/>
        <v>25.470105863184951</v>
      </c>
      <c r="X131">
        <f t="shared" si="55"/>
        <v>222</v>
      </c>
      <c r="Y131">
        <f t="shared" si="56"/>
        <v>187</v>
      </c>
      <c r="Z131">
        <v>0.60150000000000003</v>
      </c>
      <c r="AA131">
        <f t="shared" si="57"/>
        <v>120</v>
      </c>
      <c r="AB131">
        <v>0.48099999999999998</v>
      </c>
      <c r="AC131">
        <f t="shared" si="58"/>
        <v>0.54125000000000001</v>
      </c>
      <c r="AD131">
        <f t="shared" si="59"/>
        <v>143</v>
      </c>
      <c r="AE131">
        <v>0.5363</v>
      </c>
      <c r="AF131">
        <f t="shared" si="60"/>
        <v>148</v>
      </c>
      <c r="AG131">
        <v>0.62450000000000006</v>
      </c>
      <c r="AH131">
        <f t="shared" si="61"/>
        <v>114</v>
      </c>
      <c r="AI131">
        <f t="shared" si="62"/>
        <v>140.83333333333334</v>
      </c>
      <c r="AJ131">
        <f>IF(C131=1,(AI131/Z131),REF)</f>
        <v>234.13688002216682</v>
      </c>
      <c r="AK131">
        <f t="shared" si="63"/>
        <v>126</v>
      </c>
      <c r="AL131">
        <f>IF(B131=1,(AI131/AC131),REF)</f>
        <v>260.20015396458814</v>
      </c>
      <c r="AM131">
        <f t="shared" si="64"/>
        <v>142</v>
      </c>
      <c r="AN131">
        <f t="shared" si="65"/>
        <v>126</v>
      </c>
      <c r="AO131" t="str">
        <f t="shared" si="66"/>
        <v>Samford</v>
      </c>
      <c r="AP131">
        <f t="shared" si="67"/>
        <v>0.38418023845732979</v>
      </c>
      <c r="AQ131">
        <f t="shared" si="68"/>
        <v>0.30522983774042833</v>
      </c>
      <c r="AR131">
        <f t="shared" si="69"/>
        <v>0.65309905052712758</v>
      </c>
      <c r="AS131" t="str">
        <f t="shared" si="70"/>
        <v>Samford</v>
      </c>
      <c r="AT131">
        <f t="shared" si="71"/>
        <v>130</v>
      </c>
      <c r="AU131">
        <f t="shared" si="72"/>
        <v>133</v>
      </c>
      <c r="AV131">
        <v>136</v>
      </c>
      <c r="AW131" t="str">
        <f t="shared" si="73"/>
        <v>Samford</v>
      </c>
      <c r="AX131" t="str">
        <f t="shared" si="74"/>
        <v/>
      </c>
      <c r="AY131">
        <v>130</v>
      </c>
    </row>
    <row r="132" spans="2:51" x14ac:dyDescent="0.25">
      <c r="B132">
        <v>1</v>
      </c>
      <c r="C132">
        <v>1</v>
      </c>
      <c r="D132" t="s">
        <v>289</v>
      </c>
      <c r="E132">
        <v>63.955199999999998</v>
      </c>
      <c r="F132">
        <v>342</v>
      </c>
      <c r="G132">
        <v>62.522199999999998</v>
      </c>
      <c r="H132">
        <v>343</v>
      </c>
      <c r="I132">
        <v>102.467</v>
      </c>
      <c r="J132">
        <v>187</v>
      </c>
      <c r="K132">
        <v>105.524</v>
      </c>
      <c r="L132">
        <v>150</v>
      </c>
      <c r="M132">
        <v>101.508</v>
      </c>
      <c r="N132">
        <v>128</v>
      </c>
      <c r="O132">
        <v>102.372</v>
      </c>
      <c r="P132">
        <v>122</v>
      </c>
      <c r="Q132">
        <v>3.1518899999999999</v>
      </c>
      <c r="R132">
        <v>126</v>
      </c>
      <c r="S132">
        <f t="shared" si="50"/>
        <v>4.9284499149404602E-2</v>
      </c>
      <c r="T132">
        <f t="shared" si="51"/>
        <v>123</v>
      </c>
      <c r="U132">
        <f t="shared" si="52"/>
        <v>712161.27077099518</v>
      </c>
      <c r="V132">
        <f t="shared" si="53"/>
        <v>236</v>
      </c>
      <c r="W132">
        <f t="shared" si="54"/>
        <v>25.728474662860876</v>
      </c>
      <c r="X132">
        <f t="shared" si="55"/>
        <v>239</v>
      </c>
      <c r="Y132">
        <f t="shared" si="56"/>
        <v>181</v>
      </c>
      <c r="Z132">
        <v>0.57899999999999996</v>
      </c>
      <c r="AA132">
        <f t="shared" si="57"/>
        <v>126</v>
      </c>
      <c r="AB132">
        <v>0.57220000000000004</v>
      </c>
      <c r="AC132">
        <f t="shared" si="58"/>
        <v>0.5756</v>
      </c>
      <c r="AD132">
        <f t="shared" si="59"/>
        <v>130</v>
      </c>
      <c r="AE132">
        <v>0.71940000000000004</v>
      </c>
      <c r="AF132">
        <f t="shared" si="60"/>
        <v>88</v>
      </c>
      <c r="AG132">
        <v>0.41870000000000002</v>
      </c>
      <c r="AH132">
        <f t="shared" si="61"/>
        <v>198</v>
      </c>
      <c r="AI132">
        <f t="shared" si="62"/>
        <v>159.33333333333334</v>
      </c>
      <c r="AJ132">
        <f>IF(C132=1,(AI132/Z132),REF)</f>
        <v>275.1871042026483</v>
      </c>
      <c r="AK132">
        <f t="shared" si="63"/>
        <v>144</v>
      </c>
      <c r="AL132">
        <f>IF(B132=1,(AI132/AC132),REF)</f>
        <v>276.81260134352561</v>
      </c>
      <c r="AM132">
        <f t="shared" si="64"/>
        <v>148</v>
      </c>
      <c r="AN132">
        <f t="shared" si="65"/>
        <v>130</v>
      </c>
      <c r="AO132" t="str">
        <f t="shared" si="66"/>
        <v>Santa Clara</v>
      </c>
      <c r="AP132">
        <f t="shared" si="67"/>
        <v>0.36388330342718356</v>
      </c>
      <c r="AQ132">
        <f t="shared" si="68"/>
        <v>0.32209951678289755</v>
      </c>
      <c r="AR132">
        <f t="shared" si="69"/>
        <v>0.65179841114593273</v>
      </c>
      <c r="AS132" t="str">
        <f t="shared" si="70"/>
        <v>Santa Clara</v>
      </c>
      <c r="AT132">
        <f t="shared" si="71"/>
        <v>131</v>
      </c>
      <c r="AU132">
        <f t="shared" si="72"/>
        <v>130.33333333333334</v>
      </c>
      <c r="AV132">
        <v>131</v>
      </c>
      <c r="AW132" t="str">
        <f t="shared" si="73"/>
        <v>Santa Clara</v>
      </c>
      <c r="AX132" t="str">
        <f t="shared" si="74"/>
        <v/>
      </c>
      <c r="AY132">
        <v>131</v>
      </c>
    </row>
    <row r="133" spans="2:51" x14ac:dyDescent="0.25">
      <c r="B133">
        <v>1</v>
      </c>
      <c r="C133">
        <v>1</v>
      </c>
      <c r="D133" t="s">
        <v>49</v>
      </c>
      <c r="E133">
        <v>68.563800000000001</v>
      </c>
      <c r="F133">
        <v>232</v>
      </c>
      <c r="G133">
        <v>67.219099999999997</v>
      </c>
      <c r="H133">
        <v>216</v>
      </c>
      <c r="I133">
        <v>105.36199999999999</v>
      </c>
      <c r="J133">
        <v>136</v>
      </c>
      <c r="K133">
        <v>106.40300000000001</v>
      </c>
      <c r="L133">
        <v>138</v>
      </c>
      <c r="M133">
        <v>101.011</v>
      </c>
      <c r="N133">
        <v>112</v>
      </c>
      <c r="O133">
        <v>103.11</v>
      </c>
      <c r="P133">
        <v>141</v>
      </c>
      <c r="Q133">
        <v>3.29373</v>
      </c>
      <c r="R133">
        <v>123</v>
      </c>
      <c r="S133">
        <f t="shared" si="50"/>
        <v>4.8028259810570684E-2</v>
      </c>
      <c r="T133">
        <f t="shared" si="51"/>
        <v>124</v>
      </c>
      <c r="U133">
        <f t="shared" si="52"/>
        <v>776251.80899499438</v>
      </c>
      <c r="V133">
        <f t="shared" si="53"/>
        <v>157</v>
      </c>
      <c r="W133">
        <f t="shared" si="54"/>
        <v>24.276517099267863</v>
      </c>
      <c r="X133">
        <f t="shared" si="55"/>
        <v>156</v>
      </c>
      <c r="Y133">
        <f t="shared" si="56"/>
        <v>140</v>
      </c>
      <c r="Z133">
        <v>0.53049999999999997</v>
      </c>
      <c r="AA133">
        <f t="shared" si="57"/>
        <v>151</v>
      </c>
      <c r="AB133">
        <v>0.67530000000000001</v>
      </c>
      <c r="AC133">
        <f t="shared" si="58"/>
        <v>0.60289999999999999</v>
      </c>
      <c r="AD133">
        <f t="shared" si="59"/>
        <v>119</v>
      </c>
      <c r="AE133">
        <v>0.36959999999999998</v>
      </c>
      <c r="AF133">
        <f t="shared" si="60"/>
        <v>222</v>
      </c>
      <c r="AG133">
        <v>0.74250000000000005</v>
      </c>
      <c r="AH133">
        <f t="shared" si="61"/>
        <v>77</v>
      </c>
      <c r="AI133">
        <f t="shared" si="62"/>
        <v>139.83333333333334</v>
      </c>
      <c r="AJ133">
        <f>IF(C133=1,(AI133/Z133),REF)</f>
        <v>263.58781024191018</v>
      </c>
      <c r="AK133">
        <f t="shared" si="63"/>
        <v>141</v>
      </c>
      <c r="AL133">
        <f>IF(B133=1,(AI133/AC133),REF)</f>
        <v>231.93453861889756</v>
      </c>
      <c r="AM133">
        <f t="shared" si="64"/>
        <v>125</v>
      </c>
      <c r="AN133">
        <f t="shared" si="65"/>
        <v>119</v>
      </c>
      <c r="AO133" t="str">
        <f t="shared" si="66"/>
        <v>Arkansas St.</v>
      </c>
      <c r="AP133">
        <f t="shared" si="67"/>
        <v>0.33484146146280613</v>
      </c>
      <c r="AQ133">
        <f t="shared" si="68"/>
        <v>0.34491900582438056</v>
      </c>
      <c r="AR133">
        <f t="shared" si="69"/>
        <v>0.64942703401086677</v>
      </c>
      <c r="AS133" t="str">
        <f t="shared" si="70"/>
        <v>Arkansas St.</v>
      </c>
      <c r="AT133">
        <f t="shared" si="71"/>
        <v>132</v>
      </c>
      <c r="AU133">
        <f t="shared" si="72"/>
        <v>123.33333333333333</v>
      </c>
      <c r="AV133">
        <v>125</v>
      </c>
      <c r="AW133" t="str">
        <f t="shared" si="73"/>
        <v>Arkansas St.</v>
      </c>
      <c r="AX133" t="str">
        <f t="shared" si="74"/>
        <v/>
      </c>
      <c r="AY133">
        <v>132</v>
      </c>
    </row>
    <row r="134" spans="2:51" x14ac:dyDescent="0.25">
      <c r="B134">
        <v>1</v>
      </c>
      <c r="C134">
        <v>1</v>
      </c>
      <c r="D134" t="s">
        <v>346</v>
      </c>
      <c r="E134">
        <v>67.677000000000007</v>
      </c>
      <c r="F134">
        <v>264</v>
      </c>
      <c r="G134">
        <v>66.468800000000002</v>
      </c>
      <c r="H134">
        <v>251</v>
      </c>
      <c r="I134">
        <v>107.652</v>
      </c>
      <c r="J134">
        <v>88</v>
      </c>
      <c r="K134">
        <v>107.765</v>
      </c>
      <c r="L134">
        <v>113</v>
      </c>
      <c r="M134">
        <v>103.188</v>
      </c>
      <c r="N134">
        <v>166</v>
      </c>
      <c r="O134">
        <v>104.15</v>
      </c>
      <c r="P134">
        <v>166</v>
      </c>
      <c r="Q134">
        <v>3.6141999999999999</v>
      </c>
      <c r="R134">
        <v>120</v>
      </c>
      <c r="S134">
        <f t="shared" si="50"/>
        <v>5.3415488275189424E-2</v>
      </c>
      <c r="T134">
        <f t="shared" si="51"/>
        <v>121</v>
      </c>
      <c r="U134">
        <f t="shared" si="52"/>
        <v>785952.98094232508</v>
      </c>
      <c r="V134">
        <f t="shared" si="53"/>
        <v>142</v>
      </c>
      <c r="W134">
        <f t="shared" si="54"/>
        <v>24.992732441267293</v>
      </c>
      <c r="X134">
        <f t="shared" si="55"/>
        <v>195</v>
      </c>
      <c r="Y134">
        <f t="shared" si="56"/>
        <v>158</v>
      </c>
      <c r="Z134">
        <v>0.56410000000000005</v>
      </c>
      <c r="AA134">
        <f t="shared" si="57"/>
        <v>134</v>
      </c>
      <c r="AB134">
        <v>0.55259999999999998</v>
      </c>
      <c r="AC134">
        <f t="shared" si="58"/>
        <v>0.55835000000000001</v>
      </c>
      <c r="AD134">
        <f t="shared" si="59"/>
        <v>137</v>
      </c>
      <c r="AE134">
        <v>0.57210000000000005</v>
      </c>
      <c r="AF134">
        <f t="shared" si="60"/>
        <v>133</v>
      </c>
      <c r="AG134">
        <v>0.53339999999999999</v>
      </c>
      <c r="AH134">
        <f t="shared" si="61"/>
        <v>149</v>
      </c>
      <c r="AI134">
        <f t="shared" si="62"/>
        <v>140</v>
      </c>
      <c r="AJ134">
        <f>IF(C134=1,(AI134/Z134),REF)</f>
        <v>248.18294628611946</v>
      </c>
      <c r="AK134">
        <f t="shared" si="63"/>
        <v>133</v>
      </c>
      <c r="AL134">
        <f>IF(B134=1,(AI134/AC134),REF)</f>
        <v>250.738783916898</v>
      </c>
      <c r="AM134">
        <f t="shared" si="64"/>
        <v>135</v>
      </c>
      <c r="AN134">
        <f t="shared" si="65"/>
        <v>133</v>
      </c>
      <c r="AO134" t="str">
        <f t="shared" si="66"/>
        <v>UNC Greensboro</v>
      </c>
      <c r="AP134">
        <f t="shared" si="67"/>
        <v>0.35819975042063357</v>
      </c>
      <c r="AQ134">
        <f t="shared" si="68"/>
        <v>0.31633434831451845</v>
      </c>
      <c r="AR134">
        <f t="shared" si="69"/>
        <v>0.64742514877900958</v>
      </c>
      <c r="AS134" t="str">
        <f t="shared" si="70"/>
        <v>UNC Greensboro</v>
      </c>
      <c r="AT134">
        <f t="shared" si="71"/>
        <v>133</v>
      </c>
      <c r="AU134">
        <f t="shared" si="72"/>
        <v>134.33333333333334</v>
      </c>
      <c r="AV134">
        <v>133</v>
      </c>
      <c r="AW134" t="str">
        <f t="shared" si="73"/>
        <v>UNC Greensboro</v>
      </c>
      <c r="AX134" t="str">
        <f t="shared" si="74"/>
        <v/>
      </c>
      <c r="AY134">
        <v>133</v>
      </c>
    </row>
    <row r="135" spans="2:51" x14ac:dyDescent="0.25">
      <c r="B135">
        <v>1</v>
      </c>
      <c r="C135">
        <v>1</v>
      </c>
      <c r="D135" t="s">
        <v>332</v>
      </c>
      <c r="E135">
        <v>69.173000000000002</v>
      </c>
      <c r="F135">
        <v>196</v>
      </c>
      <c r="G135">
        <v>68.050899999999999</v>
      </c>
      <c r="H135">
        <v>175</v>
      </c>
      <c r="I135">
        <v>109.346</v>
      </c>
      <c r="J135">
        <v>60</v>
      </c>
      <c r="K135">
        <v>109.892</v>
      </c>
      <c r="L135">
        <v>74</v>
      </c>
      <c r="M135">
        <v>104.15300000000001</v>
      </c>
      <c r="N135">
        <v>193</v>
      </c>
      <c r="O135">
        <v>107.217</v>
      </c>
      <c r="P135">
        <v>223</v>
      </c>
      <c r="Q135">
        <v>2.67571</v>
      </c>
      <c r="R135">
        <v>130</v>
      </c>
      <c r="S135">
        <f t="shared" si="50"/>
        <v>3.8671157821693392E-2</v>
      </c>
      <c r="T135">
        <f t="shared" si="51"/>
        <v>130</v>
      </c>
      <c r="U135">
        <f t="shared" si="52"/>
        <v>835350.55635387194</v>
      </c>
      <c r="V135">
        <f t="shared" si="53"/>
        <v>83</v>
      </c>
      <c r="W135">
        <f t="shared" si="54"/>
        <v>25.614461541949808</v>
      </c>
      <c r="X135">
        <f t="shared" si="55"/>
        <v>229</v>
      </c>
      <c r="Y135">
        <f t="shared" si="56"/>
        <v>179.5</v>
      </c>
      <c r="Z135">
        <v>0.58479999999999999</v>
      </c>
      <c r="AA135">
        <f t="shared" si="57"/>
        <v>124</v>
      </c>
      <c r="AB135">
        <v>0.48170000000000002</v>
      </c>
      <c r="AC135">
        <f t="shared" si="58"/>
        <v>0.53325</v>
      </c>
      <c r="AD135">
        <f t="shared" si="59"/>
        <v>150</v>
      </c>
      <c r="AE135">
        <v>0.70499999999999996</v>
      </c>
      <c r="AF135">
        <f t="shared" si="60"/>
        <v>94</v>
      </c>
      <c r="AG135">
        <v>0.4098</v>
      </c>
      <c r="AH135">
        <f t="shared" si="61"/>
        <v>203</v>
      </c>
      <c r="AI135">
        <f t="shared" si="62"/>
        <v>139.91666666666666</v>
      </c>
      <c r="AJ135">
        <f>IF(C135=1,(AI135/Z135),REF)</f>
        <v>239.25558595531234</v>
      </c>
      <c r="AK135">
        <f t="shared" si="63"/>
        <v>128</v>
      </c>
      <c r="AL135">
        <f>IF(B135=1,(AI135/AC135),REF)</f>
        <v>262.3847476168151</v>
      </c>
      <c r="AM135">
        <f t="shared" si="64"/>
        <v>144</v>
      </c>
      <c r="AN135">
        <f t="shared" si="65"/>
        <v>128</v>
      </c>
      <c r="AO135" t="str">
        <f t="shared" si="66"/>
        <v>Troy</v>
      </c>
      <c r="AP135">
        <f t="shared" si="67"/>
        <v>0.37270698162040455</v>
      </c>
      <c r="AQ135">
        <f t="shared" si="68"/>
        <v>0.30040424195881632</v>
      </c>
      <c r="AR135">
        <f t="shared" si="69"/>
        <v>0.64687852628485021</v>
      </c>
      <c r="AS135" t="str">
        <f t="shared" si="70"/>
        <v>Troy</v>
      </c>
      <c r="AT135">
        <f t="shared" si="71"/>
        <v>134</v>
      </c>
      <c r="AU135">
        <f t="shared" si="72"/>
        <v>137.33333333333334</v>
      </c>
      <c r="AV135">
        <v>140</v>
      </c>
      <c r="AW135" t="str">
        <f t="shared" si="73"/>
        <v>Troy</v>
      </c>
      <c r="AX135" t="str">
        <f t="shared" si="74"/>
        <v/>
      </c>
      <c r="AY135">
        <v>134</v>
      </c>
    </row>
    <row r="136" spans="2:51" x14ac:dyDescent="0.25">
      <c r="B136">
        <v>1</v>
      </c>
      <c r="C136">
        <v>1</v>
      </c>
      <c r="D136" t="s">
        <v>384</v>
      </c>
      <c r="E136">
        <v>68.245400000000004</v>
      </c>
      <c r="F136">
        <v>243</v>
      </c>
      <c r="G136">
        <v>68.023200000000003</v>
      </c>
      <c r="H136">
        <v>179</v>
      </c>
      <c r="I136">
        <v>106.163</v>
      </c>
      <c r="J136">
        <v>118</v>
      </c>
      <c r="K136">
        <v>106.10599999999999</v>
      </c>
      <c r="L136">
        <v>141</v>
      </c>
      <c r="M136">
        <v>103.44</v>
      </c>
      <c r="N136">
        <v>173</v>
      </c>
      <c r="O136">
        <v>105.004</v>
      </c>
      <c r="P136">
        <v>182</v>
      </c>
      <c r="Q136">
        <v>1.1016600000000001</v>
      </c>
      <c r="R136">
        <v>151</v>
      </c>
      <c r="S136">
        <f t="shared" si="50"/>
        <v>1.6147608483502031E-2</v>
      </c>
      <c r="T136">
        <f t="shared" si="51"/>
        <v>150</v>
      </c>
      <c r="U136">
        <f t="shared" si="52"/>
        <v>768339.69183411438</v>
      </c>
      <c r="V136">
        <f t="shared" si="53"/>
        <v>166</v>
      </c>
      <c r="W136">
        <f t="shared" si="54"/>
        <v>25.110534993741862</v>
      </c>
      <c r="X136">
        <f t="shared" si="55"/>
        <v>201</v>
      </c>
      <c r="Y136">
        <f t="shared" si="56"/>
        <v>175.5</v>
      </c>
      <c r="Z136">
        <v>0.59460000000000002</v>
      </c>
      <c r="AA136">
        <f t="shared" si="57"/>
        <v>123</v>
      </c>
      <c r="AB136">
        <v>0.45590000000000003</v>
      </c>
      <c r="AC136">
        <f t="shared" si="58"/>
        <v>0.52524999999999999</v>
      </c>
      <c r="AD136">
        <f t="shared" si="59"/>
        <v>154</v>
      </c>
      <c r="AE136">
        <v>0.54930000000000001</v>
      </c>
      <c r="AF136">
        <f t="shared" si="60"/>
        <v>143</v>
      </c>
      <c r="AG136">
        <v>0.61570000000000003</v>
      </c>
      <c r="AH136">
        <f t="shared" si="61"/>
        <v>120</v>
      </c>
      <c r="AI136">
        <f t="shared" si="62"/>
        <v>151.41666666666666</v>
      </c>
      <c r="AJ136">
        <f>IF(C136=1,(AI136/Z136),REF)</f>
        <v>254.65298800313934</v>
      </c>
      <c r="AK136">
        <f t="shared" si="63"/>
        <v>137</v>
      </c>
      <c r="AL136">
        <f>IF(B136=1,(AI136/AC136),REF)</f>
        <v>288.27542440107885</v>
      </c>
      <c r="AM136">
        <f t="shared" si="64"/>
        <v>153</v>
      </c>
      <c r="AN136">
        <f t="shared" si="65"/>
        <v>137</v>
      </c>
      <c r="AO136" t="str">
        <f t="shared" si="66"/>
        <v>Yale</v>
      </c>
      <c r="AP136">
        <f t="shared" si="67"/>
        <v>0.3765966045307641</v>
      </c>
      <c r="AQ136">
        <f t="shared" si="68"/>
        <v>0.29243720784164473</v>
      </c>
      <c r="AR136">
        <f t="shared" si="69"/>
        <v>0.64530826662281149</v>
      </c>
      <c r="AS136" t="str">
        <f t="shared" si="70"/>
        <v>Yale</v>
      </c>
      <c r="AT136">
        <f t="shared" si="71"/>
        <v>135</v>
      </c>
      <c r="AU136">
        <f t="shared" si="72"/>
        <v>142</v>
      </c>
      <c r="AV136">
        <v>139</v>
      </c>
      <c r="AW136" t="str">
        <f t="shared" si="73"/>
        <v>Yale</v>
      </c>
      <c r="AX136" t="str">
        <f t="shared" si="74"/>
        <v/>
      </c>
      <c r="AY136">
        <v>135</v>
      </c>
    </row>
    <row r="137" spans="2:51" x14ac:dyDescent="0.25">
      <c r="B137">
        <v>1</v>
      </c>
      <c r="C137">
        <v>1</v>
      </c>
      <c r="D137" t="s">
        <v>330</v>
      </c>
      <c r="E137">
        <v>69.246499999999997</v>
      </c>
      <c r="F137">
        <v>189</v>
      </c>
      <c r="G137">
        <v>66.238</v>
      </c>
      <c r="H137">
        <v>262</v>
      </c>
      <c r="I137">
        <v>109.01600000000001</v>
      </c>
      <c r="J137">
        <v>65</v>
      </c>
      <c r="K137">
        <v>108.752</v>
      </c>
      <c r="L137">
        <v>92</v>
      </c>
      <c r="M137">
        <v>105.70399999999999</v>
      </c>
      <c r="N137">
        <v>223</v>
      </c>
      <c r="O137">
        <v>106.065</v>
      </c>
      <c r="P137">
        <v>201</v>
      </c>
      <c r="Q137">
        <v>2.6879</v>
      </c>
      <c r="R137">
        <v>129</v>
      </c>
      <c r="S137">
        <f t="shared" si="50"/>
        <v>3.8803405226256887E-2</v>
      </c>
      <c r="T137">
        <f t="shared" si="51"/>
        <v>129</v>
      </c>
      <c r="U137">
        <f t="shared" si="52"/>
        <v>818978.18266073591</v>
      </c>
      <c r="V137">
        <f t="shared" si="53"/>
        <v>96</v>
      </c>
      <c r="W137">
        <f t="shared" si="54"/>
        <v>25.148815038867337</v>
      </c>
      <c r="X137">
        <f t="shared" si="55"/>
        <v>205</v>
      </c>
      <c r="Y137">
        <f t="shared" si="56"/>
        <v>167</v>
      </c>
      <c r="Z137">
        <v>0.49959999999999999</v>
      </c>
      <c r="AA137">
        <f t="shared" si="57"/>
        <v>158</v>
      </c>
      <c r="AB137">
        <v>0.71379999999999999</v>
      </c>
      <c r="AC137">
        <f t="shared" si="58"/>
        <v>0.60670000000000002</v>
      </c>
      <c r="AD137">
        <f t="shared" si="59"/>
        <v>118</v>
      </c>
      <c r="AE137">
        <v>0.62590000000000001</v>
      </c>
      <c r="AF137">
        <f t="shared" si="60"/>
        <v>115</v>
      </c>
      <c r="AG137">
        <v>0.58630000000000004</v>
      </c>
      <c r="AH137">
        <f t="shared" si="61"/>
        <v>132</v>
      </c>
      <c r="AI137">
        <f t="shared" si="62"/>
        <v>126.16666666666667</v>
      </c>
      <c r="AJ137">
        <f>IF(C137=1,(AI137/Z137),REF)</f>
        <v>252.53536162263146</v>
      </c>
      <c r="AK137">
        <f t="shared" si="63"/>
        <v>135</v>
      </c>
      <c r="AL137">
        <f>IF(B137=1,(AI137/AC137),REF)</f>
        <v>207.95560683478931</v>
      </c>
      <c r="AM137">
        <f t="shared" si="64"/>
        <v>119</v>
      </c>
      <c r="AN137">
        <f t="shared" si="65"/>
        <v>118</v>
      </c>
      <c r="AO137" t="str">
        <f t="shared" si="66"/>
        <v>Toledo</v>
      </c>
      <c r="AP137">
        <f t="shared" si="67"/>
        <v>0.31669162796183781</v>
      </c>
      <c r="AQ137">
        <f t="shared" si="68"/>
        <v>0.35186023285942875</v>
      </c>
      <c r="AR137">
        <f t="shared" si="69"/>
        <v>0.64512228226614554</v>
      </c>
      <c r="AS137" t="str">
        <f t="shared" si="70"/>
        <v>Toledo</v>
      </c>
      <c r="AT137">
        <f t="shared" si="71"/>
        <v>136</v>
      </c>
      <c r="AU137">
        <f t="shared" si="72"/>
        <v>124</v>
      </c>
      <c r="AV137">
        <v>127</v>
      </c>
      <c r="AW137" t="str">
        <f t="shared" si="73"/>
        <v>Toledo</v>
      </c>
      <c r="AX137" t="str">
        <f t="shared" si="74"/>
        <v/>
      </c>
      <c r="AY137">
        <v>136</v>
      </c>
    </row>
    <row r="138" spans="2:51" x14ac:dyDescent="0.25">
      <c r="B138">
        <v>1</v>
      </c>
      <c r="C138">
        <v>1</v>
      </c>
      <c r="D138" t="s">
        <v>130</v>
      </c>
      <c r="E138">
        <v>66.840500000000006</v>
      </c>
      <c r="F138">
        <v>288</v>
      </c>
      <c r="G138">
        <v>65.536299999999997</v>
      </c>
      <c r="H138">
        <v>285</v>
      </c>
      <c r="I138">
        <v>104.352</v>
      </c>
      <c r="J138">
        <v>156</v>
      </c>
      <c r="K138">
        <v>108.224</v>
      </c>
      <c r="L138">
        <v>107</v>
      </c>
      <c r="M138">
        <v>103.98</v>
      </c>
      <c r="N138">
        <v>188</v>
      </c>
      <c r="O138">
        <v>105.048</v>
      </c>
      <c r="P138">
        <v>183</v>
      </c>
      <c r="Q138">
        <v>3.1754799999999999</v>
      </c>
      <c r="R138">
        <v>125</v>
      </c>
      <c r="S138">
        <f t="shared" si="50"/>
        <v>4.7516101764648704E-2</v>
      </c>
      <c r="T138">
        <f t="shared" si="51"/>
        <v>126</v>
      </c>
      <c r="U138">
        <f t="shared" si="52"/>
        <v>782864.95654092811</v>
      </c>
      <c r="V138">
        <f t="shared" si="53"/>
        <v>147</v>
      </c>
      <c r="W138">
        <f t="shared" si="54"/>
        <v>25.655517031631064</v>
      </c>
      <c r="X138">
        <f t="shared" si="55"/>
        <v>230</v>
      </c>
      <c r="Y138">
        <f t="shared" si="56"/>
        <v>178</v>
      </c>
      <c r="Z138">
        <v>0.52649999999999997</v>
      </c>
      <c r="AA138">
        <f t="shared" si="57"/>
        <v>153</v>
      </c>
      <c r="AB138">
        <v>0.65429999999999999</v>
      </c>
      <c r="AC138">
        <f t="shared" si="58"/>
        <v>0.59040000000000004</v>
      </c>
      <c r="AD138">
        <f t="shared" si="59"/>
        <v>126</v>
      </c>
      <c r="AE138">
        <v>0.53369999999999995</v>
      </c>
      <c r="AF138">
        <f t="shared" si="60"/>
        <v>149</v>
      </c>
      <c r="AG138">
        <v>0.56930000000000003</v>
      </c>
      <c r="AH138">
        <f t="shared" si="61"/>
        <v>137</v>
      </c>
      <c r="AI138">
        <f t="shared" si="62"/>
        <v>143.83333333333334</v>
      </c>
      <c r="AJ138">
        <f>IF(C138=1,(AI138/Z138),REF)</f>
        <v>273.18771763216211</v>
      </c>
      <c r="AK138">
        <f t="shared" si="63"/>
        <v>143</v>
      </c>
      <c r="AL138">
        <f>IF(B138=1,(AI138/AC138),REF)</f>
        <v>243.62014453477869</v>
      </c>
      <c r="AM138">
        <f t="shared" si="64"/>
        <v>131</v>
      </c>
      <c r="AN138">
        <f t="shared" si="65"/>
        <v>126</v>
      </c>
      <c r="AO138" t="str">
        <f t="shared" si="66"/>
        <v>George Washington</v>
      </c>
      <c r="AP138">
        <f t="shared" si="67"/>
        <v>0.33113007792710863</v>
      </c>
      <c r="AQ138">
        <f t="shared" si="68"/>
        <v>0.3356987463121901</v>
      </c>
      <c r="AR138">
        <f t="shared" si="69"/>
        <v>0.64445670642443453</v>
      </c>
      <c r="AS138" t="str">
        <f t="shared" si="70"/>
        <v>George Washington</v>
      </c>
      <c r="AT138">
        <f t="shared" si="71"/>
        <v>137</v>
      </c>
      <c r="AU138">
        <f t="shared" si="72"/>
        <v>129.66666666666666</v>
      </c>
      <c r="AV138">
        <v>129</v>
      </c>
      <c r="AW138" t="str">
        <f t="shared" si="73"/>
        <v>George Washington</v>
      </c>
      <c r="AX138" t="str">
        <f t="shared" si="74"/>
        <v/>
      </c>
      <c r="AY138">
        <v>137</v>
      </c>
    </row>
    <row r="139" spans="2:51" x14ac:dyDescent="0.25">
      <c r="B139">
        <v>1</v>
      </c>
      <c r="C139">
        <v>1</v>
      </c>
      <c r="D139" t="s">
        <v>169</v>
      </c>
      <c r="E139">
        <v>70.382000000000005</v>
      </c>
      <c r="F139">
        <v>124</v>
      </c>
      <c r="G139">
        <v>68.2714</v>
      </c>
      <c r="H139">
        <v>163</v>
      </c>
      <c r="I139">
        <v>105.72799999999999</v>
      </c>
      <c r="J139">
        <v>126</v>
      </c>
      <c r="K139">
        <v>104.42100000000001</v>
      </c>
      <c r="L139">
        <v>169</v>
      </c>
      <c r="M139">
        <v>101.44499999999999</v>
      </c>
      <c r="N139">
        <v>125</v>
      </c>
      <c r="O139">
        <v>102.687</v>
      </c>
      <c r="P139">
        <v>132</v>
      </c>
      <c r="Q139">
        <v>1.7341500000000001</v>
      </c>
      <c r="R139">
        <v>141</v>
      </c>
      <c r="S139">
        <f t="shared" si="50"/>
        <v>2.463698104629037E-2</v>
      </c>
      <c r="T139">
        <f t="shared" si="51"/>
        <v>141</v>
      </c>
      <c r="U139">
        <f t="shared" si="52"/>
        <v>767427.39755206206</v>
      </c>
      <c r="V139">
        <f t="shared" si="53"/>
        <v>169</v>
      </c>
      <c r="W139">
        <f t="shared" si="54"/>
        <v>23.494334194536503</v>
      </c>
      <c r="X139">
        <f t="shared" si="55"/>
        <v>113</v>
      </c>
      <c r="Y139">
        <f t="shared" si="56"/>
        <v>127</v>
      </c>
      <c r="Z139">
        <v>0.5675</v>
      </c>
      <c r="AA139">
        <f t="shared" si="57"/>
        <v>133</v>
      </c>
      <c r="AB139">
        <v>0.50139999999999996</v>
      </c>
      <c r="AC139">
        <f t="shared" si="58"/>
        <v>0.53444999999999998</v>
      </c>
      <c r="AD139">
        <f t="shared" si="59"/>
        <v>147</v>
      </c>
      <c r="AE139">
        <v>0.65169999999999995</v>
      </c>
      <c r="AF139">
        <f t="shared" si="60"/>
        <v>104</v>
      </c>
      <c r="AG139">
        <v>0.59830000000000005</v>
      </c>
      <c r="AH139">
        <f t="shared" si="61"/>
        <v>127</v>
      </c>
      <c r="AI139">
        <f t="shared" si="62"/>
        <v>135.83333333333334</v>
      </c>
      <c r="AJ139">
        <f>IF(C139=1,(AI139/Z139),REF)</f>
        <v>239.35389133627021</v>
      </c>
      <c r="AK139">
        <f t="shared" si="63"/>
        <v>129</v>
      </c>
      <c r="AL139">
        <f>IF(B139=1,(AI139/AC139),REF)</f>
        <v>254.15536221037206</v>
      </c>
      <c r="AM139">
        <f t="shared" si="64"/>
        <v>137</v>
      </c>
      <c r="AN139">
        <f t="shared" si="65"/>
        <v>129</v>
      </c>
      <c r="AO139" t="str">
        <f t="shared" si="66"/>
        <v>Kent St.</v>
      </c>
      <c r="AP139">
        <f t="shared" si="67"/>
        <v>0.3616664217787563</v>
      </c>
      <c r="AQ139">
        <f t="shared" si="68"/>
        <v>0.30228193380366764</v>
      </c>
      <c r="AR139">
        <f t="shared" si="69"/>
        <v>0.64334172851509996</v>
      </c>
      <c r="AS139" t="str">
        <f t="shared" si="70"/>
        <v>Kent St.</v>
      </c>
      <c r="AT139">
        <f t="shared" si="71"/>
        <v>138</v>
      </c>
      <c r="AU139">
        <f t="shared" si="72"/>
        <v>138</v>
      </c>
      <c r="AV139">
        <v>134</v>
      </c>
      <c r="AW139" t="str">
        <f t="shared" si="73"/>
        <v>Kent St.</v>
      </c>
      <c r="AX139" t="str">
        <f t="shared" si="74"/>
        <v/>
      </c>
      <c r="AY139">
        <v>138</v>
      </c>
    </row>
    <row r="140" spans="2:51" x14ac:dyDescent="0.25">
      <c r="B140">
        <v>1</v>
      </c>
      <c r="C140">
        <v>1</v>
      </c>
      <c r="D140" t="s">
        <v>193</v>
      </c>
      <c r="E140">
        <v>77.399000000000001</v>
      </c>
      <c r="F140">
        <v>3</v>
      </c>
      <c r="G140">
        <v>77.540000000000006</v>
      </c>
      <c r="H140">
        <v>3</v>
      </c>
      <c r="I140">
        <v>109.453</v>
      </c>
      <c r="J140">
        <v>58</v>
      </c>
      <c r="K140">
        <v>110.783</v>
      </c>
      <c r="L140">
        <v>62</v>
      </c>
      <c r="M140">
        <v>107.82299999999999</v>
      </c>
      <c r="N140">
        <v>267</v>
      </c>
      <c r="O140">
        <v>109.626</v>
      </c>
      <c r="P140">
        <v>273</v>
      </c>
      <c r="Q140">
        <v>1.1576200000000001</v>
      </c>
      <c r="R140">
        <v>150</v>
      </c>
      <c r="S140">
        <f t="shared" si="50"/>
        <v>1.4948513546686604E-2</v>
      </c>
      <c r="T140">
        <f t="shared" si="51"/>
        <v>151</v>
      </c>
      <c r="U140">
        <f t="shared" si="52"/>
        <v>949908.104215511</v>
      </c>
      <c r="V140">
        <f t="shared" si="53"/>
        <v>23</v>
      </c>
      <c r="W140">
        <f t="shared" si="54"/>
        <v>23.720637637917068</v>
      </c>
      <c r="X140">
        <f t="shared" si="55"/>
        <v>126</v>
      </c>
      <c r="Y140">
        <f t="shared" si="56"/>
        <v>138.5</v>
      </c>
      <c r="Z140">
        <v>0.55800000000000005</v>
      </c>
      <c r="AA140">
        <f t="shared" si="57"/>
        <v>139</v>
      </c>
      <c r="AB140">
        <v>0.49880000000000002</v>
      </c>
      <c r="AC140">
        <f t="shared" si="58"/>
        <v>0.52839999999999998</v>
      </c>
      <c r="AD140">
        <f t="shared" si="59"/>
        <v>152</v>
      </c>
      <c r="AE140">
        <v>0.60799999999999998</v>
      </c>
      <c r="AF140">
        <f t="shared" si="60"/>
        <v>124</v>
      </c>
      <c r="AG140">
        <v>0.53739999999999999</v>
      </c>
      <c r="AH140">
        <f t="shared" si="61"/>
        <v>148</v>
      </c>
      <c r="AI140">
        <f t="shared" si="62"/>
        <v>122.75</v>
      </c>
      <c r="AJ140">
        <f>IF(C140=1,(AI140/Z140),REF)</f>
        <v>219.98207885304657</v>
      </c>
      <c r="AK140">
        <f t="shared" si="63"/>
        <v>120</v>
      </c>
      <c r="AL140">
        <f>IF(B140=1,(AI140/AC140),REF)</f>
        <v>232.30507191521576</v>
      </c>
      <c r="AM140">
        <f t="shared" si="64"/>
        <v>126</v>
      </c>
      <c r="AN140">
        <f t="shared" si="65"/>
        <v>120</v>
      </c>
      <c r="AO140" t="str">
        <f t="shared" si="66"/>
        <v>Marshall</v>
      </c>
      <c r="AP140">
        <f t="shared" si="67"/>
        <v>0.35862605721278407</v>
      </c>
      <c r="AQ140">
        <f t="shared" si="68"/>
        <v>0.30223725245667421</v>
      </c>
      <c r="AR140">
        <f t="shared" si="69"/>
        <v>0.64214433882908428</v>
      </c>
      <c r="AS140" t="str">
        <f t="shared" si="70"/>
        <v>Marshall</v>
      </c>
      <c r="AT140">
        <f t="shared" si="71"/>
        <v>139</v>
      </c>
      <c r="AU140">
        <f t="shared" si="72"/>
        <v>137</v>
      </c>
      <c r="AV140">
        <v>156</v>
      </c>
      <c r="AW140" t="str">
        <f t="shared" si="73"/>
        <v>Marshall</v>
      </c>
      <c r="AX140" t="str">
        <f t="shared" si="74"/>
        <v/>
      </c>
      <c r="AY140">
        <v>139</v>
      </c>
    </row>
    <row r="141" spans="2:51" x14ac:dyDescent="0.25">
      <c r="B141">
        <v>1</v>
      </c>
      <c r="C141">
        <v>1</v>
      </c>
      <c r="D141" t="s">
        <v>181</v>
      </c>
      <c r="E141">
        <v>72.793499999999995</v>
      </c>
      <c r="F141">
        <v>39</v>
      </c>
      <c r="G141">
        <v>72.179699999999997</v>
      </c>
      <c r="H141">
        <v>24</v>
      </c>
      <c r="I141">
        <v>110.285</v>
      </c>
      <c r="J141">
        <v>49</v>
      </c>
      <c r="K141">
        <v>111.188</v>
      </c>
      <c r="L141">
        <v>59</v>
      </c>
      <c r="M141">
        <v>106.41</v>
      </c>
      <c r="N141">
        <v>237</v>
      </c>
      <c r="O141">
        <v>109.468</v>
      </c>
      <c r="P141">
        <v>270</v>
      </c>
      <c r="Q141">
        <v>1.7199899999999999</v>
      </c>
      <c r="R141">
        <v>142</v>
      </c>
      <c r="S141">
        <f t="shared" si="50"/>
        <v>2.3628483312383645E-2</v>
      </c>
      <c r="T141">
        <f t="shared" si="51"/>
        <v>143</v>
      </c>
      <c r="U141">
        <f t="shared" si="52"/>
        <v>899929.39582946396</v>
      </c>
      <c r="V141">
        <f t="shared" si="53"/>
        <v>39</v>
      </c>
      <c r="W141">
        <f t="shared" si="54"/>
        <v>25.163259267202605</v>
      </c>
      <c r="X141">
        <f t="shared" si="55"/>
        <v>207</v>
      </c>
      <c r="Y141">
        <f t="shared" si="56"/>
        <v>175</v>
      </c>
      <c r="Z141">
        <v>0.55549999999999999</v>
      </c>
      <c r="AA141">
        <f t="shared" si="57"/>
        <v>142</v>
      </c>
      <c r="AB141">
        <v>0.51170000000000004</v>
      </c>
      <c r="AC141">
        <f t="shared" si="58"/>
        <v>0.53360000000000007</v>
      </c>
      <c r="AD141">
        <f t="shared" si="59"/>
        <v>148</v>
      </c>
      <c r="AE141">
        <v>0.46970000000000001</v>
      </c>
      <c r="AF141">
        <f t="shared" si="60"/>
        <v>177</v>
      </c>
      <c r="AG141">
        <v>0.59660000000000002</v>
      </c>
      <c r="AH141">
        <f t="shared" si="61"/>
        <v>128</v>
      </c>
      <c r="AI141">
        <f t="shared" si="62"/>
        <v>135</v>
      </c>
      <c r="AJ141">
        <f>IF(C141=1,(AI141/Z141),REF)</f>
        <v>243.02430243024304</v>
      </c>
      <c r="AK141">
        <f t="shared" si="63"/>
        <v>132</v>
      </c>
      <c r="AL141">
        <f>IF(B141=1,(AI141/AC141),REF)</f>
        <v>252.99850074962515</v>
      </c>
      <c r="AM141">
        <f t="shared" si="64"/>
        <v>136</v>
      </c>
      <c r="AN141">
        <f t="shared" si="65"/>
        <v>132</v>
      </c>
      <c r="AO141" t="str">
        <f t="shared" si="66"/>
        <v>Louisiana Lafayette</v>
      </c>
      <c r="AP141">
        <f t="shared" si="67"/>
        <v>0.35348050399248443</v>
      </c>
      <c r="AQ141">
        <f t="shared" si="68"/>
        <v>0.30197333652885011</v>
      </c>
      <c r="AR141">
        <f t="shared" si="69"/>
        <v>0.6400366548791232</v>
      </c>
      <c r="AS141" t="str">
        <f t="shared" si="70"/>
        <v>Louisiana Lafayette</v>
      </c>
      <c r="AT141">
        <f t="shared" si="71"/>
        <v>140</v>
      </c>
      <c r="AU141">
        <f t="shared" si="72"/>
        <v>140</v>
      </c>
      <c r="AV141">
        <v>148</v>
      </c>
      <c r="AW141" t="str">
        <f t="shared" si="73"/>
        <v>Louisiana Lafayette</v>
      </c>
      <c r="AX141" t="str">
        <f t="shared" si="74"/>
        <v/>
      </c>
      <c r="AY141">
        <v>140</v>
      </c>
    </row>
    <row r="142" spans="2:51" x14ac:dyDescent="0.25">
      <c r="B142">
        <v>1</v>
      </c>
      <c r="C142">
        <v>1</v>
      </c>
      <c r="D142" t="s">
        <v>114</v>
      </c>
      <c r="E142">
        <v>68.552899999999994</v>
      </c>
      <c r="F142">
        <v>233</v>
      </c>
      <c r="G142">
        <v>67.688999999999993</v>
      </c>
      <c r="H142">
        <v>198</v>
      </c>
      <c r="I142">
        <v>104.643</v>
      </c>
      <c r="J142">
        <v>151</v>
      </c>
      <c r="K142">
        <v>104.32299999999999</v>
      </c>
      <c r="L142">
        <v>173</v>
      </c>
      <c r="M142">
        <v>102.444</v>
      </c>
      <c r="N142">
        <v>148</v>
      </c>
      <c r="O142">
        <v>102.10899999999999</v>
      </c>
      <c r="P142">
        <v>117</v>
      </c>
      <c r="Q142">
        <v>2.2134900000000002</v>
      </c>
      <c r="R142">
        <v>135</v>
      </c>
      <c r="S142">
        <f t="shared" si="50"/>
        <v>3.2296226709592139E-2</v>
      </c>
      <c r="T142">
        <f t="shared" si="51"/>
        <v>135</v>
      </c>
      <c r="U142">
        <f t="shared" si="52"/>
        <v>746080.97648910398</v>
      </c>
      <c r="V142">
        <f t="shared" si="53"/>
        <v>196</v>
      </c>
      <c r="W142">
        <f t="shared" si="54"/>
        <v>23.904331629763419</v>
      </c>
      <c r="X142">
        <f t="shared" si="55"/>
        <v>139</v>
      </c>
      <c r="Y142">
        <f t="shared" si="56"/>
        <v>137</v>
      </c>
      <c r="Z142">
        <v>0.56950000000000001</v>
      </c>
      <c r="AA142">
        <f t="shared" si="57"/>
        <v>132</v>
      </c>
      <c r="AB142">
        <v>0.501</v>
      </c>
      <c r="AC142">
        <f t="shared" si="58"/>
        <v>0.53525</v>
      </c>
      <c r="AD142">
        <f t="shared" si="59"/>
        <v>146</v>
      </c>
      <c r="AE142">
        <v>0.41660000000000003</v>
      </c>
      <c r="AF142">
        <f t="shared" si="60"/>
        <v>195</v>
      </c>
      <c r="AG142">
        <v>0.52990000000000004</v>
      </c>
      <c r="AH142">
        <f t="shared" si="61"/>
        <v>152</v>
      </c>
      <c r="AI142">
        <f t="shared" si="62"/>
        <v>160.16666666666666</v>
      </c>
      <c r="AJ142">
        <f>IF(C142=1,(AI142/Z142),REF)</f>
        <v>281.24085455077551</v>
      </c>
      <c r="AK142">
        <f t="shared" si="63"/>
        <v>147</v>
      </c>
      <c r="AL142">
        <f>IF(B142=1,(AI142/AC142),REF)</f>
        <v>299.23711661217499</v>
      </c>
      <c r="AM142">
        <f t="shared" si="64"/>
        <v>154</v>
      </c>
      <c r="AN142">
        <f t="shared" si="65"/>
        <v>146</v>
      </c>
      <c r="AO142" t="str">
        <f t="shared" si="66"/>
        <v>Elon</v>
      </c>
      <c r="AP142">
        <f t="shared" si="67"/>
        <v>0.35713487355627566</v>
      </c>
      <c r="AQ142">
        <f t="shared" si="68"/>
        <v>0.29661783685838833</v>
      </c>
      <c r="AR142">
        <f t="shared" si="69"/>
        <v>0.63937168995622495</v>
      </c>
      <c r="AS142" t="str">
        <f t="shared" si="70"/>
        <v>Elon</v>
      </c>
      <c r="AT142">
        <f t="shared" si="71"/>
        <v>141</v>
      </c>
      <c r="AU142">
        <f t="shared" si="72"/>
        <v>144.33333333333334</v>
      </c>
      <c r="AV142">
        <v>146</v>
      </c>
      <c r="AW142" t="str">
        <f t="shared" si="73"/>
        <v>Elon</v>
      </c>
      <c r="AX142" t="str">
        <f t="shared" si="74"/>
        <v/>
      </c>
      <c r="AY142">
        <v>141</v>
      </c>
    </row>
    <row r="143" spans="2:51" x14ac:dyDescent="0.25">
      <c r="B143">
        <v>1</v>
      </c>
      <c r="C143">
        <v>1</v>
      </c>
      <c r="D143" t="s">
        <v>115</v>
      </c>
      <c r="E143">
        <v>67.193100000000001</v>
      </c>
      <c r="F143">
        <v>280</v>
      </c>
      <c r="G143">
        <v>66.6464</v>
      </c>
      <c r="H143">
        <v>246</v>
      </c>
      <c r="I143">
        <v>101.494</v>
      </c>
      <c r="J143">
        <v>211</v>
      </c>
      <c r="K143">
        <v>104.102</v>
      </c>
      <c r="L143">
        <v>178</v>
      </c>
      <c r="M143">
        <v>102.788</v>
      </c>
      <c r="N143">
        <v>156</v>
      </c>
      <c r="O143">
        <v>103.21599999999999</v>
      </c>
      <c r="P143">
        <v>151</v>
      </c>
      <c r="Q143">
        <v>0.88557300000000005</v>
      </c>
      <c r="R143">
        <v>155</v>
      </c>
      <c r="S143">
        <f t="shared" si="50"/>
        <v>1.3185877716610931E-2</v>
      </c>
      <c r="T143">
        <f t="shared" si="51"/>
        <v>154</v>
      </c>
      <c r="U143">
        <f t="shared" si="52"/>
        <v>728186.83748661249</v>
      </c>
      <c r="V143">
        <f t="shared" si="53"/>
        <v>219</v>
      </c>
      <c r="W143">
        <f t="shared" si="54"/>
        <v>24.812502122226594</v>
      </c>
      <c r="X143">
        <f t="shared" si="55"/>
        <v>190</v>
      </c>
      <c r="Y143">
        <f t="shared" si="56"/>
        <v>172</v>
      </c>
      <c r="Z143">
        <v>0.4965</v>
      </c>
      <c r="AA143">
        <f t="shared" si="57"/>
        <v>160</v>
      </c>
      <c r="AB143">
        <v>0.68879999999999997</v>
      </c>
      <c r="AC143">
        <f t="shared" si="58"/>
        <v>0.59265000000000001</v>
      </c>
      <c r="AD143">
        <f t="shared" si="59"/>
        <v>124</v>
      </c>
      <c r="AE143">
        <v>0.64500000000000002</v>
      </c>
      <c r="AF143">
        <f t="shared" si="60"/>
        <v>107</v>
      </c>
      <c r="AG143">
        <v>0.70240000000000002</v>
      </c>
      <c r="AH143">
        <f t="shared" si="61"/>
        <v>91</v>
      </c>
      <c r="AI143">
        <f t="shared" si="62"/>
        <v>144.5</v>
      </c>
      <c r="AJ143">
        <f>IF(C143=1,(AI143/Z143),REF)</f>
        <v>291.03726082578049</v>
      </c>
      <c r="AK143">
        <f t="shared" si="63"/>
        <v>151</v>
      </c>
      <c r="AL143">
        <f>IF(B143=1,(AI143/AC143),REF)</f>
        <v>243.82012992491352</v>
      </c>
      <c r="AM143">
        <f t="shared" si="64"/>
        <v>132</v>
      </c>
      <c r="AN143">
        <f t="shared" si="65"/>
        <v>124</v>
      </c>
      <c r="AO143" t="str">
        <f t="shared" si="66"/>
        <v>Evansville</v>
      </c>
      <c r="AP143">
        <f t="shared" si="67"/>
        <v>0.31029213397333077</v>
      </c>
      <c r="AQ143">
        <f t="shared" si="68"/>
        <v>0.33694352425241292</v>
      </c>
      <c r="AR143">
        <f t="shared" si="69"/>
        <v>0.63681454772473578</v>
      </c>
      <c r="AS143" t="str">
        <f t="shared" si="70"/>
        <v>Evansville</v>
      </c>
      <c r="AT143">
        <f t="shared" si="71"/>
        <v>142</v>
      </c>
      <c r="AU143">
        <f t="shared" si="72"/>
        <v>130</v>
      </c>
      <c r="AV143">
        <v>132</v>
      </c>
      <c r="AW143" t="str">
        <f t="shared" si="73"/>
        <v>Evansville</v>
      </c>
      <c r="AX143" t="str">
        <f t="shared" si="74"/>
        <v/>
      </c>
      <c r="AY143">
        <v>142</v>
      </c>
    </row>
    <row r="144" spans="2:51" x14ac:dyDescent="0.25">
      <c r="B144">
        <v>1</v>
      </c>
      <c r="C144">
        <v>1</v>
      </c>
      <c r="D144" t="s">
        <v>244</v>
      </c>
      <c r="E144">
        <v>70.103899999999996</v>
      </c>
      <c r="F144">
        <v>138</v>
      </c>
      <c r="G144">
        <v>67.832300000000004</v>
      </c>
      <c r="H144">
        <v>194</v>
      </c>
      <c r="I144">
        <v>106.89100000000001</v>
      </c>
      <c r="J144">
        <v>100</v>
      </c>
      <c r="K144">
        <v>106.64700000000001</v>
      </c>
      <c r="L144">
        <v>132</v>
      </c>
      <c r="M144">
        <v>102.563</v>
      </c>
      <c r="N144">
        <v>151</v>
      </c>
      <c r="O144">
        <v>105.31100000000001</v>
      </c>
      <c r="P144">
        <v>188</v>
      </c>
      <c r="Q144">
        <v>1.33605</v>
      </c>
      <c r="R144">
        <v>147</v>
      </c>
      <c r="S144">
        <f t="shared" si="50"/>
        <v>1.9057427618149613E-2</v>
      </c>
      <c r="T144">
        <f t="shared" si="51"/>
        <v>146</v>
      </c>
      <c r="U144">
        <f t="shared" si="52"/>
        <v>797332.49786307511</v>
      </c>
      <c r="V144">
        <f t="shared" si="53"/>
        <v>125</v>
      </c>
      <c r="W144">
        <f t="shared" si="54"/>
        <v>24.559289558625199</v>
      </c>
      <c r="X144">
        <f t="shared" si="55"/>
        <v>180</v>
      </c>
      <c r="Y144">
        <f t="shared" si="56"/>
        <v>163</v>
      </c>
      <c r="Z144">
        <v>0.54579999999999995</v>
      </c>
      <c r="AA144">
        <f t="shared" si="57"/>
        <v>148</v>
      </c>
      <c r="AB144">
        <v>0.52080000000000004</v>
      </c>
      <c r="AC144">
        <f t="shared" si="58"/>
        <v>0.5333</v>
      </c>
      <c r="AD144">
        <f t="shared" si="59"/>
        <v>149</v>
      </c>
      <c r="AE144">
        <v>0.56259999999999999</v>
      </c>
      <c r="AF144">
        <f t="shared" si="60"/>
        <v>136</v>
      </c>
      <c r="AG144">
        <v>0.60140000000000005</v>
      </c>
      <c r="AH144">
        <f t="shared" si="61"/>
        <v>125</v>
      </c>
      <c r="AI144">
        <f t="shared" si="62"/>
        <v>140.66666666666666</v>
      </c>
      <c r="AJ144">
        <f>IF(C144=1,(AI144/Z144),REF)</f>
        <v>257.72566263588618</v>
      </c>
      <c r="AK144">
        <f t="shared" si="63"/>
        <v>139</v>
      </c>
      <c r="AL144">
        <f>IF(B144=1,(AI144/AC144),REF)</f>
        <v>263.76648540533779</v>
      </c>
      <c r="AM144">
        <f t="shared" si="64"/>
        <v>146</v>
      </c>
      <c r="AN144">
        <f t="shared" si="65"/>
        <v>139</v>
      </c>
      <c r="AO144" t="str">
        <f t="shared" si="66"/>
        <v>Northern Kentucky</v>
      </c>
      <c r="AP144">
        <f t="shared" si="67"/>
        <v>0.34527420790823726</v>
      </c>
      <c r="AQ144">
        <f t="shared" si="68"/>
        <v>0.30023523043286388</v>
      </c>
      <c r="AR144">
        <f t="shared" si="69"/>
        <v>0.63613463293234884</v>
      </c>
      <c r="AS144" t="str">
        <f t="shared" si="70"/>
        <v>Northern Kentucky</v>
      </c>
      <c r="AT144">
        <f t="shared" si="71"/>
        <v>143</v>
      </c>
      <c r="AU144">
        <f t="shared" si="72"/>
        <v>143.66666666666666</v>
      </c>
      <c r="AV144">
        <v>141</v>
      </c>
      <c r="AW144" t="str">
        <f t="shared" si="73"/>
        <v>Northern Kentucky</v>
      </c>
      <c r="AX144" t="str">
        <f t="shared" si="74"/>
        <v/>
      </c>
      <c r="AY144">
        <v>143</v>
      </c>
    </row>
    <row r="145" spans="2:51" x14ac:dyDescent="0.25">
      <c r="B145">
        <v>1</v>
      </c>
      <c r="C145">
        <v>1</v>
      </c>
      <c r="D145" t="s">
        <v>199</v>
      </c>
      <c r="E145">
        <v>63.491100000000003</v>
      </c>
      <c r="F145">
        <v>348</v>
      </c>
      <c r="G145">
        <v>61.570300000000003</v>
      </c>
      <c r="H145">
        <v>346</v>
      </c>
      <c r="I145">
        <v>108.161</v>
      </c>
      <c r="J145">
        <v>79</v>
      </c>
      <c r="K145">
        <v>109.64700000000001</v>
      </c>
      <c r="L145">
        <v>78</v>
      </c>
      <c r="M145">
        <v>108.328</v>
      </c>
      <c r="N145">
        <v>275</v>
      </c>
      <c r="O145">
        <v>107.90600000000001</v>
      </c>
      <c r="P145">
        <v>238</v>
      </c>
      <c r="Q145">
        <v>1.7403999999999999</v>
      </c>
      <c r="R145">
        <v>140</v>
      </c>
      <c r="S145">
        <f t="shared" si="50"/>
        <v>2.7421166116195807E-2</v>
      </c>
      <c r="T145">
        <f t="shared" si="51"/>
        <v>139</v>
      </c>
      <c r="U145">
        <f t="shared" si="52"/>
        <v>763319.50273647998</v>
      </c>
      <c r="V145">
        <f t="shared" si="53"/>
        <v>175</v>
      </c>
      <c r="W145">
        <f t="shared" si="54"/>
        <v>28.194220942428526</v>
      </c>
      <c r="X145">
        <f t="shared" si="55"/>
        <v>331</v>
      </c>
      <c r="Y145">
        <f t="shared" si="56"/>
        <v>235</v>
      </c>
      <c r="Z145">
        <v>0.56320000000000003</v>
      </c>
      <c r="AA145">
        <f t="shared" si="57"/>
        <v>138</v>
      </c>
      <c r="AB145">
        <v>0.50190000000000001</v>
      </c>
      <c r="AC145">
        <f t="shared" si="58"/>
        <v>0.53255000000000008</v>
      </c>
      <c r="AD145">
        <f t="shared" si="59"/>
        <v>151</v>
      </c>
      <c r="AE145">
        <v>0.69379999999999997</v>
      </c>
      <c r="AF145">
        <f t="shared" si="60"/>
        <v>96</v>
      </c>
      <c r="AG145">
        <v>0.41249999999999998</v>
      </c>
      <c r="AH145">
        <f t="shared" si="61"/>
        <v>202</v>
      </c>
      <c r="AI145">
        <f t="shared" si="62"/>
        <v>166.33333333333334</v>
      </c>
      <c r="AJ145">
        <f>IF(C145=1,(AI145/Z145),REF)</f>
        <v>295.33617424242425</v>
      </c>
      <c r="AK145">
        <f t="shared" si="63"/>
        <v>156</v>
      </c>
      <c r="AL145">
        <f>IF(B145=1,(AI145/AC145),REF)</f>
        <v>312.33374018089063</v>
      </c>
      <c r="AM145">
        <f t="shared" si="64"/>
        <v>159</v>
      </c>
      <c r="AN145">
        <f t="shared" si="65"/>
        <v>151</v>
      </c>
      <c r="AO145" t="str">
        <f t="shared" si="66"/>
        <v>Mercer</v>
      </c>
      <c r="AP145">
        <f t="shared" si="67"/>
        <v>0.35146117323171877</v>
      </c>
      <c r="AQ145">
        <f t="shared" si="68"/>
        <v>0.29354558062200525</v>
      </c>
      <c r="AR145">
        <f t="shared" si="69"/>
        <v>0.63593643304218384</v>
      </c>
      <c r="AS145" t="str">
        <f t="shared" si="70"/>
        <v>Mercer</v>
      </c>
      <c r="AT145">
        <f t="shared" si="71"/>
        <v>144</v>
      </c>
      <c r="AU145">
        <f t="shared" si="72"/>
        <v>148.66666666666666</v>
      </c>
      <c r="AV145">
        <v>157</v>
      </c>
      <c r="AW145" t="str">
        <f t="shared" si="73"/>
        <v>Mercer</v>
      </c>
      <c r="AX145" t="str">
        <f t="shared" si="74"/>
        <v/>
      </c>
      <c r="AY145">
        <v>144</v>
      </c>
    </row>
    <row r="146" spans="2:51" x14ac:dyDescent="0.25">
      <c r="B146">
        <v>1</v>
      </c>
      <c r="C146">
        <v>1</v>
      </c>
      <c r="D146" t="s">
        <v>171</v>
      </c>
      <c r="E146">
        <v>69.235799999999998</v>
      </c>
      <c r="F146">
        <v>191</v>
      </c>
      <c r="G146">
        <v>68.584400000000002</v>
      </c>
      <c r="H146">
        <v>136</v>
      </c>
      <c r="I146">
        <v>107.482</v>
      </c>
      <c r="J146">
        <v>90</v>
      </c>
      <c r="K146">
        <v>110.583</v>
      </c>
      <c r="L146">
        <v>65</v>
      </c>
      <c r="M146">
        <v>108.854</v>
      </c>
      <c r="N146">
        <v>289</v>
      </c>
      <c r="O146">
        <v>108.643</v>
      </c>
      <c r="P146">
        <v>250</v>
      </c>
      <c r="Q146">
        <v>1.93973</v>
      </c>
      <c r="R146">
        <v>137</v>
      </c>
      <c r="S146">
        <f t="shared" si="50"/>
        <v>2.8020186088699744E-2</v>
      </c>
      <c r="T146">
        <f t="shared" si="51"/>
        <v>137</v>
      </c>
      <c r="U146">
        <f t="shared" si="52"/>
        <v>846656.89619482611</v>
      </c>
      <c r="V146">
        <f t="shared" si="53"/>
        <v>72</v>
      </c>
      <c r="W146">
        <f t="shared" si="54"/>
        <v>26.137983795592682</v>
      </c>
      <c r="X146">
        <f t="shared" si="55"/>
        <v>264</v>
      </c>
      <c r="Y146">
        <f t="shared" si="56"/>
        <v>200.5</v>
      </c>
      <c r="Z146">
        <v>0.50990000000000002</v>
      </c>
      <c r="AA146">
        <f t="shared" si="57"/>
        <v>156</v>
      </c>
      <c r="AB146">
        <v>0.64810000000000001</v>
      </c>
      <c r="AC146">
        <f t="shared" si="58"/>
        <v>0.57899999999999996</v>
      </c>
      <c r="AD146">
        <f t="shared" si="59"/>
        <v>129</v>
      </c>
      <c r="AE146">
        <v>0.2928</v>
      </c>
      <c r="AF146">
        <f t="shared" si="60"/>
        <v>249</v>
      </c>
      <c r="AG146">
        <v>0.62419999999999998</v>
      </c>
      <c r="AH146">
        <f t="shared" si="61"/>
        <v>115</v>
      </c>
      <c r="AI146">
        <f t="shared" si="62"/>
        <v>150.41666666666666</v>
      </c>
      <c r="AJ146">
        <f>IF(C146=1,(AI146/Z146),REF)</f>
        <v>294.99248218604953</v>
      </c>
      <c r="AK146">
        <f t="shared" si="63"/>
        <v>155</v>
      </c>
      <c r="AL146">
        <f>IF(B146=1,(AI146/AC146),REF)</f>
        <v>259.78698906160048</v>
      </c>
      <c r="AM146">
        <f t="shared" si="64"/>
        <v>141</v>
      </c>
      <c r="AN146">
        <f t="shared" si="65"/>
        <v>129</v>
      </c>
      <c r="AO146" t="str">
        <f t="shared" si="66"/>
        <v>La Salle</v>
      </c>
      <c r="AP146">
        <f t="shared" si="67"/>
        <v>0.31823672022611071</v>
      </c>
      <c r="AQ146">
        <f t="shared" si="68"/>
        <v>0.32658325199821153</v>
      </c>
      <c r="AR146">
        <f t="shared" si="69"/>
        <v>0.63586276462672786</v>
      </c>
      <c r="AS146" t="str">
        <f t="shared" si="70"/>
        <v>La Salle</v>
      </c>
      <c r="AT146">
        <f t="shared" si="71"/>
        <v>145</v>
      </c>
      <c r="AU146">
        <f t="shared" si="72"/>
        <v>134.33333333333334</v>
      </c>
      <c r="AV146">
        <v>135</v>
      </c>
      <c r="AW146" t="str">
        <f t="shared" si="73"/>
        <v>La Salle</v>
      </c>
      <c r="AX146" t="str">
        <f t="shared" si="74"/>
        <v/>
      </c>
      <c r="AY146">
        <v>145</v>
      </c>
    </row>
    <row r="147" spans="2:51" x14ac:dyDescent="0.25">
      <c r="B147">
        <v>1</v>
      </c>
      <c r="C147">
        <v>1</v>
      </c>
      <c r="D147" t="s">
        <v>368</v>
      </c>
      <c r="E147">
        <v>72.798400000000001</v>
      </c>
      <c r="F147">
        <v>38</v>
      </c>
      <c r="G147">
        <v>70.915700000000001</v>
      </c>
      <c r="H147">
        <v>47</v>
      </c>
      <c r="I147">
        <v>104.44199999999999</v>
      </c>
      <c r="J147">
        <v>153</v>
      </c>
      <c r="K147">
        <v>107.646</v>
      </c>
      <c r="L147">
        <v>114</v>
      </c>
      <c r="M147">
        <v>111.126</v>
      </c>
      <c r="N147">
        <v>325</v>
      </c>
      <c r="O147">
        <v>107.679</v>
      </c>
      <c r="P147">
        <v>231</v>
      </c>
      <c r="Q147">
        <v>-3.3873899999999998E-2</v>
      </c>
      <c r="R147">
        <v>168</v>
      </c>
      <c r="S147">
        <f t="shared" si="50"/>
        <v>-4.5330666608059037E-4</v>
      </c>
      <c r="T147">
        <f t="shared" si="51"/>
        <v>168</v>
      </c>
      <c r="U147">
        <f t="shared" si="52"/>
        <v>843563.20354669436</v>
      </c>
      <c r="V147">
        <f t="shared" si="53"/>
        <v>74</v>
      </c>
      <c r="W147">
        <f t="shared" si="54"/>
        <v>24.506866646926039</v>
      </c>
      <c r="X147">
        <f t="shared" si="55"/>
        <v>172</v>
      </c>
      <c r="Y147">
        <f t="shared" si="56"/>
        <v>170</v>
      </c>
      <c r="Z147">
        <v>0.55569999999999997</v>
      </c>
      <c r="AA147">
        <f t="shared" si="57"/>
        <v>141</v>
      </c>
      <c r="AB147">
        <v>0.50029999999999997</v>
      </c>
      <c r="AC147">
        <f t="shared" si="58"/>
        <v>0.52800000000000002</v>
      </c>
      <c r="AD147">
        <f t="shared" si="59"/>
        <v>153</v>
      </c>
      <c r="AE147">
        <v>0.37380000000000002</v>
      </c>
      <c r="AF147">
        <f t="shared" si="60"/>
        <v>218</v>
      </c>
      <c r="AG147">
        <v>0.62129999999999996</v>
      </c>
      <c r="AH147">
        <f t="shared" si="61"/>
        <v>116</v>
      </c>
      <c r="AI147">
        <f t="shared" si="62"/>
        <v>149.83333333333334</v>
      </c>
      <c r="AJ147">
        <f>IF(C147=1,(AI147/Z147),REF)</f>
        <v>269.62989622698103</v>
      </c>
      <c r="AK147">
        <f t="shared" si="63"/>
        <v>142</v>
      </c>
      <c r="AL147">
        <f>IF(B147=1,(AI147/AC147),REF)</f>
        <v>283.77525252525254</v>
      </c>
      <c r="AM147">
        <f t="shared" si="64"/>
        <v>151</v>
      </c>
      <c r="AN147">
        <f t="shared" si="65"/>
        <v>142</v>
      </c>
      <c r="AO147" t="str">
        <f t="shared" si="66"/>
        <v>Washington</v>
      </c>
      <c r="AP147">
        <f t="shared" si="67"/>
        <v>0.34995319679438397</v>
      </c>
      <c r="AQ147">
        <f t="shared" si="68"/>
        <v>0.29454701630083013</v>
      </c>
      <c r="AR147">
        <f t="shared" si="69"/>
        <v>0.63573661891890776</v>
      </c>
      <c r="AS147" t="str">
        <f t="shared" si="70"/>
        <v>Washington</v>
      </c>
      <c r="AT147">
        <f t="shared" si="71"/>
        <v>146</v>
      </c>
      <c r="AU147">
        <f t="shared" si="72"/>
        <v>147</v>
      </c>
      <c r="AV147">
        <v>158</v>
      </c>
      <c r="AW147" t="str">
        <f t="shared" si="73"/>
        <v>Washington</v>
      </c>
      <c r="AX147" t="str">
        <f t="shared" si="74"/>
        <v/>
      </c>
      <c r="AY147">
        <v>146</v>
      </c>
    </row>
    <row r="148" spans="2:51" x14ac:dyDescent="0.25">
      <c r="B148">
        <v>1</v>
      </c>
      <c r="C148">
        <v>1</v>
      </c>
      <c r="D148" t="s">
        <v>382</v>
      </c>
      <c r="E148">
        <v>74.630899999999997</v>
      </c>
      <c r="F148">
        <v>15</v>
      </c>
      <c r="G148">
        <v>73.457899999999995</v>
      </c>
      <c r="H148">
        <v>11</v>
      </c>
      <c r="I148">
        <v>102.04300000000001</v>
      </c>
      <c r="J148">
        <v>198</v>
      </c>
      <c r="K148">
        <v>103.402</v>
      </c>
      <c r="L148">
        <v>189</v>
      </c>
      <c r="M148">
        <v>101.279</v>
      </c>
      <c r="N148">
        <v>121</v>
      </c>
      <c r="O148">
        <v>102.059</v>
      </c>
      <c r="P148">
        <v>115</v>
      </c>
      <c r="Q148">
        <v>1.3430500000000001</v>
      </c>
      <c r="R148">
        <v>146</v>
      </c>
      <c r="S148">
        <f t="shared" si="50"/>
        <v>1.7995227178018804E-2</v>
      </c>
      <c r="T148">
        <f t="shared" si="51"/>
        <v>147</v>
      </c>
      <c r="U148">
        <f t="shared" si="52"/>
        <v>797951.61284276366</v>
      </c>
      <c r="V148">
        <f t="shared" si="53"/>
        <v>122</v>
      </c>
      <c r="W148">
        <f t="shared" si="54"/>
        <v>21.940343110860269</v>
      </c>
      <c r="X148">
        <f t="shared" si="55"/>
        <v>54</v>
      </c>
      <c r="Y148">
        <f t="shared" si="56"/>
        <v>100.5</v>
      </c>
      <c r="Z148">
        <v>0.48630000000000001</v>
      </c>
      <c r="AA148">
        <f t="shared" si="57"/>
        <v>162</v>
      </c>
      <c r="AB148">
        <v>0.68120000000000003</v>
      </c>
      <c r="AC148">
        <f t="shared" si="58"/>
        <v>0.58374999999999999</v>
      </c>
      <c r="AD148">
        <f t="shared" si="59"/>
        <v>128</v>
      </c>
      <c r="AE148">
        <v>0.4244</v>
      </c>
      <c r="AF148">
        <f t="shared" si="60"/>
        <v>193</v>
      </c>
      <c r="AG148">
        <v>0.61650000000000005</v>
      </c>
      <c r="AH148">
        <f t="shared" si="61"/>
        <v>119</v>
      </c>
      <c r="AI148">
        <f t="shared" si="62"/>
        <v>134.91666666666666</v>
      </c>
      <c r="AJ148">
        <f>IF(C148=1,(AI148/Z148),REF)</f>
        <v>277.43505380766328</v>
      </c>
      <c r="AK148">
        <f t="shared" si="63"/>
        <v>146</v>
      </c>
      <c r="AL148">
        <f>IF(B148=1,(AI148/AC148),REF)</f>
        <v>231.12062812276943</v>
      </c>
      <c r="AM148">
        <f t="shared" si="64"/>
        <v>124</v>
      </c>
      <c r="AN148">
        <f t="shared" si="65"/>
        <v>124</v>
      </c>
      <c r="AO148" t="str">
        <f t="shared" si="66"/>
        <v>Wyoming</v>
      </c>
      <c r="AP148">
        <f t="shared" si="67"/>
        <v>0.30537572358411175</v>
      </c>
      <c r="AQ148">
        <f t="shared" si="68"/>
        <v>0.33411007743415322</v>
      </c>
      <c r="AR148">
        <f t="shared" si="69"/>
        <v>0.63375349023992633</v>
      </c>
      <c r="AS148" t="str">
        <f t="shared" si="70"/>
        <v>Wyoming</v>
      </c>
      <c r="AT148">
        <f t="shared" si="71"/>
        <v>147</v>
      </c>
      <c r="AU148">
        <f t="shared" si="72"/>
        <v>133</v>
      </c>
      <c r="AV148">
        <v>137</v>
      </c>
      <c r="AW148" t="str">
        <f t="shared" si="73"/>
        <v>Wyoming</v>
      </c>
      <c r="AX148" t="str">
        <f t="shared" si="74"/>
        <v/>
      </c>
      <c r="AY148">
        <v>147</v>
      </c>
    </row>
    <row r="149" spans="2:51" x14ac:dyDescent="0.25">
      <c r="B149">
        <v>1</v>
      </c>
      <c r="C149">
        <v>1</v>
      </c>
      <c r="D149" t="s">
        <v>272</v>
      </c>
      <c r="E149">
        <v>73.366900000000001</v>
      </c>
      <c r="F149">
        <v>30</v>
      </c>
      <c r="G149">
        <v>72.227699999999999</v>
      </c>
      <c r="H149">
        <v>23</v>
      </c>
      <c r="I149">
        <v>108.991</v>
      </c>
      <c r="J149">
        <v>66</v>
      </c>
      <c r="K149">
        <v>107.928</v>
      </c>
      <c r="L149">
        <v>110</v>
      </c>
      <c r="M149">
        <v>102.872</v>
      </c>
      <c r="N149">
        <v>159</v>
      </c>
      <c r="O149">
        <v>107.041</v>
      </c>
      <c r="P149">
        <v>219</v>
      </c>
      <c r="Q149">
        <v>0.88677300000000003</v>
      </c>
      <c r="R149">
        <v>154</v>
      </c>
      <c r="S149">
        <f t="shared" si="50"/>
        <v>1.2089920659043797E-2</v>
      </c>
      <c r="T149">
        <f t="shared" si="51"/>
        <v>155</v>
      </c>
      <c r="U149">
        <f t="shared" si="52"/>
        <v>854610.89990520966</v>
      </c>
      <c r="V149">
        <f t="shared" si="53"/>
        <v>61</v>
      </c>
      <c r="W149">
        <f t="shared" si="54"/>
        <v>24.086854170967595</v>
      </c>
      <c r="X149">
        <f t="shared" si="55"/>
        <v>149</v>
      </c>
      <c r="Y149">
        <f t="shared" si="56"/>
        <v>152</v>
      </c>
      <c r="Z149">
        <v>0.56379999999999997</v>
      </c>
      <c r="AA149">
        <f t="shared" si="57"/>
        <v>135</v>
      </c>
      <c r="AB149">
        <v>0.44350000000000001</v>
      </c>
      <c r="AC149">
        <f t="shared" si="58"/>
        <v>0.50364999999999993</v>
      </c>
      <c r="AD149">
        <f t="shared" si="59"/>
        <v>160</v>
      </c>
      <c r="AE149">
        <v>0.38219999999999998</v>
      </c>
      <c r="AF149">
        <f t="shared" si="60"/>
        <v>213</v>
      </c>
      <c r="AG149">
        <v>0.60460000000000003</v>
      </c>
      <c r="AH149">
        <f t="shared" si="61"/>
        <v>123</v>
      </c>
      <c r="AI149">
        <f t="shared" si="62"/>
        <v>144</v>
      </c>
      <c r="AJ149">
        <f>IF(C149=1,(AI149/Z149),REF)</f>
        <v>255.40971975877972</v>
      </c>
      <c r="AK149">
        <f t="shared" si="63"/>
        <v>138</v>
      </c>
      <c r="AL149">
        <f>IF(B149=1,(AI149/AC149),REF)</f>
        <v>285.91283629504619</v>
      </c>
      <c r="AM149">
        <f t="shared" si="64"/>
        <v>152</v>
      </c>
      <c r="AN149">
        <f t="shared" si="65"/>
        <v>138</v>
      </c>
      <c r="AO149" t="str">
        <f t="shared" si="66"/>
        <v>Rice</v>
      </c>
      <c r="AP149">
        <f t="shared" si="67"/>
        <v>0.35698313754528177</v>
      </c>
      <c r="AQ149">
        <f t="shared" si="68"/>
        <v>0.28069983132410653</v>
      </c>
      <c r="AR149">
        <f t="shared" si="69"/>
        <v>0.63303821622371925</v>
      </c>
      <c r="AS149" t="str">
        <f t="shared" si="70"/>
        <v>Rice</v>
      </c>
      <c r="AT149">
        <f t="shared" si="71"/>
        <v>148</v>
      </c>
      <c r="AU149">
        <f t="shared" si="72"/>
        <v>148.66666666666666</v>
      </c>
      <c r="AV149">
        <v>154</v>
      </c>
      <c r="AW149" t="str">
        <f t="shared" si="73"/>
        <v>Rice</v>
      </c>
      <c r="AX149" t="str">
        <f t="shared" si="74"/>
        <v/>
      </c>
      <c r="AY149">
        <v>148</v>
      </c>
    </row>
    <row r="150" spans="2:51" x14ac:dyDescent="0.25">
      <c r="B150">
        <v>1</v>
      </c>
      <c r="C150">
        <v>1</v>
      </c>
      <c r="D150" t="s">
        <v>112</v>
      </c>
      <c r="E150">
        <v>70.308000000000007</v>
      </c>
      <c r="F150">
        <v>126</v>
      </c>
      <c r="G150">
        <v>68.046499999999995</v>
      </c>
      <c r="H150">
        <v>176</v>
      </c>
      <c r="I150">
        <v>105.913</v>
      </c>
      <c r="J150">
        <v>121</v>
      </c>
      <c r="K150">
        <v>105.999</v>
      </c>
      <c r="L150">
        <v>144</v>
      </c>
      <c r="M150">
        <v>106.39100000000001</v>
      </c>
      <c r="N150">
        <v>235</v>
      </c>
      <c r="O150">
        <v>104.75700000000001</v>
      </c>
      <c r="P150">
        <v>175</v>
      </c>
      <c r="Q150">
        <v>1.2421500000000001</v>
      </c>
      <c r="R150">
        <v>148</v>
      </c>
      <c r="S150">
        <f t="shared" si="50"/>
        <v>1.7665130568356235E-2</v>
      </c>
      <c r="T150">
        <f t="shared" si="51"/>
        <v>148</v>
      </c>
      <c r="U150">
        <f t="shared" si="52"/>
        <v>789965.782774308</v>
      </c>
      <c r="V150">
        <f t="shared" si="53"/>
        <v>137</v>
      </c>
      <c r="W150">
        <f t="shared" si="54"/>
        <v>24.282206064720995</v>
      </c>
      <c r="X150">
        <f t="shared" si="55"/>
        <v>157</v>
      </c>
      <c r="Y150">
        <f t="shared" si="56"/>
        <v>152.5</v>
      </c>
      <c r="Z150">
        <v>0.53790000000000004</v>
      </c>
      <c r="AA150">
        <f t="shared" si="57"/>
        <v>150</v>
      </c>
      <c r="AB150">
        <v>0.53349999999999997</v>
      </c>
      <c r="AC150">
        <f t="shared" si="58"/>
        <v>0.53570000000000007</v>
      </c>
      <c r="AD150">
        <f t="shared" si="59"/>
        <v>145</v>
      </c>
      <c r="AE150">
        <v>0.44840000000000002</v>
      </c>
      <c r="AF150">
        <f t="shared" si="60"/>
        <v>183</v>
      </c>
      <c r="AG150">
        <v>0.5504</v>
      </c>
      <c r="AH150">
        <f t="shared" si="61"/>
        <v>143</v>
      </c>
      <c r="AI150">
        <f t="shared" si="62"/>
        <v>151.41666666666666</v>
      </c>
      <c r="AJ150">
        <f>IF(C150=1,(AI150/Z150),REF)</f>
        <v>281.49594100514344</v>
      </c>
      <c r="AK150">
        <f t="shared" si="63"/>
        <v>148</v>
      </c>
      <c r="AL150">
        <f>IF(B150=1,(AI150/AC150),REF)</f>
        <v>282.65198183062654</v>
      </c>
      <c r="AM150">
        <f t="shared" si="64"/>
        <v>150</v>
      </c>
      <c r="AN150">
        <f t="shared" si="65"/>
        <v>145</v>
      </c>
      <c r="AO150" t="str">
        <f t="shared" si="66"/>
        <v>Eastern Michigan</v>
      </c>
      <c r="AP150">
        <f t="shared" si="67"/>
        <v>0.33728785491779878</v>
      </c>
      <c r="AQ150">
        <f t="shared" si="68"/>
        <v>0.29899068771431819</v>
      </c>
      <c r="AR150">
        <f t="shared" si="69"/>
        <v>0.63248016864937173</v>
      </c>
      <c r="AS150" t="str">
        <f t="shared" si="70"/>
        <v>Eastern Michigan</v>
      </c>
      <c r="AT150">
        <f t="shared" si="71"/>
        <v>149</v>
      </c>
      <c r="AU150">
        <f t="shared" si="72"/>
        <v>146.33333333333334</v>
      </c>
      <c r="AV150">
        <v>152</v>
      </c>
      <c r="AW150" t="str">
        <f t="shared" si="73"/>
        <v>Eastern Michigan</v>
      </c>
      <c r="AX150" t="str">
        <f t="shared" si="74"/>
        <v/>
      </c>
      <c r="AY150">
        <v>149</v>
      </c>
    </row>
    <row r="151" spans="2:51" x14ac:dyDescent="0.25">
      <c r="B151">
        <v>1</v>
      </c>
      <c r="C151">
        <v>1</v>
      </c>
      <c r="D151" t="s">
        <v>66</v>
      </c>
      <c r="E151">
        <v>73.306600000000003</v>
      </c>
      <c r="F151">
        <v>32</v>
      </c>
      <c r="G151">
        <v>71.276700000000005</v>
      </c>
      <c r="H151">
        <v>35</v>
      </c>
      <c r="I151">
        <v>104.83</v>
      </c>
      <c r="J151">
        <v>147</v>
      </c>
      <c r="K151">
        <v>105.274</v>
      </c>
      <c r="L151">
        <v>156</v>
      </c>
      <c r="M151">
        <v>101.96899999999999</v>
      </c>
      <c r="N151">
        <v>137</v>
      </c>
      <c r="O151">
        <v>102.16200000000001</v>
      </c>
      <c r="P151">
        <v>118</v>
      </c>
      <c r="Q151">
        <v>3.1118899999999998</v>
      </c>
      <c r="R151">
        <v>128</v>
      </c>
      <c r="S151">
        <f t="shared" si="50"/>
        <v>4.2451839261403404E-2</v>
      </c>
      <c r="T151">
        <f t="shared" si="51"/>
        <v>128</v>
      </c>
      <c r="U151">
        <f t="shared" si="52"/>
        <v>812428.83033030166</v>
      </c>
      <c r="V151">
        <f t="shared" si="53"/>
        <v>104</v>
      </c>
      <c r="W151">
        <f t="shared" si="54"/>
        <v>22.372779434824103</v>
      </c>
      <c r="X151">
        <f t="shared" si="55"/>
        <v>64</v>
      </c>
      <c r="Y151">
        <f t="shared" si="56"/>
        <v>96</v>
      </c>
      <c r="Z151">
        <v>0.52039999999999997</v>
      </c>
      <c r="AA151">
        <f t="shared" si="57"/>
        <v>154</v>
      </c>
      <c r="AB151">
        <v>0.52749999999999997</v>
      </c>
      <c r="AC151">
        <f t="shared" si="58"/>
        <v>0.52394999999999992</v>
      </c>
      <c r="AD151">
        <f t="shared" si="59"/>
        <v>155</v>
      </c>
      <c r="AE151">
        <v>0.7389</v>
      </c>
      <c r="AF151">
        <f t="shared" si="60"/>
        <v>78</v>
      </c>
      <c r="AG151">
        <v>0.44440000000000002</v>
      </c>
      <c r="AH151">
        <f t="shared" si="61"/>
        <v>182</v>
      </c>
      <c r="AI151">
        <f t="shared" si="62"/>
        <v>123.83333333333333</v>
      </c>
      <c r="AJ151">
        <f>IF(C151=1,(AI151/Z151),REF)</f>
        <v>237.95798104022546</v>
      </c>
      <c r="AK151">
        <f t="shared" si="63"/>
        <v>127</v>
      </c>
      <c r="AL151">
        <f>IF(B151=1,(AI151/AC151),REF)</f>
        <v>236.3457072875911</v>
      </c>
      <c r="AM151">
        <f t="shared" si="64"/>
        <v>128</v>
      </c>
      <c r="AN151">
        <f t="shared" si="65"/>
        <v>127</v>
      </c>
      <c r="AO151" t="str">
        <f t="shared" si="66"/>
        <v>Buffalo</v>
      </c>
      <c r="AP151">
        <f t="shared" si="67"/>
        <v>0.33184374285077639</v>
      </c>
      <c r="AQ151">
        <f t="shared" si="68"/>
        <v>0.29904662126248516</v>
      </c>
      <c r="AR151">
        <f t="shared" si="69"/>
        <v>0.63033229604709307</v>
      </c>
      <c r="AS151" t="str">
        <f t="shared" si="70"/>
        <v>Buffalo</v>
      </c>
      <c r="AT151">
        <f t="shared" si="71"/>
        <v>150</v>
      </c>
      <c r="AU151">
        <f t="shared" si="72"/>
        <v>144</v>
      </c>
      <c r="AV151">
        <v>153</v>
      </c>
      <c r="AW151" t="str">
        <f t="shared" si="73"/>
        <v>Buffalo</v>
      </c>
      <c r="AX151" t="str">
        <f t="shared" si="74"/>
        <v/>
      </c>
      <c r="AY151">
        <v>150</v>
      </c>
    </row>
    <row r="152" spans="2:51" x14ac:dyDescent="0.25">
      <c r="B152">
        <v>1</v>
      </c>
      <c r="C152">
        <v>1</v>
      </c>
      <c r="D152" t="s">
        <v>196</v>
      </c>
      <c r="E152">
        <v>72.963999999999999</v>
      </c>
      <c r="F152">
        <v>36</v>
      </c>
      <c r="G152">
        <v>71.778999999999996</v>
      </c>
      <c r="H152">
        <v>28</v>
      </c>
      <c r="I152">
        <v>98.614900000000006</v>
      </c>
      <c r="J152">
        <v>270</v>
      </c>
      <c r="K152">
        <v>100.664</v>
      </c>
      <c r="L152">
        <v>244</v>
      </c>
      <c r="M152">
        <v>98.748800000000003</v>
      </c>
      <c r="N152">
        <v>62</v>
      </c>
      <c r="O152">
        <v>99.857699999999994</v>
      </c>
      <c r="P152">
        <v>80</v>
      </c>
      <c r="Q152">
        <v>0.80623900000000004</v>
      </c>
      <c r="R152">
        <v>156</v>
      </c>
      <c r="S152">
        <f t="shared" si="50"/>
        <v>1.1050655117592338E-2</v>
      </c>
      <c r="T152">
        <f t="shared" si="51"/>
        <v>156</v>
      </c>
      <c r="U152">
        <f t="shared" si="52"/>
        <v>739361.78873574408</v>
      </c>
      <c r="V152">
        <f t="shared" si="53"/>
        <v>205</v>
      </c>
      <c r="W152">
        <f t="shared" si="54"/>
        <v>21.672143089675895</v>
      </c>
      <c r="X152">
        <f t="shared" si="55"/>
        <v>46</v>
      </c>
      <c r="Y152">
        <f t="shared" si="56"/>
        <v>101</v>
      </c>
      <c r="Z152">
        <v>0.54549999999999998</v>
      </c>
      <c r="AA152">
        <f t="shared" si="57"/>
        <v>149</v>
      </c>
      <c r="AB152">
        <v>0.49559999999999998</v>
      </c>
      <c r="AC152">
        <f t="shared" si="58"/>
        <v>0.52054999999999996</v>
      </c>
      <c r="AD152">
        <f t="shared" si="59"/>
        <v>158</v>
      </c>
      <c r="AE152">
        <v>0.39179999999999998</v>
      </c>
      <c r="AF152">
        <f t="shared" si="60"/>
        <v>209</v>
      </c>
      <c r="AG152">
        <v>0.63290000000000002</v>
      </c>
      <c r="AH152">
        <f t="shared" si="61"/>
        <v>112</v>
      </c>
      <c r="AI152">
        <f t="shared" si="62"/>
        <v>156.83333333333334</v>
      </c>
      <c r="AJ152">
        <f>IF(C152=1,(AI152/Z152),REF)</f>
        <v>287.50381912618394</v>
      </c>
      <c r="AK152">
        <f t="shared" si="63"/>
        <v>150</v>
      </c>
      <c r="AL152">
        <f>IF(B152=1,(AI152/AC152),REF)</f>
        <v>301.28389844075178</v>
      </c>
      <c r="AM152">
        <f t="shared" si="64"/>
        <v>156</v>
      </c>
      <c r="AN152">
        <f t="shared" si="65"/>
        <v>150</v>
      </c>
      <c r="AO152" t="str">
        <f t="shared" si="66"/>
        <v>Massachusetts</v>
      </c>
      <c r="AP152">
        <f t="shared" si="67"/>
        <v>0.3413318117206211</v>
      </c>
      <c r="AQ152">
        <f t="shared" si="68"/>
        <v>0.28822588451716902</v>
      </c>
      <c r="AR152">
        <f t="shared" si="69"/>
        <v>0.62979936254233893</v>
      </c>
      <c r="AS152" t="str">
        <f t="shared" si="70"/>
        <v>Massachusetts</v>
      </c>
      <c r="AT152">
        <f t="shared" si="71"/>
        <v>151</v>
      </c>
      <c r="AU152">
        <f t="shared" si="72"/>
        <v>153</v>
      </c>
      <c r="AV152">
        <v>161</v>
      </c>
      <c r="AW152" t="str">
        <f t="shared" si="73"/>
        <v>Massachusetts</v>
      </c>
      <c r="AX152" t="str">
        <f t="shared" si="74"/>
        <v/>
      </c>
      <c r="AY152">
        <v>151</v>
      </c>
    </row>
    <row r="153" spans="2:51" x14ac:dyDescent="0.25">
      <c r="B153">
        <v>1</v>
      </c>
      <c r="C153">
        <v>1</v>
      </c>
      <c r="D153" t="s">
        <v>59</v>
      </c>
      <c r="E153">
        <v>72.505899999999997</v>
      </c>
      <c r="F153">
        <v>46</v>
      </c>
      <c r="G153">
        <v>71.040400000000005</v>
      </c>
      <c r="H153">
        <v>43</v>
      </c>
      <c r="I153">
        <v>100.05500000000001</v>
      </c>
      <c r="J153">
        <v>243</v>
      </c>
      <c r="K153">
        <v>104.325</v>
      </c>
      <c r="L153">
        <v>172</v>
      </c>
      <c r="M153">
        <v>108.431</v>
      </c>
      <c r="N153">
        <v>279</v>
      </c>
      <c r="O153">
        <v>103.904</v>
      </c>
      <c r="P153">
        <v>163</v>
      </c>
      <c r="Q153">
        <v>0.42125699999999999</v>
      </c>
      <c r="R153">
        <v>160</v>
      </c>
      <c r="S153">
        <f t="shared" si="50"/>
        <v>5.8064240289411829E-3</v>
      </c>
      <c r="T153">
        <f t="shared" si="51"/>
        <v>160</v>
      </c>
      <c r="U153">
        <f t="shared" si="52"/>
        <v>789132.87167568749</v>
      </c>
      <c r="V153">
        <f t="shared" si="53"/>
        <v>139</v>
      </c>
      <c r="W153">
        <f t="shared" si="54"/>
        <v>23.240115355027235</v>
      </c>
      <c r="X153">
        <f t="shared" si="55"/>
        <v>100</v>
      </c>
      <c r="Y153">
        <f t="shared" si="56"/>
        <v>130</v>
      </c>
      <c r="Z153">
        <v>0.51570000000000005</v>
      </c>
      <c r="AA153">
        <f t="shared" si="57"/>
        <v>155</v>
      </c>
      <c r="AB153">
        <v>0.58220000000000005</v>
      </c>
      <c r="AC153">
        <f t="shared" si="58"/>
        <v>0.54895000000000005</v>
      </c>
      <c r="AD153">
        <f t="shared" si="59"/>
        <v>142</v>
      </c>
      <c r="AE153">
        <v>0.49380000000000002</v>
      </c>
      <c r="AF153">
        <f t="shared" si="60"/>
        <v>168</v>
      </c>
      <c r="AG153">
        <v>0.4415</v>
      </c>
      <c r="AH153">
        <f t="shared" si="61"/>
        <v>184</v>
      </c>
      <c r="AI153">
        <f t="shared" si="62"/>
        <v>153.83333333333334</v>
      </c>
      <c r="AJ153">
        <f>IF(C153=1,(AI153/Z153),REF)</f>
        <v>298.30004524594403</v>
      </c>
      <c r="AK153">
        <f t="shared" si="63"/>
        <v>158</v>
      </c>
      <c r="AL153">
        <f>IF(B153=1,(AI153/AC153),REF)</f>
        <v>280.23195798038677</v>
      </c>
      <c r="AM153">
        <f t="shared" si="64"/>
        <v>149</v>
      </c>
      <c r="AN153">
        <f t="shared" si="65"/>
        <v>142</v>
      </c>
      <c r="AO153" t="str">
        <f t="shared" si="66"/>
        <v>Boston College</v>
      </c>
      <c r="AP153">
        <f t="shared" si="67"/>
        <v>0.32149792352321338</v>
      </c>
      <c r="AQ153">
        <f t="shared" si="68"/>
        <v>0.30671541388780493</v>
      </c>
      <c r="AR153">
        <f t="shared" si="69"/>
        <v>0.62926106757486999</v>
      </c>
      <c r="AS153" t="str">
        <f t="shared" si="70"/>
        <v>Boston College</v>
      </c>
      <c r="AT153">
        <f t="shared" si="71"/>
        <v>152</v>
      </c>
      <c r="AU153">
        <f t="shared" si="72"/>
        <v>145.33333333333334</v>
      </c>
      <c r="AV153">
        <v>151</v>
      </c>
      <c r="AW153" t="str">
        <f t="shared" si="73"/>
        <v>Boston College</v>
      </c>
      <c r="AX153" t="str">
        <f t="shared" si="74"/>
        <v/>
      </c>
      <c r="AY153">
        <v>152</v>
      </c>
    </row>
    <row r="154" spans="2:51" x14ac:dyDescent="0.25">
      <c r="B154">
        <v>1</v>
      </c>
      <c r="C154">
        <v>1</v>
      </c>
      <c r="D154" t="s">
        <v>233</v>
      </c>
      <c r="E154">
        <v>68.179199999999994</v>
      </c>
      <c r="F154">
        <v>246</v>
      </c>
      <c r="G154">
        <v>66.3643</v>
      </c>
      <c r="H154">
        <v>255</v>
      </c>
      <c r="I154">
        <v>107.657</v>
      </c>
      <c r="J154">
        <v>87</v>
      </c>
      <c r="K154">
        <v>102.79600000000001</v>
      </c>
      <c r="L154">
        <v>204</v>
      </c>
      <c r="M154">
        <v>93.694500000000005</v>
      </c>
      <c r="N154">
        <v>12</v>
      </c>
      <c r="O154">
        <v>101.83499999999999</v>
      </c>
      <c r="P154">
        <v>112</v>
      </c>
      <c r="Q154">
        <v>0.96101499999999995</v>
      </c>
      <c r="R154">
        <v>153</v>
      </c>
      <c r="S154">
        <f t="shared" si="50"/>
        <v>1.4095207922651084E-2</v>
      </c>
      <c r="T154">
        <f t="shared" si="51"/>
        <v>153</v>
      </c>
      <c r="U154">
        <f t="shared" si="52"/>
        <v>720450.80744478723</v>
      </c>
      <c r="V154">
        <f t="shared" si="53"/>
        <v>230</v>
      </c>
      <c r="W154">
        <f t="shared" si="54"/>
        <v>23.932243192291203</v>
      </c>
      <c r="X154">
        <f t="shared" si="55"/>
        <v>142</v>
      </c>
      <c r="Y154">
        <f t="shared" si="56"/>
        <v>147.5</v>
      </c>
      <c r="Z154">
        <v>0.55330000000000001</v>
      </c>
      <c r="AA154">
        <f t="shared" si="57"/>
        <v>144</v>
      </c>
      <c r="AB154">
        <v>0.47170000000000001</v>
      </c>
      <c r="AC154">
        <f t="shared" si="58"/>
        <v>0.51249999999999996</v>
      </c>
      <c r="AD154">
        <f t="shared" si="59"/>
        <v>159</v>
      </c>
      <c r="AE154">
        <v>0.57999999999999996</v>
      </c>
      <c r="AF154">
        <f t="shared" si="60"/>
        <v>130</v>
      </c>
      <c r="AG154">
        <v>0.5252</v>
      </c>
      <c r="AH154">
        <f t="shared" si="61"/>
        <v>153</v>
      </c>
      <c r="AI154">
        <f t="shared" si="62"/>
        <v>162.08333333333334</v>
      </c>
      <c r="AJ154">
        <f>IF(C154=1,(AI154/Z154),REF)</f>
        <v>292.93933369480089</v>
      </c>
      <c r="AK154">
        <f t="shared" si="63"/>
        <v>154</v>
      </c>
      <c r="AL154">
        <f>IF(B154=1,(AI154/AC154),REF)</f>
        <v>316.26016260162606</v>
      </c>
      <c r="AM154">
        <f t="shared" si="64"/>
        <v>160</v>
      </c>
      <c r="AN154">
        <f t="shared" si="65"/>
        <v>154</v>
      </c>
      <c r="AO154" t="str">
        <f t="shared" si="66"/>
        <v>North Carolina Central</v>
      </c>
      <c r="AP154">
        <f t="shared" si="67"/>
        <v>0.3455646219250369</v>
      </c>
      <c r="AQ154">
        <f t="shared" si="68"/>
        <v>0.28205306833592658</v>
      </c>
      <c r="AR154">
        <f t="shared" si="69"/>
        <v>0.62902234342857277</v>
      </c>
      <c r="AS154" t="str">
        <f t="shared" si="70"/>
        <v>North Carolina Central</v>
      </c>
      <c r="AT154">
        <f t="shared" si="71"/>
        <v>153</v>
      </c>
      <c r="AU154">
        <f t="shared" si="72"/>
        <v>155.33333333333334</v>
      </c>
      <c r="AV154">
        <v>144</v>
      </c>
      <c r="AW154" t="str">
        <f t="shared" si="73"/>
        <v>North Carolina Central</v>
      </c>
      <c r="AX154" t="str">
        <f t="shared" si="74"/>
        <v/>
      </c>
      <c r="AY154">
        <v>153</v>
      </c>
    </row>
    <row r="155" spans="2:51" x14ac:dyDescent="0.25">
      <c r="B155">
        <v>1</v>
      </c>
      <c r="C155">
        <v>1</v>
      </c>
      <c r="D155" t="s">
        <v>279</v>
      </c>
      <c r="E155">
        <v>69.694800000000001</v>
      </c>
      <c r="F155">
        <v>161</v>
      </c>
      <c r="G155">
        <v>68.316000000000003</v>
      </c>
      <c r="H155">
        <v>157</v>
      </c>
      <c r="I155">
        <v>99.006600000000006</v>
      </c>
      <c r="J155">
        <v>264</v>
      </c>
      <c r="K155">
        <v>102.256</v>
      </c>
      <c r="L155">
        <v>216</v>
      </c>
      <c r="M155">
        <v>104.28100000000001</v>
      </c>
      <c r="N155">
        <v>196</v>
      </c>
      <c r="O155">
        <v>103.193</v>
      </c>
      <c r="P155">
        <v>149</v>
      </c>
      <c r="Q155">
        <v>-0.93727099999999997</v>
      </c>
      <c r="R155">
        <v>182</v>
      </c>
      <c r="S155">
        <f t="shared" si="50"/>
        <v>-1.3444331571365405E-2</v>
      </c>
      <c r="T155">
        <f t="shared" si="51"/>
        <v>182</v>
      </c>
      <c r="U155">
        <f t="shared" si="52"/>
        <v>728749.00795361283</v>
      </c>
      <c r="V155">
        <f t="shared" si="53"/>
        <v>218</v>
      </c>
      <c r="W155">
        <f t="shared" si="54"/>
        <v>23.913327142073594</v>
      </c>
      <c r="X155">
        <f t="shared" si="55"/>
        <v>140</v>
      </c>
      <c r="Y155">
        <f t="shared" si="56"/>
        <v>161</v>
      </c>
      <c r="Z155">
        <v>0.56379999999999997</v>
      </c>
      <c r="AA155">
        <f t="shared" si="57"/>
        <v>135</v>
      </c>
      <c r="AB155">
        <v>0.43049999999999999</v>
      </c>
      <c r="AC155">
        <f t="shared" si="58"/>
        <v>0.49714999999999998</v>
      </c>
      <c r="AD155">
        <f t="shared" si="59"/>
        <v>163</v>
      </c>
      <c r="AE155">
        <v>0.34870000000000001</v>
      </c>
      <c r="AF155">
        <f t="shared" si="60"/>
        <v>231</v>
      </c>
      <c r="AG155">
        <v>0.69189999999999996</v>
      </c>
      <c r="AH155">
        <f t="shared" si="61"/>
        <v>95</v>
      </c>
      <c r="AI155">
        <f t="shared" si="62"/>
        <v>175</v>
      </c>
      <c r="AJ155">
        <f>IF(C155=1,(AI155/Z155),REF)</f>
        <v>310.39375665129478</v>
      </c>
      <c r="AK155">
        <f t="shared" si="63"/>
        <v>161</v>
      </c>
      <c r="AL155">
        <f>IF(B155=1,(AI155/AC155),REF)</f>
        <v>352.00643668912807</v>
      </c>
      <c r="AM155">
        <f t="shared" si="64"/>
        <v>171</v>
      </c>
      <c r="AN155">
        <f t="shared" si="65"/>
        <v>161</v>
      </c>
      <c r="AO155" t="str">
        <f t="shared" si="66"/>
        <v>Saint Joseph's</v>
      </c>
      <c r="AP155">
        <f t="shared" si="67"/>
        <v>0.35009035540369804</v>
      </c>
      <c r="AQ155">
        <f t="shared" si="68"/>
        <v>0.26996728455164448</v>
      </c>
      <c r="AR155">
        <f t="shared" si="69"/>
        <v>0.62598053209104998</v>
      </c>
      <c r="AS155" t="str">
        <f t="shared" si="70"/>
        <v>Saint Joseph's</v>
      </c>
      <c r="AT155">
        <f t="shared" si="71"/>
        <v>154</v>
      </c>
      <c r="AU155">
        <f t="shared" si="72"/>
        <v>159.33333333333334</v>
      </c>
      <c r="AV155">
        <v>165</v>
      </c>
      <c r="AW155" t="str">
        <f t="shared" si="73"/>
        <v>Saint Joseph's</v>
      </c>
      <c r="AX155" t="str">
        <f t="shared" si="74"/>
        <v/>
      </c>
      <c r="AY155">
        <v>154</v>
      </c>
    </row>
    <row r="156" spans="2:51" x14ac:dyDescent="0.25">
      <c r="B156">
        <v>1</v>
      </c>
      <c r="C156">
        <v>1</v>
      </c>
      <c r="D156" t="s">
        <v>138</v>
      </c>
      <c r="E156">
        <v>71.016300000000001</v>
      </c>
      <c r="F156">
        <v>95</v>
      </c>
      <c r="G156">
        <v>68.829899999999995</v>
      </c>
      <c r="H156">
        <v>120</v>
      </c>
      <c r="I156">
        <v>101.22199999999999</v>
      </c>
      <c r="J156">
        <v>221</v>
      </c>
      <c r="K156">
        <v>101.246</v>
      </c>
      <c r="L156">
        <v>231</v>
      </c>
      <c r="M156">
        <v>95.299899999999994</v>
      </c>
      <c r="N156">
        <v>24</v>
      </c>
      <c r="O156">
        <v>101.01300000000001</v>
      </c>
      <c r="P156">
        <v>95</v>
      </c>
      <c r="Q156">
        <v>0.233156</v>
      </c>
      <c r="R156">
        <v>163</v>
      </c>
      <c r="S156">
        <f t="shared" si="50"/>
        <v>3.2809369116666158E-3</v>
      </c>
      <c r="T156">
        <f t="shared" si="51"/>
        <v>164</v>
      </c>
      <c r="U156">
        <f t="shared" si="52"/>
        <v>727970.51590201072</v>
      </c>
      <c r="V156">
        <f t="shared" si="53"/>
        <v>220</v>
      </c>
      <c r="W156">
        <f t="shared" si="54"/>
        <v>22.680132616490084</v>
      </c>
      <c r="X156">
        <f t="shared" si="55"/>
        <v>75</v>
      </c>
      <c r="Y156">
        <f t="shared" si="56"/>
        <v>119.5</v>
      </c>
      <c r="Z156">
        <v>0.48599999999999999</v>
      </c>
      <c r="AA156">
        <f t="shared" si="57"/>
        <v>163</v>
      </c>
      <c r="AB156">
        <v>0.59530000000000005</v>
      </c>
      <c r="AC156">
        <f t="shared" si="58"/>
        <v>0.54065000000000007</v>
      </c>
      <c r="AD156">
        <f t="shared" si="59"/>
        <v>144</v>
      </c>
      <c r="AE156">
        <v>0.77270000000000005</v>
      </c>
      <c r="AF156">
        <f t="shared" si="60"/>
        <v>65</v>
      </c>
      <c r="AG156">
        <v>0.4763</v>
      </c>
      <c r="AH156">
        <f t="shared" si="61"/>
        <v>170</v>
      </c>
      <c r="AI156">
        <f t="shared" si="62"/>
        <v>147.08333333333334</v>
      </c>
      <c r="AJ156">
        <f>IF(C156=1,(AI156/Z156),REF)</f>
        <v>302.64060356652953</v>
      </c>
      <c r="AK156">
        <f t="shared" si="63"/>
        <v>159</v>
      </c>
      <c r="AL156">
        <f>IF(B156=1,(AI156/AC156),REF)</f>
        <v>272.04907672862907</v>
      </c>
      <c r="AM156">
        <f t="shared" si="64"/>
        <v>147</v>
      </c>
      <c r="AN156">
        <f t="shared" si="65"/>
        <v>144</v>
      </c>
      <c r="AO156" t="str">
        <f t="shared" si="66"/>
        <v>Grand Canyon</v>
      </c>
      <c r="AP156">
        <f t="shared" si="67"/>
        <v>0.30254496003435516</v>
      </c>
      <c r="AQ156">
        <f t="shared" si="68"/>
        <v>0.30319903895321365</v>
      </c>
      <c r="AR156">
        <f t="shared" si="69"/>
        <v>0.62015985554174158</v>
      </c>
      <c r="AS156" t="str">
        <f t="shared" si="70"/>
        <v>Grand Canyon</v>
      </c>
      <c r="AT156">
        <f t="shared" si="71"/>
        <v>155</v>
      </c>
      <c r="AU156">
        <f t="shared" si="72"/>
        <v>147.66666666666666</v>
      </c>
      <c r="AV156">
        <v>147</v>
      </c>
      <c r="AW156" t="str">
        <f t="shared" si="73"/>
        <v>Grand Canyon</v>
      </c>
      <c r="AX156" t="str">
        <f t="shared" si="74"/>
        <v/>
      </c>
      <c r="AY156">
        <v>155</v>
      </c>
    </row>
    <row r="157" spans="2:51" x14ac:dyDescent="0.25">
      <c r="B157">
        <v>1</v>
      </c>
      <c r="C157">
        <v>1</v>
      </c>
      <c r="D157" t="s">
        <v>53</v>
      </c>
      <c r="E157">
        <v>72.710499999999996</v>
      </c>
      <c r="F157">
        <v>42</v>
      </c>
      <c r="G157">
        <v>70.83</v>
      </c>
      <c r="H157">
        <v>50</v>
      </c>
      <c r="I157">
        <v>105.82</v>
      </c>
      <c r="J157">
        <v>123</v>
      </c>
      <c r="K157">
        <v>104.729</v>
      </c>
      <c r="L157">
        <v>163</v>
      </c>
      <c r="M157">
        <v>102.634</v>
      </c>
      <c r="N157">
        <v>152</v>
      </c>
      <c r="O157">
        <v>105.2</v>
      </c>
      <c r="P157">
        <v>185</v>
      </c>
      <c r="Q157">
        <v>-0.47120800000000002</v>
      </c>
      <c r="R157">
        <v>176</v>
      </c>
      <c r="S157">
        <f t="shared" si="50"/>
        <v>-6.477743929693836E-3</v>
      </c>
      <c r="T157">
        <f t="shared" si="51"/>
        <v>176</v>
      </c>
      <c r="U157">
        <f t="shared" si="52"/>
        <v>797500.64787683054</v>
      </c>
      <c r="V157">
        <f t="shared" si="53"/>
        <v>124</v>
      </c>
      <c r="W157">
        <f t="shared" si="54"/>
        <v>23.638942953382333</v>
      </c>
      <c r="X157">
        <f t="shared" si="55"/>
        <v>122</v>
      </c>
      <c r="Y157">
        <f t="shared" si="56"/>
        <v>149</v>
      </c>
      <c r="Z157">
        <v>0.54600000000000004</v>
      </c>
      <c r="AA157">
        <f t="shared" si="57"/>
        <v>147</v>
      </c>
      <c r="AB157">
        <v>0.40970000000000001</v>
      </c>
      <c r="AC157">
        <f t="shared" si="58"/>
        <v>0.47785</v>
      </c>
      <c r="AD157">
        <f t="shared" si="59"/>
        <v>175</v>
      </c>
      <c r="AE157">
        <v>0.48570000000000002</v>
      </c>
      <c r="AF157">
        <f t="shared" si="60"/>
        <v>171</v>
      </c>
      <c r="AG157">
        <v>0.50070000000000003</v>
      </c>
      <c r="AH157">
        <f t="shared" si="61"/>
        <v>161</v>
      </c>
      <c r="AI157">
        <f t="shared" si="62"/>
        <v>159.33333333333334</v>
      </c>
      <c r="AJ157">
        <f>IF(C157=1,(AI157/Z157),REF)</f>
        <v>291.81929181929183</v>
      </c>
      <c r="AK157">
        <f t="shared" si="63"/>
        <v>152</v>
      </c>
      <c r="AL157">
        <f>IF(B157=1,(AI157/AC157),REF)</f>
        <v>333.43796867915319</v>
      </c>
      <c r="AM157">
        <f t="shared" si="64"/>
        <v>169</v>
      </c>
      <c r="AN157">
        <f t="shared" si="65"/>
        <v>152</v>
      </c>
      <c r="AO157" t="str">
        <f t="shared" si="66"/>
        <v>Ball St.</v>
      </c>
      <c r="AP157">
        <f t="shared" si="67"/>
        <v>0.34113604929121177</v>
      </c>
      <c r="AQ157">
        <f t="shared" si="68"/>
        <v>0.2612505593721246</v>
      </c>
      <c r="AR157">
        <f t="shared" si="69"/>
        <v>0.61878264598003052</v>
      </c>
      <c r="AS157" t="str">
        <f t="shared" si="70"/>
        <v>Ball St.</v>
      </c>
      <c r="AT157">
        <f t="shared" si="71"/>
        <v>156</v>
      </c>
      <c r="AU157">
        <f t="shared" si="72"/>
        <v>161</v>
      </c>
      <c r="AV157">
        <v>164</v>
      </c>
      <c r="AW157" t="str">
        <f t="shared" si="73"/>
        <v>Ball St.</v>
      </c>
      <c r="AX157" t="str">
        <f t="shared" si="74"/>
        <v/>
      </c>
      <c r="AY157">
        <v>156</v>
      </c>
    </row>
    <row r="158" spans="2:51" x14ac:dyDescent="0.25">
      <c r="B158">
        <v>1</v>
      </c>
      <c r="C158">
        <v>1</v>
      </c>
      <c r="D158" t="s">
        <v>125</v>
      </c>
      <c r="E158">
        <v>74.319800000000001</v>
      </c>
      <c r="F158">
        <v>19</v>
      </c>
      <c r="G158">
        <v>71.252300000000005</v>
      </c>
      <c r="H158">
        <v>37</v>
      </c>
      <c r="I158">
        <v>112.05500000000001</v>
      </c>
      <c r="J158">
        <v>31</v>
      </c>
      <c r="K158">
        <v>109.53</v>
      </c>
      <c r="L158">
        <v>82</v>
      </c>
      <c r="M158">
        <v>107.11799999999999</v>
      </c>
      <c r="N158">
        <v>249</v>
      </c>
      <c r="O158">
        <v>108.054</v>
      </c>
      <c r="P158">
        <v>239</v>
      </c>
      <c r="Q158">
        <v>1.47593</v>
      </c>
      <c r="R158">
        <v>145</v>
      </c>
      <c r="S158">
        <f t="shared" si="50"/>
        <v>1.9860118030457549E-2</v>
      </c>
      <c r="T158">
        <f t="shared" si="51"/>
        <v>145</v>
      </c>
      <c r="U158">
        <f t="shared" si="52"/>
        <v>891601.3299238201</v>
      </c>
      <c r="V158">
        <f t="shared" si="53"/>
        <v>46</v>
      </c>
      <c r="W158">
        <f t="shared" si="54"/>
        <v>24.139086182140048</v>
      </c>
      <c r="X158">
        <f t="shared" si="55"/>
        <v>151</v>
      </c>
      <c r="Y158">
        <f t="shared" si="56"/>
        <v>148</v>
      </c>
      <c r="Z158">
        <v>0.46189999999999998</v>
      </c>
      <c r="AA158">
        <f t="shared" si="57"/>
        <v>172</v>
      </c>
      <c r="AB158">
        <v>0.63670000000000004</v>
      </c>
      <c r="AC158">
        <f t="shared" si="58"/>
        <v>0.54930000000000001</v>
      </c>
      <c r="AD158">
        <f t="shared" si="59"/>
        <v>140</v>
      </c>
      <c r="AE158">
        <v>0.3821</v>
      </c>
      <c r="AF158">
        <f t="shared" si="60"/>
        <v>214</v>
      </c>
      <c r="AG158">
        <v>0.68330000000000002</v>
      </c>
      <c r="AH158">
        <f t="shared" si="61"/>
        <v>99</v>
      </c>
      <c r="AI158">
        <f t="shared" si="62"/>
        <v>132</v>
      </c>
      <c r="AJ158">
        <f>IF(C158=1,(AI158/Z158),REF)</f>
        <v>285.77614202208269</v>
      </c>
      <c r="AK158">
        <f t="shared" si="63"/>
        <v>149</v>
      </c>
      <c r="AL158">
        <f>IF(B158=1,(AI158/AC158),REF)</f>
        <v>240.30584380120152</v>
      </c>
      <c r="AM158">
        <f t="shared" si="64"/>
        <v>129</v>
      </c>
      <c r="AN158">
        <f t="shared" si="65"/>
        <v>129</v>
      </c>
      <c r="AO158" t="str">
        <f t="shared" si="66"/>
        <v>Fort Wayne</v>
      </c>
      <c r="AP158">
        <f t="shared" si="67"/>
        <v>0.28919563801307996</v>
      </c>
      <c r="AQ158">
        <f t="shared" si="68"/>
        <v>0.31286470893853291</v>
      </c>
      <c r="AR158">
        <f t="shared" si="69"/>
        <v>0.61864856737001939</v>
      </c>
      <c r="AS158" t="str">
        <f t="shared" si="70"/>
        <v>Fort Wayne</v>
      </c>
      <c r="AT158">
        <f t="shared" si="71"/>
        <v>157</v>
      </c>
      <c r="AU158">
        <f t="shared" si="72"/>
        <v>142</v>
      </c>
      <c r="AV158">
        <v>149</v>
      </c>
      <c r="AW158" t="str">
        <f t="shared" si="73"/>
        <v>Fort Wayne</v>
      </c>
      <c r="AX158" t="str">
        <f t="shared" si="74"/>
        <v/>
      </c>
      <c r="AY158">
        <v>157</v>
      </c>
    </row>
    <row r="159" spans="2:51" x14ac:dyDescent="0.25">
      <c r="B159">
        <v>1</v>
      </c>
      <c r="C159">
        <v>1</v>
      </c>
      <c r="D159" t="s">
        <v>354</v>
      </c>
      <c r="E159">
        <v>68.713700000000003</v>
      </c>
      <c r="F159">
        <v>222</v>
      </c>
      <c r="G159">
        <v>66.461299999999994</v>
      </c>
      <c r="H159">
        <v>252</v>
      </c>
      <c r="I159">
        <v>103.908</v>
      </c>
      <c r="J159">
        <v>167</v>
      </c>
      <c r="K159">
        <v>106.776</v>
      </c>
      <c r="L159">
        <v>128</v>
      </c>
      <c r="M159">
        <v>103.93</v>
      </c>
      <c r="N159">
        <v>187</v>
      </c>
      <c r="O159">
        <v>104.565</v>
      </c>
      <c r="P159">
        <v>172</v>
      </c>
      <c r="Q159">
        <v>2.2112400000000001</v>
      </c>
      <c r="R159">
        <v>136</v>
      </c>
      <c r="S159">
        <f t="shared" si="50"/>
        <v>3.2176989450429801E-2</v>
      </c>
      <c r="T159">
        <f t="shared" si="51"/>
        <v>136</v>
      </c>
      <c r="U159">
        <f t="shared" si="52"/>
        <v>783412.73915541114</v>
      </c>
      <c r="V159">
        <f t="shared" si="53"/>
        <v>146</v>
      </c>
      <c r="W159">
        <f t="shared" si="54"/>
        <v>24.772783798205793</v>
      </c>
      <c r="X159">
        <f t="shared" si="55"/>
        <v>187</v>
      </c>
      <c r="Y159">
        <f t="shared" si="56"/>
        <v>161.5</v>
      </c>
      <c r="Z159">
        <v>0.45500000000000002</v>
      </c>
      <c r="AA159">
        <f t="shared" si="57"/>
        <v>176</v>
      </c>
      <c r="AB159">
        <v>0.65800000000000003</v>
      </c>
      <c r="AC159">
        <f t="shared" si="58"/>
        <v>0.55649999999999999</v>
      </c>
      <c r="AD159">
        <f t="shared" si="59"/>
        <v>138</v>
      </c>
      <c r="AE159">
        <v>0.49619999999999997</v>
      </c>
      <c r="AF159">
        <f t="shared" si="60"/>
        <v>164</v>
      </c>
      <c r="AG159">
        <v>0.5887</v>
      </c>
      <c r="AH159">
        <f t="shared" si="61"/>
        <v>130</v>
      </c>
      <c r="AI159">
        <f t="shared" si="62"/>
        <v>145.91666666666666</v>
      </c>
      <c r="AJ159">
        <f>IF(C159=1,(AI159/Z159),REF)</f>
        <v>320.69597069597069</v>
      </c>
      <c r="AK159">
        <f t="shared" si="63"/>
        <v>163</v>
      </c>
      <c r="AL159">
        <f>IF(B159=1,(AI159/AC159),REF)</f>
        <v>262.20425277029051</v>
      </c>
      <c r="AM159">
        <f t="shared" si="64"/>
        <v>143</v>
      </c>
      <c r="AN159">
        <f t="shared" si="65"/>
        <v>138</v>
      </c>
      <c r="AO159" t="str">
        <f t="shared" si="66"/>
        <v>Utah St.</v>
      </c>
      <c r="AP159">
        <f t="shared" si="67"/>
        <v>0.28161022469282487</v>
      </c>
      <c r="AQ159">
        <f t="shared" si="68"/>
        <v>0.31352900366094821</v>
      </c>
      <c r="AR159">
        <f t="shared" si="69"/>
        <v>0.61579397124726876</v>
      </c>
      <c r="AS159" t="str">
        <f t="shared" si="70"/>
        <v>Utah St.</v>
      </c>
      <c r="AT159">
        <f t="shared" si="71"/>
        <v>158</v>
      </c>
      <c r="AU159">
        <f t="shared" si="72"/>
        <v>144.66666666666666</v>
      </c>
      <c r="AV159">
        <v>150</v>
      </c>
      <c r="AW159" t="str">
        <f t="shared" si="73"/>
        <v>Utah St.</v>
      </c>
      <c r="AX159" t="str">
        <f t="shared" si="74"/>
        <v/>
      </c>
      <c r="AY159">
        <v>158</v>
      </c>
    </row>
    <row r="160" spans="2:51" x14ac:dyDescent="0.25">
      <c r="B160">
        <v>1</v>
      </c>
      <c r="C160">
        <v>1</v>
      </c>
      <c r="D160" t="s">
        <v>380</v>
      </c>
      <c r="E160">
        <v>67.881299999999996</v>
      </c>
      <c r="F160">
        <v>251</v>
      </c>
      <c r="G160">
        <v>66.655600000000007</v>
      </c>
      <c r="H160">
        <v>245</v>
      </c>
      <c r="I160">
        <v>108.46899999999999</v>
      </c>
      <c r="J160">
        <v>76</v>
      </c>
      <c r="K160">
        <v>110.04600000000001</v>
      </c>
      <c r="L160">
        <v>72</v>
      </c>
      <c r="M160">
        <v>108.453</v>
      </c>
      <c r="N160">
        <v>281</v>
      </c>
      <c r="O160">
        <v>108.267</v>
      </c>
      <c r="P160">
        <v>244</v>
      </c>
      <c r="Q160">
        <v>1.77939</v>
      </c>
      <c r="R160">
        <v>139</v>
      </c>
      <c r="S160">
        <f t="shared" si="50"/>
        <v>2.620751223090911E-2</v>
      </c>
      <c r="T160">
        <f t="shared" si="51"/>
        <v>140</v>
      </c>
      <c r="U160">
        <f t="shared" si="52"/>
        <v>822050.83239283087</v>
      </c>
      <c r="V160">
        <f t="shared" si="53"/>
        <v>94</v>
      </c>
      <c r="W160">
        <f t="shared" si="54"/>
        <v>26.512068538414756</v>
      </c>
      <c r="X160">
        <f t="shared" si="55"/>
        <v>280</v>
      </c>
      <c r="Y160">
        <f t="shared" si="56"/>
        <v>210</v>
      </c>
      <c r="Z160">
        <v>0.4385</v>
      </c>
      <c r="AA160">
        <f t="shared" si="57"/>
        <v>183</v>
      </c>
      <c r="AB160">
        <v>0.70709999999999995</v>
      </c>
      <c r="AC160">
        <f t="shared" si="58"/>
        <v>0.57279999999999998</v>
      </c>
      <c r="AD160">
        <f t="shared" si="59"/>
        <v>131</v>
      </c>
      <c r="AE160">
        <v>0.49419999999999997</v>
      </c>
      <c r="AF160">
        <f t="shared" si="60"/>
        <v>167</v>
      </c>
      <c r="AG160">
        <v>0.49690000000000001</v>
      </c>
      <c r="AH160">
        <f t="shared" si="61"/>
        <v>163</v>
      </c>
      <c r="AI160">
        <f t="shared" si="62"/>
        <v>150.83333333333334</v>
      </c>
      <c r="AJ160">
        <f>IF(C160=1,(AI160/Z160),REF)</f>
        <v>343.97567464842268</v>
      </c>
      <c r="AK160">
        <f t="shared" si="63"/>
        <v>167</v>
      </c>
      <c r="AL160">
        <f>IF(B160=1,(AI160/AC160),REF)</f>
        <v>263.32635009310991</v>
      </c>
      <c r="AM160">
        <f t="shared" si="64"/>
        <v>145</v>
      </c>
      <c r="AN160">
        <f t="shared" si="65"/>
        <v>131</v>
      </c>
      <c r="AO160" t="str">
        <f t="shared" si="66"/>
        <v>Wofford</v>
      </c>
      <c r="AP160">
        <f t="shared" si="67"/>
        <v>0.26950274770238392</v>
      </c>
      <c r="AQ160">
        <f t="shared" si="68"/>
        <v>0.32254011722932613</v>
      </c>
      <c r="AR160">
        <f t="shared" si="69"/>
        <v>0.61451043543912398</v>
      </c>
      <c r="AS160" t="str">
        <f t="shared" si="70"/>
        <v>Wofford</v>
      </c>
      <c r="AT160">
        <f t="shared" si="71"/>
        <v>159</v>
      </c>
      <c r="AU160">
        <f t="shared" si="72"/>
        <v>140.33333333333334</v>
      </c>
      <c r="AV160">
        <v>143</v>
      </c>
      <c r="AW160" t="str">
        <f t="shared" si="73"/>
        <v>Wofford</v>
      </c>
      <c r="AX160" t="str">
        <f t="shared" si="74"/>
        <v/>
      </c>
      <c r="AY160">
        <v>159</v>
      </c>
    </row>
    <row r="161" spans="2:51" x14ac:dyDescent="0.25">
      <c r="B161">
        <v>1</v>
      </c>
      <c r="C161">
        <v>1</v>
      </c>
      <c r="D161" t="s">
        <v>176</v>
      </c>
      <c r="E161">
        <v>75.678899999999999</v>
      </c>
      <c r="F161">
        <v>8</v>
      </c>
      <c r="G161">
        <v>74.153300000000002</v>
      </c>
      <c r="H161">
        <v>6</v>
      </c>
      <c r="I161">
        <v>108.851</v>
      </c>
      <c r="J161">
        <v>69</v>
      </c>
      <c r="K161">
        <v>107.13500000000001</v>
      </c>
      <c r="L161">
        <v>121</v>
      </c>
      <c r="M161">
        <v>104.988</v>
      </c>
      <c r="N161">
        <v>204</v>
      </c>
      <c r="O161">
        <v>106.816</v>
      </c>
      <c r="P161">
        <v>215</v>
      </c>
      <c r="Q161">
        <v>0.31924799999999998</v>
      </c>
      <c r="R161">
        <v>161</v>
      </c>
      <c r="S161">
        <f t="shared" si="50"/>
        <v>4.2151775461852989E-3</v>
      </c>
      <c r="T161">
        <f t="shared" si="51"/>
        <v>162</v>
      </c>
      <c r="U161">
        <f t="shared" si="52"/>
        <v>868635.46876895253</v>
      </c>
      <c r="V161">
        <f t="shared" si="53"/>
        <v>56</v>
      </c>
      <c r="W161">
        <f t="shared" si="54"/>
        <v>23.272513244388527</v>
      </c>
      <c r="X161">
        <f t="shared" si="55"/>
        <v>102</v>
      </c>
      <c r="Y161">
        <f t="shared" si="56"/>
        <v>132</v>
      </c>
      <c r="Z161">
        <v>0.48209999999999997</v>
      </c>
      <c r="AA161">
        <f t="shared" si="57"/>
        <v>168</v>
      </c>
      <c r="AB161">
        <v>0.50209999999999999</v>
      </c>
      <c r="AC161">
        <f t="shared" si="58"/>
        <v>0.49209999999999998</v>
      </c>
      <c r="AD161">
        <f t="shared" si="59"/>
        <v>166</v>
      </c>
      <c r="AE161">
        <v>0.78380000000000005</v>
      </c>
      <c r="AF161">
        <f t="shared" si="60"/>
        <v>60</v>
      </c>
      <c r="AG161">
        <v>0.45379999999999998</v>
      </c>
      <c r="AH161">
        <f t="shared" si="61"/>
        <v>179</v>
      </c>
      <c r="AI161">
        <f t="shared" si="62"/>
        <v>125.83333333333333</v>
      </c>
      <c r="AJ161">
        <f>IF(C161=1,(AI161/Z161),REF)</f>
        <v>261.01085528590198</v>
      </c>
      <c r="AK161">
        <f t="shared" si="63"/>
        <v>140</v>
      </c>
      <c r="AL161">
        <f>IF(B161=1,(AI161/AC161),REF)</f>
        <v>255.70683465420308</v>
      </c>
      <c r="AM161">
        <f t="shared" si="64"/>
        <v>139</v>
      </c>
      <c r="AN161">
        <f t="shared" si="65"/>
        <v>139</v>
      </c>
      <c r="AO161" t="str">
        <f t="shared" si="66"/>
        <v>Lipscomb</v>
      </c>
      <c r="AP161">
        <f t="shared" si="67"/>
        <v>0.30459140717138938</v>
      </c>
      <c r="AQ161">
        <f t="shared" si="68"/>
        <v>0.2781173567150923</v>
      </c>
      <c r="AR161">
        <f t="shared" si="69"/>
        <v>0.61061662108352677</v>
      </c>
      <c r="AS161" t="str">
        <f t="shared" si="70"/>
        <v>Lipscomb</v>
      </c>
      <c r="AT161">
        <f t="shared" si="71"/>
        <v>160</v>
      </c>
      <c r="AU161">
        <f t="shared" si="72"/>
        <v>155</v>
      </c>
      <c r="AV161">
        <v>162</v>
      </c>
      <c r="AW161" t="str">
        <f t="shared" si="73"/>
        <v>Lipscomb</v>
      </c>
      <c r="AX161" t="str">
        <f t="shared" si="74"/>
        <v/>
      </c>
      <c r="AY161">
        <v>160</v>
      </c>
    </row>
    <row r="162" spans="2:51" x14ac:dyDescent="0.25">
      <c r="B162">
        <v>1</v>
      </c>
      <c r="C162">
        <v>1</v>
      </c>
      <c r="D162" t="s">
        <v>377</v>
      </c>
      <c r="E162">
        <v>71.470600000000005</v>
      </c>
      <c r="F162">
        <v>77</v>
      </c>
      <c r="G162">
        <v>70.844700000000003</v>
      </c>
      <c r="H162">
        <v>49</v>
      </c>
      <c r="I162">
        <v>111.223</v>
      </c>
      <c r="J162">
        <v>38</v>
      </c>
      <c r="K162">
        <v>112.00700000000001</v>
      </c>
      <c r="L162">
        <v>51</v>
      </c>
      <c r="M162">
        <v>110.038</v>
      </c>
      <c r="N162">
        <v>312</v>
      </c>
      <c r="O162">
        <v>109.639</v>
      </c>
      <c r="P162">
        <v>274</v>
      </c>
      <c r="Q162">
        <v>2.36836</v>
      </c>
      <c r="R162">
        <v>132</v>
      </c>
      <c r="S162">
        <f t="shared" si="50"/>
        <v>3.313250483415571E-2</v>
      </c>
      <c r="T162">
        <f t="shared" si="51"/>
        <v>134</v>
      </c>
      <c r="U162">
        <f t="shared" si="52"/>
        <v>896639.27580285957</v>
      </c>
      <c r="V162">
        <f t="shared" si="53"/>
        <v>42</v>
      </c>
      <c r="W162">
        <f t="shared" si="54"/>
        <v>25.693110054332028</v>
      </c>
      <c r="X162">
        <f t="shared" si="55"/>
        <v>232</v>
      </c>
      <c r="Y162">
        <f t="shared" si="56"/>
        <v>183</v>
      </c>
      <c r="Z162">
        <v>0.41010000000000002</v>
      </c>
      <c r="AA162">
        <f t="shared" si="57"/>
        <v>192</v>
      </c>
      <c r="AB162">
        <v>0.73380000000000001</v>
      </c>
      <c r="AC162">
        <f t="shared" si="58"/>
        <v>0.57194999999999996</v>
      </c>
      <c r="AD162">
        <f t="shared" si="59"/>
        <v>133</v>
      </c>
      <c r="AE162">
        <v>0.43880000000000002</v>
      </c>
      <c r="AF162">
        <f t="shared" si="60"/>
        <v>184</v>
      </c>
      <c r="AG162">
        <v>0.51580000000000004</v>
      </c>
      <c r="AH162">
        <f t="shared" si="61"/>
        <v>157</v>
      </c>
      <c r="AI162">
        <f t="shared" si="62"/>
        <v>138.83333333333334</v>
      </c>
      <c r="AJ162">
        <f>IF(C162=1,(AI162/Z162),REF)</f>
        <v>338.53531658944974</v>
      </c>
      <c r="AK162">
        <f t="shared" si="63"/>
        <v>166</v>
      </c>
      <c r="AL162">
        <f>IF(B162=1,(AI162/AC162),REF)</f>
        <v>242.73683597051027</v>
      </c>
      <c r="AM162">
        <f t="shared" si="64"/>
        <v>130</v>
      </c>
      <c r="AN162">
        <f t="shared" si="65"/>
        <v>130</v>
      </c>
      <c r="AO162" t="str">
        <f t="shared" si="66"/>
        <v>William &amp; Mary</v>
      </c>
      <c r="AP162">
        <f t="shared" si="67"/>
        <v>0.25245021441748122</v>
      </c>
      <c r="AQ162">
        <f t="shared" si="68"/>
        <v>0.32535585277397316</v>
      </c>
      <c r="AR162">
        <f t="shared" si="69"/>
        <v>0.60855640942676681</v>
      </c>
      <c r="AS162" t="str">
        <f t="shared" si="70"/>
        <v>William &amp; Mary</v>
      </c>
      <c r="AT162">
        <f t="shared" si="71"/>
        <v>161</v>
      </c>
      <c r="AU162">
        <f t="shared" si="72"/>
        <v>141.33333333333334</v>
      </c>
      <c r="AV162">
        <v>145</v>
      </c>
      <c r="AW162" t="str">
        <f t="shared" si="73"/>
        <v>William &amp; Mary</v>
      </c>
      <c r="AX162" t="str">
        <f t="shared" si="74"/>
        <v/>
      </c>
      <c r="AY162">
        <v>161</v>
      </c>
    </row>
    <row r="163" spans="2:51" x14ac:dyDescent="0.25">
      <c r="B163">
        <v>1</v>
      </c>
      <c r="C163">
        <v>1</v>
      </c>
      <c r="D163" t="s">
        <v>334</v>
      </c>
      <c r="E163">
        <v>67.813500000000005</v>
      </c>
      <c r="F163">
        <v>257</v>
      </c>
      <c r="G163">
        <v>68.040099999999995</v>
      </c>
      <c r="H163">
        <v>177</v>
      </c>
      <c r="I163">
        <v>99.090400000000002</v>
      </c>
      <c r="J163">
        <v>259</v>
      </c>
      <c r="K163">
        <v>104.523</v>
      </c>
      <c r="L163">
        <v>167</v>
      </c>
      <c r="M163">
        <v>103.545</v>
      </c>
      <c r="N163">
        <v>174</v>
      </c>
      <c r="O163">
        <v>102.86799999999999</v>
      </c>
      <c r="P163">
        <v>138</v>
      </c>
      <c r="Q163">
        <v>1.65507</v>
      </c>
      <c r="R163">
        <v>143</v>
      </c>
      <c r="S163">
        <f t="shared" si="50"/>
        <v>2.4405170062008319E-2</v>
      </c>
      <c r="T163">
        <f t="shared" si="51"/>
        <v>142</v>
      </c>
      <c r="U163">
        <f t="shared" si="52"/>
        <v>740866.38874284155</v>
      </c>
      <c r="V163">
        <f t="shared" si="53"/>
        <v>204</v>
      </c>
      <c r="W163">
        <f t="shared" si="54"/>
        <v>24.453009359469146</v>
      </c>
      <c r="X163">
        <f t="shared" si="55"/>
        <v>167</v>
      </c>
      <c r="Y163">
        <f t="shared" si="56"/>
        <v>154.5</v>
      </c>
      <c r="Z163">
        <v>0.44900000000000001</v>
      </c>
      <c r="AA163">
        <f t="shared" si="57"/>
        <v>178</v>
      </c>
      <c r="AB163">
        <v>0.65439999999999998</v>
      </c>
      <c r="AC163">
        <f t="shared" si="58"/>
        <v>0.55169999999999997</v>
      </c>
      <c r="AD163">
        <f t="shared" si="59"/>
        <v>139</v>
      </c>
      <c r="AE163">
        <v>0.33460000000000001</v>
      </c>
      <c r="AF163">
        <f t="shared" si="60"/>
        <v>233</v>
      </c>
      <c r="AG163">
        <v>0.51919999999999999</v>
      </c>
      <c r="AH163">
        <f t="shared" si="61"/>
        <v>155</v>
      </c>
      <c r="AI163">
        <f t="shared" si="62"/>
        <v>171.25</v>
      </c>
      <c r="AJ163">
        <f>IF(C163=1,(AI163/Z163),REF)</f>
        <v>381.40311804008905</v>
      </c>
      <c r="AK163">
        <f t="shared" si="63"/>
        <v>174</v>
      </c>
      <c r="AL163">
        <f>IF(B163=1,(AI163/AC163),REF)</f>
        <v>310.40420518397684</v>
      </c>
      <c r="AM163">
        <f t="shared" si="64"/>
        <v>158</v>
      </c>
      <c r="AN163">
        <f t="shared" si="65"/>
        <v>139</v>
      </c>
      <c r="AO163" t="str">
        <f t="shared" si="66"/>
        <v>Tulsa</v>
      </c>
      <c r="AP163">
        <f t="shared" si="67"/>
        <v>0.27312049436487434</v>
      </c>
      <c r="AQ163">
        <f t="shared" si="68"/>
        <v>0.30433685934736893</v>
      </c>
      <c r="AR163">
        <f t="shared" si="69"/>
        <v>0.60840947413547797</v>
      </c>
      <c r="AS163" t="str">
        <f t="shared" si="70"/>
        <v>Tulsa</v>
      </c>
      <c r="AT163">
        <f t="shared" si="71"/>
        <v>162</v>
      </c>
      <c r="AU163">
        <f t="shared" si="72"/>
        <v>146.66666666666666</v>
      </c>
      <c r="AV163">
        <v>155</v>
      </c>
      <c r="AW163" t="str">
        <f t="shared" si="73"/>
        <v>Tulsa</v>
      </c>
      <c r="AX163" t="str">
        <f t="shared" si="74"/>
        <v/>
      </c>
      <c r="AY163">
        <v>162</v>
      </c>
    </row>
    <row r="164" spans="2:51" x14ac:dyDescent="0.25">
      <c r="B164">
        <v>1</v>
      </c>
      <c r="C164">
        <v>1</v>
      </c>
      <c r="D164" t="s">
        <v>128</v>
      </c>
      <c r="E164">
        <v>71.018299999999996</v>
      </c>
      <c r="F164">
        <v>94</v>
      </c>
      <c r="G164">
        <v>70.698400000000007</v>
      </c>
      <c r="H164">
        <v>53</v>
      </c>
      <c r="I164">
        <v>103.38500000000001</v>
      </c>
      <c r="J164">
        <v>171</v>
      </c>
      <c r="K164">
        <v>102.747</v>
      </c>
      <c r="L164">
        <v>205</v>
      </c>
      <c r="M164">
        <v>99.553899999999999</v>
      </c>
      <c r="N164">
        <v>70</v>
      </c>
      <c r="O164">
        <v>103.44</v>
      </c>
      <c r="P164">
        <v>156</v>
      </c>
      <c r="Q164">
        <v>-0.69326900000000002</v>
      </c>
      <c r="R164">
        <v>180</v>
      </c>
      <c r="S164">
        <f t="shared" si="50"/>
        <v>-9.7580482776974085E-3</v>
      </c>
      <c r="T164">
        <f t="shared" si="51"/>
        <v>179</v>
      </c>
      <c r="U164">
        <f t="shared" si="52"/>
        <v>749736.35875096463</v>
      </c>
      <c r="V164">
        <f t="shared" si="53"/>
        <v>188</v>
      </c>
      <c r="W164">
        <f t="shared" si="54"/>
        <v>23.557616462294938</v>
      </c>
      <c r="X164">
        <f t="shared" si="55"/>
        <v>117</v>
      </c>
      <c r="Y164">
        <f t="shared" si="56"/>
        <v>148</v>
      </c>
      <c r="Z164">
        <v>0.55720000000000003</v>
      </c>
      <c r="AA164">
        <f t="shared" si="57"/>
        <v>140</v>
      </c>
      <c r="AB164">
        <v>0.27560000000000001</v>
      </c>
      <c r="AC164">
        <f t="shared" si="58"/>
        <v>0.41639999999999999</v>
      </c>
      <c r="AD164">
        <f t="shared" si="59"/>
        <v>202</v>
      </c>
      <c r="AE164">
        <v>0.70879999999999999</v>
      </c>
      <c r="AF164">
        <f t="shared" si="60"/>
        <v>93</v>
      </c>
      <c r="AG164">
        <v>0.44159999999999999</v>
      </c>
      <c r="AH164">
        <f t="shared" si="61"/>
        <v>183</v>
      </c>
      <c r="AI164">
        <f t="shared" si="62"/>
        <v>165.5</v>
      </c>
      <c r="AJ164">
        <f>IF(C164=1,(AI164/Z164),REF)</f>
        <v>297.02081837760227</v>
      </c>
      <c r="AK164">
        <f t="shared" si="63"/>
        <v>157</v>
      </c>
      <c r="AL164">
        <f>IF(B164=1,(AI164/AC164),REF)</f>
        <v>397.45437079731028</v>
      </c>
      <c r="AM164">
        <f t="shared" si="64"/>
        <v>183</v>
      </c>
      <c r="AN164">
        <f t="shared" si="65"/>
        <v>157</v>
      </c>
      <c r="AO164" t="str">
        <f t="shared" si="66"/>
        <v>Gardner Webb</v>
      </c>
      <c r="AP164">
        <f t="shared" si="67"/>
        <v>0.3475191901458774</v>
      </c>
      <c r="AQ164">
        <f t="shared" si="68"/>
        <v>0.22271134015795427</v>
      </c>
      <c r="AR164">
        <f t="shared" si="69"/>
        <v>0.60535228779717398</v>
      </c>
      <c r="AS164" t="str">
        <f t="shared" si="70"/>
        <v>Gardner Webb</v>
      </c>
      <c r="AT164">
        <f t="shared" si="71"/>
        <v>163</v>
      </c>
      <c r="AU164">
        <f t="shared" si="72"/>
        <v>174</v>
      </c>
      <c r="AV164">
        <v>168</v>
      </c>
      <c r="AW164" t="str">
        <f t="shared" si="73"/>
        <v>Gardner Webb</v>
      </c>
      <c r="AX164" t="str">
        <f t="shared" si="74"/>
        <v/>
      </c>
      <c r="AY164">
        <v>163</v>
      </c>
    </row>
    <row r="165" spans="2:51" x14ac:dyDescent="0.25">
      <c r="B165">
        <v>1</v>
      </c>
      <c r="C165">
        <v>1</v>
      </c>
      <c r="D165" t="s">
        <v>327</v>
      </c>
      <c r="E165">
        <v>64.002700000000004</v>
      </c>
      <c r="F165">
        <v>341</v>
      </c>
      <c r="G165">
        <v>61.847099999999998</v>
      </c>
      <c r="H165">
        <v>345</v>
      </c>
      <c r="I165">
        <v>102.902</v>
      </c>
      <c r="J165">
        <v>176</v>
      </c>
      <c r="K165">
        <v>102.479</v>
      </c>
      <c r="L165">
        <v>211</v>
      </c>
      <c r="M165">
        <v>100.161</v>
      </c>
      <c r="N165">
        <v>87</v>
      </c>
      <c r="O165">
        <v>102.607</v>
      </c>
      <c r="P165">
        <v>127</v>
      </c>
      <c r="Q165">
        <v>-0.12853700000000001</v>
      </c>
      <c r="R165">
        <v>171</v>
      </c>
      <c r="S165">
        <f t="shared" si="50"/>
        <v>-1.9999156285594216E-3</v>
      </c>
      <c r="T165">
        <f t="shared" si="51"/>
        <v>171</v>
      </c>
      <c r="U165">
        <f t="shared" si="52"/>
        <v>672152.86347669072</v>
      </c>
      <c r="V165">
        <f t="shared" si="53"/>
        <v>271</v>
      </c>
      <c r="W165">
        <f t="shared" si="54"/>
        <v>25.803872575222972</v>
      </c>
      <c r="X165">
        <f t="shared" si="55"/>
        <v>247</v>
      </c>
      <c r="Y165">
        <f t="shared" si="56"/>
        <v>209</v>
      </c>
      <c r="Z165">
        <v>0.47960000000000003</v>
      </c>
      <c r="AA165">
        <f t="shared" si="57"/>
        <v>170</v>
      </c>
      <c r="AB165">
        <v>0.56359999999999999</v>
      </c>
      <c r="AC165">
        <f t="shared" si="58"/>
        <v>0.52160000000000006</v>
      </c>
      <c r="AD165">
        <f t="shared" si="59"/>
        <v>157</v>
      </c>
      <c r="AE165">
        <v>0.48899999999999999</v>
      </c>
      <c r="AF165">
        <f t="shared" si="60"/>
        <v>170</v>
      </c>
      <c r="AG165">
        <v>0.38250000000000001</v>
      </c>
      <c r="AH165">
        <f t="shared" si="61"/>
        <v>217</v>
      </c>
      <c r="AI165">
        <f t="shared" si="62"/>
        <v>199.16666666666666</v>
      </c>
      <c r="AJ165">
        <f>IF(C165=1,(AI165/Z165),REF)</f>
        <v>415.27661940505971</v>
      </c>
      <c r="AK165">
        <f t="shared" si="63"/>
        <v>182</v>
      </c>
      <c r="AL165">
        <f>IF(B165=1,(AI165/AC165),REF)</f>
        <v>381.83793456032714</v>
      </c>
      <c r="AM165">
        <f t="shared" si="64"/>
        <v>177</v>
      </c>
      <c r="AN165">
        <f t="shared" si="65"/>
        <v>157</v>
      </c>
      <c r="AO165" t="str">
        <f t="shared" si="66"/>
        <v>Texas St.</v>
      </c>
      <c r="AP165">
        <f t="shared" si="67"/>
        <v>0.28926227608490934</v>
      </c>
      <c r="AQ165">
        <f t="shared" si="68"/>
        <v>0.28037882978665157</v>
      </c>
      <c r="AR165">
        <f t="shared" si="69"/>
        <v>0.60510191878568931</v>
      </c>
      <c r="AS165" t="str">
        <f t="shared" si="70"/>
        <v>Texas St.</v>
      </c>
      <c r="AT165">
        <f t="shared" si="71"/>
        <v>164</v>
      </c>
      <c r="AU165">
        <f t="shared" si="72"/>
        <v>159.33333333333334</v>
      </c>
      <c r="AV165">
        <v>163</v>
      </c>
      <c r="AW165" t="str">
        <f t="shared" si="73"/>
        <v>Texas St.</v>
      </c>
      <c r="AX165" t="str">
        <f t="shared" si="74"/>
        <v/>
      </c>
      <c r="AY165">
        <v>164</v>
      </c>
    </row>
    <row r="166" spans="2:51" x14ac:dyDescent="0.25">
      <c r="B166">
        <v>1</v>
      </c>
      <c r="C166">
        <v>1</v>
      </c>
      <c r="D166" t="s">
        <v>235</v>
      </c>
      <c r="E166">
        <v>72.592699999999994</v>
      </c>
      <c r="F166">
        <v>43</v>
      </c>
      <c r="G166">
        <v>71.25</v>
      </c>
      <c r="H166">
        <v>38</v>
      </c>
      <c r="I166">
        <v>106.471</v>
      </c>
      <c r="J166">
        <v>111</v>
      </c>
      <c r="K166">
        <v>102.854</v>
      </c>
      <c r="L166">
        <v>202</v>
      </c>
      <c r="M166">
        <v>100.32599999999999</v>
      </c>
      <c r="N166">
        <v>93</v>
      </c>
      <c r="O166">
        <v>103.166</v>
      </c>
      <c r="P166">
        <v>144</v>
      </c>
      <c r="Q166">
        <v>-0.31126799999999999</v>
      </c>
      <c r="R166">
        <v>173</v>
      </c>
      <c r="S166">
        <f t="shared" si="50"/>
        <v>-4.2979528244575229E-3</v>
      </c>
      <c r="T166">
        <f t="shared" si="51"/>
        <v>173</v>
      </c>
      <c r="U166">
        <f t="shared" si="52"/>
        <v>767954.2036407931</v>
      </c>
      <c r="V166">
        <f t="shared" si="53"/>
        <v>167</v>
      </c>
      <c r="W166">
        <f t="shared" si="54"/>
        <v>22.949096795798546</v>
      </c>
      <c r="X166">
        <f t="shared" si="55"/>
        <v>88</v>
      </c>
      <c r="Y166">
        <f t="shared" si="56"/>
        <v>130.5</v>
      </c>
      <c r="Z166">
        <v>0.48380000000000001</v>
      </c>
      <c r="AA166">
        <f t="shared" si="57"/>
        <v>167</v>
      </c>
      <c r="AB166">
        <v>0.49009999999999998</v>
      </c>
      <c r="AC166">
        <f t="shared" si="58"/>
        <v>0.48694999999999999</v>
      </c>
      <c r="AD166">
        <f t="shared" si="59"/>
        <v>168</v>
      </c>
      <c r="AE166">
        <v>0.71479999999999999</v>
      </c>
      <c r="AF166">
        <f t="shared" si="60"/>
        <v>90</v>
      </c>
      <c r="AG166">
        <v>0.46010000000000001</v>
      </c>
      <c r="AH166">
        <f t="shared" si="61"/>
        <v>177</v>
      </c>
      <c r="AI166">
        <f t="shared" si="62"/>
        <v>150.91666666666666</v>
      </c>
      <c r="AJ166">
        <f>IF(C166=1,(AI166/Z166),REF)</f>
        <v>311.94019567314314</v>
      </c>
      <c r="AK166">
        <f t="shared" si="63"/>
        <v>162</v>
      </c>
      <c r="AL166">
        <f>IF(B166=1,(AI166/AC166),REF)</f>
        <v>309.92230550706779</v>
      </c>
      <c r="AM166">
        <f t="shared" si="64"/>
        <v>157</v>
      </c>
      <c r="AN166">
        <f t="shared" si="65"/>
        <v>157</v>
      </c>
      <c r="AO166" t="str">
        <f t="shared" si="66"/>
        <v>North Dakota</v>
      </c>
      <c r="AP166">
        <f t="shared" si="67"/>
        <v>0.30026527006167375</v>
      </c>
      <c r="AQ166">
        <f t="shared" si="68"/>
        <v>0.26867068711163977</v>
      </c>
      <c r="AR166">
        <f t="shared" si="69"/>
        <v>0.60480218943886244</v>
      </c>
      <c r="AS166" t="str">
        <f t="shared" si="70"/>
        <v>North Dakota</v>
      </c>
      <c r="AT166">
        <f t="shared" si="71"/>
        <v>165</v>
      </c>
      <c r="AU166">
        <f t="shared" si="72"/>
        <v>163.33333333333334</v>
      </c>
      <c r="AV166">
        <v>160</v>
      </c>
      <c r="AW166" t="str">
        <f t="shared" si="73"/>
        <v>North Dakota</v>
      </c>
      <c r="AX166" t="str">
        <f t="shared" si="74"/>
        <v/>
      </c>
      <c r="AY166">
        <v>165</v>
      </c>
    </row>
    <row r="167" spans="2:51" x14ac:dyDescent="0.25">
      <c r="B167">
        <v>1</v>
      </c>
      <c r="C167">
        <v>1</v>
      </c>
      <c r="D167" t="s">
        <v>355</v>
      </c>
      <c r="E167">
        <v>75.484200000000001</v>
      </c>
      <c r="F167">
        <v>9</v>
      </c>
      <c r="G167">
        <v>73.337000000000003</v>
      </c>
      <c r="H167">
        <v>12</v>
      </c>
      <c r="I167">
        <v>98.576300000000003</v>
      </c>
      <c r="J167">
        <v>273</v>
      </c>
      <c r="K167">
        <v>100.154</v>
      </c>
      <c r="L167">
        <v>251</v>
      </c>
      <c r="M167">
        <v>98.160399999999996</v>
      </c>
      <c r="N167">
        <v>52</v>
      </c>
      <c r="O167">
        <v>101.699</v>
      </c>
      <c r="P167">
        <v>106</v>
      </c>
      <c r="Q167">
        <v>-1.5450200000000001</v>
      </c>
      <c r="R167">
        <v>190</v>
      </c>
      <c r="S167">
        <f t="shared" si="50"/>
        <v>-2.0467859499074002E-2</v>
      </c>
      <c r="T167">
        <f t="shared" si="51"/>
        <v>188</v>
      </c>
      <c r="U167">
        <f t="shared" si="52"/>
        <v>757168.70354328712</v>
      </c>
      <c r="V167">
        <f t="shared" si="53"/>
        <v>180</v>
      </c>
      <c r="W167">
        <f t="shared" si="54"/>
        <v>21.570024353204747</v>
      </c>
      <c r="X167">
        <f t="shared" si="55"/>
        <v>41</v>
      </c>
      <c r="Y167">
        <f t="shared" si="56"/>
        <v>114.5</v>
      </c>
      <c r="Z167">
        <v>0.52700000000000002</v>
      </c>
      <c r="AA167">
        <f t="shared" si="57"/>
        <v>152</v>
      </c>
      <c r="AB167">
        <v>0.35170000000000001</v>
      </c>
      <c r="AC167">
        <f t="shared" si="58"/>
        <v>0.43935000000000002</v>
      </c>
      <c r="AD167">
        <f t="shared" si="59"/>
        <v>194</v>
      </c>
      <c r="AE167">
        <v>0.64580000000000004</v>
      </c>
      <c r="AF167">
        <f t="shared" si="60"/>
        <v>106</v>
      </c>
      <c r="AG167">
        <v>0.43020000000000003</v>
      </c>
      <c r="AH167">
        <f t="shared" si="61"/>
        <v>192</v>
      </c>
      <c r="AI167">
        <f t="shared" si="62"/>
        <v>162.41666666666666</v>
      </c>
      <c r="AJ167">
        <f>IF(C167=1,(AI167/Z167),REF)</f>
        <v>308.19101834282094</v>
      </c>
      <c r="AK167">
        <f t="shared" si="63"/>
        <v>160</v>
      </c>
      <c r="AL167">
        <f>IF(B167=1,(AI167/AC167),REF)</f>
        <v>369.67489852433516</v>
      </c>
      <c r="AM167">
        <f t="shared" si="64"/>
        <v>173</v>
      </c>
      <c r="AN167">
        <f t="shared" si="65"/>
        <v>160</v>
      </c>
      <c r="AO167" t="str">
        <f t="shared" si="66"/>
        <v>Utah Valley</v>
      </c>
      <c r="AP167">
        <f t="shared" si="67"/>
        <v>0.32747261679193407</v>
      </c>
      <c r="AQ167">
        <f t="shared" si="68"/>
        <v>0.23712407816180642</v>
      </c>
      <c r="AR167">
        <f t="shared" si="69"/>
        <v>0.60295282508249892</v>
      </c>
      <c r="AS167" t="str">
        <f t="shared" si="70"/>
        <v>Utah Valley</v>
      </c>
      <c r="AT167">
        <f t="shared" si="71"/>
        <v>166</v>
      </c>
      <c r="AU167">
        <f t="shared" si="72"/>
        <v>173.33333333333334</v>
      </c>
      <c r="AV167">
        <v>173</v>
      </c>
      <c r="AW167" t="str">
        <f t="shared" si="73"/>
        <v>Utah Valley</v>
      </c>
      <c r="AX167" t="str">
        <f t="shared" si="74"/>
        <v/>
      </c>
      <c r="AY167">
        <v>166</v>
      </c>
    </row>
    <row r="168" spans="2:51" x14ac:dyDescent="0.25">
      <c r="B168">
        <v>1</v>
      </c>
      <c r="C168">
        <v>1</v>
      </c>
      <c r="D168" t="s">
        <v>369</v>
      </c>
      <c r="E168">
        <v>69.256299999999996</v>
      </c>
      <c r="F168">
        <v>188</v>
      </c>
      <c r="G168">
        <v>67.488</v>
      </c>
      <c r="H168">
        <v>211</v>
      </c>
      <c r="I168">
        <v>100.446</v>
      </c>
      <c r="J168">
        <v>236</v>
      </c>
      <c r="K168">
        <v>104.367</v>
      </c>
      <c r="L168">
        <v>171</v>
      </c>
      <c r="M168">
        <v>110.285</v>
      </c>
      <c r="N168">
        <v>319</v>
      </c>
      <c r="O168">
        <v>106.389</v>
      </c>
      <c r="P168">
        <v>207</v>
      </c>
      <c r="Q168">
        <v>-2.0223599999999999</v>
      </c>
      <c r="R168">
        <v>192</v>
      </c>
      <c r="S168">
        <f t="shared" si="50"/>
        <v>-2.9195899867593151E-2</v>
      </c>
      <c r="T168">
        <f t="shared" si="51"/>
        <v>192</v>
      </c>
      <c r="U168">
        <f t="shared" si="52"/>
        <v>754372.21777859074</v>
      </c>
      <c r="V168">
        <f t="shared" si="53"/>
        <v>184</v>
      </c>
      <c r="W168">
        <f t="shared" si="54"/>
        <v>25.268268152310259</v>
      </c>
      <c r="X168">
        <f t="shared" si="55"/>
        <v>213</v>
      </c>
      <c r="Y168">
        <f t="shared" si="56"/>
        <v>202.5</v>
      </c>
      <c r="Z168">
        <v>0.49530000000000002</v>
      </c>
      <c r="AA168">
        <f t="shared" si="57"/>
        <v>161</v>
      </c>
      <c r="AB168">
        <v>0.47239999999999999</v>
      </c>
      <c r="AC168">
        <f t="shared" si="58"/>
        <v>0.48385</v>
      </c>
      <c r="AD168">
        <f t="shared" si="59"/>
        <v>172</v>
      </c>
      <c r="AE168">
        <v>0.40550000000000003</v>
      </c>
      <c r="AF168">
        <f t="shared" si="60"/>
        <v>199</v>
      </c>
      <c r="AG168">
        <v>0.50239999999999996</v>
      </c>
      <c r="AH168">
        <f t="shared" si="61"/>
        <v>160</v>
      </c>
      <c r="AI168">
        <f t="shared" si="62"/>
        <v>184.91666666666666</v>
      </c>
      <c r="AJ168">
        <f>IF(C168=1,(AI168/Z168),REF)</f>
        <v>373.34275523251898</v>
      </c>
      <c r="AK168">
        <f t="shared" si="63"/>
        <v>172</v>
      </c>
      <c r="AL168">
        <f>IF(B168=1,(AI168/AC168),REF)</f>
        <v>382.17767214357065</v>
      </c>
      <c r="AM168">
        <f t="shared" si="64"/>
        <v>178</v>
      </c>
      <c r="AN168">
        <f t="shared" si="65"/>
        <v>172</v>
      </c>
      <c r="AO168" t="str">
        <f t="shared" si="66"/>
        <v>Washington St.</v>
      </c>
      <c r="AP168">
        <f t="shared" si="67"/>
        <v>0.30192837384494225</v>
      </c>
      <c r="AQ168">
        <f t="shared" si="68"/>
        <v>0.26005793017569828</v>
      </c>
      <c r="AR168">
        <f t="shared" si="69"/>
        <v>0.6018361829767277</v>
      </c>
      <c r="AS168" t="str">
        <f t="shared" si="70"/>
        <v>Washington St.</v>
      </c>
      <c r="AT168">
        <f t="shared" si="71"/>
        <v>167</v>
      </c>
      <c r="AU168">
        <f t="shared" si="72"/>
        <v>170.33333333333334</v>
      </c>
      <c r="AV168">
        <v>170</v>
      </c>
      <c r="AW168" t="str">
        <f t="shared" si="73"/>
        <v>Washington St.</v>
      </c>
      <c r="AX168" t="str">
        <f t="shared" si="74"/>
        <v/>
      </c>
      <c r="AY168">
        <v>167</v>
      </c>
    </row>
    <row r="169" spans="2:51" x14ac:dyDescent="0.25">
      <c r="B169">
        <v>1</v>
      </c>
      <c r="C169">
        <v>1</v>
      </c>
      <c r="D169" t="s">
        <v>186</v>
      </c>
      <c r="E169">
        <v>68.564800000000005</v>
      </c>
      <c r="F169">
        <v>231</v>
      </c>
      <c r="G169">
        <v>67.215599999999995</v>
      </c>
      <c r="H169">
        <v>217</v>
      </c>
      <c r="I169">
        <v>101.39</v>
      </c>
      <c r="J169">
        <v>214</v>
      </c>
      <c r="K169">
        <v>103.157</v>
      </c>
      <c r="L169">
        <v>194</v>
      </c>
      <c r="M169">
        <v>103.709</v>
      </c>
      <c r="N169">
        <v>179</v>
      </c>
      <c r="O169">
        <v>103.17700000000001</v>
      </c>
      <c r="P169">
        <v>146</v>
      </c>
      <c r="Q169">
        <v>-2.02852E-2</v>
      </c>
      <c r="R169">
        <v>167</v>
      </c>
      <c r="S169">
        <f t="shared" si="50"/>
        <v>-2.9169486383698675E-4</v>
      </c>
      <c r="T169">
        <f t="shared" si="51"/>
        <v>167</v>
      </c>
      <c r="U169">
        <f t="shared" si="52"/>
        <v>729623.17601535528</v>
      </c>
      <c r="V169">
        <f t="shared" si="53"/>
        <v>217</v>
      </c>
      <c r="W169">
        <f t="shared" si="54"/>
        <v>24.301407062558209</v>
      </c>
      <c r="X169">
        <f t="shared" si="55"/>
        <v>161</v>
      </c>
      <c r="Y169">
        <f t="shared" si="56"/>
        <v>164</v>
      </c>
      <c r="Z169">
        <v>0.48509999999999998</v>
      </c>
      <c r="AA169">
        <f t="shared" si="57"/>
        <v>165</v>
      </c>
      <c r="AB169">
        <v>0.48299999999999998</v>
      </c>
      <c r="AC169">
        <f t="shared" si="58"/>
        <v>0.48404999999999998</v>
      </c>
      <c r="AD169">
        <f t="shared" si="59"/>
        <v>171</v>
      </c>
      <c r="AE169">
        <v>0.53029999999999999</v>
      </c>
      <c r="AF169">
        <f t="shared" si="60"/>
        <v>153</v>
      </c>
      <c r="AG169">
        <v>0.50249999999999995</v>
      </c>
      <c r="AH169">
        <f t="shared" si="61"/>
        <v>159</v>
      </c>
      <c r="AI169">
        <f t="shared" si="62"/>
        <v>171.83333333333334</v>
      </c>
      <c r="AJ169">
        <f>IF(C169=1,(AI169/Z169),REF)</f>
        <v>354.22249707963999</v>
      </c>
      <c r="AK169">
        <f t="shared" si="63"/>
        <v>169</v>
      </c>
      <c r="AL169">
        <f>IF(B169=1,(AI169/AC169),REF)</f>
        <v>354.99087559825091</v>
      </c>
      <c r="AM169">
        <f t="shared" si="64"/>
        <v>172</v>
      </c>
      <c r="AN169">
        <f t="shared" si="65"/>
        <v>169</v>
      </c>
      <c r="AO169" t="str">
        <f t="shared" si="66"/>
        <v>Loyola Marymount</v>
      </c>
      <c r="AP169">
        <f t="shared" si="67"/>
        <v>0.29726928145927722</v>
      </c>
      <c r="AQ169">
        <f t="shared" si="68"/>
        <v>0.26257634318487927</v>
      </c>
      <c r="AR169">
        <f t="shared" si="69"/>
        <v>0.60091814385102138</v>
      </c>
      <c r="AS169" t="str">
        <f t="shared" si="70"/>
        <v>Loyola Marymount</v>
      </c>
      <c r="AT169">
        <f t="shared" si="71"/>
        <v>168</v>
      </c>
      <c r="AU169">
        <f t="shared" si="72"/>
        <v>169.33333333333334</v>
      </c>
      <c r="AV169">
        <v>169</v>
      </c>
      <c r="AW169" t="str">
        <f t="shared" si="73"/>
        <v>Loyola Marymount</v>
      </c>
      <c r="AX169" t="str">
        <f t="shared" si="74"/>
        <v/>
      </c>
      <c r="AY169">
        <v>168</v>
      </c>
    </row>
    <row r="170" spans="2:51" x14ac:dyDescent="0.25">
      <c r="B170">
        <v>1</v>
      </c>
      <c r="C170">
        <v>1</v>
      </c>
      <c r="D170" t="s">
        <v>221</v>
      </c>
      <c r="E170">
        <v>75.7714</v>
      </c>
      <c r="F170">
        <v>7</v>
      </c>
      <c r="G170">
        <v>73.656999999999996</v>
      </c>
      <c r="H170">
        <v>9</v>
      </c>
      <c r="I170">
        <v>108.145</v>
      </c>
      <c r="J170">
        <v>81</v>
      </c>
      <c r="K170">
        <v>108.497</v>
      </c>
      <c r="L170">
        <v>97</v>
      </c>
      <c r="M170">
        <v>109.896</v>
      </c>
      <c r="N170">
        <v>310</v>
      </c>
      <c r="O170">
        <v>108.893</v>
      </c>
      <c r="P170">
        <v>256</v>
      </c>
      <c r="Q170">
        <v>-0.39672099999999999</v>
      </c>
      <c r="R170">
        <v>175</v>
      </c>
      <c r="S170">
        <f t="shared" si="50"/>
        <v>-5.2262463145725272E-3</v>
      </c>
      <c r="T170">
        <f t="shared" si="51"/>
        <v>175</v>
      </c>
      <c r="U170">
        <f t="shared" si="52"/>
        <v>891950.5371505426</v>
      </c>
      <c r="V170">
        <f t="shared" si="53"/>
        <v>45</v>
      </c>
      <c r="W170">
        <f t="shared" si="54"/>
        <v>23.971467890074397</v>
      </c>
      <c r="X170">
        <f t="shared" si="55"/>
        <v>146</v>
      </c>
      <c r="Y170">
        <f t="shared" si="56"/>
        <v>160.5</v>
      </c>
      <c r="Z170">
        <v>0.498</v>
      </c>
      <c r="AA170">
        <f t="shared" si="57"/>
        <v>159</v>
      </c>
      <c r="AB170">
        <v>0.39119999999999999</v>
      </c>
      <c r="AC170">
        <f t="shared" si="58"/>
        <v>0.4446</v>
      </c>
      <c r="AD170">
        <f t="shared" si="59"/>
        <v>191</v>
      </c>
      <c r="AE170">
        <v>0.628</v>
      </c>
      <c r="AF170">
        <f t="shared" si="60"/>
        <v>114</v>
      </c>
      <c r="AG170">
        <v>0.43959999999999999</v>
      </c>
      <c r="AH170">
        <f t="shared" si="61"/>
        <v>187</v>
      </c>
      <c r="AI170">
        <f t="shared" si="62"/>
        <v>145.41666666666666</v>
      </c>
      <c r="AJ170">
        <f>IF(C170=1,(AI170/Z170),REF)</f>
        <v>292.00133868808564</v>
      </c>
      <c r="AK170">
        <f t="shared" si="63"/>
        <v>153</v>
      </c>
      <c r="AL170">
        <f>IF(B170=1,(AI170/AC170),REF)</f>
        <v>327.07302444144545</v>
      </c>
      <c r="AM170">
        <f t="shared" si="64"/>
        <v>164</v>
      </c>
      <c r="AN170">
        <f t="shared" si="65"/>
        <v>153</v>
      </c>
      <c r="AO170" t="str">
        <f t="shared" si="66"/>
        <v>Nebraska Omaha</v>
      </c>
      <c r="AP170">
        <f t="shared" si="67"/>
        <v>0.31112666323559496</v>
      </c>
      <c r="AQ170">
        <f t="shared" si="68"/>
        <v>0.24365839974500475</v>
      </c>
      <c r="AR170">
        <f t="shared" si="69"/>
        <v>0.59873949344947375</v>
      </c>
      <c r="AS170" t="str">
        <f t="shared" si="70"/>
        <v>Nebraska Omaha</v>
      </c>
      <c r="AT170">
        <f t="shared" si="71"/>
        <v>169</v>
      </c>
      <c r="AU170">
        <f t="shared" si="72"/>
        <v>171</v>
      </c>
      <c r="AV170">
        <v>180</v>
      </c>
      <c r="AW170" t="str">
        <f t="shared" si="73"/>
        <v>Nebraska Omaha</v>
      </c>
      <c r="AX170" t="str">
        <f t="shared" si="74"/>
        <v/>
      </c>
      <c r="AY170">
        <v>169</v>
      </c>
    </row>
    <row r="171" spans="2:51" x14ac:dyDescent="0.25">
      <c r="B171">
        <v>1</v>
      </c>
      <c r="C171">
        <v>1</v>
      </c>
      <c r="D171" t="s">
        <v>164</v>
      </c>
      <c r="E171">
        <v>64.9709</v>
      </c>
      <c r="F171">
        <v>331</v>
      </c>
      <c r="G171">
        <v>63.572800000000001</v>
      </c>
      <c r="H171">
        <v>329</v>
      </c>
      <c r="I171">
        <v>105.63</v>
      </c>
      <c r="J171">
        <v>128</v>
      </c>
      <c r="K171">
        <v>105.363</v>
      </c>
      <c r="L171">
        <v>153</v>
      </c>
      <c r="M171">
        <v>103.90900000000001</v>
      </c>
      <c r="N171">
        <v>185</v>
      </c>
      <c r="O171">
        <v>104.78</v>
      </c>
      <c r="P171">
        <v>177</v>
      </c>
      <c r="Q171">
        <v>0.58324500000000001</v>
      </c>
      <c r="R171">
        <v>158</v>
      </c>
      <c r="S171">
        <f t="shared" si="50"/>
        <v>8.973248023345811E-3</v>
      </c>
      <c r="T171">
        <f t="shared" si="51"/>
        <v>158</v>
      </c>
      <c r="U171">
        <f t="shared" si="52"/>
        <v>721265.46535752201</v>
      </c>
      <c r="V171">
        <f t="shared" si="53"/>
        <v>229</v>
      </c>
      <c r="W171">
        <f t="shared" si="54"/>
        <v>26.286123727559463</v>
      </c>
      <c r="X171">
        <f t="shared" si="55"/>
        <v>276</v>
      </c>
      <c r="Y171">
        <f t="shared" si="56"/>
        <v>217</v>
      </c>
      <c r="Z171">
        <v>0.55020000000000002</v>
      </c>
      <c r="AA171">
        <f t="shared" si="57"/>
        <v>146</v>
      </c>
      <c r="AB171">
        <v>0.2621</v>
      </c>
      <c r="AC171">
        <f t="shared" si="58"/>
        <v>0.40615000000000001</v>
      </c>
      <c r="AD171">
        <f t="shared" si="59"/>
        <v>206</v>
      </c>
      <c r="AE171">
        <v>0.73009999999999997</v>
      </c>
      <c r="AF171">
        <f t="shared" si="60"/>
        <v>86</v>
      </c>
      <c r="AG171">
        <v>0.40160000000000001</v>
      </c>
      <c r="AH171">
        <f t="shared" si="61"/>
        <v>208</v>
      </c>
      <c r="AI171">
        <f t="shared" si="62"/>
        <v>184</v>
      </c>
      <c r="AJ171">
        <f>IF(C171=1,(AI171/Z171),REF)</f>
        <v>334.42384587422754</v>
      </c>
      <c r="AK171">
        <f t="shared" si="63"/>
        <v>165</v>
      </c>
      <c r="AL171">
        <f>IF(B171=1,(AI171/AC171),REF)</f>
        <v>453.03459313061677</v>
      </c>
      <c r="AM171">
        <f t="shared" si="64"/>
        <v>199</v>
      </c>
      <c r="AN171">
        <f t="shared" si="65"/>
        <v>165</v>
      </c>
      <c r="AO171" t="str">
        <f t="shared" si="66"/>
        <v>Jacksonville St.</v>
      </c>
      <c r="AP171">
        <f t="shared" si="67"/>
        <v>0.33910737508267674</v>
      </c>
      <c r="AQ171">
        <f t="shared" si="68"/>
        <v>0.21370395367326397</v>
      </c>
      <c r="AR171">
        <f t="shared" si="69"/>
        <v>0.59788653875532494</v>
      </c>
      <c r="AS171" t="str">
        <f t="shared" si="70"/>
        <v>Jacksonville St.</v>
      </c>
      <c r="AT171">
        <f t="shared" si="71"/>
        <v>170</v>
      </c>
      <c r="AU171">
        <f t="shared" si="72"/>
        <v>180.33333333333334</v>
      </c>
      <c r="AV171">
        <v>178</v>
      </c>
      <c r="AW171" t="str">
        <f t="shared" si="73"/>
        <v>Jacksonville St.</v>
      </c>
      <c r="AX171" t="str">
        <f t="shared" si="74"/>
        <v/>
      </c>
      <c r="AY171">
        <v>170</v>
      </c>
    </row>
    <row r="172" spans="2:51" x14ac:dyDescent="0.25">
      <c r="B172">
        <v>1</v>
      </c>
      <c r="C172">
        <v>1</v>
      </c>
      <c r="D172" t="s">
        <v>210</v>
      </c>
      <c r="E172">
        <v>70.428299999999993</v>
      </c>
      <c r="F172">
        <v>121</v>
      </c>
      <c r="G172">
        <v>67.894599999999997</v>
      </c>
      <c r="H172">
        <v>187</v>
      </c>
      <c r="I172">
        <v>97.339200000000005</v>
      </c>
      <c r="J172">
        <v>296</v>
      </c>
      <c r="K172">
        <v>101.304</v>
      </c>
      <c r="L172">
        <v>229</v>
      </c>
      <c r="M172">
        <v>102.767</v>
      </c>
      <c r="N172">
        <v>155</v>
      </c>
      <c r="O172">
        <v>101.072</v>
      </c>
      <c r="P172">
        <v>98</v>
      </c>
      <c r="Q172">
        <v>0.23169999999999999</v>
      </c>
      <c r="R172">
        <v>164</v>
      </c>
      <c r="S172">
        <f t="shared" si="50"/>
        <v>3.2941303424901544E-3</v>
      </c>
      <c r="T172">
        <f t="shared" si="51"/>
        <v>163</v>
      </c>
      <c r="U172">
        <f t="shared" si="52"/>
        <v>722770.45804817276</v>
      </c>
      <c r="V172">
        <f t="shared" si="53"/>
        <v>226</v>
      </c>
      <c r="W172">
        <f t="shared" si="54"/>
        <v>22.890863190417832</v>
      </c>
      <c r="X172">
        <f t="shared" si="55"/>
        <v>86</v>
      </c>
      <c r="Y172">
        <f t="shared" si="56"/>
        <v>124.5</v>
      </c>
      <c r="Z172">
        <v>0.43340000000000001</v>
      </c>
      <c r="AA172">
        <f t="shared" si="57"/>
        <v>188</v>
      </c>
      <c r="AB172">
        <v>0.61070000000000002</v>
      </c>
      <c r="AC172">
        <f t="shared" si="58"/>
        <v>0.52205000000000001</v>
      </c>
      <c r="AD172">
        <f t="shared" si="59"/>
        <v>156</v>
      </c>
      <c r="AE172">
        <v>0.4052</v>
      </c>
      <c r="AF172">
        <f t="shared" si="60"/>
        <v>200</v>
      </c>
      <c r="AG172">
        <v>0.50770000000000004</v>
      </c>
      <c r="AH172">
        <f t="shared" si="61"/>
        <v>158</v>
      </c>
      <c r="AI172">
        <f t="shared" si="62"/>
        <v>171.25</v>
      </c>
      <c r="AJ172">
        <f>IF(C172=1,(AI172/Z172),REF)</f>
        <v>395.13151822796493</v>
      </c>
      <c r="AK172">
        <f t="shared" si="63"/>
        <v>179</v>
      </c>
      <c r="AL172">
        <f>IF(B172=1,(AI172/AC172),REF)</f>
        <v>328.03371324585765</v>
      </c>
      <c r="AM172">
        <f t="shared" si="64"/>
        <v>166</v>
      </c>
      <c r="AN172">
        <f t="shared" si="65"/>
        <v>156</v>
      </c>
      <c r="AO172" t="str">
        <f t="shared" si="66"/>
        <v>Missouri</v>
      </c>
      <c r="AP172">
        <f t="shared" si="67"/>
        <v>0.26270062888188583</v>
      </c>
      <c r="AQ172">
        <f t="shared" si="68"/>
        <v>0.28599919464836959</v>
      </c>
      <c r="AR172">
        <f t="shared" si="69"/>
        <v>0.59610385434717639</v>
      </c>
      <c r="AS172" t="str">
        <f t="shared" si="70"/>
        <v>Missouri</v>
      </c>
      <c r="AT172">
        <f t="shared" si="71"/>
        <v>171</v>
      </c>
      <c r="AU172">
        <f t="shared" si="72"/>
        <v>161</v>
      </c>
      <c r="AV172">
        <v>166</v>
      </c>
      <c r="AW172" t="str">
        <f t="shared" si="73"/>
        <v>Missouri</v>
      </c>
      <c r="AX172" t="str">
        <f t="shared" si="74"/>
        <v/>
      </c>
      <c r="AY172">
        <v>171</v>
      </c>
    </row>
    <row r="173" spans="2:51" x14ac:dyDescent="0.25">
      <c r="B173">
        <v>1</v>
      </c>
      <c r="C173">
        <v>1</v>
      </c>
      <c r="D173" t="s">
        <v>239</v>
      </c>
      <c r="E173">
        <v>67.225300000000004</v>
      </c>
      <c r="F173">
        <v>279</v>
      </c>
      <c r="G173">
        <v>65.967299999999994</v>
      </c>
      <c r="H173">
        <v>272</v>
      </c>
      <c r="I173">
        <v>105.803</v>
      </c>
      <c r="J173">
        <v>124</v>
      </c>
      <c r="K173">
        <v>107.05500000000001</v>
      </c>
      <c r="L173">
        <v>124</v>
      </c>
      <c r="M173">
        <v>105.896</v>
      </c>
      <c r="N173">
        <v>225</v>
      </c>
      <c r="O173">
        <v>106.42100000000001</v>
      </c>
      <c r="P173">
        <v>209</v>
      </c>
      <c r="Q173">
        <v>0.63397599999999998</v>
      </c>
      <c r="R173">
        <v>157</v>
      </c>
      <c r="S173">
        <f t="shared" si="50"/>
        <v>9.4309731604024123E-3</v>
      </c>
      <c r="T173">
        <f t="shared" si="51"/>
        <v>157</v>
      </c>
      <c r="U173">
        <f t="shared" si="52"/>
        <v>770453.90483753267</v>
      </c>
      <c r="V173">
        <f t="shared" si="53"/>
        <v>163</v>
      </c>
      <c r="W173">
        <f t="shared" si="54"/>
        <v>26.044197966960496</v>
      </c>
      <c r="X173">
        <f t="shared" si="55"/>
        <v>255</v>
      </c>
      <c r="Y173">
        <f t="shared" si="56"/>
        <v>206</v>
      </c>
      <c r="Z173">
        <v>0.40860000000000002</v>
      </c>
      <c r="AA173">
        <f t="shared" si="57"/>
        <v>194</v>
      </c>
      <c r="AB173">
        <v>0.69</v>
      </c>
      <c r="AC173">
        <f t="shared" si="58"/>
        <v>0.54930000000000001</v>
      </c>
      <c r="AD173">
        <f t="shared" si="59"/>
        <v>140</v>
      </c>
      <c r="AE173">
        <v>0.25109999999999999</v>
      </c>
      <c r="AF173">
        <f t="shared" si="60"/>
        <v>267</v>
      </c>
      <c r="AG173">
        <v>0.57320000000000004</v>
      </c>
      <c r="AH173">
        <f t="shared" si="61"/>
        <v>134</v>
      </c>
      <c r="AI173">
        <f t="shared" si="62"/>
        <v>177.83333333333334</v>
      </c>
      <c r="AJ173">
        <f>IF(C173=1,(AI173/Z173),REF)</f>
        <v>435.22597487355199</v>
      </c>
      <c r="AK173">
        <f t="shared" si="63"/>
        <v>188</v>
      </c>
      <c r="AL173">
        <f>IF(B173=1,(AI173/AC173),REF)</f>
        <v>323.74537289884097</v>
      </c>
      <c r="AM173">
        <f t="shared" si="64"/>
        <v>163</v>
      </c>
      <c r="AN173">
        <f t="shared" si="65"/>
        <v>140</v>
      </c>
      <c r="AO173" t="str">
        <f t="shared" si="66"/>
        <v>Northeastern</v>
      </c>
      <c r="AP173">
        <f t="shared" si="67"/>
        <v>0.24528627865918626</v>
      </c>
      <c r="AQ173">
        <f t="shared" si="68"/>
        <v>0.30142319773868664</v>
      </c>
      <c r="AR173">
        <f t="shared" si="69"/>
        <v>0.59523799132471833</v>
      </c>
      <c r="AS173" t="str">
        <f t="shared" si="70"/>
        <v>Northeastern</v>
      </c>
      <c r="AT173">
        <f t="shared" si="71"/>
        <v>172</v>
      </c>
      <c r="AU173">
        <f t="shared" si="72"/>
        <v>150.66666666666666</v>
      </c>
      <c r="AV173">
        <v>159</v>
      </c>
      <c r="AW173" t="str">
        <f t="shared" si="73"/>
        <v>Northeastern</v>
      </c>
      <c r="AX173" t="str">
        <f t="shared" si="74"/>
        <v/>
      </c>
      <c r="AY173">
        <v>172</v>
      </c>
    </row>
    <row r="174" spans="2:51" x14ac:dyDescent="0.25">
      <c r="B174">
        <v>1</v>
      </c>
      <c r="C174">
        <v>1</v>
      </c>
      <c r="D174" t="s">
        <v>75</v>
      </c>
      <c r="E174">
        <v>71.543899999999994</v>
      </c>
      <c r="F174">
        <v>72</v>
      </c>
      <c r="G174">
        <v>69.564099999999996</v>
      </c>
      <c r="H174">
        <v>92</v>
      </c>
      <c r="I174">
        <v>108.696</v>
      </c>
      <c r="J174">
        <v>72</v>
      </c>
      <c r="K174">
        <v>108.35</v>
      </c>
      <c r="L174">
        <v>102</v>
      </c>
      <c r="M174">
        <v>107.569</v>
      </c>
      <c r="N174">
        <v>263</v>
      </c>
      <c r="O174">
        <v>109.976</v>
      </c>
      <c r="P174">
        <v>284</v>
      </c>
      <c r="Q174">
        <v>-1.6259699999999999</v>
      </c>
      <c r="R174">
        <v>191</v>
      </c>
      <c r="S174">
        <f t="shared" si="50"/>
        <v>-2.2727304494163793E-2</v>
      </c>
      <c r="T174">
        <f t="shared" si="51"/>
        <v>191</v>
      </c>
      <c r="U174">
        <f t="shared" si="52"/>
        <v>839905.53256774973</v>
      </c>
      <c r="V174">
        <f t="shared" si="53"/>
        <v>78</v>
      </c>
      <c r="W174">
        <f t="shared" si="54"/>
        <v>25.793130814281401</v>
      </c>
      <c r="X174">
        <f t="shared" si="55"/>
        <v>245</v>
      </c>
      <c r="Y174">
        <f t="shared" si="56"/>
        <v>218</v>
      </c>
      <c r="Z174">
        <v>0.50600000000000001</v>
      </c>
      <c r="AA174">
        <f t="shared" si="57"/>
        <v>157</v>
      </c>
      <c r="AB174">
        <v>0.36020000000000002</v>
      </c>
      <c r="AC174">
        <f t="shared" si="58"/>
        <v>0.43310000000000004</v>
      </c>
      <c r="AD174">
        <f t="shared" si="59"/>
        <v>198</v>
      </c>
      <c r="AE174">
        <v>0.55700000000000005</v>
      </c>
      <c r="AF174">
        <f t="shared" si="60"/>
        <v>139</v>
      </c>
      <c r="AG174">
        <v>0.51829999999999998</v>
      </c>
      <c r="AH174">
        <f t="shared" si="61"/>
        <v>156</v>
      </c>
      <c r="AI174">
        <f t="shared" si="62"/>
        <v>163.33333333333334</v>
      </c>
      <c r="AJ174">
        <f>IF(C174=1,(AI174/Z174),REF)</f>
        <v>322.79314888010543</v>
      </c>
      <c r="AK174">
        <f t="shared" si="63"/>
        <v>164</v>
      </c>
      <c r="AL174">
        <f>IF(B174=1,(AI174/AC174),REF)</f>
        <v>377.12614484722542</v>
      </c>
      <c r="AM174">
        <f t="shared" si="64"/>
        <v>175</v>
      </c>
      <c r="AN174">
        <f t="shared" si="65"/>
        <v>164</v>
      </c>
      <c r="AO174" t="str">
        <f t="shared" si="66"/>
        <v>Canisius</v>
      </c>
      <c r="AP174">
        <f t="shared" si="67"/>
        <v>0.31297126032593986</v>
      </c>
      <c r="AQ174">
        <f t="shared" si="68"/>
        <v>0.23316849720051108</v>
      </c>
      <c r="AR174">
        <f t="shared" si="69"/>
        <v>0.59498979779049599</v>
      </c>
      <c r="AS174" t="str">
        <f t="shared" si="70"/>
        <v>Canisius</v>
      </c>
      <c r="AT174">
        <f t="shared" si="71"/>
        <v>173</v>
      </c>
      <c r="AU174">
        <f t="shared" si="72"/>
        <v>178.33333333333334</v>
      </c>
      <c r="AV174">
        <v>179</v>
      </c>
      <c r="AW174" t="str">
        <f t="shared" si="73"/>
        <v>Canisius</v>
      </c>
      <c r="AX174" t="str">
        <f t="shared" si="74"/>
        <v/>
      </c>
      <c r="AY174">
        <v>173</v>
      </c>
    </row>
    <row r="175" spans="2:51" x14ac:dyDescent="0.25">
      <c r="B175">
        <v>1</v>
      </c>
      <c r="C175">
        <v>1</v>
      </c>
      <c r="D175" t="s">
        <v>299</v>
      </c>
      <c r="E175">
        <v>72.793000000000006</v>
      </c>
      <c r="F175">
        <v>40</v>
      </c>
      <c r="G175">
        <v>70.642499999999998</v>
      </c>
      <c r="H175">
        <v>55</v>
      </c>
      <c r="I175">
        <v>105.33799999999999</v>
      </c>
      <c r="J175">
        <v>138</v>
      </c>
      <c r="K175">
        <v>103.81699999999999</v>
      </c>
      <c r="L175">
        <v>185</v>
      </c>
      <c r="M175">
        <v>102.32299999999999</v>
      </c>
      <c r="N175">
        <v>145</v>
      </c>
      <c r="O175">
        <v>102.22799999999999</v>
      </c>
      <c r="P175">
        <v>120</v>
      </c>
      <c r="Q175">
        <v>1.58921</v>
      </c>
      <c r="R175">
        <v>144</v>
      </c>
      <c r="S175">
        <f t="shared" si="50"/>
        <v>2.1829022021348187E-2</v>
      </c>
      <c r="T175">
        <f t="shared" si="51"/>
        <v>144</v>
      </c>
      <c r="U175">
        <f t="shared" si="52"/>
        <v>784560.73301277705</v>
      </c>
      <c r="V175">
        <f t="shared" si="53"/>
        <v>145</v>
      </c>
      <c r="W175">
        <f t="shared" si="54"/>
        <v>22.553926699944363</v>
      </c>
      <c r="X175">
        <f t="shared" si="55"/>
        <v>71</v>
      </c>
      <c r="Y175">
        <f t="shared" si="56"/>
        <v>107.5</v>
      </c>
      <c r="Z175">
        <v>0.4289</v>
      </c>
      <c r="AA175">
        <f t="shared" si="57"/>
        <v>189</v>
      </c>
      <c r="AB175">
        <v>0.56059999999999999</v>
      </c>
      <c r="AC175">
        <f t="shared" si="58"/>
        <v>0.49475000000000002</v>
      </c>
      <c r="AD175">
        <f t="shared" si="59"/>
        <v>164</v>
      </c>
      <c r="AE175">
        <v>0.60809999999999997</v>
      </c>
      <c r="AF175">
        <f t="shared" si="60"/>
        <v>123</v>
      </c>
      <c r="AG175">
        <v>0.39839999999999998</v>
      </c>
      <c r="AH175">
        <f t="shared" si="61"/>
        <v>209</v>
      </c>
      <c r="AI175">
        <f t="shared" si="62"/>
        <v>148.75</v>
      </c>
      <c r="AJ175">
        <f>IF(C175=1,(AI175/Z175),REF)</f>
        <v>346.81743996269529</v>
      </c>
      <c r="AK175">
        <f t="shared" si="63"/>
        <v>168</v>
      </c>
      <c r="AL175">
        <f>IF(B175=1,(AI175/AC175),REF)</f>
        <v>300.65689742294086</v>
      </c>
      <c r="AM175">
        <f t="shared" si="64"/>
        <v>155</v>
      </c>
      <c r="AN175">
        <f t="shared" si="65"/>
        <v>155</v>
      </c>
      <c r="AO175" t="str">
        <f t="shared" si="66"/>
        <v>South Dakota</v>
      </c>
      <c r="AP175">
        <f t="shared" si="67"/>
        <v>0.26338578132225215</v>
      </c>
      <c r="AQ175">
        <f t="shared" si="68"/>
        <v>0.27401190153545996</v>
      </c>
      <c r="AR175">
        <f t="shared" si="69"/>
        <v>0.59116173835697328</v>
      </c>
      <c r="AS175" t="str">
        <f t="shared" si="70"/>
        <v>South Dakota</v>
      </c>
      <c r="AT175">
        <f t="shared" si="71"/>
        <v>174</v>
      </c>
      <c r="AU175">
        <f t="shared" si="72"/>
        <v>164.33333333333334</v>
      </c>
      <c r="AV175">
        <v>167</v>
      </c>
      <c r="AW175" t="str">
        <f t="shared" si="73"/>
        <v>South Dakota</v>
      </c>
      <c r="AX175" t="str">
        <f t="shared" si="74"/>
        <v/>
      </c>
      <c r="AY175">
        <v>174</v>
      </c>
    </row>
    <row r="176" spans="2:51" x14ac:dyDescent="0.25">
      <c r="B176">
        <v>1</v>
      </c>
      <c r="C176">
        <v>1</v>
      </c>
      <c r="D176" t="s">
        <v>370</v>
      </c>
      <c r="E176">
        <v>68.707800000000006</v>
      </c>
      <c r="F176">
        <v>223</v>
      </c>
      <c r="G176">
        <v>66.448999999999998</v>
      </c>
      <c r="H176">
        <v>253</v>
      </c>
      <c r="I176">
        <v>110.982</v>
      </c>
      <c r="J176">
        <v>42</v>
      </c>
      <c r="K176">
        <v>108.27800000000001</v>
      </c>
      <c r="L176">
        <v>104</v>
      </c>
      <c r="M176">
        <v>106.45</v>
      </c>
      <c r="N176">
        <v>239</v>
      </c>
      <c r="O176">
        <v>109.015</v>
      </c>
      <c r="P176">
        <v>259</v>
      </c>
      <c r="Q176">
        <v>-0.73707400000000001</v>
      </c>
      <c r="R176">
        <v>181</v>
      </c>
      <c r="S176">
        <f t="shared" si="50"/>
        <v>-1.0726584172393741E-2</v>
      </c>
      <c r="T176">
        <f t="shared" si="51"/>
        <v>181</v>
      </c>
      <c r="U176">
        <f t="shared" si="52"/>
        <v>805538.85518801538</v>
      </c>
      <c r="V176">
        <f t="shared" si="53"/>
        <v>108</v>
      </c>
      <c r="W176">
        <f t="shared" si="54"/>
        <v>26.48329217000374</v>
      </c>
      <c r="X176">
        <f t="shared" si="55"/>
        <v>279</v>
      </c>
      <c r="Y176">
        <f t="shared" si="56"/>
        <v>230</v>
      </c>
      <c r="Z176">
        <v>0.46179999999999999</v>
      </c>
      <c r="AA176">
        <f t="shared" si="57"/>
        <v>173</v>
      </c>
      <c r="AB176">
        <v>0.49309999999999998</v>
      </c>
      <c r="AC176">
        <f t="shared" si="58"/>
        <v>0.47744999999999999</v>
      </c>
      <c r="AD176">
        <f t="shared" si="59"/>
        <v>176</v>
      </c>
      <c r="AE176">
        <v>0.39800000000000002</v>
      </c>
      <c r="AF176">
        <f t="shared" si="60"/>
        <v>203</v>
      </c>
      <c r="AG176">
        <v>0.42599999999999999</v>
      </c>
      <c r="AH176">
        <f t="shared" si="61"/>
        <v>195</v>
      </c>
      <c r="AI176">
        <f t="shared" si="62"/>
        <v>182.16666666666666</v>
      </c>
      <c r="AJ176">
        <f>IF(C176=1,(AI176/Z176),REF)</f>
        <v>394.47091092825178</v>
      </c>
      <c r="AK176">
        <f t="shared" si="63"/>
        <v>178</v>
      </c>
      <c r="AL176">
        <f>IF(B176=1,(AI176/AC176),REF)</f>
        <v>381.54082451914684</v>
      </c>
      <c r="AM176">
        <f t="shared" si="64"/>
        <v>176</v>
      </c>
      <c r="AN176">
        <f t="shared" si="65"/>
        <v>176</v>
      </c>
      <c r="AO176" t="str">
        <f t="shared" si="66"/>
        <v>Weber St.</v>
      </c>
      <c r="AP176">
        <f t="shared" si="67"/>
        <v>0.27996181672322401</v>
      </c>
      <c r="AQ176">
        <f t="shared" si="68"/>
        <v>0.25667158415535651</v>
      </c>
      <c r="AR176">
        <f t="shared" si="69"/>
        <v>0.59082529687688545</v>
      </c>
      <c r="AS176" t="str">
        <f t="shared" si="70"/>
        <v>Weber St.</v>
      </c>
      <c r="AT176">
        <f t="shared" si="71"/>
        <v>175</v>
      </c>
      <c r="AU176">
        <f t="shared" si="72"/>
        <v>175.66666666666666</v>
      </c>
      <c r="AV176">
        <v>176</v>
      </c>
      <c r="AW176" t="str">
        <f t="shared" si="73"/>
        <v>Weber St.</v>
      </c>
      <c r="AX176" t="str">
        <f t="shared" si="74"/>
        <v/>
      </c>
      <c r="AY176">
        <v>175</v>
      </c>
    </row>
    <row r="177" spans="2:51" x14ac:dyDescent="0.25">
      <c r="B177">
        <v>1</v>
      </c>
      <c r="C177">
        <v>1</v>
      </c>
      <c r="D177" t="s">
        <v>60</v>
      </c>
      <c r="E177">
        <v>69.905500000000004</v>
      </c>
      <c r="F177">
        <v>154</v>
      </c>
      <c r="G177">
        <v>69.564499999999995</v>
      </c>
      <c r="H177">
        <v>90</v>
      </c>
      <c r="I177">
        <v>102.176</v>
      </c>
      <c r="J177">
        <v>195</v>
      </c>
      <c r="K177">
        <v>101.36199999999999</v>
      </c>
      <c r="L177">
        <v>227</v>
      </c>
      <c r="M177">
        <v>100.267</v>
      </c>
      <c r="N177">
        <v>91</v>
      </c>
      <c r="O177">
        <v>103.444</v>
      </c>
      <c r="P177">
        <v>157</v>
      </c>
      <c r="Q177">
        <v>-2.08188</v>
      </c>
      <c r="R177">
        <v>193</v>
      </c>
      <c r="S177">
        <f t="shared" si="50"/>
        <v>-2.9783064279634761E-2</v>
      </c>
      <c r="T177">
        <f t="shared" si="51"/>
        <v>193</v>
      </c>
      <c r="U177">
        <f t="shared" si="52"/>
        <v>718226.93597834196</v>
      </c>
      <c r="V177">
        <f t="shared" si="53"/>
        <v>233</v>
      </c>
      <c r="W177">
        <f t="shared" si="54"/>
        <v>23.934102280544423</v>
      </c>
      <c r="X177">
        <f t="shared" si="55"/>
        <v>143</v>
      </c>
      <c r="Y177">
        <f t="shared" si="56"/>
        <v>168</v>
      </c>
      <c r="Z177">
        <v>0.48559999999999998</v>
      </c>
      <c r="AA177">
        <f t="shared" si="57"/>
        <v>164</v>
      </c>
      <c r="AB177">
        <v>0.42799999999999999</v>
      </c>
      <c r="AC177">
        <f t="shared" si="58"/>
        <v>0.45679999999999998</v>
      </c>
      <c r="AD177">
        <f t="shared" si="59"/>
        <v>186</v>
      </c>
      <c r="AE177">
        <v>0.39650000000000002</v>
      </c>
      <c r="AF177">
        <f t="shared" si="60"/>
        <v>204</v>
      </c>
      <c r="AG177">
        <v>0.43090000000000001</v>
      </c>
      <c r="AH177">
        <f t="shared" si="61"/>
        <v>191</v>
      </c>
      <c r="AI177">
        <f t="shared" si="62"/>
        <v>195.83333333333334</v>
      </c>
      <c r="AJ177">
        <f>IF(C177=1,(AI177/Z177),REF)</f>
        <v>403.28116419549701</v>
      </c>
      <c r="AK177">
        <f t="shared" si="63"/>
        <v>180</v>
      </c>
      <c r="AL177">
        <f>IF(B177=1,(AI177/AC177),REF)</f>
        <v>428.7069468768243</v>
      </c>
      <c r="AM177">
        <f t="shared" si="64"/>
        <v>194</v>
      </c>
      <c r="AN177">
        <f t="shared" si="65"/>
        <v>180</v>
      </c>
      <c r="AO177" t="str">
        <f t="shared" si="66"/>
        <v>Boston University</v>
      </c>
      <c r="AP177">
        <f t="shared" si="67"/>
        <v>0.29374078897672395</v>
      </c>
      <c r="AQ177">
        <f t="shared" si="68"/>
        <v>0.24201849181147209</v>
      </c>
      <c r="AR177">
        <f t="shared" si="69"/>
        <v>0.59044015137183448</v>
      </c>
      <c r="AS177" t="str">
        <f t="shared" si="70"/>
        <v>Boston University</v>
      </c>
      <c r="AT177">
        <f t="shared" si="71"/>
        <v>176</v>
      </c>
      <c r="AU177">
        <f t="shared" si="72"/>
        <v>180.66666666666666</v>
      </c>
      <c r="AV177">
        <v>177</v>
      </c>
      <c r="AW177" t="str">
        <f t="shared" si="73"/>
        <v>Boston University</v>
      </c>
      <c r="AX177" t="str">
        <f t="shared" si="74"/>
        <v/>
      </c>
      <c r="AY177">
        <v>176</v>
      </c>
    </row>
    <row r="178" spans="2:51" x14ac:dyDescent="0.25">
      <c r="B178">
        <v>1</v>
      </c>
      <c r="C178">
        <v>1</v>
      </c>
      <c r="D178" t="s">
        <v>343</v>
      </c>
      <c r="E178">
        <v>71.254499999999993</v>
      </c>
      <c r="F178">
        <v>83</v>
      </c>
      <c r="G178">
        <v>70.452399999999997</v>
      </c>
      <c r="H178">
        <v>60</v>
      </c>
      <c r="I178">
        <v>109.666</v>
      </c>
      <c r="J178">
        <v>56</v>
      </c>
      <c r="K178">
        <v>108.369</v>
      </c>
      <c r="L178">
        <v>101</v>
      </c>
      <c r="M178">
        <v>106.968</v>
      </c>
      <c r="N178">
        <v>246</v>
      </c>
      <c r="O178">
        <v>110.592</v>
      </c>
      <c r="P178">
        <v>291</v>
      </c>
      <c r="Q178">
        <v>-2.22302</v>
      </c>
      <c r="R178">
        <v>194</v>
      </c>
      <c r="S178">
        <f t="shared" si="50"/>
        <v>-3.1198029598130634E-2</v>
      </c>
      <c r="T178">
        <f t="shared" si="51"/>
        <v>194</v>
      </c>
      <c r="U178">
        <f t="shared" si="52"/>
        <v>836801.45875197439</v>
      </c>
      <c r="V178">
        <f t="shared" si="53"/>
        <v>81</v>
      </c>
      <c r="W178">
        <f t="shared" si="54"/>
        <v>26.130375004898731</v>
      </c>
      <c r="X178">
        <f t="shared" si="55"/>
        <v>262</v>
      </c>
      <c r="Y178">
        <f t="shared" si="56"/>
        <v>228</v>
      </c>
      <c r="Z178">
        <v>0.47989999999999999</v>
      </c>
      <c r="AA178">
        <f t="shared" si="57"/>
        <v>169</v>
      </c>
      <c r="AB178">
        <v>0.39479999999999998</v>
      </c>
      <c r="AC178">
        <f t="shared" si="58"/>
        <v>0.43735000000000002</v>
      </c>
      <c r="AD178">
        <f t="shared" si="59"/>
        <v>195</v>
      </c>
      <c r="AE178">
        <v>0.45839999999999997</v>
      </c>
      <c r="AF178">
        <f t="shared" si="60"/>
        <v>181</v>
      </c>
      <c r="AG178">
        <v>0.49180000000000001</v>
      </c>
      <c r="AH178">
        <f t="shared" si="61"/>
        <v>164</v>
      </c>
      <c r="AI178">
        <f t="shared" si="62"/>
        <v>173.83333333333334</v>
      </c>
      <c r="AJ178">
        <f>IF(C178=1,(AI178/Z178),REF)</f>
        <v>362.22824199486007</v>
      </c>
      <c r="AK178">
        <f t="shared" si="63"/>
        <v>170</v>
      </c>
      <c r="AL178">
        <f>IF(B178=1,(AI178/AC178),REF)</f>
        <v>397.46960862771999</v>
      </c>
      <c r="AM178">
        <f t="shared" si="64"/>
        <v>184</v>
      </c>
      <c r="AN178">
        <f t="shared" si="65"/>
        <v>170</v>
      </c>
      <c r="AO178" t="str">
        <f t="shared" si="66"/>
        <v>UMBC</v>
      </c>
      <c r="AP178">
        <f t="shared" si="67"/>
        <v>0.29342620172282269</v>
      </c>
      <c r="AQ178">
        <f t="shared" si="68"/>
        <v>0.23391531662505391</v>
      </c>
      <c r="AR178">
        <f t="shared" si="69"/>
        <v>0.58671175269078479</v>
      </c>
      <c r="AS178" t="str">
        <f t="shared" si="70"/>
        <v>UMBC</v>
      </c>
      <c r="AT178">
        <f t="shared" si="71"/>
        <v>177</v>
      </c>
      <c r="AU178">
        <f t="shared" si="72"/>
        <v>180.66666666666666</v>
      </c>
      <c r="AV178">
        <v>185</v>
      </c>
      <c r="AW178" t="str">
        <f t="shared" si="73"/>
        <v>UMBC</v>
      </c>
      <c r="AX178" t="str">
        <f t="shared" si="74"/>
        <v/>
      </c>
      <c r="AY178">
        <v>177</v>
      </c>
    </row>
    <row r="179" spans="2:51" x14ac:dyDescent="0.25">
      <c r="B179">
        <v>1</v>
      </c>
      <c r="C179">
        <v>1</v>
      </c>
      <c r="D179" t="s">
        <v>223</v>
      </c>
      <c r="E179">
        <v>66.352800000000002</v>
      </c>
      <c r="F179">
        <v>300</v>
      </c>
      <c r="G179">
        <v>65.350300000000004</v>
      </c>
      <c r="H179">
        <v>292</v>
      </c>
      <c r="I179">
        <v>102.532</v>
      </c>
      <c r="J179">
        <v>183</v>
      </c>
      <c r="K179">
        <v>102.36499999999999</v>
      </c>
      <c r="L179">
        <v>215</v>
      </c>
      <c r="M179">
        <v>101.099</v>
      </c>
      <c r="N179">
        <v>117</v>
      </c>
      <c r="O179">
        <v>103.02200000000001</v>
      </c>
      <c r="P179">
        <v>139</v>
      </c>
      <c r="Q179">
        <v>-0.65683999999999998</v>
      </c>
      <c r="R179">
        <v>179</v>
      </c>
      <c r="S179">
        <f t="shared" si="50"/>
        <v>-9.9016168119508245E-3</v>
      </c>
      <c r="T179">
        <f t="shared" si="51"/>
        <v>180</v>
      </c>
      <c r="U179">
        <f t="shared" si="52"/>
        <v>695284.0005397799</v>
      </c>
      <c r="V179">
        <f t="shared" si="53"/>
        <v>248</v>
      </c>
      <c r="W179">
        <f t="shared" si="54"/>
        <v>25.051210053876371</v>
      </c>
      <c r="X179">
        <f t="shared" si="55"/>
        <v>197</v>
      </c>
      <c r="Y179">
        <f t="shared" si="56"/>
        <v>188.5</v>
      </c>
      <c r="Z179">
        <v>0.48449999999999999</v>
      </c>
      <c r="AA179">
        <f t="shared" si="57"/>
        <v>166</v>
      </c>
      <c r="AB179">
        <v>0.40899999999999997</v>
      </c>
      <c r="AC179">
        <f t="shared" si="58"/>
        <v>0.44674999999999998</v>
      </c>
      <c r="AD179">
        <f t="shared" si="59"/>
        <v>189</v>
      </c>
      <c r="AE179">
        <v>0.3538</v>
      </c>
      <c r="AF179">
        <f t="shared" si="60"/>
        <v>228</v>
      </c>
      <c r="AG179">
        <v>0.35780000000000001</v>
      </c>
      <c r="AH179">
        <f t="shared" si="61"/>
        <v>228</v>
      </c>
      <c r="AI179">
        <f t="shared" si="62"/>
        <v>210.25</v>
      </c>
      <c r="AJ179">
        <f>IF(C179=1,(AI179/Z179),REF)</f>
        <v>433.95252837977296</v>
      </c>
      <c r="AK179">
        <f t="shared" si="63"/>
        <v>187</v>
      </c>
      <c r="AL179">
        <f>IF(B179=1,(AI179/AC179),REF)</f>
        <v>470.62115277000561</v>
      </c>
      <c r="AM179">
        <f t="shared" si="64"/>
        <v>201</v>
      </c>
      <c r="AN179">
        <f t="shared" si="65"/>
        <v>187</v>
      </c>
      <c r="AO179" t="str">
        <f t="shared" si="66"/>
        <v>New Hampshire</v>
      </c>
      <c r="AP179">
        <f t="shared" si="67"/>
        <v>0.29093497392115147</v>
      </c>
      <c r="AQ179">
        <f t="shared" si="68"/>
        <v>0.23395005459022122</v>
      </c>
      <c r="AR179">
        <f t="shared" si="69"/>
        <v>0.58561700058789368</v>
      </c>
      <c r="AS179" t="str">
        <f t="shared" si="70"/>
        <v>New Hampshire</v>
      </c>
      <c r="AT179">
        <f t="shared" si="71"/>
        <v>178</v>
      </c>
      <c r="AU179">
        <f t="shared" si="72"/>
        <v>184.66666666666666</v>
      </c>
      <c r="AV179">
        <v>184</v>
      </c>
      <c r="AW179" t="str">
        <f t="shared" si="73"/>
        <v>New Hampshire</v>
      </c>
      <c r="AX179" t="str">
        <f t="shared" si="74"/>
        <v/>
      </c>
      <c r="AY179">
        <v>178</v>
      </c>
    </row>
    <row r="180" spans="2:51" x14ac:dyDescent="0.25">
      <c r="B180">
        <v>1</v>
      </c>
      <c r="C180">
        <v>1</v>
      </c>
      <c r="D180" t="s">
        <v>293</v>
      </c>
      <c r="E180">
        <v>70.736500000000007</v>
      </c>
      <c r="F180">
        <v>106</v>
      </c>
      <c r="G180">
        <v>68.5822</v>
      </c>
      <c r="H180">
        <v>137</v>
      </c>
      <c r="I180">
        <v>105.663</v>
      </c>
      <c r="J180">
        <v>127</v>
      </c>
      <c r="K180">
        <v>106.05</v>
      </c>
      <c r="L180">
        <v>143</v>
      </c>
      <c r="M180">
        <v>105.279</v>
      </c>
      <c r="N180">
        <v>215</v>
      </c>
      <c r="O180">
        <v>106.41</v>
      </c>
      <c r="P180">
        <v>208</v>
      </c>
      <c r="Q180">
        <v>-0.36063000000000001</v>
      </c>
      <c r="R180">
        <v>174</v>
      </c>
      <c r="S180">
        <f t="shared" si="50"/>
        <v>-5.0893103277657135E-3</v>
      </c>
      <c r="T180">
        <f t="shared" si="51"/>
        <v>174</v>
      </c>
      <c r="U180">
        <f t="shared" si="52"/>
        <v>795545.29774125002</v>
      </c>
      <c r="V180">
        <f t="shared" si="53"/>
        <v>127</v>
      </c>
      <c r="W180">
        <f t="shared" si="54"/>
        <v>24.747329552640142</v>
      </c>
      <c r="X180">
        <f t="shared" si="55"/>
        <v>185</v>
      </c>
      <c r="Y180">
        <f t="shared" si="56"/>
        <v>179.5</v>
      </c>
      <c r="Z180">
        <v>0.43369999999999997</v>
      </c>
      <c r="AA180">
        <f t="shared" si="57"/>
        <v>187</v>
      </c>
      <c r="AB180">
        <v>0.51919999999999999</v>
      </c>
      <c r="AC180">
        <f t="shared" si="58"/>
        <v>0.47644999999999998</v>
      </c>
      <c r="AD180">
        <f t="shared" si="59"/>
        <v>177</v>
      </c>
      <c r="AE180">
        <v>0.55830000000000002</v>
      </c>
      <c r="AF180">
        <f t="shared" si="60"/>
        <v>138</v>
      </c>
      <c r="AG180">
        <v>0.45250000000000001</v>
      </c>
      <c r="AH180">
        <f t="shared" si="61"/>
        <v>180</v>
      </c>
      <c r="AI180">
        <f t="shared" si="62"/>
        <v>162.58333333333334</v>
      </c>
      <c r="AJ180">
        <f>IF(C180=1,(AI180/Z180),REF)</f>
        <v>374.87510567980945</v>
      </c>
      <c r="AK180">
        <f t="shared" si="63"/>
        <v>173</v>
      </c>
      <c r="AL180">
        <f>IF(B180=1,(AI180/AC180),REF)</f>
        <v>341.23902473152134</v>
      </c>
      <c r="AM180">
        <f t="shared" si="64"/>
        <v>170</v>
      </c>
      <c r="AN180">
        <f t="shared" si="65"/>
        <v>170</v>
      </c>
      <c r="AO180" t="str">
        <f t="shared" si="66"/>
        <v>Siena</v>
      </c>
      <c r="AP180">
        <f t="shared" si="67"/>
        <v>0.26426955585739892</v>
      </c>
      <c r="AQ180">
        <f t="shared" si="68"/>
        <v>0.25973322910746383</v>
      </c>
      <c r="AR180">
        <f t="shared" si="69"/>
        <v>0.58522307235659732</v>
      </c>
      <c r="AS180" t="str">
        <f t="shared" si="70"/>
        <v>Siena</v>
      </c>
      <c r="AT180">
        <f t="shared" si="71"/>
        <v>179</v>
      </c>
      <c r="AU180">
        <f t="shared" si="72"/>
        <v>175.33333333333334</v>
      </c>
      <c r="AV180">
        <v>175</v>
      </c>
      <c r="AW180" t="str">
        <f t="shared" si="73"/>
        <v>Siena</v>
      </c>
      <c r="AX180" t="str">
        <f t="shared" si="74"/>
        <v/>
      </c>
      <c r="AY180">
        <v>179</v>
      </c>
    </row>
    <row r="181" spans="2:51" x14ac:dyDescent="0.25">
      <c r="B181">
        <v>1</v>
      </c>
      <c r="C181">
        <v>1</v>
      </c>
      <c r="D181" t="s">
        <v>236</v>
      </c>
      <c r="E181">
        <v>68.7881</v>
      </c>
      <c r="F181">
        <v>217</v>
      </c>
      <c r="G181">
        <v>66.618700000000004</v>
      </c>
      <c r="H181">
        <v>247</v>
      </c>
      <c r="I181">
        <v>105.605</v>
      </c>
      <c r="J181">
        <v>130</v>
      </c>
      <c r="K181">
        <v>104.505</v>
      </c>
      <c r="L181">
        <v>168</v>
      </c>
      <c r="M181">
        <v>104.095</v>
      </c>
      <c r="N181">
        <v>190</v>
      </c>
      <c r="O181">
        <v>104.34399999999999</v>
      </c>
      <c r="P181">
        <v>168</v>
      </c>
      <c r="Q181">
        <v>0.16085099999999999</v>
      </c>
      <c r="R181">
        <v>165</v>
      </c>
      <c r="S181">
        <f t="shared" si="50"/>
        <v>2.3405211075753127E-3</v>
      </c>
      <c r="T181">
        <f t="shared" si="51"/>
        <v>165</v>
      </c>
      <c r="U181">
        <f t="shared" si="52"/>
        <v>751255.13430920243</v>
      </c>
      <c r="V181">
        <f t="shared" si="53"/>
        <v>186</v>
      </c>
      <c r="W181">
        <f t="shared" si="54"/>
        <v>24.662361315684866</v>
      </c>
      <c r="X181">
        <f t="shared" si="55"/>
        <v>183</v>
      </c>
      <c r="Y181">
        <f t="shared" si="56"/>
        <v>174</v>
      </c>
      <c r="Z181">
        <v>0.45419999999999999</v>
      </c>
      <c r="AA181">
        <f t="shared" si="57"/>
        <v>177</v>
      </c>
      <c r="AB181">
        <v>0.46839999999999998</v>
      </c>
      <c r="AC181">
        <f t="shared" si="58"/>
        <v>0.46129999999999999</v>
      </c>
      <c r="AD181">
        <f t="shared" si="59"/>
        <v>184</v>
      </c>
      <c r="AE181">
        <v>0.27510000000000001</v>
      </c>
      <c r="AF181">
        <f t="shared" si="60"/>
        <v>257</v>
      </c>
      <c r="AG181">
        <v>0.42709999999999998</v>
      </c>
      <c r="AH181">
        <f t="shared" si="61"/>
        <v>194</v>
      </c>
      <c r="AI181">
        <f t="shared" si="62"/>
        <v>193.33333333333334</v>
      </c>
      <c r="AJ181">
        <f>IF(C181=1,(AI181/Z181),REF)</f>
        <v>425.65683252605317</v>
      </c>
      <c r="AK181">
        <f t="shared" si="63"/>
        <v>185</v>
      </c>
      <c r="AL181">
        <f>IF(B181=1,(AI181/AC181),REF)</f>
        <v>419.10542669268011</v>
      </c>
      <c r="AM181">
        <f t="shared" si="64"/>
        <v>191</v>
      </c>
      <c r="AN181">
        <f t="shared" si="65"/>
        <v>184</v>
      </c>
      <c r="AO181" t="str">
        <f t="shared" si="66"/>
        <v>North Dakota St.</v>
      </c>
      <c r="AP181">
        <f t="shared" si="67"/>
        <v>0.273267221960455</v>
      </c>
      <c r="AQ181">
        <f t="shared" si="68"/>
        <v>0.24509562787335429</v>
      </c>
      <c r="AR181">
        <f t="shared" si="69"/>
        <v>0.58269534584955107</v>
      </c>
      <c r="AS181" t="str">
        <f t="shared" si="70"/>
        <v>North Dakota St.</v>
      </c>
      <c r="AT181">
        <f t="shared" si="71"/>
        <v>180</v>
      </c>
      <c r="AU181">
        <f t="shared" si="72"/>
        <v>182.66666666666666</v>
      </c>
      <c r="AV181">
        <v>186</v>
      </c>
      <c r="AW181" t="str">
        <f t="shared" si="73"/>
        <v>North Dakota St.</v>
      </c>
      <c r="AX181" t="str">
        <f t="shared" si="74"/>
        <v/>
      </c>
      <c r="AY181">
        <v>180</v>
      </c>
    </row>
    <row r="182" spans="2:51" x14ac:dyDescent="0.25">
      <c r="B182">
        <v>1</v>
      </c>
      <c r="C182">
        <v>1</v>
      </c>
      <c r="D182" t="s">
        <v>139</v>
      </c>
      <c r="E182">
        <v>76.167000000000002</v>
      </c>
      <c r="F182">
        <v>5</v>
      </c>
      <c r="G182">
        <v>73.704899999999995</v>
      </c>
      <c r="H182">
        <v>8</v>
      </c>
      <c r="I182">
        <v>102.35599999999999</v>
      </c>
      <c r="J182">
        <v>193</v>
      </c>
      <c r="K182">
        <v>101.898</v>
      </c>
      <c r="L182">
        <v>221</v>
      </c>
      <c r="M182">
        <v>101.86199999999999</v>
      </c>
      <c r="N182">
        <v>135</v>
      </c>
      <c r="O182">
        <v>103.18899999999999</v>
      </c>
      <c r="P182">
        <v>147</v>
      </c>
      <c r="Q182">
        <v>-1.2901100000000001</v>
      </c>
      <c r="R182">
        <v>185</v>
      </c>
      <c r="S182">
        <f t="shared" si="50"/>
        <v>-1.6949597594758843E-2</v>
      </c>
      <c r="T182">
        <f t="shared" si="51"/>
        <v>184</v>
      </c>
      <c r="U182">
        <f t="shared" si="52"/>
        <v>790857.37750546797</v>
      </c>
      <c r="V182">
        <f t="shared" si="53"/>
        <v>134</v>
      </c>
      <c r="W182">
        <f t="shared" si="54"/>
        <v>21.879963626120247</v>
      </c>
      <c r="X182">
        <f t="shared" si="55"/>
        <v>50</v>
      </c>
      <c r="Y182">
        <f t="shared" si="56"/>
        <v>117</v>
      </c>
      <c r="Z182">
        <v>0.46079999999999999</v>
      </c>
      <c r="AA182">
        <f t="shared" si="57"/>
        <v>174</v>
      </c>
      <c r="AB182">
        <v>0.41949999999999998</v>
      </c>
      <c r="AC182">
        <f t="shared" si="58"/>
        <v>0.44014999999999999</v>
      </c>
      <c r="AD182">
        <f t="shared" si="59"/>
        <v>193</v>
      </c>
      <c r="AE182">
        <v>0.51739999999999997</v>
      </c>
      <c r="AF182">
        <f t="shared" si="60"/>
        <v>160</v>
      </c>
      <c r="AG182">
        <v>0.34179999999999999</v>
      </c>
      <c r="AH182">
        <f t="shared" si="61"/>
        <v>236</v>
      </c>
      <c r="AI182">
        <f t="shared" si="62"/>
        <v>170.66666666666666</v>
      </c>
      <c r="AJ182">
        <f>IF(C182=1,(AI182/Z182),REF)</f>
        <v>370.37037037037038</v>
      </c>
      <c r="AK182">
        <f t="shared" si="63"/>
        <v>171</v>
      </c>
      <c r="AL182">
        <f>IF(B182=1,(AI182/AC182),REF)</f>
        <v>387.74660153735471</v>
      </c>
      <c r="AM182">
        <f t="shared" si="64"/>
        <v>182</v>
      </c>
      <c r="AN182">
        <f t="shared" si="65"/>
        <v>171</v>
      </c>
      <c r="AO182" t="str">
        <f t="shared" si="66"/>
        <v>Green Bay</v>
      </c>
      <c r="AP182">
        <f t="shared" si="67"/>
        <v>0.28112224968610533</v>
      </c>
      <c r="AQ182">
        <f t="shared" si="68"/>
        <v>0.23614280968969445</v>
      </c>
      <c r="AR182">
        <f t="shared" si="69"/>
        <v>0.58220141827452432</v>
      </c>
      <c r="AS182" t="str">
        <f t="shared" si="70"/>
        <v>Green Bay</v>
      </c>
      <c r="AT182">
        <f t="shared" si="71"/>
        <v>181</v>
      </c>
      <c r="AU182">
        <f t="shared" si="72"/>
        <v>181.66666666666666</v>
      </c>
      <c r="AV182">
        <v>191</v>
      </c>
      <c r="AW182" t="str">
        <f t="shared" si="73"/>
        <v>Green Bay</v>
      </c>
      <c r="AX182" t="str">
        <f t="shared" si="74"/>
        <v/>
      </c>
      <c r="AY182">
        <v>181</v>
      </c>
    </row>
    <row r="183" spans="2:51" x14ac:dyDescent="0.25">
      <c r="B183">
        <v>1</v>
      </c>
      <c r="C183">
        <v>1</v>
      </c>
      <c r="D183" t="s">
        <v>213</v>
      </c>
      <c r="E183">
        <v>68.781499999999994</v>
      </c>
      <c r="F183">
        <v>218</v>
      </c>
      <c r="G183">
        <v>66.552999999999997</v>
      </c>
      <c r="H183">
        <v>248</v>
      </c>
      <c r="I183">
        <v>108.11</v>
      </c>
      <c r="J183">
        <v>82</v>
      </c>
      <c r="K183">
        <v>105.965</v>
      </c>
      <c r="L183">
        <v>145</v>
      </c>
      <c r="M183">
        <v>105.93300000000001</v>
      </c>
      <c r="N183">
        <v>226</v>
      </c>
      <c r="O183">
        <v>108.423</v>
      </c>
      <c r="P183">
        <v>249</v>
      </c>
      <c r="Q183">
        <v>-2.4573900000000002</v>
      </c>
      <c r="R183">
        <v>195</v>
      </c>
      <c r="S183">
        <f t="shared" si="50"/>
        <v>-3.5736353525293849E-2</v>
      </c>
      <c r="T183">
        <f t="shared" si="51"/>
        <v>195</v>
      </c>
      <c r="U183">
        <f t="shared" si="52"/>
        <v>772318.65952733741</v>
      </c>
      <c r="V183">
        <f t="shared" si="53"/>
        <v>162</v>
      </c>
      <c r="W183">
        <f t="shared" si="54"/>
        <v>26.225430672571445</v>
      </c>
      <c r="X183">
        <f t="shared" si="55"/>
        <v>270</v>
      </c>
      <c r="Y183">
        <f t="shared" si="56"/>
        <v>232.5</v>
      </c>
      <c r="Z183">
        <v>0.45610000000000001</v>
      </c>
      <c r="AA183">
        <f t="shared" si="57"/>
        <v>175</v>
      </c>
      <c r="AB183">
        <v>0.4456</v>
      </c>
      <c r="AC183">
        <f t="shared" si="58"/>
        <v>0.45084999999999997</v>
      </c>
      <c r="AD183">
        <f t="shared" si="59"/>
        <v>187</v>
      </c>
      <c r="AE183">
        <v>0.49209999999999998</v>
      </c>
      <c r="AF183">
        <f t="shared" si="60"/>
        <v>169</v>
      </c>
      <c r="AG183">
        <v>0.4803</v>
      </c>
      <c r="AH183">
        <f t="shared" si="61"/>
        <v>167</v>
      </c>
      <c r="AI183">
        <f t="shared" si="62"/>
        <v>185.41666666666666</v>
      </c>
      <c r="AJ183">
        <f>IF(C183=1,(AI183/Z183),REF)</f>
        <v>406.52634656142658</v>
      </c>
      <c r="AK183">
        <f t="shared" si="63"/>
        <v>181</v>
      </c>
      <c r="AL183">
        <f>IF(B183=1,(AI183/AC183),REF)</f>
        <v>411.26021219178591</v>
      </c>
      <c r="AM183">
        <f t="shared" si="64"/>
        <v>188</v>
      </c>
      <c r="AN183">
        <f t="shared" si="65"/>
        <v>181</v>
      </c>
      <c r="AO183" t="str">
        <f t="shared" si="66"/>
        <v>Montana</v>
      </c>
      <c r="AP183">
        <f t="shared" si="67"/>
        <v>0.27567512192292015</v>
      </c>
      <c r="AQ183">
        <f t="shared" si="68"/>
        <v>0.24010986701047463</v>
      </c>
      <c r="AR183">
        <f t="shared" si="69"/>
        <v>0.58153449526487022</v>
      </c>
      <c r="AS183" t="str">
        <f t="shared" si="70"/>
        <v>Montana</v>
      </c>
      <c r="AT183">
        <f t="shared" si="71"/>
        <v>182</v>
      </c>
      <c r="AU183">
        <f t="shared" si="72"/>
        <v>183.33333333333334</v>
      </c>
      <c r="AV183">
        <v>182</v>
      </c>
      <c r="AW183" t="str">
        <f t="shared" si="73"/>
        <v>Montana</v>
      </c>
      <c r="AX183" t="str">
        <f t="shared" si="74"/>
        <v/>
      </c>
      <c r="AY183">
        <v>182</v>
      </c>
    </row>
    <row r="184" spans="2:51" x14ac:dyDescent="0.25">
      <c r="B184">
        <v>1</v>
      </c>
      <c r="C184">
        <v>1</v>
      </c>
      <c r="D184" t="s">
        <v>113</v>
      </c>
      <c r="E184">
        <v>68.045599999999993</v>
      </c>
      <c r="F184">
        <v>250</v>
      </c>
      <c r="G184">
        <v>66.729100000000003</v>
      </c>
      <c r="H184">
        <v>241</v>
      </c>
      <c r="I184">
        <v>110.99</v>
      </c>
      <c r="J184">
        <v>41</v>
      </c>
      <c r="K184">
        <v>108.70099999999999</v>
      </c>
      <c r="L184">
        <v>93</v>
      </c>
      <c r="M184">
        <v>108.169</v>
      </c>
      <c r="N184">
        <v>272</v>
      </c>
      <c r="O184">
        <v>110.11799999999999</v>
      </c>
      <c r="P184">
        <v>287</v>
      </c>
      <c r="Q184">
        <v>-1.41757</v>
      </c>
      <c r="R184">
        <v>188</v>
      </c>
      <c r="S184">
        <f t="shared" si="50"/>
        <v>-2.0824270783121931E-2</v>
      </c>
      <c r="T184">
        <f t="shared" si="51"/>
        <v>189</v>
      </c>
      <c r="U184">
        <f t="shared" si="52"/>
        <v>804020.50864548539</v>
      </c>
      <c r="V184">
        <f t="shared" si="53"/>
        <v>113</v>
      </c>
      <c r="W184">
        <f t="shared" si="54"/>
        <v>27.175231730152827</v>
      </c>
      <c r="X184">
        <f t="shared" si="55"/>
        <v>303</v>
      </c>
      <c r="Y184">
        <f t="shared" si="56"/>
        <v>246</v>
      </c>
      <c r="Z184">
        <v>0.43640000000000001</v>
      </c>
      <c r="AA184">
        <f t="shared" si="57"/>
        <v>185</v>
      </c>
      <c r="AB184">
        <v>0.51390000000000002</v>
      </c>
      <c r="AC184">
        <f t="shared" si="58"/>
        <v>0.47515000000000002</v>
      </c>
      <c r="AD184">
        <f t="shared" si="59"/>
        <v>178</v>
      </c>
      <c r="AE184">
        <v>0.42980000000000002</v>
      </c>
      <c r="AF184">
        <f t="shared" si="60"/>
        <v>189</v>
      </c>
      <c r="AG184">
        <v>0.35189999999999999</v>
      </c>
      <c r="AH184">
        <f t="shared" si="61"/>
        <v>232</v>
      </c>
      <c r="AI184">
        <f t="shared" si="62"/>
        <v>191.16666666666666</v>
      </c>
      <c r="AJ184">
        <f>IF(C184=1,(AI184/Z184),REF)</f>
        <v>438.0537732966697</v>
      </c>
      <c r="AK184">
        <f t="shared" si="63"/>
        <v>189</v>
      </c>
      <c r="AL184">
        <f>IF(B184=1,(AI184/AC184),REF)</f>
        <v>402.32908905959516</v>
      </c>
      <c r="AM184">
        <f t="shared" si="64"/>
        <v>185</v>
      </c>
      <c r="AN184">
        <f t="shared" si="65"/>
        <v>178</v>
      </c>
      <c r="AO184" t="str">
        <f t="shared" si="66"/>
        <v>Eastern Washington</v>
      </c>
      <c r="AP184">
        <f t="shared" si="67"/>
        <v>0.26180526259832221</v>
      </c>
      <c r="AQ184">
        <f t="shared" si="68"/>
        <v>0.25374680022926982</v>
      </c>
      <c r="AR184">
        <f t="shared" si="69"/>
        <v>0.58142943371876421</v>
      </c>
      <c r="AS184" t="str">
        <f t="shared" si="70"/>
        <v>Eastern Washington</v>
      </c>
      <c r="AT184">
        <f t="shared" si="71"/>
        <v>183</v>
      </c>
      <c r="AU184">
        <f t="shared" si="72"/>
        <v>179.66666666666666</v>
      </c>
      <c r="AV184">
        <v>183</v>
      </c>
      <c r="AW184" t="str">
        <f t="shared" si="73"/>
        <v>Eastern Washington</v>
      </c>
      <c r="AX184" t="str">
        <f t="shared" si="74"/>
        <v/>
      </c>
      <c r="AY184">
        <v>183</v>
      </c>
    </row>
    <row r="185" spans="2:51" x14ac:dyDescent="0.25">
      <c r="B185">
        <v>1</v>
      </c>
      <c r="C185">
        <v>1</v>
      </c>
      <c r="D185" t="s">
        <v>305</v>
      </c>
      <c r="E185">
        <v>66.102199999999996</v>
      </c>
      <c r="F185">
        <v>310</v>
      </c>
      <c r="G185">
        <v>65.2376</v>
      </c>
      <c r="H185">
        <v>299</v>
      </c>
      <c r="I185">
        <v>101.035</v>
      </c>
      <c r="J185">
        <v>227</v>
      </c>
      <c r="K185">
        <v>104.84399999999999</v>
      </c>
      <c r="L185">
        <v>160</v>
      </c>
      <c r="M185">
        <v>103.334</v>
      </c>
      <c r="N185">
        <v>168</v>
      </c>
      <c r="O185">
        <v>103.681</v>
      </c>
      <c r="P185">
        <v>161</v>
      </c>
      <c r="Q185">
        <v>1.16323</v>
      </c>
      <c r="R185">
        <v>149</v>
      </c>
      <c r="S185">
        <f t="shared" si="50"/>
        <v>1.759396812814092E-2</v>
      </c>
      <c r="T185">
        <f t="shared" si="51"/>
        <v>149</v>
      </c>
      <c r="U185">
        <f t="shared" si="52"/>
        <v>726612.85559113906</v>
      </c>
      <c r="V185">
        <f t="shared" si="53"/>
        <v>222</v>
      </c>
      <c r="W185">
        <f t="shared" si="54"/>
        <v>25.404038945415955</v>
      </c>
      <c r="X185">
        <f t="shared" si="55"/>
        <v>219</v>
      </c>
      <c r="Y185">
        <f t="shared" si="56"/>
        <v>184</v>
      </c>
      <c r="Z185">
        <v>0.44640000000000002</v>
      </c>
      <c r="AA185">
        <f t="shared" si="57"/>
        <v>181</v>
      </c>
      <c r="AB185">
        <v>0.47589999999999999</v>
      </c>
      <c r="AC185">
        <f t="shared" si="58"/>
        <v>0.46115</v>
      </c>
      <c r="AD185">
        <f t="shared" si="59"/>
        <v>185</v>
      </c>
      <c r="AE185">
        <v>0.51070000000000004</v>
      </c>
      <c r="AF185">
        <f t="shared" si="60"/>
        <v>161</v>
      </c>
      <c r="AG185">
        <v>0.36909999999999998</v>
      </c>
      <c r="AH185">
        <f t="shared" si="61"/>
        <v>224</v>
      </c>
      <c r="AI185">
        <f t="shared" si="62"/>
        <v>187.5</v>
      </c>
      <c r="AJ185">
        <f>IF(C185=1,(AI185/Z185),REF)</f>
        <v>420.02688172043008</v>
      </c>
      <c r="AK185">
        <f t="shared" si="63"/>
        <v>183</v>
      </c>
      <c r="AL185">
        <f>IF(B185=1,(AI185/AC185),REF)</f>
        <v>406.59221511438795</v>
      </c>
      <c r="AM185">
        <f t="shared" si="64"/>
        <v>187</v>
      </c>
      <c r="AN185">
        <f t="shared" si="65"/>
        <v>183</v>
      </c>
      <c r="AO185" t="str">
        <f t="shared" si="66"/>
        <v>Southern Illinois</v>
      </c>
      <c r="AP185">
        <f t="shared" si="67"/>
        <v>0.26893222816154083</v>
      </c>
      <c r="AQ185">
        <f t="shared" si="68"/>
        <v>0.24594604926064656</v>
      </c>
      <c r="AR185">
        <f t="shared" si="69"/>
        <v>0.58112536171415552</v>
      </c>
      <c r="AS185" t="str">
        <f t="shared" si="70"/>
        <v>Southern Illinois</v>
      </c>
      <c r="AT185">
        <f t="shared" si="71"/>
        <v>184</v>
      </c>
      <c r="AU185">
        <f t="shared" si="72"/>
        <v>184</v>
      </c>
      <c r="AV185">
        <v>189</v>
      </c>
      <c r="AW185" t="str">
        <f t="shared" si="73"/>
        <v>Southern Illinois</v>
      </c>
      <c r="AX185" t="str">
        <f t="shared" si="74"/>
        <v/>
      </c>
      <c r="AY185">
        <v>184</v>
      </c>
    </row>
    <row r="186" spans="2:51" x14ac:dyDescent="0.25">
      <c r="B186">
        <v>1</v>
      </c>
      <c r="C186">
        <v>1</v>
      </c>
      <c r="D186" t="s">
        <v>375</v>
      </c>
      <c r="E186">
        <v>70.111599999999996</v>
      </c>
      <c r="F186">
        <v>136</v>
      </c>
      <c r="G186">
        <v>67.751999999999995</v>
      </c>
      <c r="H186">
        <v>196</v>
      </c>
      <c r="I186">
        <v>106.81100000000001</v>
      </c>
      <c r="J186">
        <v>103</v>
      </c>
      <c r="K186">
        <v>107.03700000000001</v>
      </c>
      <c r="L186">
        <v>125</v>
      </c>
      <c r="M186">
        <v>106.834</v>
      </c>
      <c r="N186">
        <v>244</v>
      </c>
      <c r="O186">
        <v>106.73399999999999</v>
      </c>
      <c r="P186">
        <v>213</v>
      </c>
      <c r="Q186">
        <v>0.30271100000000001</v>
      </c>
      <c r="R186">
        <v>162</v>
      </c>
      <c r="S186">
        <f t="shared" si="50"/>
        <v>4.3216814336003101E-3</v>
      </c>
      <c r="T186">
        <f t="shared" si="51"/>
        <v>161</v>
      </c>
      <c r="U186">
        <f t="shared" si="52"/>
        <v>803262.94803158042</v>
      </c>
      <c r="V186">
        <f t="shared" si="53"/>
        <v>114</v>
      </c>
      <c r="W186">
        <f t="shared" si="54"/>
        <v>25.08964859533938</v>
      </c>
      <c r="X186">
        <f t="shared" si="55"/>
        <v>199</v>
      </c>
      <c r="Y186">
        <f t="shared" si="56"/>
        <v>180</v>
      </c>
      <c r="Z186">
        <v>0.3992</v>
      </c>
      <c r="AA186">
        <f t="shared" si="57"/>
        <v>202</v>
      </c>
      <c r="AB186">
        <v>0.57530000000000003</v>
      </c>
      <c r="AC186">
        <f t="shared" si="58"/>
        <v>0.48725000000000002</v>
      </c>
      <c r="AD186">
        <f t="shared" si="59"/>
        <v>167</v>
      </c>
      <c r="AE186">
        <v>0.66139999999999999</v>
      </c>
      <c r="AF186">
        <f t="shared" si="60"/>
        <v>103</v>
      </c>
      <c r="AG186">
        <v>0.38540000000000002</v>
      </c>
      <c r="AH186">
        <f t="shared" si="61"/>
        <v>215</v>
      </c>
      <c r="AI186">
        <f t="shared" si="62"/>
        <v>156.66666666666666</v>
      </c>
      <c r="AJ186">
        <f>IF(C186=1,(AI186/Z186),REF)</f>
        <v>392.45156980627922</v>
      </c>
      <c r="AK186">
        <f t="shared" si="63"/>
        <v>176</v>
      </c>
      <c r="AL186">
        <f>IF(B186=1,(AI186/AC186),REF)</f>
        <v>321.53240978279456</v>
      </c>
      <c r="AM186">
        <f t="shared" si="64"/>
        <v>161</v>
      </c>
      <c r="AN186">
        <f t="shared" si="65"/>
        <v>161</v>
      </c>
      <c r="AO186" t="str">
        <f t="shared" si="66"/>
        <v>Western Michigan</v>
      </c>
      <c r="AP186">
        <f t="shared" si="67"/>
        <v>0.24213540599516589</v>
      </c>
      <c r="AQ186">
        <f t="shared" si="68"/>
        <v>0.26760318215576989</v>
      </c>
      <c r="AR186">
        <f t="shared" si="69"/>
        <v>0.57879797954589185</v>
      </c>
      <c r="AS186" t="str">
        <f t="shared" si="70"/>
        <v>Western Michigan</v>
      </c>
      <c r="AT186">
        <f t="shared" si="71"/>
        <v>185</v>
      </c>
      <c r="AU186">
        <f t="shared" si="72"/>
        <v>171</v>
      </c>
      <c r="AV186">
        <v>171</v>
      </c>
      <c r="AW186" t="str">
        <f t="shared" si="73"/>
        <v>Western Michigan</v>
      </c>
      <c r="AX186" t="str">
        <f t="shared" si="74"/>
        <v/>
      </c>
      <c r="AY186">
        <v>185</v>
      </c>
    </row>
    <row r="187" spans="2:51" x14ac:dyDescent="0.25">
      <c r="B187">
        <v>1</v>
      </c>
      <c r="C187">
        <v>1</v>
      </c>
      <c r="D187" t="s">
        <v>188</v>
      </c>
      <c r="E187">
        <v>73.178600000000003</v>
      </c>
      <c r="F187">
        <v>33</v>
      </c>
      <c r="G187">
        <v>71.825199999999995</v>
      </c>
      <c r="H187">
        <v>27</v>
      </c>
      <c r="I187">
        <v>102.443</v>
      </c>
      <c r="J187">
        <v>190</v>
      </c>
      <c r="K187">
        <v>109.461</v>
      </c>
      <c r="L187">
        <v>83</v>
      </c>
      <c r="M187">
        <v>113.24</v>
      </c>
      <c r="N187">
        <v>335</v>
      </c>
      <c r="O187">
        <v>109.95699999999999</v>
      </c>
      <c r="P187">
        <v>283</v>
      </c>
      <c r="Q187">
        <v>-0.49602499999999999</v>
      </c>
      <c r="R187">
        <v>177</v>
      </c>
      <c r="S187">
        <f t="shared" si="50"/>
        <v>-6.7779378124205036E-3</v>
      </c>
      <c r="T187">
        <f t="shared" si="51"/>
        <v>177</v>
      </c>
      <c r="U187">
        <f t="shared" si="52"/>
        <v>876804.80153205059</v>
      </c>
      <c r="V187">
        <f t="shared" si="53"/>
        <v>52</v>
      </c>
      <c r="W187">
        <f t="shared" si="54"/>
        <v>25.209980808763788</v>
      </c>
      <c r="X187">
        <f t="shared" si="55"/>
        <v>209</v>
      </c>
      <c r="Y187">
        <f t="shared" si="56"/>
        <v>193</v>
      </c>
      <c r="Z187">
        <v>0.40629999999999999</v>
      </c>
      <c r="AA187">
        <f t="shared" si="57"/>
        <v>196</v>
      </c>
      <c r="AB187">
        <v>0.53410000000000002</v>
      </c>
      <c r="AC187">
        <f t="shared" si="58"/>
        <v>0.47020000000000001</v>
      </c>
      <c r="AD187">
        <f t="shared" si="59"/>
        <v>179</v>
      </c>
      <c r="AE187">
        <v>0.41510000000000002</v>
      </c>
      <c r="AF187">
        <f t="shared" si="60"/>
        <v>196</v>
      </c>
      <c r="AG187">
        <v>0.57030000000000003</v>
      </c>
      <c r="AH187">
        <f t="shared" si="61"/>
        <v>135</v>
      </c>
      <c r="AI187">
        <f t="shared" si="62"/>
        <v>155.33333333333334</v>
      </c>
      <c r="AJ187">
        <f>IF(C187=1,(AI187/Z187),REF)</f>
        <v>382.31192058413325</v>
      </c>
      <c r="AK187">
        <f t="shared" si="63"/>
        <v>175</v>
      </c>
      <c r="AL187">
        <f>IF(B187=1,(AI187/AC187),REF)</f>
        <v>330.35587693180207</v>
      </c>
      <c r="AM187">
        <f t="shared" si="64"/>
        <v>167</v>
      </c>
      <c r="AN187">
        <f t="shared" si="65"/>
        <v>167</v>
      </c>
      <c r="AO187" t="str">
        <f t="shared" si="66"/>
        <v>LSU</v>
      </c>
      <c r="AP187">
        <f t="shared" si="67"/>
        <v>0.24708786177249056</v>
      </c>
      <c r="AQ187">
        <f t="shared" si="68"/>
        <v>0.25736672148734668</v>
      </c>
      <c r="AR187">
        <f t="shared" si="69"/>
        <v>0.57639052177253403</v>
      </c>
      <c r="AS187" t="str">
        <f t="shared" si="70"/>
        <v>LSU</v>
      </c>
      <c r="AT187">
        <f t="shared" si="71"/>
        <v>186</v>
      </c>
      <c r="AU187">
        <f t="shared" si="72"/>
        <v>177.33333333333334</v>
      </c>
      <c r="AV187">
        <v>187</v>
      </c>
      <c r="AW187" t="str">
        <f t="shared" si="73"/>
        <v>LSU</v>
      </c>
      <c r="AX187" t="str">
        <f t="shared" si="74"/>
        <v/>
      </c>
      <c r="AY187">
        <v>186</v>
      </c>
    </row>
    <row r="188" spans="2:51" x14ac:dyDescent="0.25">
      <c r="B188">
        <v>1</v>
      </c>
      <c r="C188">
        <v>1</v>
      </c>
      <c r="D188" t="s">
        <v>133</v>
      </c>
      <c r="E188">
        <v>70.0685</v>
      </c>
      <c r="F188">
        <v>139</v>
      </c>
      <c r="G188">
        <v>68.654300000000006</v>
      </c>
      <c r="H188">
        <v>132</v>
      </c>
      <c r="I188">
        <v>106.342</v>
      </c>
      <c r="J188">
        <v>116</v>
      </c>
      <c r="K188">
        <v>106.541</v>
      </c>
      <c r="L188">
        <v>135</v>
      </c>
      <c r="M188">
        <v>106.666</v>
      </c>
      <c r="N188">
        <v>241</v>
      </c>
      <c r="O188">
        <v>106.779</v>
      </c>
      <c r="P188">
        <v>214</v>
      </c>
      <c r="Q188">
        <v>-0.23775299999999999</v>
      </c>
      <c r="R188">
        <v>172</v>
      </c>
      <c r="S188">
        <f t="shared" si="50"/>
        <v>-3.3966761098068255E-3</v>
      </c>
      <c r="T188">
        <f t="shared" si="51"/>
        <v>172</v>
      </c>
      <c r="U188">
        <f t="shared" si="52"/>
        <v>795346.4701206485</v>
      </c>
      <c r="V188">
        <f t="shared" si="53"/>
        <v>128</v>
      </c>
      <c r="W188">
        <f t="shared" si="54"/>
        <v>25.12201892972509</v>
      </c>
      <c r="X188">
        <f t="shared" si="55"/>
        <v>203</v>
      </c>
      <c r="Y188">
        <f t="shared" si="56"/>
        <v>187.5</v>
      </c>
      <c r="Z188">
        <v>0.40350000000000003</v>
      </c>
      <c r="AA188">
        <f t="shared" si="57"/>
        <v>198</v>
      </c>
      <c r="AB188">
        <v>0.55700000000000005</v>
      </c>
      <c r="AC188">
        <f t="shared" si="58"/>
        <v>0.48025000000000007</v>
      </c>
      <c r="AD188">
        <f t="shared" si="59"/>
        <v>173</v>
      </c>
      <c r="AE188">
        <v>0.31409999999999999</v>
      </c>
      <c r="AF188">
        <f t="shared" si="60"/>
        <v>240</v>
      </c>
      <c r="AG188">
        <v>0.44519999999999998</v>
      </c>
      <c r="AH188">
        <f t="shared" si="61"/>
        <v>181</v>
      </c>
      <c r="AI188">
        <f t="shared" si="62"/>
        <v>180.25</v>
      </c>
      <c r="AJ188">
        <f>IF(C188=1,(AI188/Z188),REF)</f>
        <v>446.71623296158612</v>
      </c>
      <c r="AK188">
        <f t="shared" si="63"/>
        <v>191</v>
      </c>
      <c r="AL188">
        <f>IF(B188=1,(AI188/AC188),REF)</f>
        <v>375.3253513794898</v>
      </c>
      <c r="AM188">
        <f t="shared" si="64"/>
        <v>174</v>
      </c>
      <c r="AN188">
        <f t="shared" si="65"/>
        <v>173</v>
      </c>
      <c r="AO188" t="str">
        <f t="shared" si="66"/>
        <v>Georgia Southern</v>
      </c>
      <c r="AP188">
        <f t="shared" si="67"/>
        <v>0.24159433046609188</v>
      </c>
      <c r="AQ188">
        <f t="shared" si="68"/>
        <v>0.25870743265035634</v>
      </c>
      <c r="AR188">
        <f t="shared" si="69"/>
        <v>0.57448780632039698</v>
      </c>
      <c r="AS188" t="str">
        <f t="shared" si="70"/>
        <v>Georgia Southern</v>
      </c>
      <c r="AT188">
        <f t="shared" si="71"/>
        <v>187</v>
      </c>
      <c r="AU188">
        <f t="shared" si="72"/>
        <v>177.66666666666666</v>
      </c>
      <c r="AV188">
        <v>181</v>
      </c>
      <c r="AW188" t="str">
        <f t="shared" si="73"/>
        <v>Georgia Southern</v>
      </c>
      <c r="AX188" t="str">
        <f t="shared" si="74"/>
        <v/>
      </c>
      <c r="AY188">
        <v>187</v>
      </c>
    </row>
    <row r="189" spans="2:51" x14ac:dyDescent="0.25">
      <c r="B189">
        <v>1</v>
      </c>
      <c r="C189">
        <v>1</v>
      </c>
      <c r="D189" t="s">
        <v>285</v>
      </c>
      <c r="E189">
        <v>64.376900000000006</v>
      </c>
      <c r="F189">
        <v>340</v>
      </c>
      <c r="G189">
        <v>63.182099999999998</v>
      </c>
      <c r="H189">
        <v>334</v>
      </c>
      <c r="I189">
        <v>96.951899999999995</v>
      </c>
      <c r="J189">
        <v>302</v>
      </c>
      <c r="K189">
        <v>100.125</v>
      </c>
      <c r="L189">
        <v>252</v>
      </c>
      <c r="M189">
        <v>108.11</v>
      </c>
      <c r="N189">
        <v>270</v>
      </c>
      <c r="O189">
        <v>108.20699999999999</v>
      </c>
      <c r="P189">
        <v>243</v>
      </c>
      <c r="Q189">
        <v>-8.0815800000000007</v>
      </c>
      <c r="R189">
        <v>256</v>
      </c>
      <c r="S189">
        <f t="shared" si="50"/>
        <v>-0.12554192575287088</v>
      </c>
      <c r="T189">
        <f t="shared" si="51"/>
        <v>262</v>
      </c>
      <c r="U189">
        <f t="shared" si="52"/>
        <v>645379.42838906252</v>
      </c>
      <c r="V189">
        <f t="shared" si="53"/>
        <v>298</v>
      </c>
      <c r="W189">
        <f t="shared" si="54"/>
        <v>27.930487155337897</v>
      </c>
      <c r="X189">
        <f t="shared" si="55"/>
        <v>326</v>
      </c>
      <c r="Y189">
        <f t="shared" si="56"/>
        <v>294</v>
      </c>
      <c r="Z189">
        <v>0.55100000000000005</v>
      </c>
      <c r="AA189">
        <f t="shared" si="57"/>
        <v>145</v>
      </c>
      <c r="AB189">
        <v>0.13880000000000001</v>
      </c>
      <c r="AC189">
        <f t="shared" si="58"/>
        <v>0.34490000000000004</v>
      </c>
      <c r="AD189">
        <f t="shared" si="59"/>
        <v>235</v>
      </c>
      <c r="AE189">
        <v>0.37419999999999998</v>
      </c>
      <c r="AF189">
        <f t="shared" si="60"/>
        <v>217</v>
      </c>
      <c r="AG189">
        <v>0.33260000000000001</v>
      </c>
      <c r="AH189">
        <f t="shared" si="61"/>
        <v>240</v>
      </c>
      <c r="AI189">
        <f t="shared" si="62"/>
        <v>257.66666666666669</v>
      </c>
      <c r="AJ189">
        <f>IF(C189=1,(AI189/Z189),REF)</f>
        <v>467.63460375075618</v>
      </c>
      <c r="AK189">
        <f t="shared" si="63"/>
        <v>197</v>
      </c>
      <c r="AL189">
        <f>IF(B189=1,(AI189/AC189),REF)</f>
        <v>747.07644727940465</v>
      </c>
      <c r="AM189">
        <f t="shared" si="64"/>
        <v>245</v>
      </c>
      <c r="AN189">
        <f t="shared" si="65"/>
        <v>197</v>
      </c>
      <c r="AO189" t="str">
        <f t="shared" si="66"/>
        <v>San Diego</v>
      </c>
      <c r="AP189">
        <f t="shared" si="67"/>
        <v>0.3284031450378086</v>
      </c>
      <c r="AQ189">
        <f t="shared" si="68"/>
        <v>0.17047672116772022</v>
      </c>
      <c r="AR189">
        <f t="shared" si="69"/>
        <v>0.57383415284062933</v>
      </c>
      <c r="AS189" t="str">
        <f t="shared" si="70"/>
        <v>San Diego</v>
      </c>
      <c r="AT189">
        <f t="shared" si="71"/>
        <v>188</v>
      </c>
      <c r="AU189">
        <f t="shared" si="72"/>
        <v>206.66666666666666</v>
      </c>
      <c r="AV189">
        <v>211</v>
      </c>
      <c r="AW189" t="str">
        <f t="shared" si="73"/>
        <v>San Diego</v>
      </c>
      <c r="AX189" t="str">
        <f t="shared" si="74"/>
        <v/>
      </c>
      <c r="AY189">
        <v>188</v>
      </c>
    </row>
    <row r="190" spans="2:51" x14ac:dyDescent="0.25">
      <c r="B190">
        <v>1</v>
      </c>
      <c r="C190">
        <v>1</v>
      </c>
      <c r="D190" t="s">
        <v>145</v>
      </c>
      <c r="E190">
        <v>68.900899999999993</v>
      </c>
      <c r="F190">
        <v>212</v>
      </c>
      <c r="G190">
        <v>67.515000000000001</v>
      </c>
      <c r="H190">
        <v>205</v>
      </c>
      <c r="I190">
        <v>110.60299999999999</v>
      </c>
      <c r="J190">
        <v>46</v>
      </c>
      <c r="K190">
        <v>111.04900000000001</v>
      </c>
      <c r="L190">
        <v>60</v>
      </c>
      <c r="M190">
        <v>111.184</v>
      </c>
      <c r="N190">
        <v>326</v>
      </c>
      <c r="O190">
        <v>112.358</v>
      </c>
      <c r="P190">
        <v>311</v>
      </c>
      <c r="Q190">
        <v>-1.3090999999999999</v>
      </c>
      <c r="R190">
        <v>186</v>
      </c>
      <c r="S190">
        <f t="shared" si="50"/>
        <v>-1.8998300457613727E-2</v>
      </c>
      <c r="T190">
        <f t="shared" si="51"/>
        <v>186</v>
      </c>
      <c r="U190">
        <f t="shared" si="52"/>
        <v>849677.65832126094</v>
      </c>
      <c r="V190">
        <f t="shared" si="53"/>
        <v>68</v>
      </c>
      <c r="W190">
        <f t="shared" si="54"/>
        <v>27.716698987747378</v>
      </c>
      <c r="X190">
        <f t="shared" si="55"/>
        <v>321</v>
      </c>
      <c r="Y190">
        <f t="shared" si="56"/>
        <v>253.5</v>
      </c>
      <c r="Z190">
        <v>0.42730000000000001</v>
      </c>
      <c r="AA190">
        <f t="shared" si="57"/>
        <v>190</v>
      </c>
      <c r="AB190">
        <v>0.44369999999999998</v>
      </c>
      <c r="AC190">
        <f t="shared" si="58"/>
        <v>0.4355</v>
      </c>
      <c r="AD190">
        <f t="shared" si="59"/>
        <v>197</v>
      </c>
      <c r="AE190">
        <v>0.58589999999999998</v>
      </c>
      <c r="AF190">
        <f t="shared" si="60"/>
        <v>128</v>
      </c>
      <c r="AG190">
        <v>0.46510000000000001</v>
      </c>
      <c r="AH190">
        <f t="shared" si="61"/>
        <v>175</v>
      </c>
      <c r="AI190">
        <f t="shared" si="62"/>
        <v>167.91666666666666</v>
      </c>
      <c r="AJ190">
        <f>IF(C190=1,(AI190/Z190),REF)</f>
        <v>392.97137062173334</v>
      </c>
      <c r="AK190">
        <f t="shared" si="63"/>
        <v>177</v>
      </c>
      <c r="AL190">
        <f>IF(B190=1,(AI190/AC190),REF)</f>
        <v>385.57213930348257</v>
      </c>
      <c r="AM190">
        <f t="shared" si="64"/>
        <v>179</v>
      </c>
      <c r="AN190">
        <f t="shared" si="65"/>
        <v>177</v>
      </c>
      <c r="AO190" t="str">
        <f t="shared" si="66"/>
        <v>Hofstra</v>
      </c>
      <c r="AP190">
        <f t="shared" si="67"/>
        <v>0.25914520321079115</v>
      </c>
      <c r="AQ190">
        <f t="shared" si="68"/>
        <v>0.23381236447352718</v>
      </c>
      <c r="AR190">
        <f t="shared" si="69"/>
        <v>0.57109954870984492</v>
      </c>
      <c r="AS190" t="str">
        <f t="shared" si="70"/>
        <v>Hofstra</v>
      </c>
      <c r="AT190">
        <f t="shared" si="71"/>
        <v>189</v>
      </c>
      <c r="AU190">
        <f t="shared" si="72"/>
        <v>187.66666666666666</v>
      </c>
      <c r="AV190">
        <v>197</v>
      </c>
      <c r="AW190" t="str">
        <f t="shared" si="73"/>
        <v>Hofstra</v>
      </c>
      <c r="AX190" t="str">
        <f t="shared" si="74"/>
        <v/>
      </c>
      <c r="AY190">
        <v>189</v>
      </c>
    </row>
    <row r="191" spans="2:51" x14ac:dyDescent="0.25">
      <c r="B191">
        <v>1</v>
      </c>
      <c r="C191">
        <v>1</v>
      </c>
      <c r="D191" t="s">
        <v>381</v>
      </c>
      <c r="E191">
        <v>71.373199999999997</v>
      </c>
      <c r="F191">
        <v>81</v>
      </c>
      <c r="G191">
        <v>68.938999999999993</v>
      </c>
      <c r="H191">
        <v>114</v>
      </c>
      <c r="I191">
        <v>105.352</v>
      </c>
      <c r="J191">
        <v>137</v>
      </c>
      <c r="K191">
        <v>106.416</v>
      </c>
      <c r="L191">
        <v>137</v>
      </c>
      <c r="M191">
        <v>103.36199999999999</v>
      </c>
      <c r="N191">
        <v>169</v>
      </c>
      <c r="O191">
        <v>106.3</v>
      </c>
      <c r="P191">
        <v>205</v>
      </c>
      <c r="Q191">
        <v>0.11515599999999999</v>
      </c>
      <c r="R191">
        <v>166</v>
      </c>
      <c r="S191">
        <f t="shared" si="50"/>
        <v>1.6252599014756192E-3</v>
      </c>
      <c r="T191">
        <f t="shared" si="51"/>
        <v>166</v>
      </c>
      <c r="U191">
        <f t="shared" si="52"/>
        <v>808256.17201489909</v>
      </c>
      <c r="V191">
        <f t="shared" si="53"/>
        <v>105</v>
      </c>
      <c r="W191">
        <f t="shared" si="54"/>
        <v>24.486011806195453</v>
      </c>
      <c r="X191">
        <f t="shared" si="55"/>
        <v>170</v>
      </c>
      <c r="Y191">
        <f t="shared" si="56"/>
        <v>168</v>
      </c>
      <c r="Z191">
        <v>0.37019999999999997</v>
      </c>
      <c r="AA191">
        <f t="shared" si="57"/>
        <v>214</v>
      </c>
      <c r="AB191">
        <v>0.60289999999999999</v>
      </c>
      <c r="AC191">
        <f t="shared" si="58"/>
        <v>0.48654999999999998</v>
      </c>
      <c r="AD191">
        <f t="shared" si="59"/>
        <v>169</v>
      </c>
      <c r="AE191">
        <v>0.47539999999999999</v>
      </c>
      <c r="AF191">
        <f t="shared" si="60"/>
        <v>175</v>
      </c>
      <c r="AG191">
        <v>0.46689999999999998</v>
      </c>
      <c r="AH191">
        <f t="shared" si="61"/>
        <v>173</v>
      </c>
      <c r="AI191">
        <f t="shared" si="62"/>
        <v>159.33333333333334</v>
      </c>
      <c r="AJ191">
        <f>IF(C191=1,(AI191/Z191),REF)</f>
        <v>430.39798307221326</v>
      </c>
      <c r="AK191">
        <f t="shared" si="63"/>
        <v>186</v>
      </c>
      <c r="AL191">
        <f>IF(B191=1,(AI191/AC191),REF)</f>
        <v>327.47576473812217</v>
      </c>
      <c r="AM191">
        <f t="shared" si="64"/>
        <v>165</v>
      </c>
      <c r="AN191">
        <f t="shared" si="65"/>
        <v>165</v>
      </c>
      <c r="AO191" t="str">
        <f t="shared" si="66"/>
        <v>Wright St.</v>
      </c>
      <c r="AP191">
        <f t="shared" si="67"/>
        <v>0.22248245311187703</v>
      </c>
      <c r="AQ191">
        <f t="shared" si="68"/>
        <v>0.26660764664280734</v>
      </c>
      <c r="AR191">
        <f t="shared" si="69"/>
        <v>0.56930310237466619</v>
      </c>
      <c r="AS191" t="str">
        <f t="shared" si="70"/>
        <v>Wright St.</v>
      </c>
      <c r="AT191">
        <f t="shared" si="71"/>
        <v>190</v>
      </c>
      <c r="AU191">
        <f t="shared" si="72"/>
        <v>174.66666666666666</v>
      </c>
      <c r="AV191">
        <v>174</v>
      </c>
      <c r="AW191" t="str">
        <f t="shared" si="73"/>
        <v>Wright St.</v>
      </c>
      <c r="AX191" t="str">
        <f t="shared" si="74"/>
        <v/>
      </c>
      <c r="AY191">
        <v>190</v>
      </c>
    </row>
    <row r="192" spans="2:51" x14ac:dyDescent="0.25">
      <c r="B192">
        <v>1</v>
      </c>
      <c r="C192">
        <v>1</v>
      </c>
      <c r="D192" t="s">
        <v>110</v>
      </c>
      <c r="E192">
        <v>70.2517</v>
      </c>
      <c r="F192">
        <v>129</v>
      </c>
      <c r="G192">
        <v>68.480500000000006</v>
      </c>
      <c r="H192">
        <v>144</v>
      </c>
      <c r="I192">
        <v>101.679</v>
      </c>
      <c r="J192">
        <v>205</v>
      </c>
      <c r="K192">
        <v>100.072</v>
      </c>
      <c r="L192">
        <v>253</v>
      </c>
      <c r="M192">
        <v>101.93</v>
      </c>
      <c r="N192">
        <v>136</v>
      </c>
      <c r="O192">
        <v>104.931</v>
      </c>
      <c r="P192">
        <v>181</v>
      </c>
      <c r="Q192">
        <v>-4.85832</v>
      </c>
      <c r="R192">
        <v>219</v>
      </c>
      <c r="S192">
        <f t="shared" si="50"/>
        <v>-6.9165586028523074E-2</v>
      </c>
      <c r="T192">
        <f t="shared" si="51"/>
        <v>218</v>
      </c>
      <c r="U192">
        <f t="shared" si="52"/>
        <v>703528.98866481287</v>
      </c>
      <c r="V192">
        <f t="shared" si="53"/>
        <v>242</v>
      </c>
      <c r="W192">
        <f t="shared" si="54"/>
        <v>24.366281694962879</v>
      </c>
      <c r="X192">
        <f t="shared" si="55"/>
        <v>164</v>
      </c>
      <c r="Y192">
        <f t="shared" si="56"/>
        <v>191</v>
      </c>
      <c r="Z192">
        <v>0.47070000000000001</v>
      </c>
      <c r="AA192">
        <f t="shared" si="57"/>
        <v>171</v>
      </c>
      <c r="AB192">
        <v>0.31680000000000003</v>
      </c>
      <c r="AC192">
        <f t="shared" si="58"/>
        <v>0.39375000000000004</v>
      </c>
      <c r="AD192">
        <f t="shared" si="59"/>
        <v>214</v>
      </c>
      <c r="AE192">
        <v>0.43730000000000002</v>
      </c>
      <c r="AF192">
        <f t="shared" si="60"/>
        <v>186</v>
      </c>
      <c r="AG192">
        <v>0.54149999999999998</v>
      </c>
      <c r="AH192">
        <f t="shared" si="61"/>
        <v>146</v>
      </c>
      <c r="AI192">
        <f t="shared" si="62"/>
        <v>199.5</v>
      </c>
      <c r="AJ192">
        <f>IF(C192=1,(AI192/Z192),REF)</f>
        <v>423.83683875079669</v>
      </c>
      <c r="AK192">
        <f t="shared" si="63"/>
        <v>184</v>
      </c>
      <c r="AL192">
        <f>IF(B192=1,(AI192/AC192),REF)</f>
        <v>506.66666666666663</v>
      </c>
      <c r="AM192">
        <f t="shared" si="64"/>
        <v>207</v>
      </c>
      <c r="AN192">
        <f t="shared" si="65"/>
        <v>184</v>
      </c>
      <c r="AO192" t="str">
        <f t="shared" si="66"/>
        <v>Eastern Illinois</v>
      </c>
      <c r="AP192">
        <f t="shared" si="67"/>
        <v>0.28331573862622672</v>
      </c>
      <c r="AQ192">
        <f t="shared" si="68"/>
        <v>0.20430208331048472</v>
      </c>
      <c r="AR192">
        <f t="shared" si="69"/>
        <v>0.56861698709494757</v>
      </c>
      <c r="AS192" t="str">
        <f t="shared" si="70"/>
        <v>Eastern Illinois</v>
      </c>
      <c r="AT192">
        <f t="shared" si="71"/>
        <v>191</v>
      </c>
      <c r="AU192">
        <f t="shared" si="72"/>
        <v>196.33333333333334</v>
      </c>
      <c r="AV192">
        <v>196</v>
      </c>
      <c r="AW192" t="str">
        <f t="shared" si="73"/>
        <v>Eastern Illinois</v>
      </c>
      <c r="AX192" t="str">
        <f t="shared" si="74"/>
        <v/>
      </c>
      <c r="AY192">
        <v>191</v>
      </c>
    </row>
    <row r="193" spans="2:51" x14ac:dyDescent="0.25">
      <c r="B193">
        <v>1</v>
      </c>
      <c r="C193">
        <v>1</v>
      </c>
      <c r="D193" t="s">
        <v>102</v>
      </c>
      <c r="E193">
        <v>68.9953</v>
      </c>
      <c r="F193">
        <v>206</v>
      </c>
      <c r="G193">
        <v>67.535499999999999</v>
      </c>
      <c r="H193">
        <v>203</v>
      </c>
      <c r="I193">
        <v>99.736199999999997</v>
      </c>
      <c r="J193">
        <v>251</v>
      </c>
      <c r="K193">
        <v>103.443</v>
      </c>
      <c r="L193">
        <v>188</v>
      </c>
      <c r="M193">
        <v>108.012</v>
      </c>
      <c r="N193">
        <v>269</v>
      </c>
      <c r="O193">
        <v>104.47199999999999</v>
      </c>
      <c r="P193">
        <v>169</v>
      </c>
      <c r="Q193">
        <v>-1.02928</v>
      </c>
      <c r="R193">
        <v>183</v>
      </c>
      <c r="S193">
        <f t="shared" si="50"/>
        <v>-1.4914059363463836E-2</v>
      </c>
      <c r="T193">
        <f t="shared" si="51"/>
        <v>183</v>
      </c>
      <c r="U193">
        <f t="shared" si="52"/>
        <v>738281.05104602978</v>
      </c>
      <c r="V193">
        <f t="shared" si="53"/>
        <v>206</v>
      </c>
      <c r="W193">
        <f t="shared" si="54"/>
        <v>24.636575861132449</v>
      </c>
      <c r="X193">
        <f t="shared" si="55"/>
        <v>182</v>
      </c>
      <c r="Y193">
        <f t="shared" si="56"/>
        <v>182.5</v>
      </c>
      <c r="Z193">
        <v>0.38900000000000001</v>
      </c>
      <c r="AA193">
        <f t="shared" si="57"/>
        <v>206</v>
      </c>
      <c r="AB193">
        <v>0.54149999999999998</v>
      </c>
      <c r="AC193">
        <f t="shared" si="58"/>
        <v>0.46525</v>
      </c>
      <c r="AD193">
        <f t="shared" si="59"/>
        <v>182</v>
      </c>
      <c r="AE193">
        <v>0.61829999999999996</v>
      </c>
      <c r="AF193">
        <f t="shared" si="60"/>
        <v>120</v>
      </c>
      <c r="AG193">
        <v>0.40260000000000001</v>
      </c>
      <c r="AH193">
        <f t="shared" si="61"/>
        <v>207</v>
      </c>
      <c r="AI193">
        <f t="shared" si="62"/>
        <v>180.08333333333334</v>
      </c>
      <c r="AJ193">
        <f>IF(C193=1,(AI193/Z193),REF)</f>
        <v>462.93916023993148</v>
      </c>
      <c r="AK193">
        <f t="shared" si="63"/>
        <v>195</v>
      </c>
      <c r="AL193">
        <f>IF(B193=1,(AI193/AC193),REF)</f>
        <v>387.06788464982986</v>
      </c>
      <c r="AM193">
        <f t="shared" si="64"/>
        <v>181</v>
      </c>
      <c r="AN193">
        <f t="shared" si="65"/>
        <v>181</v>
      </c>
      <c r="AO193" t="str">
        <f t="shared" si="66"/>
        <v>DePaul</v>
      </c>
      <c r="AP193">
        <f t="shared" si="67"/>
        <v>0.23208313491191032</v>
      </c>
      <c r="AQ193">
        <f t="shared" si="68"/>
        <v>0.24966376155959843</v>
      </c>
      <c r="AR193">
        <f t="shared" si="69"/>
        <v>0.56586856911603867</v>
      </c>
      <c r="AS193" t="str">
        <f t="shared" si="70"/>
        <v>DePaul</v>
      </c>
      <c r="AT193">
        <f t="shared" si="71"/>
        <v>192</v>
      </c>
      <c r="AU193">
        <f t="shared" si="72"/>
        <v>185</v>
      </c>
      <c r="AV193">
        <v>193</v>
      </c>
      <c r="AW193" t="str">
        <f t="shared" si="73"/>
        <v>DePaul</v>
      </c>
      <c r="AX193" t="str">
        <f t="shared" si="74"/>
        <v/>
      </c>
      <c r="AY193">
        <v>192</v>
      </c>
    </row>
    <row r="194" spans="2:51" x14ac:dyDescent="0.25">
      <c r="B194">
        <v>1</v>
      </c>
      <c r="C194">
        <v>1</v>
      </c>
      <c r="D194" t="s">
        <v>242</v>
      </c>
      <c r="E194">
        <v>69.118600000000001</v>
      </c>
      <c r="F194">
        <v>198</v>
      </c>
      <c r="G194">
        <v>66.6751</v>
      </c>
      <c r="H194">
        <v>243</v>
      </c>
      <c r="I194">
        <v>99.218199999999996</v>
      </c>
      <c r="J194">
        <v>257</v>
      </c>
      <c r="K194">
        <v>98.871200000000002</v>
      </c>
      <c r="L194">
        <v>273</v>
      </c>
      <c r="M194">
        <v>101.093</v>
      </c>
      <c r="N194">
        <v>116</v>
      </c>
      <c r="O194">
        <v>102.38</v>
      </c>
      <c r="P194">
        <v>123</v>
      </c>
      <c r="Q194">
        <v>-3.5084</v>
      </c>
      <c r="R194">
        <v>205</v>
      </c>
      <c r="S194">
        <f t="shared" ref="S194:S257" si="75">(K194-O194)/E194</f>
        <v>-5.0764917113483111E-2</v>
      </c>
      <c r="T194">
        <f t="shared" ref="T194:T257" si="76">RANK(S194,S:S,0)</f>
        <v>206</v>
      </c>
      <c r="U194">
        <f t="shared" ref="U194:U257" si="77">(K194^2)*E194</f>
        <v>675669.85505422764</v>
      </c>
      <c r="V194">
        <f t="shared" ref="V194:V257" si="78">RANK(U194,U:U,0)</f>
        <v>265</v>
      </c>
      <c r="W194">
        <f t="shared" ref="W194:W257" si="79">O194^1.6/E194</f>
        <v>23.809444745066703</v>
      </c>
      <c r="X194">
        <f t="shared" ref="X194:X257" si="80">RANK(W194,W:W,1)</f>
        <v>134</v>
      </c>
      <c r="Y194">
        <f t="shared" ref="Y194:Y257" si="81">AVERAGE(X194,T194)</f>
        <v>170</v>
      </c>
      <c r="Z194">
        <v>0.43519999999999998</v>
      </c>
      <c r="AA194">
        <f t="shared" ref="AA194:AA257" si="82">RANK(Z194,Z:Z,0)</f>
        <v>186</v>
      </c>
      <c r="AB194">
        <v>0.41339999999999999</v>
      </c>
      <c r="AC194">
        <f t="shared" ref="AC194:AC257" si="83">(Z194+AB194)/2</f>
        <v>0.42430000000000001</v>
      </c>
      <c r="AD194">
        <f t="shared" ref="AD194:AD257" si="84">RANK(AC194,AC:AC,0)</f>
        <v>201</v>
      </c>
      <c r="AE194">
        <v>0.35699999999999998</v>
      </c>
      <c r="AF194">
        <f t="shared" ref="AF194:AF257" si="85">RANK(AE194,AE:AE,0)</f>
        <v>225</v>
      </c>
      <c r="AG194">
        <v>0.432</v>
      </c>
      <c r="AH194">
        <f t="shared" ref="AH194:AH257" si="86">RANK(AG194,AG:AG,0)</f>
        <v>190</v>
      </c>
      <c r="AI194">
        <f t="shared" ref="AI194:AI257" si="87">(T194+V194+(AD194+AF194)+AH194+Y194)/6</f>
        <v>209.5</v>
      </c>
      <c r="AJ194">
        <f>IF(C194=1,(AI194/Z194),REF)</f>
        <v>481.38786764705884</v>
      </c>
      <c r="AK194">
        <f t="shared" ref="AK194:AK257" si="88">RANK(AJ194,AJ:AJ,1)</f>
        <v>199</v>
      </c>
      <c r="AL194">
        <f>IF(B194=1,(AI194/AC194),REF)</f>
        <v>493.75441904312987</v>
      </c>
      <c r="AM194">
        <f t="shared" ref="AM194:AM257" si="89">RANK(AL194,AL:AL,1)</f>
        <v>204</v>
      </c>
      <c r="AN194">
        <f t="shared" ref="AN194:AN257" si="90">MIN(AK194,AM194,AD194)</f>
        <v>199</v>
      </c>
      <c r="AO194" t="str">
        <f t="shared" ref="AO194:AO257" si="91">D194</f>
        <v>Northern Illinois</v>
      </c>
      <c r="AP194">
        <f t="shared" ref="AP194:AP257" si="92">(Z194*(($BD$2)/((AJ194)))^(1/10))</f>
        <v>0.25863407670734206</v>
      </c>
      <c r="AQ194">
        <f t="shared" ref="AQ194:AQ257" si="93">(AC194*(($BC$2)/((AL194)))^(1/8))</f>
        <v>0.22086488700358822</v>
      </c>
      <c r="AR194">
        <f t="shared" ref="AR194:AR257" si="94">((AP194+AQ194)/2)^(1/2.5)</f>
        <v>0.56481090201037698</v>
      </c>
      <c r="AS194" t="str">
        <f t="shared" ref="AS194:AS257" si="95">AO194</f>
        <v>Northern Illinois</v>
      </c>
      <c r="AT194">
        <f t="shared" ref="AT194:AT257" si="96">RANK(AR194,AR:AR,0)</f>
        <v>193</v>
      </c>
      <c r="AU194">
        <f t="shared" ref="AU194:AU257" si="97">(AT194+AN194+AD194)/3</f>
        <v>197.66666666666666</v>
      </c>
      <c r="AV194">
        <v>202</v>
      </c>
      <c r="AW194" t="str">
        <f t="shared" ref="AW194:AW257" si="98">AS194</f>
        <v>Northern Illinois</v>
      </c>
      <c r="AX194" t="str">
        <f t="shared" ref="AX194:AX257" si="99">IF(OR(((RANK(Z194,Z:Z,0))&lt;17),(RANK(AB194,AB:AB,0)&lt;17)),"y","")</f>
        <v/>
      </c>
      <c r="AY194">
        <v>193</v>
      </c>
    </row>
    <row r="195" spans="2:51" x14ac:dyDescent="0.25">
      <c r="B195">
        <v>1</v>
      </c>
      <c r="C195">
        <v>1</v>
      </c>
      <c r="D195" t="s">
        <v>243</v>
      </c>
      <c r="E195">
        <v>64.626099999999994</v>
      </c>
      <c r="F195">
        <v>338</v>
      </c>
      <c r="G195">
        <v>63.328699999999998</v>
      </c>
      <c r="H195">
        <v>332</v>
      </c>
      <c r="I195">
        <v>93.652199999999993</v>
      </c>
      <c r="J195">
        <v>332</v>
      </c>
      <c r="K195">
        <v>97.575199999999995</v>
      </c>
      <c r="L195">
        <v>296</v>
      </c>
      <c r="M195">
        <v>100.003</v>
      </c>
      <c r="N195">
        <v>80</v>
      </c>
      <c r="O195">
        <v>97.625200000000007</v>
      </c>
      <c r="P195">
        <v>54</v>
      </c>
      <c r="Q195">
        <v>-5.008E-2</v>
      </c>
      <c r="R195">
        <v>169</v>
      </c>
      <c r="S195">
        <f t="shared" si="75"/>
        <v>-7.7368122167377224E-4</v>
      </c>
      <c r="T195">
        <f t="shared" si="76"/>
        <v>169</v>
      </c>
      <c r="U195">
        <f t="shared" si="77"/>
        <v>615299.90571858047</v>
      </c>
      <c r="V195">
        <f t="shared" si="78"/>
        <v>327</v>
      </c>
      <c r="W195">
        <f t="shared" si="79"/>
        <v>23.598866871066232</v>
      </c>
      <c r="X195">
        <f t="shared" si="80"/>
        <v>118</v>
      </c>
      <c r="Y195">
        <f t="shared" si="81"/>
        <v>143.5</v>
      </c>
      <c r="Z195">
        <v>0.35659999999999997</v>
      </c>
      <c r="AA195">
        <f t="shared" si="82"/>
        <v>220</v>
      </c>
      <c r="AB195">
        <v>0.6472</v>
      </c>
      <c r="AC195">
        <f t="shared" si="83"/>
        <v>0.50190000000000001</v>
      </c>
      <c r="AD195">
        <f t="shared" si="84"/>
        <v>161</v>
      </c>
      <c r="AE195">
        <v>0.3705</v>
      </c>
      <c r="AF195">
        <f t="shared" si="85"/>
        <v>221</v>
      </c>
      <c r="AG195">
        <v>0.5504</v>
      </c>
      <c r="AH195">
        <f t="shared" si="86"/>
        <v>143</v>
      </c>
      <c r="AI195">
        <f t="shared" si="87"/>
        <v>194.08333333333334</v>
      </c>
      <c r="AJ195">
        <f>IF(C195=1,(AI195/Z195),REF)</f>
        <v>544.26060945971221</v>
      </c>
      <c r="AK195">
        <f t="shared" si="88"/>
        <v>210</v>
      </c>
      <c r="AL195">
        <f>IF(B195=1,(AI195/AC195),REF)</f>
        <v>386.69721724115033</v>
      </c>
      <c r="AM195">
        <f t="shared" si="89"/>
        <v>180</v>
      </c>
      <c r="AN195">
        <f t="shared" si="90"/>
        <v>161</v>
      </c>
      <c r="AO195" t="str">
        <f t="shared" si="91"/>
        <v>Northern Iowa</v>
      </c>
      <c r="AP195">
        <f t="shared" si="92"/>
        <v>0.20933749418223294</v>
      </c>
      <c r="AQ195">
        <f t="shared" si="93"/>
        <v>0.26936324475552842</v>
      </c>
      <c r="AR195">
        <f t="shared" si="94"/>
        <v>0.56443461639040204</v>
      </c>
      <c r="AS195" t="str">
        <f t="shared" si="95"/>
        <v>Northern Iowa</v>
      </c>
      <c r="AT195">
        <f t="shared" si="96"/>
        <v>194</v>
      </c>
      <c r="AU195">
        <f t="shared" si="97"/>
        <v>172</v>
      </c>
      <c r="AV195">
        <v>172</v>
      </c>
      <c r="AW195" t="str">
        <f t="shared" si="98"/>
        <v>Northern Iowa</v>
      </c>
      <c r="AX195" t="str">
        <f t="shared" si="99"/>
        <v/>
      </c>
      <c r="AY195">
        <v>194</v>
      </c>
    </row>
    <row r="196" spans="2:51" x14ac:dyDescent="0.25">
      <c r="B196">
        <v>1</v>
      </c>
      <c r="C196">
        <v>1</v>
      </c>
      <c r="D196" t="s">
        <v>217</v>
      </c>
      <c r="E196">
        <v>68.601900000000001</v>
      </c>
      <c r="F196">
        <v>229</v>
      </c>
      <c r="G196">
        <v>66.808199999999999</v>
      </c>
      <c r="H196">
        <v>236</v>
      </c>
      <c r="I196">
        <v>99.362499999999997</v>
      </c>
      <c r="J196">
        <v>255</v>
      </c>
      <c r="K196">
        <v>98.977500000000006</v>
      </c>
      <c r="L196">
        <v>270</v>
      </c>
      <c r="M196">
        <v>99.4208</v>
      </c>
      <c r="N196">
        <v>68</v>
      </c>
      <c r="O196">
        <v>103.211</v>
      </c>
      <c r="P196">
        <v>150</v>
      </c>
      <c r="Q196">
        <v>-4.2331200000000004</v>
      </c>
      <c r="R196">
        <v>213</v>
      </c>
      <c r="S196">
        <f t="shared" si="75"/>
        <v>-6.1711118788255026E-2</v>
      </c>
      <c r="T196">
        <f t="shared" si="76"/>
        <v>215</v>
      </c>
      <c r="U196">
        <f t="shared" si="77"/>
        <v>672061.63516521186</v>
      </c>
      <c r="V196">
        <f t="shared" si="78"/>
        <v>272</v>
      </c>
      <c r="W196">
        <f t="shared" si="79"/>
        <v>24.301072065179408</v>
      </c>
      <c r="X196">
        <f t="shared" si="80"/>
        <v>160</v>
      </c>
      <c r="Y196">
        <f t="shared" si="81"/>
        <v>187.5</v>
      </c>
      <c r="Z196">
        <v>0.44879999999999998</v>
      </c>
      <c r="AA196">
        <f t="shared" si="82"/>
        <v>179</v>
      </c>
      <c r="AB196">
        <v>0.35489999999999999</v>
      </c>
      <c r="AC196">
        <f t="shared" si="83"/>
        <v>0.40184999999999998</v>
      </c>
      <c r="AD196">
        <f t="shared" si="84"/>
        <v>209</v>
      </c>
      <c r="AE196">
        <v>0.55249999999999999</v>
      </c>
      <c r="AF196">
        <f t="shared" si="85"/>
        <v>141</v>
      </c>
      <c r="AG196">
        <v>0.3911</v>
      </c>
      <c r="AH196">
        <f t="shared" si="86"/>
        <v>210</v>
      </c>
      <c r="AI196">
        <f t="shared" si="87"/>
        <v>205.75</v>
      </c>
      <c r="AJ196">
        <f>IF(C196=1,(AI196/Z196),REF)</f>
        <v>458.44474153297688</v>
      </c>
      <c r="AK196">
        <f t="shared" si="88"/>
        <v>194</v>
      </c>
      <c r="AL196">
        <f>IF(B196=1,(AI196/AC196),REF)</f>
        <v>512.00696777404505</v>
      </c>
      <c r="AM196">
        <f t="shared" si="89"/>
        <v>208</v>
      </c>
      <c r="AN196">
        <f t="shared" si="90"/>
        <v>194</v>
      </c>
      <c r="AO196" t="str">
        <f t="shared" si="91"/>
        <v>Mount St. Mary's</v>
      </c>
      <c r="AP196">
        <f t="shared" si="92"/>
        <v>0.26802204805276902</v>
      </c>
      <c r="AQ196">
        <f t="shared" si="93"/>
        <v>0.20823177870671025</v>
      </c>
      <c r="AR196">
        <f t="shared" si="94"/>
        <v>0.56327878308786838</v>
      </c>
      <c r="AS196" t="str">
        <f t="shared" si="95"/>
        <v>Mount St. Mary's</v>
      </c>
      <c r="AT196">
        <f t="shared" si="96"/>
        <v>195</v>
      </c>
      <c r="AU196">
        <f t="shared" si="97"/>
        <v>199.33333333333334</v>
      </c>
      <c r="AV196">
        <v>200</v>
      </c>
      <c r="AW196" t="str">
        <f t="shared" si="98"/>
        <v>Mount St. Mary's</v>
      </c>
      <c r="AX196" t="str">
        <f t="shared" si="99"/>
        <v/>
      </c>
      <c r="AY196">
        <v>195</v>
      </c>
    </row>
    <row r="197" spans="2:51" x14ac:dyDescent="0.25">
      <c r="B197">
        <v>1</v>
      </c>
      <c r="C197">
        <v>1</v>
      </c>
      <c r="D197" t="s">
        <v>226</v>
      </c>
      <c r="E197">
        <v>68.579899999999995</v>
      </c>
      <c r="F197">
        <v>230</v>
      </c>
      <c r="G197">
        <v>66.145799999999994</v>
      </c>
      <c r="H197">
        <v>267</v>
      </c>
      <c r="I197">
        <v>101.904</v>
      </c>
      <c r="J197">
        <v>201</v>
      </c>
      <c r="K197">
        <v>100.84399999999999</v>
      </c>
      <c r="L197">
        <v>240</v>
      </c>
      <c r="M197">
        <v>99.490300000000005</v>
      </c>
      <c r="N197">
        <v>69</v>
      </c>
      <c r="O197">
        <v>101.36199999999999</v>
      </c>
      <c r="P197">
        <v>102</v>
      </c>
      <c r="Q197">
        <v>-0.51777300000000004</v>
      </c>
      <c r="R197">
        <v>178</v>
      </c>
      <c r="S197">
        <f t="shared" si="75"/>
        <v>-7.5532335276079542E-3</v>
      </c>
      <c r="T197">
        <f t="shared" si="76"/>
        <v>178</v>
      </c>
      <c r="U197">
        <f t="shared" si="77"/>
        <v>697424.13905164623</v>
      </c>
      <c r="V197">
        <f t="shared" si="78"/>
        <v>245</v>
      </c>
      <c r="W197">
        <f t="shared" si="79"/>
        <v>23.615841552468684</v>
      </c>
      <c r="X197">
        <f t="shared" si="80"/>
        <v>119</v>
      </c>
      <c r="Y197">
        <f t="shared" si="81"/>
        <v>148.5</v>
      </c>
      <c r="Z197">
        <v>0.38379999999999997</v>
      </c>
      <c r="AA197">
        <f t="shared" si="82"/>
        <v>207</v>
      </c>
      <c r="AB197">
        <v>0.54500000000000004</v>
      </c>
      <c r="AC197">
        <f t="shared" si="83"/>
        <v>0.46440000000000003</v>
      </c>
      <c r="AD197">
        <f t="shared" si="84"/>
        <v>183</v>
      </c>
      <c r="AE197">
        <v>0.4783</v>
      </c>
      <c r="AF197">
        <f t="shared" si="85"/>
        <v>174</v>
      </c>
      <c r="AG197">
        <v>0.3352</v>
      </c>
      <c r="AH197">
        <f t="shared" si="86"/>
        <v>239</v>
      </c>
      <c r="AI197">
        <f t="shared" si="87"/>
        <v>194.58333333333334</v>
      </c>
      <c r="AJ197">
        <f>IF(C197=1,(AI197/Z197),REF)</f>
        <v>506.99148862254651</v>
      </c>
      <c r="AK197">
        <f t="shared" si="88"/>
        <v>202</v>
      </c>
      <c r="AL197">
        <f>IF(B197=1,(AI197/AC197),REF)</f>
        <v>418.99942578237153</v>
      </c>
      <c r="AM197">
        <f t="shared" si="89"/>
        <v>190</v>
      </c>
      <c r="AN197">
        <f t="shared" si="90"/>
        <v>183</v>
      </c>
      <c r="AO197" t="str">
        <f t="shared" si="91"/>
        <v>New Orleans</v>
      </c>
      <c r="AP197">
        <f t="shared" si="92"/>
        <v>0.226908767227014</v>
      </c>
      <c r="AQ197">
        <f t="shared" si="93"/>
        <v>0.24675050643379551</v>
      </c>
      <c r="AR197">
        <f t="shared" si="94"/>
        <v>0.56204931079583764</v>
      </c>
      <c r="AS197" t="str">
        <f t="shared" si="95"/>
        <v>New Orleans</v>
      </c>
      <c r="AT197">
        <f t="shared" si="96"/>
        <v>196</v>
      </c>
      <c r="AU197">
        <f t="shared" si="97"/>
        <v>187.33333333333334</v>
      </c>
      <c r="AV197">
        <v>188</v>
      </c>
      <c r="AW197" t="str">
        <f t="shared" si="98"/>
        <v>New Orleans</v>
      </c>
      <c r="AX197" t="str">
        <f t="shared" si="99"/>
        <v/>
      </c>
      <c r="AY197">
        <v>196</v>
      </c>
    </row>
    <row r="198" spans="2:51" x14ac:dyDescent="0.25">
      <c r="B198">
        <v>1</v>
      </c>
      <c r="C198">
        <v>1</v>
      </c>
      <c r="D198" t="s">
        <v>108</v>
      </c>
      <c r="E198">
        <v>66.754499999999993</v>
      </c>
      <c r="F198">
        <v>292</v>
      </c>
      <c r="G198">
        <v>66.806799999999996</v>
      </c>
      <c r="H198">
        <v>237</v>
      </c>
      <c r="I198">
        <v>94.689599999999999</v>
      </c>
      <c r="J198">
        <v>327</v>
      </c>
      <c r="K198">
        <v>97.069199999999995</v>
      </c>
      <c r="L198">
        <v>301</v>
      </c>
      <c r="M198">
        <v>98.219300000000004</v>
      </c>
      <c r="N198">
        <v>54</v>
      </c>
      <c r="O198">
        <v>98.251000000000005</v>
      </c>
      <c r="P198">
        <v>61</v>
      </c>
      <c r="Q198">
        <v>-1.1817800000000001</v>
      </c>
      <c r="R198">
        <v>184</v>
      </c>
      <c r="S198">
        <f t="shared" si="75"/>
        <v>-1.7703675407650568E-2</v>
      </c>
      <c r="T198">
        <f t="shared" si="76"/>
        <v>185</v>
      </c>
      <c r="U198">
        <f t="shared" si="77"/>
        <v>628989.57597486884</v>
      </c>
      <c r="V198">
        <f t="shared" si="78"/>
        <v>317</v>
      </c>
      <c r="W198">
        <f t="shared" si="79"/>
        <v>23.081212510224791</v>
      </c>
      <c r="X198">
        <f t="shared" si="80"/>
        <v>94</v>
      </c>
      <c r="Y198">
        <f t="shared" si="81"/>
        <v>139.5</v>
      </c>
      <c r="Z198">
        <v>0.38179999999999997</v>
      </c>
      <c r="AA198">
        <f t="shared" si="82"/>
        <v>208</v>
      </c>
      <c r="AB198">
        <v>0.55220000000000002</v>
      </c>
      <c r="AC198">
        <f t="shared" si="83"/>
        <v>0.46699999999999997</v>
      </c>
      <c r="AD198">
        <f t="shared" si="84"/>
        <v>181</v>
      </c>
      <c r="AE198">
        <v>0.40679999999999999</v>
      </c>
      <c r="AF198">
        <f t="shared" si="85"/>
        <v>198</v>
      </c>
      <c r="AG198">
        <v>0.47939999999999999</v>
      </c>
      <c r="AH198">
        <f t="shared" si="86"/>
        <v>168</v>
      </c>
      <c r="AI198">
        <f t="shared" si="87"/>
        <v>198.08333333333334</v>
      </c>
      <c r="AJ198">
        <f>IF(C198=1,(AI198/Z198),REF)</f>
        <v>518.81438798672957</v>
      </c>
      <c r="AK198">
        <f t="shared" si="88"/>
        <v>204</v>
      </c>
      <c r="AL198">
        <f>IF(B198=1,(AI198/AC198),REF)</f>
        <v>424.16131334760888</v>
      </c>
      <c r="AM198">
        <f t="shared" si="89"/>
        <v>192</v>
      </c>
      <c r="AN198">
        <f t="shared" si="90"/>
        <v>181</v>
      </c>
      <c r="AO198" t="str">
        <f t="shared" si="91"/>
        <v>East Carolina</v>
      </c>
      <c r="AP198">
        <f t="shared" si="92"/>
        <v>0.22520659050800373</v>
      </c>
      <c r="AQ198">
        <f t="shared" si="93"/>
        <v>0.24775248474345041</v>
      </c>
      <c r="AR198">
        <f t="shared" si="94"/>
        <v>0.56171681803258555</v>
      </c>
      <c r="AS198" t="str">
        <f t="shared" si="95"/>
        <v>East Carolina</v>
      </c>
      <c r="AT198">
        <f t="shared" si="96"/>
        <v>197</v>
      </c>
      <c r="AU198">
        <f t="shared" si="97"/>
        <v>186.33333333333334</v>
      </c>
      <c r="AV198">
        <v>195</v>
      </c>
      <c r="AW198" t="str">
        <f t="shared" si="98"/>
        <v>East Carolina</v>
      </c>
      <c r="AX198" t="str">
        <f t="shared" si="99"/>
        <v/>
      </c>
      <c r="AY198">
        <v>197</v>
      </c>
    </row>
    <row r="199" spans="2:51" x14ac:dyDescent="0.25">
      <c r="B199">
        <v>1</v>
      </c>
      <c r="C199">
        <v>1</v>
      </c>
      <c r="D199" t="s">
        <v>124</v>
      </c>
      <c r="E199">
        <v>66.309700000000007</v>
      </c>
      <c r="F199">
        <v>303</v>
      </c>
      <c r="G199">
        <v>64.167199999999994</v>
      </c>
      <c r="H199">
        <v>318</v>
      </c>
      <c r="I199">
        <v>95.094300000000004</v>
      </c>
      <c r="J199">
        <v>326</v>
      </c>
      <c r="K199">
        <v>96.9756</v>
      </c>
      <c r="L199">
        <v>303</v>
      </c>
      <c r="M199">
        <v>100.134</v>
      </c>
      <c r="N199">
        <v>85</v>
      </c>
      <c r="O199">
        <v>99.921400000000006</v>
      </c>
      <c r="P199">
        <v>83</v>
      </c>
      <c r="Q199">
        <v>-2.9457399999999998</v>
      </c>
      <c r="R199">
        <v>201</v>
      </c>
      <c r="S199">
        <f t="shared" si="75"/>
        <v>-4.4424872982384254E-2</v>
      </c>
      <c r="T199">
        <f t="shared" si="76"/>
        <v>203</v>
      </c>
      <c r="U199">
        <f t="shared" si="77"/>
        <v>623594.12318222306</v>
      </c>
      <c r="V199">
        <f t="shared" si="78"/>
        <v>322</v>
      </c>
      <c r="W199">
        <f t="shared" si="79"/>
        <v>23.871326530191897</v>
      </c>
      <c r="X199">
        <f t="shared" si="80"/>
        <v>136</v>
      </c>
      <c r="Y199">
        <f t="shared" si="81"/>
        <v>169.5</v>
      </c>
      <c r="Z199">
        <v>0.39960000000000001</v>
      </c>
      <c r="AA199">
        <f t="shared" si="82"/>
        <v>201</v>
      </c>
      <c r="AB199">
        <v>0.49299999999999999</v>
      </c>
      <c r="AC199">
        <f t="shared" si="83"/>
        <v>0.44630000000000003</v>
      </c>
      <c r="AD199">
        <f t="shared" si="84"/>
        <v>190</v>
      </c>
      <c r="AE199">
        <v>0.58330000000000004</v>
      </c>
      <c r="AF199">
        <f t="shared" si="85"/>
        <v>129</v>
      </c>
      <c r="AG199">
        <v>0.47060000000000002</v>
      </c>
      <c r="AH199">
        <f t="shared" si="86"/>
        <v>171</v>
      </c>
      <c r="AI199">
        <f t="shared" si="87"/>
        <v>197.41666666666666</v>
      </c>
      <c r="AJ199">
        <f>IF(C199=1,(AI199/Z199),REF)</f>
        <v>494.03570236903568</v>
      </c>
      <c r="AK199">
        <f t="shared" si="88"/>
        <v>200</v>
      </c>
      <c r="AL199">
        <f>IF(B199=1,(AI199/AC199),REF)</f>
        <v>442.34072746284261</v>
      </c>
      <c r="AM199">
        <f t="shared" si="89"/>
        <v>196</v>
      </c>
      <c r="AN199">
        <f t="shared" si="90"/>
        <v>190</v>
      </c>
      <c r="AO199" t="str">
        <f t="shared" si="91"/>
        <v>Fordham</v>
      </c>
      <c r="AP199">
        <f t="shared" si="92"/>
        <v>0.23686234185311655</v>
      </c>
      <c r="AQ199">
        <f t="shared" si="93"/>
        <v>0.23553193008929088</v>
      </c>
      <c r="AR199">
        <f t="shared" si="94"/>
        <v>0.56144840305367372</v>
      </c>
      <c r="AS199" t="str">
        <f t="shared" si="95"/>
        <v>Fordham</v>
      </c>
      <c r="AT199">
        <f t="shared" si="96"/>
        <v>198</v>
      </c>
      <c r="AU199">
        <f t="shared" si="97"/>
        <v>192.66666666666666</v>
      </c>
      <c r="AV199">
        <v>198</v>
      </c>
      <c r="AW199" t="str">
        <f t="shared" si="98"/>
        <v>Fordham</v>
      </c>
      <c r="AX199" t="str">
        <f t="shared" si="99"/>
        <v/>
      </c>
      <c r="AY199">
        <v>198</v>
      </c>
    </row>
    <row r="200" spans="2:51" x14ac:dyDescent="0.25">
      <c r="B200">
        <v>1</v>
      </c>
      <c r="C200">
        <v>1</v>
      </c>
      <c r="D200" t="s">
        <v>356</v>
      </c>
      <c r="E200">
        <v>67.659000000000006</v>
      </c>
      <c r="F200">
        <v>265</v>
      </c>
      <c r="G200">
        <v>66.177800000000005</v>
      </c>
      <c r="H200">
        <v>264</v>
      </c>
      <c r="I200">
        <v>99.963899999999995</v>
      </c>
      <c r="J200">
        <v>245</v>
      </c>
      <c r="K200">
        <v>99.7102</v>
      </c>
      <c r="L200">
        <v>258</v>
      </c>
      <c r="M200">
        <v>100.583</v>
      </c>
      <c r="N200">
        <v>102</v>
      </c>
      <c r="O200">
        <v>102.699</v>
      </c>
      <c r="P200">
        <v>133</v>
      </c>
      <c r="Q200">
        <v>-2.9891700000000001</v>
      </c>
      <c r="R200">
        <v>202</v>
      </c>
      <c r="S200">
        <f t="shared" si="75"/>
        <v>-4.4174463116510701E-2</v>
      </c>
      <c r="T200">
        <f t="shared" si="76"/>
        <v>202</v>
      </c>
      <c r="U200">
        <f t="shared" si="77"/>
        <v>672674.16663616244</v>
      </c>
      <c r="V200">
        <f t="shared" si="78"/>
        <v>270</v>
      </c>
      <c r="W200">
        <f t="shared" si="79"/>
        <v>24.444455571161985</v>
      </c>
      <c r="X200">
        <f t="shared" si="80"/>
        <v>166</v>
      </c>
      <c r="Y200">
        <f t="shared" si="81"/>
        <v>184</v>
      </c>
      <c r="Z200">
        <v>0.44790000000000002</v>
      </c>
      <c r="AA200">
        <f t="shared" si="82"/>
        <v>180</v>
      </c>
      <c r="AB200">
        <v>0.33150000000000002</v>
      </c>
      <c r="AC200">
        <f t="shared" si="83"/>
        <v>0.38970000000000005</v>
      </c>
      <c r="AD200">
        <f t="shared" si="84"/>
        <v>216</v>
      </c>
      <c r="AE200">
        <v>0.6008</v>
      </c>
      <c r="AF200">
        <f t="shared" si="85"/>
        <v>126</v>
      </c>
      <c r="AG200">
        <v>0.21529999999999999</v>
      </c>
      <c r="AH200">
        <f t="shared" si="86"/>
        <v>292</v>
      </c>
      <c r="AI200">
        <f t="shared" si="87"/>
        <v>215</v>
      </c>
      <c r="AJ200">
        <f>IF(C200=1,(AI200/Z200),REF)</f>
        <v>480.01786112971644</v>
      </c>
      <c r="AK200">
        <f t="shared" si="88"/>
        <v>198</v>
      </c>
      <c r="AL200">
        <f>IF(B200=1,(AI200/AC200),REF)</f>
        <v>551.70644085193737</v>
      </c>
      <c r="AM200">
        <f t="shared" si="89"/>
        <v>216</v>
      </c>
      <c r="AN200">
        <f t="shared" si="90"/>
        <v>198</v>
      </c>
      <c r="AO200" t="str">
        <f t="shared" si="91"/>
        <v>UTEP</v>
      </c>
      <c r="AP200">
        <f t="shared" si="92"/>
        <v>0.26625740531559938</v>
      </c>
      <c r="AQ200">
        <f t="shared" si="93"/>
        <v>0.2000596105896924</v>
      </c>
      <c r="AR200">
        <f t="shared" si="94"/>
        <v>0.55854800762119683</v>
      </c>
      <c r="AS200" t="str">
        <f t="shared" si="95"/>
        <v>UTEP</v>
      </c>
      <c r="AT200">
        <f t="shared" si="96"/>
        <v>199</v>
      </c>
      <c r="AU200">
        <f t="shared" si="97"/>
        <v>204.33333333333334</v>
      </c>
      <c r="AV200">
        <v>204</v>
      </c>
      <c r="AW200" t="str">
        <f t="shared" si="98"/>
        <v>UTEP</v>
      </c>
      <c r="AX200" t="str">
        <f t="shared" si="99"/>
        <v/>
      </c>
      <c r="AY200">
        <v>199</v>
      </c>
    </row>
    <row r="201" spans="2:51" x14ac:dyDescent="0.25">
      <c r="B201">
        <v>1</v>
      </c>
      <c r="C201">
        <v>1</v>
      </c>
      <c r="D201" t="s">
        <v>157</v>
      </c>
      <c r="E201">
        <v>70.005099999999999</v>
      </c>
      <c r="F201">
        <v>143</v>
      </c>
      <c r="G201">
        <v>69.592200000000005</v>
      </c>
      <c r="H201">
        <v>89</v>
      </c>
      <c r="I201">
        <v>95.933199999999999</v>
      </c>
      <c r="J201">
        <v>316</v>
      </c>
      <c r="K201">
        <v>99.507400000000004</v>
      </c>
      <c r="L201">
        <v>263</v>
      </c>
      <c r="M201">
        <v>102.059</v>
      </c>
      <c r="N201">
        <v>138</v>
      </c>
      <c r="O201">
        <v>102.248</v>
      </c>
      <c r="P201">
        <v>121</v>
      </c>
      <c r="Q201">
        <v>-2.74099</v>
      </c>
      <c r="R201">
        <v>199</v>
      </c>
      <c r="S201">
        <f t="shared" si="75"/>
        <v>-3.9148576318011129E-2</v>
      </c>
      <c r="T201">
        <f t="shared" si="76"/>
        <v>199</v>
      </c>
      <c r="U201">
        <f t="shared" si="77"/>
        <v>693171.08461873932</v>
      </c>
      <c r="V201">
        <f t="shared" si="78"/>
        <v>250</v>
      </c>
      <c r="W201">
        <f t="shared" si="79"/>
        <v>23.459461269888713</v>
      </c>
      <c r="X201">
        <f t="shared" si="80"/>
        <v>111</v>
      </c>
      <c r="Y201">
        <f t="shared" si="81"/>
        <v>155</v>
      </c>
      <c r="Z201">
        <v>0.39650000000000002</v>
      </c>
      <c r="AA201">
        <f t="shared" si="82"/>
        <v>203</v>
      </c>
      <c r="AB201">
        <v>0.48670000000000002</v>
      </c>
      <c r="AC201">
        <f t="shared" si="83"/>
        <v>0.44159999999999999</v>
      </c>
      <c r="AD201">
        <f t="shared" si="84"/>
        <v>192</v>
      </c>
      <c r="AE201">
        <v>0.27300000000000002</v>
      </c>
      <c r="AF201">
        <f t="shared" si="85"/>
        <v>258</v>
      </c>
      <c r="AG201">
        <v>0.47720000000000001</v>
      </c>
      <c r="AH201">
        <f t="shared" si="86"/>
        <v>169</v>
      </c>
      <c r="AI201">
        <f t="shared" si="87"/>
        <v>203.83333333333334</v>
      </c>
      <c r="AJ201">
        <f>IF(C201=1,(AI201/Z201),REF)</f>
        <v>514.08154686843216</v>
      </c>
      <c r="AK201">
        <f t="shared" si="88"/>
        <v>203</v>
      </c>
      <c r="AL201">
        <f>IF(B201=1,(AI201/AC201),REF)</f>
        <v>461.57910628019329</v>
      </c>
      <c r="AM201">
        <f t="shared" si="89"/>
        <v>200</v>
      </c>
      <c r="AN201">
        <f t="shared" si="90"/>
        <v>192</v>
      </c>
      <c r="AO201" t="str">
        <f t="shared" si="91"/>
        <v>Indiana St.</v>
      </c>
      <c r="AP201">
        <f t="shared" si="92"/>
        <v>0.23409188725211025</v>
      </c>
      <c r="AQ201">
        <f t="shared" si="93"/>
        <v>0.23181461715132973</v>
      </c>
      <c r="AR201">
        <f t="shared" si="94"/>
        <v>0.55835127367647686</v>
      </c>
      <c r="AS201" t="str">
        <f t="shared" si="95"/>
        <v>Indiana St.</v>
      </c>
      <c r="AT201">
        <f t="shared" si="96"/>
        <v>200</v>
      </c>
      <c r="AU201">
        <f t="shared" si="97"/>
        <v>194.66666666666666</v>
      </c>
      <c r="AV201">
        <v>201</v>
      </c>
      <c r="AW201" t="str">
        <f t="shared" si="98"/>
        <v>Indiana St.</v>
      </c>
      <c r="AX201" t="str">
        <f t="shared" si="99"/>
        <v/>
      </c>
      <c r="AY201">
        <v>200</v>
      </c>
    </row>
    <row r="202" spans="2:51" x14ac:dyDescent="0.25">
      <c r="B202">
        <v>1</v>
      </c>
      <c r="C202">
        <v>1</v>
      </c>
      <c r="D202" t="s">
        <v>288</v>
      </c>
      <c r="E202">
        <v>71.627200000000002</v>
      </c>
      <c r="F202">
        <v>66</v>
      </c>
      <c r="G202">
        <v>70.626900000000006</v>
      </c>
      <c r="H202">
        <v>56</v>
      </c>
      <c r="I202">
        <v>98.234099999999998</v>
      </c>
      <c r="J202">
        <v>282</v>
      </c>
      <c r="K202">
        <v>100.167</v>
      </c>
      <c r="L202">
        <v>250</v>
      </c>
      <c r="M202">
        <v>104.48399999999999</v>
      </c>
      <c r="N202">
        <v>198</v>
      </c>
      <c r="O202">
        <v>104.495</v>
      </c>
      <c r="P202">
        <v>170</v>
      </c>
      <c r="Q202">
        <v>-4.3282400000000001</v>
      </c>
      <c r="R202">
        <v>216</v>
      </c>
      <c r="S202">
        <f t="shared" si="75"/>
        <v>-6.0423973015837601E-2</v>
      </c>
      <c r="T202">
        <f t="shared" si="76"/>
        <v>213</v>
      </c>
      <c r="U202">
        <f t="shared" si="77"/>
        <v>718666.34609098081</v>
      </c>
      <c r="V202">
        <f t="shared" si="78"/>
        <v>232</v>
      </c>
      <c r="W202">
        <f t="shared" si="79"/>
        <v>23.739678992628594</v>
      </c>
      <c r="X202">
        <f t="shared" si="80"/>
        <v>128</v>
      </c>
      <c r="Y202">
        <f t="shared" si="81"/>
        <v>170.5</v>
      </c>
      <c r="Z202">
        <v>0.4365</v>
      </c>
      <c r="AA202">
        <f t="shared" si="82"/>
        <v>184</v>
      </c>
      <c r="AB202">
        <v>0.33810000000000001</v>
      </c>
      <c r="AC202">
        <f t="shared" si="83"/>
        <v>0.38729999999999998</v>
      </c>
      <c r="AD202">
        <f t="shared" si="84"/>
        <v>217</v>
      </c>
      <c r="AE202">
        <v>0.42720000000000002</v>
      </c>
      <c r="AF202">
        <f t="shared" si="85"/>
        <v>190</v>
      </c>
      <c r="AG202">
        <v>0.46250000000000002</v>
      </c>
      <c r="AH202">
        <f t="shared" si="86"/>
        <v>176</v>
      </c>
      <c r="AI202">
        <f t="shared" si="87"/>
        <v>199.75</v>
      </c>
      <c r="AJ202">
        <f>IF(C202=1,(AI202/Z202),REF)</f>
        <v>457.61741122565866</v>
      </c>
      <c r="AK202">
        <f t="shared" si="88"/>
        <v>193</v>
      </c>
      <c r="AL202">
        <f>IF(B202=1,(AI202/AC202),REF)</f>
        <v>515.75006454944491</v>
      </c>
      <c r="AM202">
        <f t="shared" si="89"/>
        <v>210</v>
      </c>
      <c r="AN202">
        <f t="shared" si="90"/>
        <v>193</v>
      </c>
      <c r="AO202" t="str">
        <f t="shared" si="91"/>
        <v>San Jose St.</v>
      </c>
      <c r="AP202">
        <f t="shared" si="92"/>
        <v>0.26072361363569502</v>
      </c>
      <c r="AQ202">
        <f t="shared" si="93"/>
        <v>0.20050957003807321</v>
      </c>
      <c r="AR202">
        <f t="shared" si="94"/>
        <v>0.55610425728649926</v>
      </c>
      <c r="AS202" t="str">
        <f t="shared" si="95"/>
        <v>San Jose St.</v>
      </c>
      <c r="AT202">
        <f t="shared" si="96"/>
        <v>201</v>
      </c>
      <c r="AU202">
        <f t="shared" si="97"/>
        <v>203.66666666666666</v>
      </c>
      <c r="AV202">
        <v>210</v>
      </c>
      <c r="AW202" t="str">
        <f t="shared" si="98"/>
        <v>San Jose St.</v>
      </c>
      <c r="AX202" t="str">
        <f t="shared" si="99"/>
        <v/>
      </c>
      <c r="AY202">
        <v>201</v>
      </c>
    </row>
    <row r="203" spans="2:51" x14ac:dyDescent="0.25">
      <c r="B203">
        <v>1</v>
      </c>
      <c r="C203">
        <v>1</v>
      </c>
      <c r="D203" t="s">
        <v>116</v>
      </c>
      <c r="E203">
        <v>71.5792</v>
      </c>
      <c r="F203">
        <v>69</v>
      </c>
      <c r="G203">
        <v>68.939099999999996</v>
      </c>
      <c r="H203">
        <v>113</v>
      </c>
      <c r="I203">
        <v>100.068</v>
      </c>
      <c r="J203">
        <v>242</v>
      </c>
      <c r="K203">
        <v>99.257999999999996</v>
      </c>
      <c r="L203">
        <v>266</v>
      </c>
      <c r="M203">
        <v>101.06699999999999</v>
      </c>
      <c r="N203">
        <v>114</v>
      </c>
      <c r="O203">
        <v>102.821</v>
      </c>
      <c r="P203">
        <v>136</v>
      </c>
      <c r="Q203">
        <v>-3.5628199999999999</v>
      </c>
      <c r="R203">
        <v>206</v>
      </c>
      <c r="S203">
        <f t="shared" si="75"/>
        <v>-4.977703019871698E-2</v>
      </c>
      <c r="T203">
        <f t="shared" si="76"/>
        <v>205</v>
      </c>
      <c r="U203">
        <f t="shared" si="77"/>
        <v>705209.0556506688</v>
      </c>
      <c r="V203">
        <f t="shared" si="78"/>
        <v>241</v>
      </c>
      <c r="W203">
        <f t="shared" si="79"/>
        <v>23.14963122810277</v>
      </c>
      <c r="X203">
        <f t="shared" si="80"/>
        <v>96</v>
      </c>
      <c r="Y203">
        <f t="shared" si="81"/>
        <v>150.5</v>
      </c>
      <c r="Z203">
        <v>0.42080000000000001</v>
      </c>
      <c r="AA203">
        <f t="shared" si="82"/>
        <v>191</v>
      </c>
      <c r="AB203">
        <v>0.36799999999999999</v>
      </c>
      <c r="AC203">
        <f t="shared" si="83"/>
        <v>0.39439999999999997</v>
      </c>
      <c r="AD203">
        <f t="shared" si="84"/>
        <v>213</v>
      </c>
      <c r="AE203">
        <v>0.41289999999999999</v>
      </c>
      <c r="AF203">
        <f t="shared" si="85"/>
        <v>197</v>
      </c>
      <c r="AG203">
        <v>0.48449999999999999</v>
      </c>
      <c r="AH203">
        <f t="shared" si="86"/>
        <v>165</v>
      </c>
      <c r="AI203">
        <f t="shared" si="87"/>
        <v>195.25</v>
      </c>
      <c r="AJ203">
        <f>IF(C203=1,(AI203/Z203),REF)</f>
        <v>463.99714828897339</v>
      </c>
      <c r="AK203">
        <f t="shared" si="88"/>
        <v>196</v>
      </c>
      <c r="AL203">
        <f>IF(B203=1,(AI203/AC203),REF)</f>
        <v>495.05578093306292</v>
      </c>
      <c r="AM203">
        <f t="shared" si="89"/>
        <v>205</v>
      </c>
      <c r="AN203">
        <f t="shared" si="90"/>
        <v>196</v>
      </c>
      <c r="AO203" t="str">
        <f t="shared" si="91"/>
        <v>Fairfield</v>
      </c>
      <c r="AP203">
        <f t="shared" si="92"/>
        <v>0.25099818022372716</v>
      </c>
      <c r="AQ203">
        <f t="shared" si="93"/>
        <v>0.205233220136153</v>
      </c>
      <c r="AR203">
        <f t="shared" si="94"/>
        <v>0.55368412367128284</v>
      </c>
      <c r="AS203" t="str">
        <f t="shared" si="95"/>
        <v>Fairfield</v>
      </c>
      <c r="AT203">
        <f t="shared" si="96"/>
        <v>202</v>
      </c>
      <c r="AU203">
        <f t="shared" si="97"/>
        <v>203.66666666666666</v>
      </c>
      <c r="AV203">
        <v>205</v>
      </c>
      <c r="AW203" t="str">
        <f t="shared" si="98"/>
        <v>Fairfield</v>
      </c>
      <c r="AX203" t="str">
        <f t="shared" si="99"/>
        <v/>
      </c>
      <c r="AY203">
        <v>202</v>
      </c>
    </row>
    <row r="204" spans="2:51" x14ac:dyDescent="0.25">
      <c r="B204">
        <v>1</v>
      </c>
      <c r="C204">
        <v>1</v>
      </c>
      <c r="D204" t="s">
        <v>300</v>
      </c>
      <c r="E204">
        <v>69.288700000000006</v>
      </c>
      <c r="F204">
        <v>187</v>
      </c>
      <c r="G204">
        <v>67.052099999999996</v>
      </c>
      <c r="H204">
        <v>223</v>
      </c>
      <c r="I204">
        <v>110.093</v>
      </c>
      <c r="J204">
        <v>51</v>
      </c>
      <c r="K204">
        <v>110.782</v>
      </c>
      <c r="L204">
        <v>63</v>
      </c>
      <c r="M204">
        <v>111.611</v>
      </c>
      <c r="N204">
        <v>330</v>
      </c>
      <c r="O204">
        <v>112.116</v>
      </c>
      <c r="P204">
        <v>308</v>
      </c>
      <c r="Q204">
        <v>-1.3335900000000001</v>
      </c>
      <c r="R204">
        <v>187</v>
      </c>
      <c r="S204">
        <f t="shared" si="75"/>
        <v>-1.9252778591603004E-2</v>
      </c>
      <c r="T204">
        <f t="shared" si="76"/>
        <v>187</v>
      </c>
      <c r="U204">
        <f t="shared" si="77"/>
        <v>850356.06965097878</v>
      </c>
      <c r="V204">
        <f t="shared" si="78"/>
        <v>67</v>
      </c>
      <c r="W204">
        <f t="shared" si="79"/>
        <v>27.466652861197979</v>
      </c>
      <c r="X204">
        <f t="shared" si="80"/>
        <v>311</v>
      </c>
      <c r="Y204">
        <f t="shared" si="81"/>
        <v>249</v>
      </c>
      <c r="Z204">
        <v>0.36130000000000001</v>
      </c>
      <c r="AA204">
        <f t="shared" si="82"/>
        <v>217</v>
      </c>
      <c r="AB204">
        <v>0.53949999999999998</v>
      </c>
      <c r="AC204">
        <f t="shared" si="83"/>
        <v>0.45040000000000002</v>
      </c>
      <c r="AD204">
        <f t="shared" si="84"/>
        <v>188</v>
      </c>
      <c r="AE204">
        <v>0.49609999999999999</v>
      </c>
      <c r="AF204">
        <f t="shared" si="85"/>
        <v>165</v>
      </c>
      <c r="AG204">
        <v>0.35120000000000001</v>
      </c>
      <c r="AH204">
        <f t="shared" si="86"/>
        <v>233</v>
      </c>
      <c r="AI204">
        <f t="shared" si="87"/>
        <v>181.5</v>
      </c>
      <c r="AJ204">
        <f>IF(C204=1,(AI204/Z204),REF)</f>
        <v>502.35261555494048</v>
      </c>
      <c r="AK204">
        <f t="shared" si="88"/>
        <v>201</v>
      </c>
      <c r="AL204">
        <f>IF(B204=1,(AI204/AC204),REF)</f>
        <v>402.97513321492005</v>
      </c>
      <c r="AM204">
        <f t="shared" si="89"/>
        <v>186</v>
      </c>
      <c r="AN204">
        <f t="shared" si="90"/>
        <v>186</v>
      </c>
      <c r="AO204" t="str">
        <f t="shared" si="91"/>
        <v>South Dakota St.</v>
      </c>
      <c r="AP204">
        <f t="shared" si="92"/>
        <v>0.21380283892248322</v>
      </c>
      <c r="AQ204">
        <f t="shared" si="93"/>
        <v>0.24048119481020702</v>
      </c>
      <c r="AR204">
        <f t="shared" si="94"/>
        <v>0.55273757784632582</v>
      </c>
      <c r="AS204" t="str">
        <f t="shared" si="95"/>
        <v>South Dakota St.</v>
      </c>
      <c r="AT204">
        <f t="shared" si="96"/>
        <v>203</v>
      </c>
      <c r="AU204">
        <f t="shared" si="97"/>
        <v>192.33333333333334</v>
      </c>
      <c r="AV204">
        <v>199</v>
      </c>
      <c r="AW204" t="str">
        <f t="shared" si="98"/>
        <v>South Dakota St.</v>
      </c>
      <c r="AX204" t="str">
        <f t="shared" si="99"/>
        <v/>
      </c>
      <c r="AY204">
        <v>203</v>
      </c>
    </row>
    <row r="205" spans="2:51" x14ac:dyDescent="0.25">
      <c r="B205">
        <v>1</v>
      </c>
      <c r="C205">
        <v>1</v>
      </c>
      <c r="D205" t="s">
        <v>274</v>
      </c>
      <c r="E205">
        <v>74.044600000000003</v>
      </c>
      <c r="F205">
        <v>22</v>
      </c>
      <c r="G205">
        <v>72.113200000000006</v>
      </c>
      <c r="H205">
        <v>25</v>
      </c>
      <c r="I205">
        <v>101.565</v>
      </c>
      <c r="J205">
        <v>208</v>
      </c>
      <c r="K205">
        <v>100.742</v>
      </c>
      <c r="L205">
        <v>242</v>
      </c>
      <c r="M205">
        <v>101.64</v>
      </c>
      <c r="N205">
        <v>131</v>
      </c>
      <c r="O205">
        <v>104.621</v>
      </c>
      <c r="P205">
        <v>173</v>
      </c>
      <c r="Q205">
        <v>-3.8789500000000001</v>
      </c>
      <c r="R205">
        <v>210</v>
      </c>
      <c r="S205">
        <f t="shared" si="75"/>
        <v>-5.2387344924545345E-2</v>
      </c>
      <c r="T205">
        <f t="shared" si="76"/>
        <v>207</v>
      </c>
      <c r="U205">
        <f t="shared" si="77"/>
        <v>751474.98493115453</v>
      </c>
      <c r="V205">
        <f t="shared" si="78"/>
        <v>185</v>
      </c>
      <c r="W205">
        <f t="shared" si="79"/>
        <v>23.008949748073341</v>
      </c>
      <c r="X205">
        <f t="shared" si="80"/>
        <v>90</v>
      </c>
      <c r="Y205">
        <f t="shared" si="81"/>
        <v>148.5</v>
      </c>
      <c r="Z205">
        <v>0.43930000000000002</v>
      </c>
      <c r="AA205">
        <f t="shared" si="82"/>
        <v>182</v>
      </c>
      <c r="AB205">
        <v>0.28320000000000001</v>
      </c>
      <c r="AC205">
        <f t="shared" si="83"/>
        <v>0.36125000000000002</v>
      </c>
      <c r="AD205">
        <f t="shared" si="84"/>
        <v>227</v>
      </c>
      <c r="AE205">
        <v>0.52610000000000001</v>
      </c>
      <c r="AF205">
        <f t="shared" si="85"/>
        <v>155</v>
      </c>
      <c r="AG205">
        <v>0.33660000000000001</v>
      </c>
      <c r="AH205">
        <f t="shared" si="86"/>
        <v>238</v>
      </c>
      <c r="AI205">
        <f t="shared" si="87"/>
        <v>193.41666666666666</v>
      </c>
      <c r="AJ205">
        <f>IF(C205=1,(AI205/Z205),REF)</f>
        <v>440.28378480916604</v>
      </c>
      <c r="AK205">
        <f t="shared" si="88"/>
        <v>190</v>
      </c>
      <c r="AL205">
        <f>IF(B205=1,(AI205/AC205),REF)</f>
        <v>535.4094579008073</v>
      </c>
      <c r="AM205">
        <f t="shared" si="89"/>
        <v>213</v>
      </c>
      <c r="AN205">
        <f t="shared" si="90"/>
        <v>190</v>
      </c>
      <c r="AO205" t="str">
        <f t="shared" si="91"/>
        <v>Rider</v>
      </c>
      <c r="AP205">
        <f t="shared" si="92"/>
        <v>0.26341124252833142</v>
      </c>
      <c r="AQ205">
        <f t="shared" si="93"/>
        <v>0.18615067743667371</v>
      </c>
      <c r="AR205">
        <f t="shared" si="94"/>
        <v>0.55043217044878434</v>
      </c>
      <c r="AS205" t="str">
        <f t="shared" si="95"/>
        <v>Rider</v>
      </c>
      <c r="AT205">
        <f t="shared" si="96"/>
        <v>204</v>
      </c>
      <c r="AU205">
        <f t="shared" si="97"/>
        <v>207</v>
      </c>
      <c r="AV205">
        <v>207</v>
      </c>
      <c r="AW205" t="str">
        <f t="shared" si="98"/>
        <v>Rider</v>
      </c>
      <c r="AX205" t="str">
        <f t="shared" si="99"/>
        <v/>
      </c>
      <c r="AY205">
        <v>204</v>
      </c>
    </row>
    <row r="206" spans="2:51" x14ac:dyDescent="0.25">
      <c r="B206">
        <v>1</v>
      </c>
      <c r="C206">
        <v>1</v>
      </c>
      <c r="D206" t="s">
        <v>215</v>
      </c>
      <c r="E206">
        <v>70.474299999999999</v>
      </c>
      <c r="F206">
        <v>117</v>
      </c>
      <c r="G206">
        <v>68.53</v>
      </c>
      <c r="H206">
        <v>140</v>
      </c>
      <c r="I206">
        <v>106.876</v>
      </c>
      <c r="J206">
        <v>101</v>
      </c>
      <c r="K206">
        <v>106.71599999999999</v>
      </c>
      <c r="L206">
        <v>129</v>
      </c>
      <c r="M206">
        <v>109.892</v>
      </c>
      <c r="N206">
        <v>309</v>
      </c>
      <c r="O206">
        <v>109.822</v>
      </c>
      <c r="P206">
        <v>279</v>
      </c>
      <c r="Q206">
        <v>-3.1065900000000002</v>
      </c>
      <c r="R206">
        <v>203</v>
      </c>
      <c r="S206">
        <f t="shared" si="75"/>
        <v>-4.4072803844805962E-2</v>
      </c>
      <c r="T206">
        <f t="shared" si="76"/>
        <v>201</v>
      </c>
      <c r="U206">
        <f t="shared" si="77"/>
        <v>802582.79881834064</v>
      </c>
      <c r="V206">
        <f t="shared" si="78"/>
        <v>117</v>
      </c>
      <c r="W206">
        <f t="shared" si="79"/>
        <v>26.125955739229759</v>
      </c>
      <c r="X206">
        <f t="shared" si="80"/>
        <v>261</v>
      </c>
      <c r="Y206">
        <f t="shared" si="81"/>
        <v>231</v>
      </c>
      <c r="Z206">
        <v>0.37090000000000001</v>
      </c>
      <c r="AA206">
        <f t="shared" si="82"/>
        <v>213</v>
      </c>
      <c r="AB206">
        <v>0.50290000000000001</v>
      </c>
      <c r="AC206">
        <f t="shared" si="83"/>
        <v>0.43690000000000001</v>
      </c>
      <c r="AD206">
        <f t="shared" si="84"/>
        <v>196</v>
      </c>
      <c r="AE206">
        <v>0.37080000000000002</v>
      </c>
      <c r="AF206">
        <f t="shared" si="85"/>
        <v>220</v>
      </c>
      <c r="AG206">
        <v>0.40300000000000002</v>
      </c>
      <c r="AH206">
        <f t="shared" si="86"/>
        <v>206</v>
      </c>
      <c r="AI206">
        <f t="shared" si="87"/>
        <v>195.16666666666666</v>
      </c>
      <c r="AJ206">
        <f>IF(C206=1,(AI206/Z206),REF)</f>
        <v>526.19753752134443</v>
      </c>
      <c r="AK206">
        <f t="shared" si="88"/>
        <v>205</v>
      </c>
      <c r="AL206">
        <f>IF(B206=1,(AI206/AC206),REF)</f>
        <v>446.70786602578772</v>
      </c>
      <c r="AM206">
        <f t="shared" si="89"/>
        <v>198</v>
      </c>
      <c r="AN206">
        <f t="shared" si="90"/>
        <v>196</v>
      </c>
      <c r="AO206" t="str">
        <f t="shared" si="91"/>
        <v>Morehead St.</v>
      </c>
      <c r="AP206">
        <f t="shared" si="92"/>
        <v>0.21846824754491867</v>
      </c>
      <c r="AQ206">
        <f t="shared" si="93"/>
        <v>0.23028816266428451</v>
      </c>
      <c r="AR206">
        <f t="shared" si="94"/>
        <v>0.55003745993558217</v>
      </c>
      <c r="AS206" t="str">
        <f t="shared" si="95"/>
        <v>Morehead St.</v>
      </c>
      <c r="AT206">
        <f t="shared" si="96"/>
        <v>205</v>
      </c>
      <c r="AU206">
        <f t="shared" si="97"/>
        <v>199</v>
      </c>
      <c r="AV206">
        <v>203</v>
      </c>
      <c r="AW206" t="str">
        <f t="shared" si="98"/>
        <v>Morehead St.</v>
      </c>
      <c r="AX206" t="str">
        <f t="shared" si="99"/>
        <v/>
      </c>
      <c r="AY206">
        <v>205</v>
      </c>
    </row>
    <row r="207" spans="2:51" x14ac:dyDescent="0.25">
      <c r="B207">
        <v>1</v>
      </c>
      <c r="C207">
        <v>1</v>
      </c>
      <c r="D207" t="s">
        <v>325</v>
      </c>
      <c r="E207">
        <v>69.446799999999996</v>
      </c>
      <c r="F207">
        <v>181</v>
      </c>
      <c r="G207">
        <v>67.884</v>
      </c>
      <c r="H207">
        <v>189</v>
      </c>
      <c r="I207">
        <v>104.298</v>
      </c>
      <c r="J207">
        <v>157</v>
      </c>
      <c r="K207">
        <v>102.955</v>
      </c>
      <c r="L207">
        <v>197</v>
      </c>
      <c r="M207">
        <v>102.837</v>
      </c>
      <c r="N207">
        <v>158</v>
      </c>
      <c r="O207">
        <v>106.211</v>
      </c>
      <c r="P207">
        <v>203</v>
      </c>
      <c r="Q207">
        <v>-3.25637</v>
      </c>
      <c r="R207">
        <v>204</v>
      </c>
      <c r="S207">
        <f t="shared" si="75"/>
        <v>-4.688480966725609E-2</v>
      </c>
      <c r="T207">
        <f t="shared" si="76"/>
        <v>204</v>
      </c>
      <c r="U207">
        <f t="shared" si="77"/>
        <v>736117.46999376989</v>
      </c>
      <c r="V207">
        <f t="shared" si="78"/>
        <v>211</v>
      </c>
      <c r="W207">
        <f t="shared" si="79"/>
        <v>25.131531649233775</v>
      </c>
      <c r="X207">
        <f t="shared" si="80"/>
        <v>204</v>
      </c>
      <c r="Y207">
        <f t="shared" si="81"/>
        <v>204</v>
      </c>
      <c r="Z207">
        <v>0.33789999999999998</v>
      </c>
      <c r="AA207">
        <f t="shared" si="82"/>
        <v>225</v>
      </c>
      <c r="AB207">
        <v>0.59630000000000005</v>
      </c>
      <c r="AC207">
        <f t="shared" si="83"/>
        <v>0.46710000000000002</v>
      </c>
      <c r="AD207">
        <f t="shared" si="84"/>
        <v>180</v>
      </c>
      <c r="AE207">
        <v>0.52180000000000004</v>
      </c>
      <c r="AF207">
        <f t="shared" si="85"/>
        <v>157</v>
      </c>
      <c r="AG207">
        <v>0.41849999999999998</v>
      </c>
      <c r="AH207">
        <f t="shared" si="86"/>
        <v>199</v>
      </c>
      <c r="AI207">
        <f t="shared" si="87"/>
        <v>192.5</v>
      </c>
      <c r="AJ207">
        <f>IF(C207=1,(AI207/Z207),REF)</f>
        <v>569.69517608759998</v>
      </c>
      <c r="AK207">
        <f t="shared" si="88"/>
        <v>213</v>
      </c>
      <c r="AL207">
        <f>IF(B207=1,(AI207/AC207),REF)</f>
        <v>412.1173196317705</v>
      </c>
      <c r="AM207">
        <f t="shared" si="89"/>
        <v>189</v>
      </c>
      <c r="AN207">
        <f t="shared" si="90"/>
        <v>180</v>
      </c>
      <c r="AO207" t="str">
        <f t="shared" si="91"/>
        <v>Texas A&amp;M Corpus Chris</v>
      </c>
      <c r="AP207">
        <f t="shared" si="92"/>
        <v>0.19745598880732851</v>
      </c>
      <c r="AQ207">
        <f t="shared" si="93"/>
        <v>0.24869942379683571</v>
      </c>
      <c r="AR207">
        <f t="shared" si="94"/>
        <v>0.54876002619659447</v>
      </c>
      <c r="AS207" t="str">
        <f t="shared" si="95"/>
        <v>Texas A&amp;M Corpus Chris</v>
      </c>
      <c r="AT207">
        <f t="shared" si="96"/>
        <v>206</v>
      </c>
      <c r="AU207">
        <f t="shared" si="97"/>
        <v>188.66666666666666</v>
      </c>
      <c r="AV207">
        <v>192</v>
      </c>
      <c r="AW207" t="str">
        <f t="shared" si="98"/>
        <v>Texas A&amp;M Corpus Chris</v>
      </c>
      <c r="AX207" t="str">
        <f t="shared" si="99"/>
        <v/>
      </c>
      <c r="AY207">
        <v>206</v>
      </c>
    </row>
    <row r="208" spans="2:51" x14ac:dyDescent="0.25">
      <c r="B208">
        <v>1</v>
      </c>
      <c r="C208">
        <v>1</v>
      </c>
      <c r="D208" t="s">
        <v>161</v>
      </c>
      <c r="E208">
        <v>71.558499999999995</v>
      </c>
      <c r="F208">
        <v>71</v>
      </c>
      <c r="G208">
        <v>69.204999999999998</v>
      </c>
      <c r="H208">
        <v>103</v>
      </c>
      <c r="I208">
        <v>107.11</v>
      </c>
      <c r="J208">
        <v>97</v>
      </c>
      <c r="K208">
        <v>106.93</v>
      </c>
      <c r="L208">
        <v>126</v>
      </c>
      <c r="M208">
        <v>110.211</v>
      </c>
      <c r="N208">
        <v>315</v>
      </c>
      <c r="O208">
        <v>109.65600000000001</v>
      </c>
      <c r="P208">
        <v>275</v>
      </c>
      <c r="Q208">
        <v>-2.7266300000000001</v>
      </c>
      <c r="R208">
        <v>198</v>
      </c>
      <c r="S208">
        <f t="shared" si="75"/>
        <v>-3.8094705730276616E-2</v>
      </c>
      <c r="T208">
        <f t="shared" si="76"/>
        <v>197</v>
      </c>
      <c r="U208">
        <f t="shared" si="77"/>
        <v>818201.67080665007</v>
      </c>
      <c r="V208">
        <f t="shared" si="78"/>
        <v>98</v>
      </c>
      <c r="W208">
        <f t="shared" si="79"/>
        <v>25.667916112195137</v>
      </c>
      <c r="X208">
        <f t="shared" si="80"/>
        <v>231</v>
      </c>
      <c r="Y208">
        <f t="shared" si="81"/>
        <v>214</v>
      </c>
      <c r="Z208">
        <v>0.3805</v>
      </c>
      <c r="AA208">
        <f t="shared" si="82"/>
        <v>210</v>
      </c>
      <c r="AB208">
        <v>0.43120000000000003</v>
      </c>
      <c r="AC208">
        <f t="shared" si="83"/>
        <v>0.40585000000000004</v>
      </c>
      <c r="AD208">
        <f t="shared" si="84"/>
        <v>207</v>
      </c>
      <c r="AE208">
        <v>0.54090000000000005</v>
      </c>
      <c r="AF208">
        <f t="shared" si="85"/>
        <v>146</v>
      </c>
      <c r="AG208">
        <v>0.45469999999999999</v>
      </c>
      <c r="AH208">
        <f t="shared" si="86"/>
        <v>178</v>
      </c>
      <c r="AI208">
        <f t="shared" si="87"/>
        <v>173.33333333333334</v>
      </c>
      <c r="AJ208">
        <f>IF(C208=1,(AI208/Z208),REF)</f>
        <v>455.54095488392466</v>
      </c>
      <c r="AK208">
        <f t="shared" si="88"/>
        <v>192</v>
      </c>
      <c r="AL208">
        <f>IF(B208=1,(AI208/AC208),REF)</f>
        <v>427.0871832778941</v>
      </c>
      <c r="AM208">
        <f t="shared" si="89"/>
        <v>193</v>
      </c>
      <c r="AN208">
        <f t="shared" si="90"/>
        <v>192</v>
      </c>
      <c r="AO208" t="str">
        <f t="shared" si="91"/>
        <v>IUPUI</v>
      </c>
      <c r="AP208">
        <f t="shared" si="92"/>
        <v>0.22737792092572612</v>
      </c>
      <c r="AQ208">
        <f t="shared" si="93"/>
        <v>0.21512629767635949</v>
      </c>
      <c r="AR208">
        <f t="shared" si="94"/>
        <v>0.5469592456039688</v>
      </c>
      <c r="AS208" t="str">
        <f t="shared" si="95"/>
        <v>IUPUI</v>
      </c>
      <c r="AT208">
        <f t="shared" si="96"/>
        <v>207</v>
      </c>
      <c r="AU208">
        <f t="shared" si="97"/>
        <v>202</v>
      </c>
      <c r="AV208">
        <v>208</v>
      </c>
      <c r="AW208" t="str">
        <f t="shared" si="98"/>
        <v>IUPUI</v>
      </c>
      <c r="AX208" t="str">
        <f t="shared" si="99"/>
        <v/>
      </c>
      <c r="AY208">
        <v>207</v>
      </c>
    </row>
    <row r="209" spans="2:51" x14ac:dyDescent="0.25">
      <c r="B209">
        <v>1</v>
      </c>
      <c r="C209">
        <v>1</v>
      </c>
      <c r="D209" t="s">
        <v>335</v>
      </c>
      <c r="E209">
        <v>67.737899999999996</v>
      </c>
      <c r="F209">
        <v>263</v>
      </c>
      <c r="G209">
        <v>65.974299999999999</v>
      </c>
      <c r="H209">
        <v>271</v>
      </c>
      <c r="I209">
        <v>103.929</v>
      </c>
      <c r="J209">
        <v>166</v>
      </c>
      <c r="K209">
        <v>103.83199999999999</v>
      </c>
      <c r="L209">
        <v>184</v>
      </c>
      <c r="M209">
        <v>103.41500000000001</v>
      </c>
      <c r="N209">
        <v>172</v>
      </c>
      <c r="O209">
        <v>106.316</v>
      </c>
      <c r="P209">
        <v>206</v>
      </c>
      <c r="Q209">
        <v>-2.4847800000000002</v>
      </c>
      <c r="R209">
        <v>196</v>
      </c>
      <c r="S209">
        <f t="shared" si="75"/>
        <v>-3.6670755957890766E-2</v>
      </c>
      <c r="T209">
        <f t="shared" si="76"/>
        <v>196</v>
      </c>
      <c r="U209">
        <f t="shared" si="77"/>
        <v>730288.00505688949</v>
      </c>
      <c r="V209">
        <f t="shared" si="78"/>
        <v>216</v>
      </c>
      <c r="W209">
        <f t="shared" si="79"/>
        <v>25.806319924817583</v>
      </c>
      <c r="X209">
        <f t="shared" si="80"/>
        <v>248</v>
      </c>
      <c r="Y209">
        <f t="shared" si="81"/>
        <v>222</v>
      </c>
      <c r="Z209">
        <v>0.32390000000000002</v>
      </c>
      <c r="AA209">
        <f t="shared" si="82"/>
        <v>231</v>
      </c>
      <c r="AB209">
        <v>0.63390000000000002</v>
      </c>
      <c r="AC209">
        <f t="shared" si="83"/>
        <v>0.47889999999999999</v>
      </c>
      <c r="AD209">
        <f t="shared" si="84"/>
        <v>174</v>
      </c>
      <c r="AE209">
        <v>0.14710000000000001</v>
      </c>
      <c r="AF209">
        <f t="shared" si="85"/>
        <v>311</v>
      </c>
      <c r="AG209">
        <v>0.55359999999999998</v>
      </c>
      <c r="AH209">
        <f t="shared" si="86"/>
        <v>142</v>
      </c>
      <c r="AI209">
        <f t="shared" si="87"/>
        <v>210.16666666666666</v>
      </c>
      <c r="AJ209">
        <f>IF(C209=1,(AI209/Z209),REF)</f>
        <v>648.86281774210136</v>
      </c>
      <c r="AK209">
        <f t="shared" si="88"/>
        <v>219</v>
      </c>
      <c r="AL209">
        <f>IF(B209=1,(AI209/AC209),REF)</f>
        <v>438.85292684624483</v>
      </c>
      <c r="AM209">
        <f t="shared" si="89"/>
        <v>195</v>
      </c>
      <c r="AN209">
        <f t="shared" si="90"/>
        <v>174</v>
      </c>
      <c r="AO209" t="str">
        <f t="shared" si="91"/>
        <v>UAB</v>
      </c>
      <c r="AP209">
        <f t="shared" si="92"/>
        <v>0.18682802894577738</v>
      </c>
      <c r="AQ209">
        <f t="shared" si="93"/>
        <v>0.2529865789370454</v>
      </c>
      <c r="AR209">
        <f t="shared" si="94"/>
        <v>0.54562701092188326</v>
      </c>
      <c r="AS209" t="str">
        <f t="shared" si="95"/>
        <v>UAB</v>
      </c>
      <c r="AT209">
        <f t="shared" si="96"/>
        <v>208</v>
      </c>
      <c r="AU209">
        <f t="shared" si="97"/>
        <v>185.33333333333334</v>
      </c>
      <c r="AV209">
        <v>194</v>
      </c>
      <c r="AW209" t="str">
        <f t="shared" si="98"/>
        <v>UAB</v>
      </c>
      <c r="AX209" t="str">
        <f t="shared" si="99"/>
        <v/>
      </c>
      <c r="AY209">
        <v>208</v>
      </c>
    </row>
    <row r="210" spans="2:51" x14ac:dyDescent="0.25">
      <c r="B210">
        <v>1</v>
      </c>
      <c r="C210">
        <v>1</v>
      </c>
      <c r="D210" t="s">
        <v>336</v>
      </c>
      <c r="E210">
        <v>69.643100000000004</v>
      </c>
      <c r="F210">
        <v>165</v>
      </c>
      <c r="G210">
        <v>68.482100000000003</v>
      </c>
      <c r="H210">
        <v>143</v>
      </c>
      <c r="I210">
        <v>98.512200000000007</v>
      </c>
      <c r="J210">
        <v>275</v>
      </c>
      <c r="K210">
        <v>97.850800000000007</v>
      </c>
      <c r="L210">
        <v>292</v>
      </c>
      <c r="M210">
        <v>97.791300000000007</v>
      </c>
      <c r="N210">
        <v>49</v>
      </c>
      <c r="O210">
        <v>102.60299999999999</v>
      </c>
      <c r="P210">
        <v>126</v>
      </c>
      <c r="Q210">
        <v>-4.7523499999999999</v>
      </c>
      <c r="R210">
        <v>218</v>
      </c>
      <c r="S210">
        <f t="shared" si="75"/>
        <v>-6.8236479995864449E-2</v>
      </c>
      <c r="T210">
        <f t="shared" si="76"/>
        <v>217</v>
      </c>
      <c r="U210">
        <f t="shared" si="77"/>
        <v>666817.29559805768</v>
      </c>
      <c r="V210">
        <f t="shared" si="78"/>
        <v>276</v>
      </c>
      <c r="W210">
        <f t="shared" si="79"/>
        <v>23.712535841549442</v>
      </c>
      <c r="X210">
        <f t="shared" si="80"/>
        <v>125</v>
      </c>
      <c r="Y210">
        <f t="shared" si="81"/>
        <v>171</v>
      </c>
      <c r="Z210">
        <v>0.31979999999999997</v>
      </c>
      <c r="AA210">
        <f t="shared" si="82"/>
        <v>235</v>
      </c>
      <c r="AB210">
        <v>0.65010000000000001</v>
      </c>
      <c r="AC210">
        <f t="shared" si="83"/>
        <v>0.48494999999999999</v>
      </c>
      <c r="AD210">
        <f t="shared" si="84"/>
        <v>170</v>
      </c>
      <c r="AE210">
        <v>0.25009999999999999</v>
      </c>
      <c r="AF210">
        <f t="shared" si="85"/>
        <v>268</v>
      </c>
      <c r="AG210">
        <v>0.42820000000000003</v>
      </c>
      <c r="AH210">
        <f t="shared" si="86"/>
        <v>193</v>
      </c>
      <c r="AI210">
        <f t="shared" si="87"/>
        <v>215.83333333333334</v>
      </c>
      <c r="AJ210">
        <f>IF(C210=1,(AI210/Z210),REF)</f>
        <v>674.9009797790286</v>
      </c>
      <c r="AK210">
        <f t="shared" si="88"/>
        <v>227</v>
      </c>
      <c r="AL210">
        <f>IF(B210=1,(AI210/AC210),REF)</f>
        <v>445.06306492078221</v>
      </c>
      <c r="AM210">
        <f t="shared" si="89"/>
        <v>197</v>
      </c>
      <c r="AN210">
        <f t="shared" si="90"/>
        <v>170</v>
      </c>
      <c r="AO210" t="str">
        <f t="shared" si="91"/>
        <v>UC Davis</v>
      </c>
      <c r="AP210">
        <f t="shared" si="92"/>
        <v>0.18373877912762585</v>
      </c>
      <c r="AQ210">
        <f t="shared" si="93"/>
        <v>0.25573300948459166</v>
      </c>
      <c r="AR210">
        <f t="shared" si="94"/>
        <v>0.54545685267005684</v>
      </c>
      <c r="AS210" t="str">
        <f t="shared" si="95"/>
        <v>UC Davis</v>
      </c>
      <c r="AT210">
        <f t="shared" si="96"/>
        <v>209</v>
      </c>
      <c r="AU210">
        <f t="shared" si="97"/>
        <v>183</v>
      </c>
      <c r="AV210">
        <v>190</v>
      </c>
      <c r="AW210" t="str">
        <f t="shared" si="98"/>
        <v>UC Davis</v>
      </c>
      <c r="AX210" t="str">
        <f t="shared" si="99"/>
        <v/>
      </c>
      <c r="AY210">
        <v>209</v>
      </c>
    </row>
    <row r="211" spans="2:51" x14ac:dyDescent="0.25">
      <c r="B211">
        <v>1</v>
      </c>
      <c r="C211">
        <v>1</v>
      </c>
      <c r="D211" t="s">
        <v>333</v>
      </c>
      <c r="E211">
        <v>71.130300000000005</v>
      </c>
      <c r="F211">
        <v>87</v>
      </c>
      <c r="G211">
        <v>70.293800000000005</v>
      </c>
      <c r="H211">
        <v>63</v>
      </c>
      <c r="I211">
        <v>97.871099999999998</v>
      </c>
      <c r="J211">
        <v>288</v>
      </c>
      <c r="K211">
        <v>102.59099999999999</v>
      </c>
      <c r="L211">
        <v>207</v>
      </c>
      <c r="M211">
        <v>109.301</v>
      </c>
      <c r="N211">
        <v>300</v>
      </c>
      <c r="O211">
        <v>109.017</v>
      </c>
      <c r="P211">
        <v>260</v>
      </c>
      <c r="Q211">
        <v>-6.4259899999999996</v>
      </c>
      <c r="R211">
        <v>238</v>
      </c>
      <c r="S211">
        <f t="shared" si="75"/>
        <v>-9.0341246979135495E-2</v>
      </c>
      <c r="T211">
        <f t="shared" si="76"/>
        <v>238</v>
      </c>
      <c r="U211">
        <f t="shared" si="77"/>
        <v>748640.23915151425</v>
      </c>
      <c r="V211">
        <f t="shared" si="78"/>
        <v>191</v>
      </c>
      <c r="W211">
        <f t="shared" si="79"/>
        <v>25.582095877678171</v>
      </c>
      <c r="X211">
        <f t="shared" si="80"/>
        <v>226</v>
      </c>
      <c r="Y211">
        <f t="shared" si="81"/>
        <v>232</v>
      </c>
      <c r="Z211">
        <v>0.41</v>
      </c>
      <c r="AA211">
        <f t="shared" si="82"/>
        <v>193</v>
      </c>
      <c r="AB211">
        <v>0.3599</v>
      </c>
      <c r="AC211">
        <f t="shared" si="83"/>
        <v>0.38495000000000001</v>
      </c>
      <c r="AD211">
        <f t="shared" si="84"/>
        <v>218</v>
      </c>
      <c r="AE211">
        <v>0.48110000000000003</v>
      </c>
      <c r="AF211">
        <f t="shared" si="85"/>
        <v>173</v>
      </c>
      <c r="AG211">
        <v>0.29809999999999998</v>
      </c>
      <c r="AH211">
        <f t="shared" si="86"/>
        <v>256</v>
      </c>
      <c r="AI211">
        <f t="shared" si="87"/>
        <v>218</v>
      </c>
      <c r="AJ211">
        <f>IF(C211=1,(AI211/Z211),REF)</f>
        <v>531.70731707317077</v>
      </c>
      <c r="AK211">
        <f t="shared" si="88"/>
        <v>207</v>
      </c>
      <c r="AL211">
        <f>IF(B211=1,(AI211/AC211),REF)</f>
        <v>566.30731263800487</v>
      </c>
      <c r="AM211">
        <f t="shared" si="89"/>
        <v>219</v>
      </c>
      <c r="AN211">
        <f t="shared" si="90"/>
        <v>207</v>
      </c>
      <c r="AO211" t="str">
        <f t="shared" si="91"/>
        <v>Tulane</v>
      </c>
      <c r="AP211">
        <f t="shared" si="92"/>
        <v>0.24124758014849701</v>
      </c>
      <c r="AQ211">
        <f t="shared" si="93"/>
        <v>0.19697691114442231</v>
      </c>
      <c r="AR211">
        <f t="shared" si="94"/>
        <v>0.54483708407598574</v>
      </c>
      <c r="AS211" t="str">
        <f t="shared" si="95"/>
        <v>Tulane</v>
      </c>
      <c r="AT211">
        <f t="shared" si="96"/>
        <v>210</v>
      </c>
      <c r="AU211">
        <f t="shared" si="97"/>
        <v>211.66666666666666</v>
      </c>
      <c r="AV211">
        <v>219</v>
      </c>
      <c r="AW211" t="str">
        <f t="shared" si="98"/>
        <v>Tulane</v>
      </c>
      <c r="AX211" t="str">
        <f t="shared" si="99"/>
        <v/>
      </c>
      <c r="AY211">
        <v>210</v>
      </c>
    </row>
    <row r="212" spans="2:51" x14ac:dyDescent="0.25">
      <c r="B212">
        <v>1</v>
      </c>
      <c r="C212">
        <v>1</v>
      </c>
      <c r="D212" t="s">
        <v>179</v>
      </c>
      <c r="E212">
        <v>71.029200000000003</v>
      </c>
      <c r="F212">
        <v>93</v>
      </c>
      <c r="G212">
        <v>69.459900000000005</v>
      </c>
      <c r="H212">
        <v>95</v>
      </c>
      <c r="I212">
        <v>101.691</v>
      </c>
      <c r="J212">
        <v>204</v>
      </c>
      <c r="K212">
        <v>104.57599999999999</v>
      </c>
      <c r="L212">
        <v>165</v>
      </c>
      <c r="M212">
        <v>108.32899999999999</v>
      </c>
      <c r="N212">
        <v>276</v>
      </c>
      <c r="O212">
        <v>110.169</v>
      </c>
      <c r="P212">
        <v>289</v>
      </c>
      <c r="Q212">
        <v>-5.5929599999999997</v>
      </c>
      <c r="R212">
        <v>227</v>
      </c>
      <c r="S212">
        <f t="shared" si="75"/>
        <v>-7.8742263745051375E-2</v>
      </c>
      <c r="T212">
        <f t="shared" si="76"/>
        <v>224</v>
      </c>
      <c r="U212">
        <f t="shared" si="77"/>
        <v>776785.25937745906</v>
      </c>
      <c r="V212">
        <f t="shared" si="78"/>
        <v>153</v>
      </c>
      <c r="W212">
        <f t="shared" si="79"/>
        <v>26.053023340146506</v>
      </c>
      <c r="X212">
        <f t="shared" si="80"/>
        <v>258</v>
      </c>
      <c r="Y212">
        <f t="shared" si="81"/>
        <v>241</v>
      </c>
      <c r="Z212">
        <v>0.37630000000000002</v>
      </c>
      <c r="AA212">
        <f t="shared" si="82"/>
        <v>211</v>
      </c>
      <c r="AB212">
        <v>0.4425</v>
      </c>
      <c r="AC212">
        <f t="shared" si="83"/>
        <v>0.40939999999999999</v>
      </c>
      <c r="AD212">
        <f t="shared" si="84"/>
        <v>205</v>
      </c>
      <c r="AE212">
        <v>0.4375</v>
      </c>
      <c r="AF212">
        <f t="shared" si="85"/>
        <v>185</v>
      </c>
      <c r="AG212">
        <v>0.41349999999999998</v>
      </c>
      <c r="AH212">
        <f t="shared" si="86"/>
        <v>201</v>
      </c>
      <c r="AI212">
        <f t="shared" si="87"/>
        <v>201.5</v>
      </c>
      <c r="AJ212">
        <f>IF(C212=1,(AI212/Z212),REF)</f>
        <v>535.47701302152529</v>
      </c>
      <c r="AK212">
        <f t="shared" si="88"/>
        <v>208</v>
      </c>
      <c r="AL212">
        <f>IF(B212=1,(AI212/AC212),REF)</f>
        <v>492.18368343917928</v>
      </c>
      <c r="AM212">
        <f t="shared" si="89"/>
        <v>203</v>
      </c>
      <c r="AN212">
        <f t="shared" si="90"/>
        <v>203</v>
      </c>
      <c r="AO212" t="str">
        <f t="shared" si="91"/>
        <v>Long Beach St.</v>
      </c>
      <c r="AP212">
        <f t="shared" si="92"/>
        <v>0.22126183401422844</v>
      </c>
      <c r="AQ212">
        <f t="shared" si="93"/>
        <v>0.21319374419217738</v>
      </c>
      <c r="AR212">
        <f t="shared" si="94"/>
        <v>0.54295789545297934</v>
      </c>
      <c r="AS212" t="str">
        <f t="shared" si="95"/>
        <v>Long Beach St.</v>
      </c>
      <c r="AT212">
        <f t="shared" si="96"/>
        <v>211</v>
      </c>
      <c r="AU212">
        <f t="shared" si="97"/>
        <v>206.33333333333334</v>
      </c>
      <c r="AV212">
        <v>212</v>
      </c>
      <c r="AW212" t="str">
        <f t="shared" si="98"/>
        <v>Long Beach St.</v>
      </c>
      <c r="AX212" t="str">
        <f t="shared" si="99"/>
        <v/>
      </c>
      <c r="AY212">
        <v>211</v>
      </c>
    </row>
    <row r="213" spans="2:51" x14ac:dyDescent="0.25">
      <c r="B213">
        <v>1</v>
      </c>
      <c r="C213">
        <v>1</v>
      </c>
      <c r="D213" t="s">
        <v>101</v>
      </c>
      <c r="E213">
        <v>69.027699999999996</v>
      </c>
      <c r="F213">
        <v>204</v>
      </c>
      <c r="G213">
        <v>66.661699999999996</v>
      </c>
      <c r="H213">
        <v>244</v>
      </c>
      <c r="I213">
        <v>109.18899999999999</v>
      </c>
      <c r="J213">
        <v>62</v>
      </c>
      <c r="K213">
        <v>107.55800000000001</v>
      </c>
      <c r="L213">
        <v>117</v>
      </c>
      <c r="M213">
        <v>107.23</v>
      </c>
      <c r="N213">
        <v>252</v>
      </c>
      <c r="O213">
        <v>109.096</v>
      </c>
      <c r="P213">
        <v>262</v>
      </c>
      <c r="Q213">
        <v>-1.5376399999999999</v>
      </c>
      <c r="R213">
        <v>189</v>
      </c>
      <c r="S213">
        <f t="shared" si="75"/>
        <v>-2.2280910417122355E-2</v>
      </c>
      <c r="T213">
        <f t="shared" si="76"/>
        <v>190</v>
      </c>
      <c r="U213">
        <f t="shared" si="77"/>
        <v>798562.36575318279</v>
      </c>
      <c r="V213">
        <f t="shared" si="78"/>
        <v>121</v>
      </c>
      <c r="W213">
        <f t="shared" si="79"/>
        <v>26.391903892364994</v>
      </c>
      <c r="X213">
        <f t="shared" si="80"/>
        <v>277</v>
      </c>
      <c r="Y213">
        <f t="shared" si="81"/>
        <v>233.5</v>
      </c>
      <c r="Z213">
        <v>0.36009999999999998</v>
      </c>
      <c r="AA213">
        <f t="shared" si="82"/>
        <v>218</v>
      </c>
      <c r="AB213">
        <v>0.496</v>
      </c>
      <c r="AC213">
        <f t="shared" si="83"/>
        <v>0.42804999999999999</v>
      </c>
      <c r="AD213">
        <f t="shared" si="84"/>
        <v>199</v>
      </c>
      <c r="AE213">
        <v>0.22939999999999999</v>
      </c>
      <c r="AF213">
        <f t="shared" si="85"/>
        <v>279</v>
      </c>
      <c r="AG213">
        <v>0.41570000000000001</v>
      </c>
      <c r="AH213">
        <f t="shared" si="86"/>
        <v>200</v>
      </c>
      <c r="AI213">
        <f t="shared" si="87"/>
        <v>203.75</v>
      </c>
      <c r="AJ213">
        <f>IF(C213=1,(AI213/Z213),REF)</f>
        <v>565.81505137461818</v>
      </c>
      <c r="AK213">
        <f t="shared" si="88"/>
        <v>212</v>
      </c>
      <c r="AL213">
        <f>IF(B213=1,(AI213/AC213),REF)</f>
        <v>475.99579488377526</v>
      </c>
      <c r="AM213">
        <f t="shared" si="89"/>
        <v>202</v>
      </c>
      <c r="AN213">
        <f t="shared" si="90"/>
        <v>199</v>
      </c>
      <c r="AO213" t="str">
        <f t="shared" si="91"/>
        <v>Denver</v>
      </c>
      <c r="AP213">
        <f t="shared" si="92"/>
        <v>0.21057268971301321</v>
      </c>
      <c r="AQ213">
        <f t="shared" si="93"/>
        <v>0.22383945100408992</v>
      </c>
      <c r="AR213">
        <f t="shared" si="94"/>
        <v>0.54293618051924908</v>
      </c>
      <c r="AS213" t="str">
        <f t="shared" si="95"/>
        <v>Denver</v>
      </c>
      <c r="AT213">
        <f t="shared" si="96"/>
        <v>212</v>
      </c>
      <c r="AU213">
        <f t="shared" si="97"/>
        <v>203.33333333333334</v>
      </c>
      <c r="AV213">
        <v>206</v>
      </c>
      <c r="AW213" t="str">
        <f t="shared" si="98"/>
        <v>Denver</v>
      </c>
      <c r="AX213" t="str">
        <f t="shared" si="99"/>
        <v/>
      </c>
      <c r="AY213">
        <v>212</v>
      </c>
    </row>
    <row r="214" spans="2:51" x14ac:dyDescent="0.25">
      <c r="B214">
        <v>1</v>
      </c>
      <c r="C214">
        <v>1</v>
      </c>
      <c r="D214" t="s">
        <v>320</v>
      </c>
      <c r="E214">
        <v>69.561599999999999</v>
      </c>
      <c r="F214">
        <v>173</v>
      </c>
      <c r="G214">
        <v>67.202799999999996</v>
      </c>
      <c r="H214">
        <v>218</v>
      </c>
      <c r="I214">
        <v>108.006</v>
      </c>
      <c r="J214">
        <v>85</v>
      </c>
      <c r="K214">
        <v>106.914</v>
      </c>
      <c r="L214">
        <v>127</v>
      </c>
      <c r="M214">
        <v>108.441</v>
      </c>
      <c r="N214">
        <v>280</v>
      </c>
      <c r="O214">
        <v>110.755</v>
      </c>
      <c r="P214">
        <v>296</v>
      </c>
      <c r="Q214">
        <v>-3.8412199999999999</v>
      </c>
      <c r="R214">
        <v>209</v>
      </c>
      <c r="S214">
        <f t="shared" si="75"/>
        <v>-5.5217246296807347E-2</v>
      </c>
      <c r="T214">
        <f t="shared" si="76"/>
        <v>209</v>
      </c>
      <c r="U214">
        <f t="shared" si="77"/>
        <v>795131.06119119364</v>
      </c>
      <c r="V214">
        <f t="shared" si="78"/>
        <v>130</v>
      </c>
      <c r="W214">
        <f t="shared" si="79"/>
        <v>26.829450849948159</v>
      </c>
      <c r="X214">
        <f t="shared" si="80"/>
        <v>292</v>
      </c>
      <c r="Y214">
        <f t="shared" si="81"/>
        <v>250.5</v>
      </c>
      <c r="Z214">
        <v>0.38129999999999997</v>
      </c>
      <c r="AA214">
        <f t="shared" si="82"/>
        <v>209</v>
      </c>
      <c r="AB214">
        <v>0.4158</v>
      </c>
      <c r="AC214">
        <f t="shared" si="83"/>
        <v>0.39854999999999996</v>
      </c>
      <c r="AD214">
        <f t="shared" si="84"/>
        <v>212</v>
      </c>
      <c r="AE214">
        <v>0.3553</v>
      </c>
      <c r="AF214">
        <f t="shared" si="85"/>
        <v>227</v>
      </c>
      <c r="AG214">
        <v>0.40739999999999998</v>
      </c>
      <c r="AH214">
        <f t="shared" si="86"/>
        <v>204</v>
      </c>
      <c r="AI214">
        <f t="shared" si="87"/>
        <v>205.41666666666666</v>
      </c>
      <c r="AJ214">
        <f>IF(C214=1,(AI214/Z214),REF)</f>
        <v>538.72716146516302</v>
      </c>
      <c r="AK214">
        <f t="shared" si="88"/>
        <v>209</v>
      </c>
      <c r="AL214">
        <f>IF(B214=1,(AI214/AC214),REF)</f>
        <v>515.41002801823277</v>
      </c>
      <c r="AM214">
        <f t="shared" si="89"/>
        <v>209</v>
      </c>
      <c r="AN214">
        <f t="shared" si="90"/>
        <v>209</v>
      </c>
      <c r="AO214" t="str">
        <f t="shared" si="91"/>
        <v>Tennessee Martin</v>
      </c>
      <c r="AP214">
        <f t="shared" si="92"/>
        <v>0.22406617003802676</v>
      </c>
      <c r="AQ214">
        <f t="shared" si="93"/>
        <v>0.20635083260623271</v>
      </c>
      <c r="AR214">
        <f t="shared" si="94"/>
        <v>0.54093336440564721</v>
      </c>
      <c r="AS214" t="str">
        <f t="shared" si="95"/>
        <v>Tennessee Martin</v>
      </c>
      <c r="AT214">
        <f t="shared" si="96"/>
        <v>213</v>
      </c>
      <c r="AU214">
        <f t="shared" si="97"/>
        <v>211.33333333333334</v>
      </c>
      <c r="AV214">
        <v>214</v>
      </c>
      <c r="AW214" t="str">
        <f t="shared" si="98"/>
        <v>Tennessee Martin</v>
      </c>
      <c r="AX214" t="str">
        <f t="shared" si="99"/>
        <v/>
      </c>
      <c r="AY214">
        <v>213</v>
      </c>
    </row>
    <row r="215" spans="2:51" x14ac:dyDescent="0.25">
      <c r="B215">
        <v>1</v>
      </c>
      <c r="C215">
        <v>1</v>
      </c>
      <c r="D215" t="s">
        <v>107</v>
      </c>
      <c r="E215">
        <v>70.960499999999996</v>
      </c>
      <c r="F215">
        <v>96</v>
      </c>
      <c r="G215">
        <v>69.951999999999998</v>
      </c>
      <c r="H215">
        <v>76</v>
      </c>
      <c r="I215">
        <v>99.484899999999996</v>
      </c>
      <c r="J215">
        <v>253</v>
      </c>
      <c r="K215">
        <v>101.892</v>
      </c>
      <c r="L215">
        <v>222</v>
      </c>
      <c r="M215">
        <v>104.864</v>
      </c>
      <c r="N215">
        <v>203</v>
      </c>
      <c r="O215">
        <v>107.08799999999999</v>
      </c>
      <c r="P215">
        <v>220</v>
      </c>
      <c r="Q215">
        <v>-5.1961399999999998</v>
      </c>
      <c r="R215">
        <v>221</v>
      </c>
      <c r="S215">
        <f t="shared" si="75"/>
        <v>-7.3223835795970971E-2</v>
      </c>
      <c r="T215">
        <f t="shared" si="76"/>
        <v>220</v>
      </c>
      <c r="U215">
        <f t="shared" si="77"/>
        <v>736710.46794727189</v>
      </c>
      <c r="V215">
        <f t="shared" si="78"/>
        <v>208</v>
      </c>
      <c r="W215">
        <f t="shared" si="79"/>
        <v>24.921181337032571</v>
      </c>
      <c r="X215">
        <f t="shared" si="80"/>
        <v>193</v>
      </c>
      <c r="Y215">
        <f t="shared" si="81"/>
        <v>206.5</v>
      </c>
      <c r="Z215">
        <v>0.40029999999999999</v>
      </c>
      <c r="AA215">
        <f t="shared" si="82"/>
        <v>200</v>
      </c>
      <c r="AB215">
        <v>0.3609</v>
      </c>
      <c r="AC215">
        <f t="shared" si="83"/>
        <v>0.38059999999999999</v>
      </c>
      <c r="AD215">
        <f t="shared" si="84"/>
        <v>220</v>
      </c>
      <c r="AE215">
        <v>0.29970000000000002</v>
      </c>
      <c r="AF215">
        <f t="shared" si="85"/>
        <v>247</v>
      </c>
      <c r="AG215">
        <v>0.38690000000000002</v>
      </c>
      <c r="AH215">
        <f t="shared" si="86"/>
        <v>214</v>
      </c>
      <c r="AI215">
        <f t="shared" si="87"/>
        <v>219.25</v>
      </c>
      <c r="AJ215">
        <f>IF(C215=1,(AI215/Z215),REF)</f>
        <v>547.71421433924559</v>
      </c>
      <c r="AK215">
        <f t="shared" si="88"/>
        <v>211</v>
      </c>
      <c r="AL215">
        <f>IF(B215=1,(AI215/AC215),REF)</f>
        <v>576.06410930110349</v>
      </c>
      <c r="AM215">
        <f t="shared" si="89"/>
        <v>220</v>
      </c>
      <c r="AN215">
        <f t="shared" si="90"/>
        <v>211</v>
      </c>
      <c r="AO215" t="str">
        <f t="shared" si="91"/>
        <v>Duquesne</v>
      </c>
      <c r="AP215">
        <f t="shared" si="92"/>
        <v>0.23484242792564652</v>
      </c>
      <c r="AQ215">
        <f t="shared" si="93"/>
        <v>0.1943356385963699</v>
      </c>
      <c r="AR215">
        <f t="shared" si="94"/>
        <v>0.54031000473586677</v>
      </c>
      <c r="AS215" t="str">
        <f t="shared" si="95"/>
        <v>Duquesne</v>
      </c>
      <c r="AT215">
        <f t="shared" si="96"/>
        <v>214</v>
      </c>
      <c r="AU215">
        <f t="shared" si="97"/>
        <v>215</v>
      </c>
      <c r="AV215">
        <v>220</v>
      </c>
      <c r="AW215" t="str">
        <f t="shared" si="98"/>
        <v>Duquesne</v>
      </c>
      <c r="AX215" t="str">
        <f t="shared" si="99"/>
        <v/>
      </c>
      <c r="AY215">
        <v>214</v>
      </c>
    </row>
    <row r="216" spans="2:51" x14ac:dyDescent="0.25">
      <c r="B216">
        <v>1</v>
      </c>
      <c r="C216">
        <v>1</v>
      </c>
      <c r="D216" t="s">
        <v>218</v>
      </c>
      <c r="E216">
        <v>70.210599999999999</v>
      </c>
      <c r="F216">
        <v>134</v>
      </c>
      <c r="G216">
        <v>68.573300000000003</v>
      </c>
      <c r="H216">
        <v>139</v>
      </c>
      <c r="I216">
        <v>109.61499999999999</v>
      </c>
      <c r="J216">
        <v>57</v>
      </c>
      <c r="K216">
        <v>107.086</v>
      </c>
      <c r="L216">
        <v>122</v>
      </c>
      <c r="M216">
        <v>107.46299999999999</v>
      </c>
      <c r="N216">
        <v>255</v>
      </c>
      <c r="O216">
        <v>109.782</v>
      </c>
      <c r="P216">
        <v>278</v>
      </c>
      <c r="Q216">
        <v>-2.6966299999999999</v>
      </c>
      <c r="R216">
        <v>197</v>
      </c>
      <c r="S216">
        <f t="shared" si="75"/>
        <v>-3.839876030115108E-2</v>
      </c>
      <c r="T216">
        <f t="shared" si="76"/>
        <v>198</v>
      </c>
      <c r="U216">
        <f t="shared" si="77"/>
        <v>805133.83455999754</v>
      </c>
      <c r="V216">
        <f t="shared" si="78"/>
        <v>110</v>
      </c>
      <c r="W216">
        <f t="shared" si="79"/>
        <v>26.208800024049967</v>
      </c>
      <c r="X216">
        <f t="shared" si="80"/>
        <v>269</v>
      </c>
      <c r="Y216">
        <f t="shared" si="81"/>
        <v>233.5</v>
      </c>
      <c r="Z216">
        <v>0.35139999999999999</v>
      </c>
      <c r="AA216">
        <f t="shared" si="82"/>
        <v>222</v>
      </c>
      <c r="AB216">
        <v>0.47760000000000002</v>
      </c>
      <c r="AC216">
        <f t="shared" si="83"/>
        <v>0.41449999999999998</v>
      </c>
      <c r="AD216">
        <f t="shared" si="84"/>
        <v>203</v>
      </c>
      <c r="AE216">
        <v>0.22450000000000001</v>
      </c>
      <c r="AF216">
        <f t="shared" si="85"/>
        <v>284</v>
      </c>
      <c r="AG216">
        <v>0.40699999999999997</v>
      </c>
      <c r="AH216">
        <f t="shared" si="86"/>
        <v>205</v>
      </c>
      <c r="AI216">
        <f t="shared" si="87"/>
        <v>205.58333333333334</v>
      </c>
      <c r="AJ216">
        <f>IF(C216=1,(AI216/Z216),REF)</f>
        <v>585.0407892240562</v>
      </c>
      <c r="AK216">
        <f t="shared" si="88"/>
        <v>215</v>
      </c>
      <c r="AL216">
        <f>IF(B216=1,(AI216/AC216),REF)</f>
        <v>495.9790912746281</v>
      </c>
      <c r="AM216">
        <f t="shared" si="89"/>
        <v>206</v>
      </c>
      <c r="AN216">
        <f t="shared" si="90"/>
        <v>203</v>
      </c>
      <c r="AO216" t="str">
        <f t="shared" si="91"/>
        <v>Murray St.</v>
      </c>
      <c r="AP216">
        <f t="shared" si="92"/>
        <v>0.2047997939294767</v>
      </c>
      <c r="AQ216">
        <f t="shared" si="93"/>
        <v>0.2156423886978098</v>
      </c>
      <c r="AR216">
        <f t="shared" si="94"/>
        <v>0.53588365956404826</v>
      </c>
      <c r="AS216" t="str">
        <f t="shared" si="95"/>
        <v>Murray St.</v>
      </c>
      <c r="AT216">
        <f t="shared" si="96"/>
        <v>215</v>
      </c>
      <c r="AU216">
        <f t="shared" si="97"/>
        <v>207</v>
      </c>
      <c r="AV216">
        <v>213</v>
      </c>
      <c r="AW216" t="str">
        <f t="shared" si="98"/>
        <v>Murray St.</v>
      </c>
      <c r="AX216" t="str">
        <f t="shared" si="99"/>
        <v/>
      </c>
      <c r="AY216">
        <v>215</v>
      </c>
    </row>
    <row r="217" spans="2:51" x14ac:dyDescent="0.25">
      <c r="B217">
        <v>1</v>
      </c>
      <c r="C217">
        <v>1</v>
      </c>
      <c r="D217" t="s">
        <v>175</v>
      </c>
      <c r="E217">
        <v>63.900300000000001</v>
      </c>
      <c r="F217">
        <v>343</v>
      </c>
      <c r="G217">
        <v>62.660800000000002</v>
      </c>
      <c r="H217">
        <v>342</v>
      </c>
      <c r="I217">
        <v>101.51</v>
      </c>
      <c r="J217">
        <v>210</v>
      </c>
      <c r="K217">
        <v>99.409700000000001</v>
      </c>
      <c r="L217">
        <v>264</v>
      </c>
      <c r="M217">
        <v>100.16800000000001</v>
      </c>
      <c r="N217">
        <v>88</v>
      </c>
      <c r="O217">
        <v>103.319</v>
      </c>
      <c r="P217">
        <v>152</v>
      </c>
      <c r="Q217">
        <v>-3.9095399999999998</v>
      </c>
      <c r="R217">
        <v>211</v>
      </c>
      <c r="S217">
        <f t="shared" si="75"/>
        <v>-6.1178116534664186E-2</v>
      </c>
      <c r="T217">
        <f t="shared" si="76"/>
        <v>214</v>
      </c>
      <c r="U217">
        <f t="shared" si="77"/>
        <v>631481.1969028872</v>
      </c>
      <c r="V217">
        <f t="shared" si="78"/>
        <v>314</v>
      </c>
      <c r="W217">
        <f t="shared" si="79"/>
        <v>26.13276803164122</v>
      </c>
      <c r="X217">
        <f t="shared" si="80"/>
        <v>263</v>
      </c>
      <c r="Y217">
        <f t="shared" si="81"/>
        <v>238.5</v>
      </c>
      <c r="Z217">
        <v>0.39069999999999999</v>
      </c>
      <c r="AA217">
        <f t="shared" si="82"/>
        <v>204</v>
      </c>
      <c r="AB217">
        <v>0.36649999999999999</v>
      </c>
      <c r="AC217">
        <f t="shared" si="83"/>
        <v>0.37859999999999999</v>
      </c>
      <c r="AD217">
        <f t="shared" si="84"/>
        <v>221</v>
      </c>
      <c r="AE217">
        <v>0.1946</v>
      </c>
      <c r="AF217">
        <f t="shared" si="85"/>
        <v>296</v>
      </c>
      <c r="AG217">
        <v>0.26500000000000001</v>
      </c>
      <c r="AH217">
        <f t="shared" si="86"/>
        <v>268</v>
      </c>
      <c r="AI217">
        <f t="shared" si="87"/>
        <v>258.58333333333331</v>
      </c>
      <c r="AJ217">
        <f>IF(C217=1,(AI217/Z217),REF)</f>
        <v>661.84625885163382</v>
      </c>
      <c r="AK217">
        <f t="shared" si="88"/>
        <v>222</v>
      </c>
      <c r="AL217">
        <f>IF(B217=1,(AI217/AC217),REF)</f>
        <v>682.99876738862474</v>
      </c>
      <c r="AM217">
        <f t="shared" si="89"/>
        <v>234</v>
      </c>
      <c r="AN217">
        <f t="shared" si="90"/>
        <v>221</v>
      </c>
      <c r="AO217" t="str">
        <f t="shared" si="91"/>
        <v>Liberty</v>
      </c>
      <c r="AP217">
        <f t="shared" si="92"/>
        <v>0.22491274817520429</v>
      </c>
      <c r="AQ217">
        <f t="shared" si="93"/>
        <v>0.18924335539543552</v>
      </c>
      <c r="AR217">
        <f t="shared" si="94"/>
        <v>0.53266434601099577</v>
      </c>
      <c r="AS217" t="str">
        <f t="shared" si="95"/>
        <v>Liberty</v>
      </c>
      <c r="AT217">
        <f t="shared" si="96"/>
        <v>216</v>
      </c>
      <c r="AU217">
        <f t="shared" si="97"/>
        <v>219.33333333333334</v>
      </c>
      <c r="AV217">
        <v>218</v>
      </c>
      <c r="AW217" t="str">
        <f t="shared" si="98"/>
        <v>Liberty</v>
      </c>
      <c r="AX217" t="str">
        <f t="shared" si="99"/>
        <v/>
      </c>
      <c r="AY217">
        <v>216</v>
      </c>
    </row>
    <row r="218" spans="2:51" x14ac:dyDescent="0.25">
      <c r="B218">
        <v>1</v>
      </c>
      <c r="C218">
        <v>1</v>
      </c>
      <c r="D218" t="s">
        <v>219</v>
      </c>
      <c r="E218">
        <v>64.779700000000005</v>
      </c>
      <c r="F218">
        <v>334</v>
      </c>
      <c r="G218">
        <v>64.13</v>
      </c>
      <c r="H218">
        <v>320</v>
      </c>
      <c r="I218">
        <v>99.361500000000007</v>
      </c>
      <c r="J218">
        <v>256</v>
      </c>
      <c r="K218">
        <v>99.653000000000006</v>
      </c>
      <c r="L218">
        <v>260</v>
      </c>
      <c r="M218">
        <v>99.592399999999998</v>
      </c>
      <c r="N218">
        <v>74</v>
      </c>
      <c r="O218">
        <v>103.43</v>
      </c>
      <c r="P218">
        <v>155</v>
      </c>
      <c r="Q218">
        <v>-3.7774100000000002</v>
      </c>
      <c r="R218">
        <v>208</v>
      </c>
      <c r="S218">
        <f t="shared" si="75"/>
        <v>-5.8305302432706554E-2</v>
      </c>
      <c r="T218">
        <f t="shared" si="76"/>
        <v>210</v>
      </c>
      <c r="U218">
        <f t="shared" si="77"/>
        <v>643309.08887889748</v>
      </c>
      <c r="V218">
        <f t="shared" si="78"/>
        <v>302</v>
      </c>
      <c r="W218">
        <f t="shared" si="79"/>
        <v>25.822334763678374</v>
      </c>
      <c r="X218">
        <f t="shared" si="80"/>
        <v>249</v>
      </c>
      <c r="Y218">
        <f t="shared" si="81"/>
        <v>229.5</v>
      </c>
      <c r="Z218">
        <v>0.36149999999999999</v>
      </c>
      <c r="AA218">
        <f t="shared" si="82"/>
        <v>216</v>
      </c>
      <c r="AB218">
        <v>0.4405</v>
      </c>
      <c r="AC218">
        <f t="shared" si="83"/>
        <v>0.40100000000000002</v>
      </c>
      <c r="AD218">
        <f t="shared" si="84"/>
        <v>211</v>
      </c>
      <c r="AE218">
        <v>0.2412</v>
      </c>
      <c r="AF218">
        <f t="shared" si="85"/>
        <v>273</v>
      </c>
      <c r="AG218">
        <v>0.27460000000000001</v>
      </c>
      <c r="AH218">
        <f t="shared" si="86"/>
        <v>263</v>
      </c>
      <c r="AI218">
        <f t="shared" si="87"/>
        <v>248.08333333333334</v>
      </c>
      <c r="AJ218">
        <f>IF(C218=1,(AI218/Z218),REF)</f>
        <v>686.26094974642695</v>
      </c>
      <c r="AK218">
        <f t="shared" si="88"/>
        <v>229</v>
      </c>
      <c r="AL218">
        <f>IF(B218=1,(AI218/AC218),REF)</f>
        <v>618.66167913549464</v>
      </c>
      <c r="AM218">
        <f t="shared" si="89"/>
        <v>224</v>
      </c>
      <c r="AN218">
        <f t="shared" si="90"/>
        <v>211</v>
      </c>
      <c r="AO218" t="str">
        <f t="shared" si="91"/>
        <v>Navy</v>
      </c>
      <c r="AP218">
        <f t="shared" si="92"/>
        <v>0.20735081452433934</v>
      </c>
      <c r="AQ218">
        <f t="shared" si="93"/>
        <v>0.20293419857245393</v>
      </c>
      <c r="AR218">
        <f t="shared" si="94"/>
        <v>0.53066722188399018</v>
      </c>
      <c r="AS218" t="str">
        <f t="shared" si="95"/>
        <v>Navy</v>
      </c>
      <c r="AT218">
        <f t="shared" si="96"/>
        <v>217</v>
      </c>
      <c r="AU218">
        <f t="shared" si="97"/>
        <v>213</v>
      </c>
      <c r="AV218">
        <v>216</v>
      </c>
      <c r="AW218" t="str">
        <f t="shared" si="98"/>
        <v>Navy</v>
      </c>
      <c r="AX218" t="str">
        <f t="shared" si="99"/>
        <v/>
      </c>
      <c r="AY218">
        <v>217</v>
      </c>
    </row>
    <row r="219" spans="2:51" x14ac:dyDescent="0.25">
      <c r="B219">
        <v>1</v>
      </c>
      <c r="C219">
        <v>1</v>
      </c>
      <c r="D219" t="s">
        <v>61</v>
      </c>
      <c r="E219">
        <v>72.399900000000002</v>
      </c>
      <c r="F219">
        <v>49</v>
      </c>
      <c r="G219">
        <v>69.883399999999995</v>
      </c>
      <c r="H219">
        <v>81</v>
      </c>
      <c r="I219">
        <v>99.874899999999997</v>
      </c>
      <c r="J219">
        <v>247</v>
      </c>
      <c r="K219">
        <v>100.03400000000001</v>
      </c>
      <c r="L219">
        <v>255</v>
      </c>
      <c r="M219">
        <v>105.822</v>
      </c>
      <c r="N219">
        <v>224</v>
      </c>
      <c r="O219">
        <v>107.242</v>
      </c>
      <c r="P219">
        <v>225</v>
      </c>
      <c r="Q219">
        <v>-7.2080099999999998</v>
      </c>
      <c r="R219">
        <v>248</v>
      </c>
      <c r="S219">
        <f t="shared" si="75"/>
        <v>-9.9558148560978652E-2</v>
      </c>
      <c r="T219">
        <f t="shared" si="76"/>
        <v>245</v>
      </c>
      <c r="U219">
        <f t="shared" si="77"/>
        <v>724491.40301428456</v>
      </c>
      <c r="V219">
        <f t="shared" si="78"/>
        <v>224</v>
      </c>
      <c r="W219">
        <f t="shared" si="79"/>
        <v>24.48194292992169</v>
      </c>
      <c r="X219">
        <f t="shared" si="80"/>
        <v>169</v>
      </c>
      <c r="Y219">
        <f t="shared" si="81"/>
        <v>207</v>
      </c>
      <c r="Z219">
        <v>0.3901</v>
      </c>
      <c r="AA219">
        <f t="shared" si="82"/>
        <v>205</v>
      </c>
      <c r="AB219">
        <v>0.28899999999999998</v>
      </c>
      <c r="AC219">
        <f t="shared" si="83"/>
        <v>0.33955000000000002</v>
      </c>
      <c r="AD219">
        <f t="shared" si="84"/>
        <v>238</v>
      </c>
      <c r="AE219">
        <v>0.39240000000000003</v>
      </c>
      <c r="AF219">
        <f t="shared" si="85"/>
        <v>208</v>
      </c>
      <c r="AG219">
        <v>0.35310000000000002</v>
      </c>
      <c r="AH219">
        <f t="shared" si="86"/>
        <v>230</v>
      </c>
      <c r="AI219">
        <f t="shared" si="87"/>
        <v>225.33333333333334</v>
      </c>
      <c r="AJ219">
        <f>IF(C219=1,(AI219/Z219),REF)</f>
        <v>577.62966760659663</v>
      </c>
      <c r="AK219">
        <f t="shared" si="88"/>
        <v>214</v>
      </c>
      <c r="AL219">
        <f>IF(B219=1,(AI219/AC219),REF)</f>
        <v>663.62342315810145</v>
      </c>
      <c r="AM219">
        <f t="shared" si="89"/>
        <v>232</v>
      </c>
      <c r="AN219">
        <f t="shared" si="90"/>
        <v>214</v>
      </c>
      <c r="AO219" t="str">
        <f t="shared" si="91"/>
        <v>Bowling Green</v>
      </c>
      <c r="AP219">
        <f t="shared" si="92"/>
        <v>0.22764461112218204</v>
      </c>
      <c r="AQ219">
        <f t="shared" si="93"/>
        <v>0.17033584198078425</v>
      </c>
      <c r="AR219">
        <f t="shared" si="94"/>
        <v>0.52424307045266494</v>
      </c>
      <c r="AS219" t="str">
        <f t="shared" si="95"/>
        <v>Bowling Green</v>
      </c>
      <c r="AT219">
        <f t="shared" si="96"/>
        <v>218</v>
      </c>
      <c r="AU219">
        <f t="shared" si="97"/>
        <v>223.33333333333334</v>
      </c>
      <c r="AV219">
        <v>226</v>
      </c>
      <c r="AW219" t="str">
        <f t="shared" si="98"/>
        <v>Bowling Green</v>
      </c>
      <c r="AX219" t="str">
        <f t="shared" si="99"/>
        <v/>
      </c>
      <c r="AY219">
        <v>218</v>
      </c>
    </row>
    <row r="220" spans="2:51" x14ac:dyDescent="0.25">
      <c r="B220">
        <v>1</v>
      </c>
      <c r="C220">
        <v>1</v>
      </c>
      <c r="D220" t="s">
        <v>326</v>
      </c>
      <c r="E220">
        <v>69.378900000000002</v>
      </c>
      <c r="F220">
        <v>184</v>
      </c>
      <c r="G220">
        <v>68.452600000000004</v>
      </c>
      <c r="H220">
        <v>150</v>
      </c>
      <c r="I220">
        <v>106.57</v>
      </c>
      <c r="J220">
        <v>107</v>
      </c>
      <c r="K220">
        <v>103.622</v>
      </c>
      <c r="L220">
        <v>187</v>
      </c>
      <c r="M220">
        <v>102.69199999999999</v>
      </c>
      <c r="N220">
        <v>154</v>
      </c>
      <c r="O220">
        <v>107.286</v>
      </c>
      <c r="P220">
        <v>227</v>
      </c>
      <c r="Q220">
        <v>-3.6647599999999998</v>
      </c>
      <c r="R220">
        <v>207</v>
      </c>
      <c r="S220">
        <f t="shared" si="75"/>
        <v>-5.2811445554772435E-2</v>
      </c>
      <c r="T220">
        <f t="shared" si="76"/>
        <v>208</v>
      </c>
      <c r="U220">
        <f t="shared" si="77"/>
        <v>744957.24890114751</v>
      </c>
      <c r="V220">
        <f t="shared" si="78"/>
        <v>198</v>
      </c>
      <c r="W220">
        <f t="shared" si="79"/>
        <v>25.56474563153737</v>
      </c>
      <c r="X220">
        <f t="shared" si="80"/>
        <v>225</v>
      </c>
      <c r="Y220">
        <f t="shared" si="81"/>
        <v>216.5</v>
      </c>
      <c r="Z220">
        <v>0.31530000000000002</v>
      </c>
      <c r="AA220">
        <f t="shared" si="82"/>
        <v>238</v>
      </c>
      <c r="AB220">
        <v>0.50429999999999997</v>
      </c>
      <c r="AC220">
        <f t="shared" si="83"/>
        <v>0.4098</v>
      </c>
      <c r="AD220">
        <f t="shared" si="84"/>
        <v>204</v>
      </c>
      <c r="AE220">
        <v>0.2419</v>
      </c>
      <c r="AF220">
        <f t="shared" si="85"/>
        <v>271</v>
      </c>
      <c r="AG220">
        <v>0.44040000000000001</v>
      </c>
      <c r="AH220">
        <f t="shared" si="86"/>
        <v>186</v>
      </c>
      <c r="AI220">
        <f t="shared" si="87"/>
        <v>213.91666666666666</v>
      </c>
      <c r="AJ220">
        <f>IF(C220=1,(AI220/Z220),REF)</f>
        <v>678.4543820699862</v>
      </c>
      <c r="AK220">
        <f t="shared" si="88"/>
        <v>228</v>
      </c>
      <c r="AL220">
        <f>IF(B220=1,(AI220/AC220),REF)</f>
        <v>522.00260289572145</v>
      </c>
      <c r="AM220">
        <f t="shared" si="89"/>
        <v>211</v>
      </c>
      <c r="AN220">
        <f t="shared" si="90"/>
        <v>204</v>
      </c>
      <c r="AO220" t="str">
        <f t="shared" si="91"/>
        <v>Texas Southern</v>
      </c>
      <c r="AP220">
        <f t="shared" si="92"/>
        <v>0.18105823328986248</v>
      </c>
      <c r="AQ220">
        <f t="shared" si="93"/>
        <v>0.21183874291596078</v>
      </c>
      <c r="AR220">
        <f t="shared" si="94"/>
        <v>0.52155423511836385</v>
      </c>
      <c r="AS220" t="str">
        <f t="shared" si="95"/>
        <v>Texas Southern</v>
      </c>
      <c r="AT220">
        <f t="shared" si="96"/>
        <v>219</v>
      </c>
      <c r="AU220">
        <f t="shared" si="97"/>
        <v>209</v>
      </c>
      <c r="AV220">
        <v>209</v>
      </c>
      <c r="AW220" t="str">
        <f t="shared" si="98"/>
        <v>Texas Southern</v>
      </c>
      <c r="AX220" t="str">
        <f t="shared" si="99"/>
        <v/>
      </c>
      <c r="AY220">
        <v>219</v>
      </c>
    </row>
    <row r="221" spans="2:51" x14ac:dyDescent="0.25">
      <c r="B221">
        <v>1</v>
      </c>
      <c r="C221">
        <v>1</v>
      </c>
      <c r="D221" t="s">
        <v>36</v>
      </c>
      <c r="E221">
        <v>68.939099999999996</v>
      </c>
      <c r="F221">
        <v>209</v>
      </c>
      <c r="G221">
        <v>66.926100000000005</v>
      </c>
      <c r="H221">
        <v>230</v>
      </c>
      <c r="I221">
        <v>102.559</v>
      </c>
      <c r="J221">
        <v>182</v>
      </c>
      <c r="K221">
        <v>104.14400000000001</v>
      </c>
      <c r="L221">
        <v>176</v>
      </c>
      <c r="M221">
        <v>108.637</v>
      </c>
      <c r="N221">
        <v>286</v>
      </c>
      <c r="O221">
        <v>109.587</v>
      </c>
      <c r="P221">
        <v>272</v>
      </c>
      <c r="Q221">
        <v>-5.4427700000000003</v>
      </c>
      <c r="R221">
        <v>224</v>
      </c>
      <c r="S221">
        <f t="shared" si="75"/>
        <v>-7.8953743231344742E-2</v>
      </c>
      <c r="T221">
        <f t="shared" si="76"/>
        <v>226</v>
      </c>
      <c r="U221">
        <f t="shared" si="77"/>
        <v>747711.59904437768</v>
      </c>
      <c r="V221">
        <f t="shared" si="78"/>
        <v>194</v>
      </c>
      <c r="W221">
        <f t="shared" si="79"/>
        <v>26.61637161664542</v>
      </c>
      <c r="X221">
        <f t="shared" si="80"/>
        <v>282</v>
      </c>
      <c r="Y221">
        <f t="shared" si="81"/>
        <v>254</v>
      </c>
      <c r="Z221">
        <v>0.32190000000000002</v>
      </c>
      <c r="AA221">
        <f t="shared" si="82"/>
        <v>233</v>
      </c>
      <c r="AB221">
        <v>0.48130000000000001</v>
      </c>
      <c r="AC221">
        <f t="shared" si="83"/>
        <v>0.40160000000000001</v>
      </c>
      <c r="AD221">
        <f t="shared" si="84"/>
        <v>210</v>
      </c>
      <c r="AE221">
        <v>0.35699999999999998</v>
      </c>
      <c r="AF221">
        <f t="shared" si="85"/>
        <v>225</v>
      </c>
      <c r="AG221">
        <v>0.4672</v>
      </c>
      <c r="AH221">
        <f t="shared" si="86"/>
        <v>172</v>
      </c>
      <c r="AI221">
        <f t="shared" si="87"/>
        <v>213.5</v>
      </c>
      <c r="AJ221">
        <f>IF(C221=1,(AI221/Z221),REF)</f>
        <v>663.24945635290464</v>
      </c>
      <c r="AK221">
        <f t="shared" si="88"/>
        <v>223</v>
      </c>
      <c r="AL221">
        <f>IF(B221=1,(AI221/AC221),REF)</f>
        <v>531.62350597609566</v>
      </c>
      <c r="AM221">
        <f t="shared" si="89"/>
        <v>212</v>
      </c>
      <c r="AN221">
        <f t="shared" si="90"/>
        <v>210</v>
      </c>
      <c r="AO221" t="str">
        <f t="shared" si="91"/>
        <v>Air Force</v>
      </c>
      <c r="AP221">
        <f t="shared" si="92"/>
        <v>0.18526767832455307</v>
      </c>
      <c r="AQ221">
        <f t="shared" si="93"/>
        <v>0.20712651705329577</v>
      </c>
      <c r="AR221">
        <f t="shared" si="94"/>
        <v>0.52128716438514233</v>
      </c>
      <c r="AS221" t="str">
        <f t="shared" si="95"/>
        <v>Air Force</v>
      </c>
      <c r="AT221">
        <f t="shared" si="96"/>
        <v>220</v>
      </c>
      <c r="AU221">
        <f t="shared" si="97"/>
        <v>213.33333333333334</v>
      </c>
      <c r="AV221">
        <v>217</v>
      </c>
      <c r="AW221" t="str">
        <f t="shared" si="98"/>
        <v>Air Force</v>
      </c>
      <c r="AX221" t="str">
        <f t="shared" si="99"/>
        <v/>
      </c>
      <c r="AY221">
        <v>220</v>
      </c>
    </row>
    <row r="222" spans="2:51" x14ac:dyDescent="0.25">
      <c r="B222">
        <v>1</v>
      </c>
      <c r="C222">
        <v>1</v>
      </c>
      <c r="D222" t="s">
        <v>165</v>
      </c>
      <c r="E222">
        <v>65.692400000000006</v>
      </c>
      <c r="F222">
        <v>316</v>
      </c>
      <c r="G222">
        <v>63.88</v>
      </c>
      <c r="H222">
        <v>325</v>
      </c>
      <c r="I222">
        <v>99.129499999999993</v>
      </c>
      <c r="J222">
        <v>258</v>
      </c>
      <c r="K222">
        <v>98.864900000000006</v>
      </c>
      <c r="L222">
        <v>274</v>
      </c>
      <c r="M222">
        <v>104.73399999999999</v>
      </c>
      <c r="N222">
        <v>200</v>
      </c>
      <c r="O222">
        <v>104.038</v>
      </c>
      <c r="P222">
        <v>165</v>
      </c>
      <c r="Q222">
        <v>-5.1726299999999998</v>
      </c>
      <c r="R222">
        <v>220</v>
      </c>
      <c r="S222">
        <f t="shared" si="75"/>
        <v>-7.8747313235625283E-2</v>
      </c>
      <c r="T222">
        <f t="shared" si="76"/>
        <v>225</v>
      </c>
      <c r="U222">
        <f t="shared" si="77"/>
        <v>642095.15285682189</v>
      </c>
      <c r="V222">
        <f t="shared" si="78"/>
        <v>304</v>
      </c>
      <c r="W222">
        <f t="shared" si="79"/>
        <v>25.703488082698126</v>
      </c>
      <c r="X222">
        <f t="shared" si="80"/>
        <v>237</v>
      </c>
      <c r="Y222">
        <f t="shared" si="81"/>
        <v>231</v>
      </c>
      <c r="Z222">
        <v>0.37330000000000002</v>
      </c>
      <c r="AA222">
        <f t="shared" si="82"/>
        <v>212</v>
      </c>
      <c r="AB222">
        <v>0.33889999999999998</v>
      </c>
      <c r="AC222">
        <f t="shared" si="83"/>
        <v>0.35609999999999997</v>
      </c>
      <c r="AD222">
        <f t="shared" si="84"/>
        <v>231</v>
      </c>
      <c r="AE222">
        <v>0.39939999999999998</v>
      </c>
      <c r="AF222">
        <f t="shared" si="85"/>
        <v>202</v>
      </c>
      <c r="AG222">
        <v>0.20910000000000001</v>
      </c>
      <c r="AH222">
        <f t="shared" si="86"/>
        <v>295</v>
      </c>
      <c r="AI222">
        <f t="shared" si="87"/>
        <v>248</v>
      </c>
      <c r="AJ222">
        <f>IF(C222=1,(AI222/Z222),REF)</f>
        <v>664.34503080632192</v>
      </c>
      <c r="AK222">
        <f t="shared" si="88"/>
        <v>224</v>
      </c>
      <c r="AL222">
        <f>IF(B222=1,(AI222/AC222),REF)</f>
        <v>696.43358607132836</v>
      </c>
      <c r="AM222">
        <f t="shared" si="89"/>
        <v>236</v>
      </c>
      <c r="AN222">
        <f t="shared" si="90"/>
        <v>224</v>
      </c>
      <c r="AO222" t="str">
        <f t="shared" si="91"/>
        <v>James Madison</v>
      </c>
      <c r="AP222">
        <f t="shared" si="92"/>
        <v>0.21481519281894929</v>
      </c>
      <c r="AQ222">
        <f t="shared" si="93"/>
        <v>0.17756384076172949</v>
      </c>
      <c r="AR222">
        <f t="shared" si="94"/>
        <v>0.52127910744447803</v>
      </c>
      <c r="AS222" t="str">
        <f t="shared" si="95"/>
        <v>James Madison</v>
      </c>
      <c r="AT222">
        <f t="shared" si="96"/>
        <v>221</v>
      </c>
      <c r="AU222">
        <f t="shared" si="97"/>
        <v>225.33333333333334</v>
      </c>
      <c r="AV222">
        <v>228</v>
      </c>
      <c r="AW222" t="str">
        <f t="shared" si="98"/>
        <v>James Madison</v>
      </c>
      <c r="AX222" t="str">
        <f t="shared" si="99"/>
        <v/>
      </c>
      <c r="AY222">
        <v>221</v>
      </c>
    </row>
    <row r="223" spans="2:51" x14ac:dyDescent="0.25">
      <c r="B223">
        <v>1</v>
      </c>
      <c r="C223">
        <v>1</v>
      </c>
      <c r="D223" t="s">
        <v>150</v>
      </c>
      <c r="E223">
        <v>68.051500000000004</v>
      </c>
      <c r="F223">
        <v>249</v>
      </c>
      <c r="G223">
        <v>66.469899999999996</v>
      </c>
      <c r="H223">
        <v>250</v>
      </c>
      <c r="I223">
        <v>103.953</v>
      </c>
      <c r="J223">
        <v>163</v>
      </c>
      <c r="K223">
        <v>101.182</v>
      </c>
      <c r="L223">
        <v>233</v>
      </c>
      <c r="M223">
        <v>103.905</v>
      </c>
      <c r="N223">
        <v>184</v>
      </c>
      <c r="O223">
        <v>106.53700000000001</v>
      </c>
      <c r="P223">
        <v>212</v>
      </c>
      <c r="Q223">
        <v>-5.3548900000000001</v>
      </c>
      <c r="R223">
        <v>222</v>
      </c>
      <c r="S223">
        <f t="shared" si="75"/>
        <v>-7.8690403591397742E-2</v>
      </c>
      <c r="T223">
        <f t="shared" si="76"/>
        <v>223</v>
      </c>
      <c r="U223">
        <f t="shared" si="77"/>
        <v>696697.45098388614</v>
      </c>
      <c r="V223">
        <f t="shared" si="78"/>
        <v>246</v>
      </c>
      <c r="W223">
        <f t="shared" si="79"/>
        <v>25.772885167430335</v>
      </c>
      <c r="X223">
        <f t="shared" si="80"/>
        <v>244</v>
      </c>
      <c r="Y223">
        <f t="shared" si="81"/>
        <v>233.5</v>
      </c>
      <c r="Z223">
        <v>0.34749999999999998</v>
      </c>
      <c r="AA223">
        <f t="shared" si="82"/>
        <v>223</v>
      </c>
      <c r="AB223">
        <v>0.40679999999999999</v>
      </c>
      <c r="AC223">
        <f t="shared" si="83"/>
        <v>0.37714999999999999</v>
      </c>
      <c r="AD223">
        <f t="shared" si="84"/>
        <v>222</v>
      </c>
      <c r="AE223">
        <v>0.3906</v>
      </c>
      <c r="AF223">
        <f t="shared" si="85"/>
        <v>210</v>
      </c>
      <c r="AG223">
        <v>0.30840000000000001</v>
      </c>
      <c r="AH223">
        <f t="shared" si="86"/>
        <v>251</v>
      </c>
      <c r="AI223">
        <f t="shared" si="87"/>
        <v>230.91666666666666</v>
      </c>
      <c r="AJ223">
        <f>IF(C223=1,(AI223/Z223),REF)</f>
        <v>664.50839328537177</v>
      </c>
      <c r="AK223">
        <f t="shared" si="88"/>
        <v>225</v>
      </c>
      <c r="AL223">
        <f>IF(B223=1,(AI223/AC223),REF)</f>
        <v>612.26744442971403</v>
      </c>
      <c r="AM223">
        <f t="shared" si="89"/>
        <v>223</v>
      </c>
      <c r="AN223">
        <f t="shared" si="90"/>
        <v>222</v>
      </c>
      <c r="AO223" t="str">
        <f t="shared" si="91"/>
        <v>Idaho</v>
      </c>
      <c r="AP223">
        <f t="shared" si="92"/>
        <v>0.19996368644843526</v>
      </c>
      <c r="AQ223">
        <f t="shared" si="93"/>
        <v>0.19111245270572885</v>
      </c>
      <c r="AR223">
        <f t="shared" si="94"/>
        <v>0.52058605369486699</v>
      </c>
      <c r="AS223" t="str">
        <f t="shared" si="95"/>
        <v>Idaho</v>
      </c>
      <c r="AT223">
        <f t="shared" si="96"/>
        <v>222</v>
      </c>
      <c r="AU223">
        <f t="shared" si="97"/>
        <v>222</v>
      </c>
      <c r="AV223">
        <v>222</v>
      </c>
      <c r="AW223" t="str">
        <f t="shared" si="98"/>
        <v>Idaho</v>
      </c>
      <c r="AX223" t="str">
        <f t="shared" si="99"/>
        <v/>
      </c>
      <c r="AY223">
        <v>222</v>
      </c>
    </row>
    <row r="224" spans="2:51" x14ac:dyDescent="0.25">
      <c r="B224">
        <v>1</v>
      </c>
      <c r="C224">
        <v>1</v>
      </c>
      <c r="D224" t="s">
        <v>78</v>
      </c>
      <c r="E224">
        <v>77.054500000000004</v>
      </c>
      <c r="F224">
        <v>4</v>
      </c>
      <c r="G224">
        <v>75.227900000000005</v>
      </c>
      <c r="H224">
        <v>5</v>
      </c>
      <c r="I224">
        <v>111.024</v>
      </c>
      <c r="J224">
        <v>40</v>
      </c>
      <c r="K224">
        <v>111.557</v>
      </c>
      <c r="L224">
        <v>56</v>
      </c>
      <c r="M224">
        <v>115.056</v>
      </c>
      <c r="N224">
        <v>343</v>
      </c>
      <c r="O224">
        <v>117.58199999999999</v>
      </c>
      <c r="P224">
        <v>345</v>
      </c>
      <c r="Q224">
        <v>-6.0256100000000004</v>
      </c>
      <c r="R224">
        <v>230</v>
      </c>
      <c r="S224">
        <f t="shared" si="75"/>
        <v>-7.8191409976055795E-2</v>
      </c>
      <c r="T224">
        <f t="shared" si="76"/>
        <v>222</v>
      </c>
      <c r="U224">
        <f t="shared" si="77"/>
        <v>958940.49772457057</v>
      </c>
      <c r="V224">
        <f t="shared" si="78"/>
        <v>20</v>
      </c>
      <c r="W224">
        <f t="shared" si="79"/>
        <v>26.653076273332239</v>
      </c>
      <c r="X224">
        <f t="shared" si="80"/>
        <v>284</v>
      </c>
      <c r="Y224">
        <f t="shared" si="81"/>
        <v>253</v>
      </c>
      <c r="Z224">
        <v>0.3644</v>
      </c>
      <c r="AA224">
        <f t="shared" si="82"/>
        <v>215</v>
      </c>
      <c r="AB224">
        <v>0.2883</v>
      </c>
      <c r="AC224">
        <f t="shared" si="83"/>
        <v>0.32635000000000003</v>
      </c>
      <c r="AD224">
        <f t="shared" si="84"/>
        <v>246</v>
      </c>
      <c r="AE224">
        <v>0.42720000000000002</v>
      </c>
      <c r="AF224">
        <f t="shared" si="85"/>
        <v>190</v>
      </c>
      <c r="AG224">
        <v>0.36759999999999998</v>
      </c>
      <c r="AH224">
        <f t="shared" si="86"/>
        <v>225</v>
      </c>
      <c r="AI224">
        <f t="shared" si="87"/>
        <v>192.66666666666666</v>
      </c>
      <c r="AJ224">
        <f>IF(C224=1,(AI224/Z224),REF)</f>
        <v>528.72301500182948</v>
      </c>
      <c r="AK224">
        <f t="shared" si="88"/>
        <v>206</v>
      </c>
      <c r="AL224">
        <f>IF(B224=1,(AI224/AC224),REF)</f>
        <v>590.3682140850824</v>
      </c>
      <c r="AM224">
        <f t="shared" si="89"/>
        <v>221</v>
      </c>
      <c r="AN224">
        <f t="shared" si="90"/>
        <v>206</v>
      </c>
      <c r="AO224" t="str">
        <f t="shared" si="91"/>
        <v>Central Michigan</v>
      </c>
      <c r="AP224">
        <f t="shared" si="92"/>
        <v>0.21453685981422399</v>
      </c>
      <c r="AQ224">
        <f t="shared" si="93"/>
        <v>0.16612529543666213</v>
      </c>
      <c r="AR224">
        <f t="shared" si="94"/>
        <v>0.51499603170886787</v>
      </c>
      <c r="AS224" t="str">
        <f t="shared" si="95"/>
        <v>Central Michigan</v>
      </c>
      <c r="AT224">
        <f t="shared" si="96"/>
        <v>223</v>
      </c>
      <c r="AU224">
        <f t="shared" si="97"/>
        <v>225</v>
      </c>
      <c r="AV224">
        <v>234</v>
      </c>
      <c r="AW224" t="str">
        <f t="shared" si="98"/>
        <v>Central Michigan</v>
      </c>
      <c r="AX224" t="str">
        <f t="shared" si="99"/>
        <v/>
      </c>
      <c r="AY224">
        <v>223</v>
      </c>
    </row>
    <row r="225" spans="2:51" x14ac:dyDescent="0.25">
      <c r="B225">
        <v>1</v>
      </c>
      <c r="C225">
        <v>1</v>
      </c>
      <c r="D225" t="s">
        <v>241</v>
      </c>
      <c r="E225">
        <v>70.306299999999993</v>
      </c>
      <c r="F225">
        <v>127</v>
      </c>
      <c r="G225">
        <v>68.380600000000001</v>
      </c>
      <c r="H225">
        <v>154</v>
      </c>
      <c r="I225">
        <v>98.269099999999995</v>
      </c>
      <c r="J225">
        <v>281</v>
      </c>
      <c r="K225">
        <v>96.498500000000007</v>
      </c>
      <c r="L225">
        <v>310</v>
      </c>
      <c r="M225">
        <v>105.634</v>
      </c>
      <c r="N225">
        <v>220</v>
      </c>
      <c r="O225">
        <v>107.09399999999999</v>
      </c>
      <c r="P225">
        <v>221</v>
      </c>
      <c r="Q225">
        <v>-10.5959</v>
      </c>
      <c r="R225">
        <v>285</v>
      </c>
      <c r="S225">
        <f t="shared" si="75"/>
        <v>-0.15070484437383261</v>
      </c>
      <c r="T225">
        <f t="shared" si="76"/>
        <v>285</v>
      </c>
      <c r="U225">
        <f t="shared" si="77"/>
        <v>654689.48865933926</v>
      </c>
      <c r="V225">
        <f t="shared" si="78"/>
        <v>291</v>
      </c>
      <c r="W225">
        <f t="shared" si="79"/>
        <v>25.155327794030971</v>
      </c>
      <c r="X225">
        <f t="shared" si="80"/>
        <v>206</v>
      </c>
      <c r="Y225">
        <f t="shared" si="81"/>
        <v>245.5</v>
      </c>
      <c r="Z225">
        <v>0.4027</v>
      </c>
      <c r="AA225">
        <f t="shared" si="82"/>
        <v>199</v>
      </c>
      <c r="AB225">
        <v>0.17710000000000001</v>
      </c>
      <c r="AC225">
        <f t="shared" si="83"/>
        <v>0.28989999999999999</v>
      </c>
      <c r="AD225">
        <f t="shared" si="84"/>
        <v>262</v>
      </c>
      <c r="AE225">
        <v>0.4849</v>
      </c>
      <c r="AF225">
        <f t="shared" si="85"/>
        <v>172</v>
      </c>
      <c r="AG225">
        <v>0.48110000000000003</v>
      </c>
      <c r="AH225">
        <f t="shared" si="86"/>
        <v>166</v>
      </c>
      <c r="AI225">
        <f t="shared" si="87"/>
        <v>236.91666666666666</v>
      </c>
      <c r="AJ225">
        <f>IF(C225=1,(AI225/Z225),REF)</f>
        <v>588.32050326959688</v>
      </c>
      <c r="AK225">
        <f t="shared" si="88"/>
        <v>216</v>
      </c>
      <c r="AL225">
        <f>IF(B225=1,(AI225/AC225),REF)</f>
        <v>817.23582844659074</v>
      </c>
      <c r="AM225">
        <f t="shared" si="89"/>
        <v>255</v>
      </c>
      <c r="AN225">
        <f t="shared" si="90"/>
        <v>216</v>
      </c>
      <c r="AO225" t="str">
        <f t="shared" si="91"/>
        <v>Northern Colorado</v>
      </c>
      <c r="AP225">
        <f t="shared" si="92"/>
        <v>0.23456683284768884</v>
      </c>
      <c r="AQ225">
        <f t="shared" si="93"/>
        <v>0.14169264606070467</v>
      </c>
      <c r="AR225">
        <f t="shared" si="94"/>
        <v>0.51260516948349222</v>
      </c>
      <c r="AS225" t="str">
        <f t="shared" si="95"/>
        <v>Northern Colorado</v>
      </c>
      <c r="AT225">
        <f t="shared" si="96"/>
        <v>224</v>
      </c>
      <c r="AU225">
        <f t="shared" si="97"/>
        <v>234</v>
      </c>
      <c r="AV225">
        <v>233</v>
      </c>
      <c r="AW225" t="str">
        <f t="shared" si="98"/>
        <v>Northern Colorado</v>
      </c>
      <c r="AX225" t="str">
        <f t="shared" si="99"/>
        <v/>
      </c>
      <c r="AY225">
        <v>224</v>
      </c>
    </row>
    <row r="226" spans="2:51" x14ac:dyDescent="0.25">
      <c r="B226">
        <v>1</v>
      </c>
      <c r="C226">
        <v>1</v>
      </c>
      <c r="D226" t="s">
        <v>275</v>
      </c>
      <c r="E226">
        <v>69.935400000000001</v>
      </c>
      <c r="F226">
        <v>152</v>
      </c>
      <c r="G226">
        <v>68.658699999999996</v>
      </c>
      <c r="H226">
        <v>130</v>
      </c>
      <c r="I226">
        <v>91.494299999999996</v>
      </c>
      <c r="J226">
        <v>344</v>
      </c>
      <c r="K226">
        <v>91.577299999999994</v>
      </c>
      <c r="L226">
        <v>341</v>
      </c>
      <c r="M226">
        <v>96.371099999999998</v>
      </c>
      <c r="N226">
        <v>37</v>
      </c>
      <c r="O226">
        <v>100.47799999999999</v>
      </c>
      <c r="P226">
        <v>90</v>
      </c>
      <c r="Q226">
        <v>-8.9005899999999993</v>
      </c>
      <c r="R226">
        <v>265</v>
      </c>
      <c r="S226">
        <f t="shared" si="75"/>
        <v>-0.1272703094570132</v>
      </c>
      <c r="T226">
        <f t="shared" si="76"/>
        <v>263</v>
      </c>
      <c r="U226">
        <f t="shared" si="77"/>
        <v>586506.36970915622</v>
      </c>
      <c r="V226">
        <f t="shared" si="78"/>
        <v>336</v>
      </c>
      <c r="W226">
        <f t="shared" si="79"/>
        <v>22.83581457214553</v>
      </c>
      <c r="X226">
        <f t="shared" si="80"/>
        <v>81</v>
      </c>
      <c r="Y226">
        <f t="shared" si="81"/>
        <v>172</v>
      </c>
      <c r="Z226">
        <v>0.40539999999999998</v>
      </c>
      <c r="AA226">
        <f t="shared" si="82"/>
        <v>197</v>
      </c>
      <c r="AB226">
        <v>0.1593</v>
      </c>
      <c r="AC226">
        <f t="shared" si="83"/>
        <v>0.28234999999999999</v>
      </c>
      <c r="AD226">
        <f t="shared" si="84"/>
        <v>263</v>
      </c>
      <c r="AE226">
        <v>0.41770000000000002</v>
      </c>
      <c r="AF226">
        <f t="shared" si="85"/>
        <v>194</v>
      </c>
      <c r="AG226">
        <v>0.30259999999999998</v>
      </c>
      <c r="AH226">
        <f t="shared" si="86"/>
        <v>253</v>
      </c>
      <c r="AI226">
        <f t="shared" si="87"/>
        <v>246.83333333333334</v>
      </c>
      <c r="AJ226">
        <f>IF(C226=1,(AI226/Z226),REF)</f>
        <v>608.86367373787209</v>
      </c>
      <c r="AK226">
        <f t="shared" si="88"/>
        <v>217</v>
      </c>
      <c r="AL226">
        <f>IF(B226=1,(AI226/AC226),REF)</f>
        <v>874.21049524821444</v>
      </c>
      <c r="AM226">
        <f t="shared" si="89"/>
        <v>263</v>
      </c>
      <c r="AN226">
        <f t="shared" si="90"/>
        <v>217</v>
      </c>
      <c r="AO226" t="str">
        <f t="shared" si="91"/>
        <v>Robert Morris</v>
      </c>
      <c r="AP226">
        <f t="shared" si="92"/>
        <v>0.23533044213931484</v>
      </c>
      <c r="AQ226">
        <f t="shared" si="93"/>
        <v>0.13684480345704902</v>
      </c>
      <c r="AR226">
        <f t="shared" si="94"/>
        <v>0.51037218222161762</v>
      </c>
      <c r="AS226" t="str">
        <f t="shared" si="95"/>
        <v>Robert Morris</v>
      </c>
      <c r="AT226">
        <f t="shared" si="96"/>
        <v>225</v>
      </c>
      <c r="AU226">
        <f t="shared" si="97"/>
        <v>235</v>
      </c>
      <c r="AV226">
        <v>238</v>
      </c>
      <c r="AW226" t="str">
        <f t="shared" si="98"/>
        <v>Robert Morris</v>
      </c>
      <c r="AX226" t="str">
        <f t="shared" si="99"/>
        <v/>
      </c>
      <c r="AY226">
        <v>225</v>
      </c>
    </row>
    <row r="227" spans="2:51" x14ac:dyDescent="0.25">
      <c r="B227">
        <v>1</v>
      </c>
      <c r="C227">
        <v>1</v>
      </c>
      <c r="D227" t="s">
        <v>344</v>
      </c>
      <c r="E227">
        <v>73.918300000000002</v>
      </c>
      <c r="F227">
        <v>25</v>
      </c>
      <c r="G227">
        <v>70.765900000000002</v>
      </c>
      <c r="H227">
        <v>51</v>
      </c>
      <c r="I227">
        <v>101.346</v>
      </c>
      <c r="J227">
        <v>217</v>
      </c>
      <c r="K227">
        <v>102.43600000000001</v>
      </c>
      <c r="L227">
        <v>214</v>
      </c>
      <c r="M227">
        <v>106.985</v>
      </c>
      <c r="N227">
        <v>247</v>
      </c>
      <c r="O227">
        <v>107.827</v>
      </c>
      <c r="P227">
        <v>234</v>
      </c>
      <c r="Q227">
        <v>-5.3912599999999999</v>
      </c>
      <c r="R227">
        <v>223</v>
      </c>
      <c r="S227">
        <f t="shared" si="75"/>
        <v>-7.2931872080391341E-2</v>
      </c>
      <c r="T227">
        <f t="shared" si="76"/>
        <v>219</v>
      </c>
      <c r="U227">
        <f t="shared" si="77"/>
        <v>775634.63404835691</v>
      </c>
      <c r="V227">
        <f t="shared" si="78"/>
        <v>158</v>
      </c>
      <c r="W227">
        <f t="shared" si="79"/>
        <v>24.18867422215525</v>
      </c>
      <c r="X227">
        <f t="shared" si="80"/>
        <v>154</v>
      </c>
      <c r="Y227">
        <f t="shared" si="81"/>
        <v>186.5</v>
      </c>
      <c r="Z227">
        <v>0.30570000000000003</v>
      </c>
      <c r="AA227">
        <f t="shared" si="82"/>
        <v>246</v>
      </c>
      <c r="AB227">
        <v>0.45929999999999999</v>
      </c>
      <c r="AC227">
        <f t="shared" si="83"/>
        <v>0.38250000000000001</v>
      </c>
      <c r="AD227">
        <f t="shared" si="84"/>
        <v>219</v>
      </c>
      <c r="AE227">
        <v>0.33650000000000002</v>
      </c>
      <c r="AF227">
        <f t="shared" si="85"/>
        <v>232</v>
      </c>
      <c r="AG227">
        <v>0.30159999999999998</v>
      </c>
      <c r="AH227">
        <f t="shared" si="86"/>
        <v>254</v>
      </c>
      <c r="AI227">
        <f t="shared" si="87"/>
        <v>211.41666666666666</v>
      </c>
      <c r="AJ227">
        <f>IF(C227=1,(AI227/Z227),REF)</f>
        <v>691.58216116017877</v>
      </c>
      <c r="AK227">
        <f t="shared" si="88"/>
        <v>230</v>
      </c>
      <c r="AL227">
        <f>IF(B227=1,(AI227/AC227),REF)</f>
        <v>552.72331154684093</v>
      </c>
      <c r="AM227">
        <f t="shared" si="89"/>
        <v>217</v>
      </c>
      <c r="AN227">
        <f t="shared" si="90"/>
        <v>217</v>
      </c>
      <c r="AO227" t="str">
        <f t="shared" si="91"/>
        <v>UMKC</v>
      </c>
      <c r="AP227">
        <f t="shared" si="92"/>
        <v>0.17520941245410182</v>
      </c>
      <c r="AQ227">
        <f t="shared" si="93"/>
        <v>0.19631816538868152</v>
      </c>
      <c r="AR227">
        <f t="shared" si="94"/>
        <v>0.51001673210609699</v>
      </c>
      <c r="AS227" t="str">
        <f t="shared" si="95"/>
        <v>UMKC</v>
      </c>
      <c r="AT227">
        <f t="shared" si="96"/>
        <v>226</v>
      </c>
      <c r="AU227">
        <f t="shared" si="97"/>
        <v>220.66666666666666</v>
      </c>
      <c r="AV227">
        <v>225</v>
      </c>
      <c r="AW227" t="str">
        <f t="shared" si="98"/>
        <v>UMKC</v>
      </c>
      <c r="AX227" t="str">
        <f t="shared" si="99"/>
        <v/>
      </c>
      <c r="AY227">
        <v>226</v>
      </c>
    </row>
    <row r="228" spans="2:51" x14ac:dyDescent="0.25">
      <c r="B228">
        <v>1</v>
      </c>
      <c r="C228">
        <v>1</v>
      </c>
      <c r="D228" t="s">
        <v>315</v>
      </c>
      <c r="E228">
        <v>66.796000000000006</v>
      </c>
      <c r="F228">
        <v>290</v>
      </c>
      <c r="G228">
        <v>65.743899999999996</v>
      </c>
      <c r="H228">
        <v>274</v>
      </c>
      <c r="I228">
        <v>103.72799999999999</v>
      </c>
      <c r="J228">
        <v>169</v>
      </c>
      <c r="K228">
        <v>101.98</v>
      </c>
      <c r="L228">
        <v>220</v>
      </c>
      <c r="M228">
        <v>103.039</v>
      </c>
      <c r="N228">
        <v>164</v>
      </c>
      <c r="O228">
        <v>105.946</v>
      </c>
      <c r="P228">
        <v>197</v>
      </c>
      <c r="Q228">
        <v>-3.9663200000000001</v>
      </c>
      <c r="R228">
        <v>212</v>
      </c>
      <c r="S228">
        <f t="shared" si="75"/>
        <v>-5.9374812863045592E-2</v>
      </c>
      <c r="T228">
        <f t="shared" si="76"/>
        <v>212</v>
      </c>
      <c r="U228">
        <f t="shared" si="77"/>
        <v>694673.08303840016</v>
      </c>
      <c r="V228">
        <f t="shared" si="78"/>
        <v>249</v>
      </c>
      <c r="W228">
        <f t="shared" si="79"/>
        <v>26.024646987311211</v>
      </c>
      <c r="X228">
        <f t="shared" si="80"/>
        <v>252</v>
      </c>
      <c r="Y228">
        <f t="shared" si="81"/>
        <v>232</v>
      </c>
      <c r="Z228">
        <v>0.32650000000000001</v>
      </c>
      <c r="AA228">
        <f t="shared" si="82"/>
        <v>230</v>
      </c>
      <c r="AB228">
        <v>0.40610000000000002</v>
      </c>
      <c r="AC228">
        <f t="shared" si="83"/>
        <v>0.36630000000000001</v>
      </c>
      <c r="AD228">
        <f t="shared" si="84"/>
        <v>224</v>
      </c>
      <c r="AE228">
        <v>0.38819999999999999</v>
      </c>
      <c r="AF228">
        <f t="shared" si="85"/>
        <v>211</v>
      </c>
      <c r="AG228">
        <v>0.26800000000000002</v>
      </c>
      <c r="AH228">
        <f t="shared" si="86"/>
        <v>266</v>
      </c>
      <c r="AI228">
        <f t="shared" si="87"/>
        <v>232.33333333333334</v>
      </c>
      <c r="AJ228">
        <f>IF(C228=1,(AI228/Z228),REF)</f>
        <v>711.58754466564574</v>
      </c>
      <c r="AK228">
        <f t="shared" si="88"/>
        <v>234</v>
      </c>
      <c r="AL228">
        <f>IF(B228=1,(AI228/AC228),REF)</f>
        <v>634.27063427063422</v>
      </c>
      <c r="AM228">
        <f t="shared" si="89"/>
        <v>227</v>
      </c>
      <c r="AN228">
        <f t="shared" si="90"/>
        <v>224</v>
      </c>
      <c r="AO228" t="str">
        <f t="shared" si="91"/>
        <v>Stony Brook</v>
      </c>
      <c r="AP228">
        <f t="shared" si="92"/>
        <v>0.18659788831061741</v>
      </c>
      <c r="AQ228">
        <f t="shared" si="93"/>
        <v>0.18479708364884032</v>
      </c>
      <c r="AR228">
        <f t="shared" si="94"/>
        <v>0.50994391009623374</v>
      </c>
      <c r="AS228" t="str">
        <f t="shared" si="95"/>
        <v>Stony Brook</v>
      </c>
      <c r="AT228">
        <f t="shared" si="96"/>
        <v>227</v>
      </c>
      <c r="AU228">
        <f t="shared" si="97"/>
        <v>225</v>
      </c>
      <c r="AV228">
        <v>224</v>
      </c>
      <c r="AW228" t="str">
        <f t="shared" si="98"/>
        <v>Stony Brook</v>
      </c>
      <c r="AX228" t="str">
        <f t="shared" si="99"/>
        <v/>
      </c>
      <c r="AY228">
        <v>227</v>
      </c>
    </row>
    <row r="229" spans="2:51" x14ac:dyDescent="0.25">
      <c r="B229">
        <v>1</v>
      </c>
      <c r="C229">
        <v>1</v>
      </c>
      <c r="D229" t="s">
        <v>262</v>
      </c>
      <c r="E229">
        <v>66.840999999999994</v>
      </c>
      <c r="F229">
        <v>287</v>
      </c>
      <c r="G229">
        <v>65.742599999999996</v>
      </c>
      <c r="H229">
        <v>275</v>
      </c>
      <c r="I229">
        <v>95.883099999999999</v>
      </c>
      <c r="J229">
        <v>317</v>
      </c>
      <c r="K229">
        <v>98.750399999999999</v>
      </c>
      <c r="L229">
        <v>276</v>
      </c>
      <c r="M229">
        <v>108.631</v>
      </c>
      <c r="N229">
        <v>284</v>
      </c>
      <c r="O229">
        <v>108.7</v>
      </c>
      <c r="P229">
        <v>251</v>
      </c>
      <c r="Q229">
        <v>-9.9497900000000001</v>
      </c>
      <c r="R229">
        <v>278</v>
      </c>
      <c r="S229">
        <f t="shared" si="75"/>
        <v>-0.14885474484223762</v>
      </c>
      <c r="T229">
        <f t="shared" si="76"/>
        <v>284</v>
      </c>
      <c r="U229">
        <f t="shared" si="77"/>
        <v>651809.46951219451</v>
      </c>
      <c r="V229">
        <f t="shared" si="78"/>
        <v>292</v>
      </c>
      <c r="W229">
        <f t="shared" si="79"/>
        <v>27.097194699045438</v>
      </c>
      <c r="X229">
        <f t="shared" si="80"/>
        <v>300</v>
      </c>
      <c r="Y229">
        <f t="shared" si="81"/>
        <v>292</v>
      </c>
      <c r="Z229">
        <v>0.40839999999999999</v>
      </c>
      <c r="AA229">
        <f t="shared" si="82"/>
        <v>195</v>
      </c>
      <c r="AB229">
        <v>0.1469</v>
      </c>
      <c r="AC229">
        <f t="shared" si="83"/>
        <v>0.27765000000000001</v>
      </c>
      <c r="AD229">
        <f t="shared" si="84"/>
        <v>267</v>
      </c>
      <c r="AE229">
        <v>0.43590000000000001</v>
      </c>
      <c r="AF229">
        <f t="shared" si="85"/>
        <v>187</v>
      </c>
      <c r="AG229">
        <v>0.46550000000000002</v>
      </c>
      <c r="AH229">
        <f t="shared" si="86"/>
        <v>174</v>
      </c>
      <c r="AI229">
        <f t="shared" si="87"/>
        <v>249.33333333333334</v>
      </c>
      <c r="AJ229">
        <f>IF(C229=1,(AI229/Z229),REF)</f>
        <v>610.51256937642836</v>
      </c>
      <c r="AK229">
        <f t="shared" si="88"/>
        <v>218</v>
      </c>
      <c r="AL229">
        <f>IF(B229=1,(AI229/AC229),REF)</f>
        <v>898.01308601956896</v>
      </c>
      <c r="AM229">
        <f t="shared" si="89"/>
        <v>265</v>
      </c>
      <c r="AN229">
        <f t="shared" si="90"/>
        <v>218</v>
      </c>
      <c r="AO229" t="str">
        <f t="shared" si="91"/>
        <v>Portland</v>
      </c>
      <c r="AP229">
        <f t="shared" si="92"/>
        <v>0.23700780339156152</v>
      </c>
      <c r="AQ229">
        <f t="shared" si="93"/>
        <v>0.13411577536741118</v>
      </c>
      <c r="AR229">
        <f t="shared" si="94"/>
        <v>0.50979482282105704</v>
      </c>
      <c r="AS229" t="str">
        <f t="shared" si="95"/>
        <v>Portland</v>
      </c>
      <c r="AT229">
        <f t="shared" si="96"/>
        <v>228</v>
      </c>
      <c r="AU229">
        <f t="shared" si="97"/>
        <v>237.66666666666666</v>
      </c>
      <c r="AV229">
        <v>244</v>
      </c>
      <c r="AW229" t="str">
        <f t="shared" si="98"/>
        <v>Portland</v>
      </c>
      <c r="AX229" t="str">
        <f t="shared" si="99"/>
        <v/>
      </c>
      <c r="AY229">
        <v>228</v>
      </c>
    </row>
    <row r="230" spans="2:51" x14ac:dyDescent="0.25">
      <c r="B230">
        <v>1</v>
      </c>
      <c r="C230">
        <v>1</v>
      </c>
      <c r="D230" t="s">
        <v>86</v>
      </c>
      <c r="E230">
        <v>69.581500000000005</v>
      </c>
      <c r="F230">
        <v>171</v>
      </c>
      <c r="G230">
        <v>67.891599999999997</v>
      </c>
      <c r="H230">
        <v>188</v>
      </c>
      <c r="I230">
        <v>101.096</v>
      </c>
      <c r="J230">
        <v>225</v>
      </c>
      <c r="K230">
        <v>102.46599999999999</v>
      </c>
      <c r="L230">
        <v>212</v>
      </c>
      <c r="M230">
        <v>104.756</v>
      </c>
      <c r="N230">
        <v>201</v>
      </c>
      <c r="O230">
        <v>105.253</v>
      </c>
      <c r="P230">
        <v>187</v>
      </c>
      <c r="Q230">
        <v>-2.7874099999999999</v>
      </c>
      <c r="R230">
        <v>200</v>
      </c>
      <c r="S230">
        <f t="shared" si="75"/>
        <v>-4.005374991915963E-2</v>
      </c>
      <c r="T230">
        <f t="shared" si="76"/>
        <v>200</v>
      </c>
      <c r="U230">
        <f t="shared" si="77"/>
        <v>730555.73175621405</v>
      </c>
      <c r="V230">
        <f t="shared" si="78"/>
        <v>215</v>
      </c>
      <c r="W230">
        <f t="shared" si="79"/>
        <v>24.721873875470031</v>
      </c>
      <c r="X230">
        <f t="shared" si="80"/>
        <v>184</v>
      </c>
      <c r="Y230">
        <f t="shared" si="81"/>
        <v>192</v>
      </c>
      <c r="Z230">
        <v>0.28470000000000001</v>
      </c>
      <c r="AA230">
        <f t="shared" si="82"/>
        <v>261</v>
      </c>
      <c r="AB230">
        <v>0.52449999999999997</v>
      </c>
      <c r="AC230">
        <f t="shared" si="83"/>
        <v>0.40459999999999996</v>
      </c>
      <c r="AD230">
        <f t="shared" si="84"/>
        <v>208</v>
      </c>
      <c r="AE230">
        <v>0.31119999999999998</v>
      </c>
      <c r="AF230">
        <f t="shared" si="85"/>
        <v>242</v>
      </c>
      <c r="AG230">
        <v>0.32819999999999999</v>
      </c>
      <c r="AH230">
        <f t="shared" si="86"/>
        <v>245</v>
      </c>
      <c r="AI230">
        <f t="shared" si="87"/>
        <v>217</v>
      </c>
      <c r="AJ230">
        <f>IF(C230=1,(AI230/Z230),REF)</f>
        <v>762.20583069898134</v>
      </c>
      <c r="AK230">
        <f t="shared" si="88"/>
        <v>241</v>
      </c>
      <c r="AL230">
        <f>IF(B230=1,(AI230/AC230),REF)</f>
        <v>536.33217993079586</v>
      </c>
      <c r="AM230">
        <f t="shared" si="89"/>
        <v>214</v>
      </c>
      <c r="AN230">
        <f t="shared" si="90"/>
        <v>208</v>
      </c>
      <c r="AO230" t="str">
        <f t="shared" si="91"/>
        <v>Coastal Carolina</v>
      </c>
      <c r="AP230">
        <f t="shared" si="92"/>
        <v>0.16159451418976978</v>
      </c>
      <c r="AQ230">
        <f t="shared" si="93"/>
        <v>0.20844388865279506</v>
      </c>
      <c r="AR230">
        <f t="shared" si="94"/>
        <v>0.50919803712410927</v>
      </c>
      <c r="AS230" t="str">
        <f t="shared" si="95"/>
        <v>Coastal Carolina</v>
      </c>
      <c r="AT230">
        <f t="shared" si="96"/>
        <v>229</v>
      </c>
      <c r="AU230">
        <f t="shared" si="97"/>
        <v>215</v>
      </c>
      <c r="AV230">
        <v>221</v>
      </c>
      <c r="AW230" t="str">
        <f t="shared" si="98"/>
        <v>Coastal Carolina</v>
      </c>
      <c r="AX230" t="str">
        <f t="shared" si="99"/>
        <v/>
      </c>
      <c r="AY230">
        <v>229</v>
      </c>
    </row>
    <row r="231" spans="2:51" x14ac:dyDescent="0.25">
      <c r="B231">
        <v>1</v>
      </c>
      <c r="C231">
        <v>1</v>
      </c>
      <c r="D231" t="s">
        <v>153</v>
      </c>
      <c r="E231">
        <v>73.517399999999995</v>
      </c>
      <c r="F231">
        <v>28</v>
      </c>
      <c r="G231">
        <v>71.646000000000001</v>
      </c>
      <c r="H231">
        <v>31</v>
      </c>
      <c r="I231">
        <v>100.852</v>
      </c>
      <c r="J231">
        <v>230</v>
      </c>
      <c r="K231">
        <v>100.926</v>
      </c>
      <c r="L231">
        <v>238</v>
      </c>
      <c r="M231">
        <v>104.238</v>
      </c>
      <c r="N231">
        <v>194</v>
      </c>
      <c r="O231">
        <v>107.85899999999999</v>
      </c>
      <c r="P231">
        <v>237</v>
      </c>
      <c r="Q231">
        <v>-6.9325799999999997</v>
      </c>
      <c r="R231">
        <v>245</v>
      </c>
      <c r="S231">
        <f t="shared" si="75"/>
        <v>-9.4304205535016103E-2</v>
      </c>
      <c r="T231">
        <f t="shared" si="76"/>
        <v>242</v>
      </c>
      <c r="U231">
        <f t="shared" si="77"/>
        <v>748852.46188608231</v>
      </c>
      <c r="V231">
        <f t="shared" si="78"/>
        <v>189</v>
      </c>
      <c r="W231">
        <f t="shared" si="79"/>
        <v>24.332127509448618</v>
      </c>
      <c r="X231">
        <f t="shared" si="80"/>
        <v>162</v>
      </c>
      <c r="Y231">
        <f t="shared" si="81"/>
        <v>202</v>
      </c>
      <c r="Z231">
        <v>0.32719999999999999</v>
      </c>
      <c r="AA231">
        <f t="shared" si="82"/>
        <v>229</v>
      </c>
      <c r="AB231">
        <v>0.38529999999999998</v>
      </c>
      <c r="AC231">
        <f t="shared" si="83"/>
        <v>0.35624999999999996</v>
      </c>
      <c r="AD231">
        <f t="shared" si="84"/>
        <v>230</v>
      </c>
      <c r="AE231">
        <v>0.30480000000000002</v>
      </c>
      <c r="AF231">
        <f t="shared" si="85"/>
        <v>244</v>
      </c>
      <c r="AG231">
        <v>0.38350000000000001</v>
      </c>
      <c r="AH231">
        <f t="shared" si="86"/>
        <v>216</v>
      </c>
      <c r="AI231">
        <f t="shared" si="87"/>
        <v>220.5</v>
      </c>
      <c r="AJ231">
        <f>IF(C231=1,(AI231/Z231),REF)</f>
        <v>673.89975550122256</v>
      </c>
      <c r="AK231">
        <f t="shared" si="88"/>
        <v>226</v>
      </c>
      <c r="AL231">
        <f>IF(B231=1,(AI231/AC231),REF)</f>
        <v>618.94736842105272</v>
      </c>
      <c r="AM231">
        <f t="shared" si="89"/>
        <v>225</v>
      </c>
      <c r="AN231">
        <f t="shared" si="90"/>
        <v>225</v>
      </c>
      <c r="AO231" t="str">
        <f t="shared" si="91"/>
        <v>Illinois Chicago</v>
      </c>
      <c r="AP231">
        <f t="shared" si="92"/>
        <v>0.18801830705097036</v>
      </c>
      <c r="AQ231">
        <f t="shared" si="93"/>
        <v>0.18027714764379169</v>
      </c>
      <c r="AR231">
        <f t="shared" si="94"/>
        <v>0.5082373119420841</v>
      </c>
      <c r="AS231" t="str">
        <f t="shared" si="95"/>
        <v>Illinois Chicago</v>
      </c>
      <c r="AT231">
        <f t="shared" si="96"/>
        <v>230</v>
      </c>
      <c r="AU231">
        <f t="shared" si="97"/>
        <v>228.33333333333334</v>
      </c>
      <c r="AV231">
        <v>230</v>
      </c>
      <c r="AW231" t="str">
        <f t="shared" si="98"/>
        <v>Illinois Chicago</v>
      </c>
      <c r="AX231" t="str">
        <f t="shared" si="99"/>
        <v/>
      </c>
      <c r="AY231">
        <v>230</v>
      </c>
    </row>
    <row r="232" spans="2:51" x14ac:dyDescent="0.25">
      <c r="B232">
        <v>1</v>
      </c>
      <c r="C232">
        <v>1</v>
      </c>
      <c r="D232" t="s">
        <v>148</v>
      </c>
      <c r="E232">
        <v>71.862499999999997</v>
      </c>
      <c r="F232">
        <v>62</v>
      </c>
      <c r="G232">
        <v>69.964500000000001</v>
      </c>
      <c r="H232">
        <v>74</v>
      </c>
      <c r="I232">
        <v>104.45699999999999</v>
      </c>
      <c r="J232">
        <v>152</v>
      </c>
      <c r="K232">
        <v>104.76600000000001</v>
      </c>
      <c r="L232">
        <v>162</v>
      </c>
      <c r="M232">
        <v>107.199</v>
      </c>
      <c r="N232">
        <v>251</v>
      </c>
      <c r="O232">
        <v>109.011</v>
      </c>
      <c r="P232">
        <v>258</v>
      </c>
      <c r="Q232">
        <v>-4.2444100000000002</v>
      </c>
      <c r="R232">
        <v>214</v>
      </c>
      <c r="S232">
        <f t="shared" si="75"/>
        <v>-5.9071142807444639E-2</v>
      </c>
      <c r="T232">
        <f t="shared" si="76"/>
        <v>211</v>
      </c>
      <c r="U232">
        <f t="shared" si="77"/>
        <v>788756.67415305006</v>
      </c>
      <c r="V232">
        <f t="shared" si="78"/>
        <v>140</v>
      </c>
      <c r="W232">
        <f t="shared" si="79"/>
        <v>25.319212638335291</v>
      </c>
      <c r="X232">
        <f t="shared" si="80"/>
        <v>216</v>
      </c>
      <c r="Y232">
        <f t="shared" si="81"/>
        <v>213.5</v>
      </c>
      <c r="Z232">
        <v>0.31009999999999999</v>
      </c>
      <c r="AA232">
        <f t="shared" si="82"/>
        <v>241</v>
      </c>
      <c r="AB232">
        <v>0.42249999999999999</v>
      </c>
      <c r="AC232">
        <f t="shared" si="83"/>
        <v>0.36629999999999996</v>
      </c>
      <c r="AD232">
        <f t="shared" si="84"/>
        <v>225</v>
      </c>
      <c r="AE232">
        <v>0.39400000000000002</v>
      </c>
      <c r="AF232">
        <f t="shared" si="85"/>
        <v>207</v>
      </c>
      <c r="AG232">
        <v>0.37440000000000001</v>
      </c>
      <c r="AH232">
        <f t="shared" si="86"/>
        <v>221</v>
      </c>
      <c r="AI232">
        <f t="shared" si="87"/>
        <v>202.91666666666666</v>
      </c>
      <c r="AJ232">
        <f>IF(C232=1,(AI232/Z232),REF)</f>
        <v>654.35880898634844</v>
      </c>
      <c r="AK232">
        <f t="shared" si="88"/>
        <v>220</v>
      </c>
      <c r="AL232">
        <f>IF(B232=1,(AI232/AC232),REF)</f>
        <v>553.96305396305399</v>
      </c>
      <c r="AM232">
        <f t="shared" si="89"/>
        <v>218</v>
      </c>
      <c r="AN232">
        <f t="shared" si="90"/>
        <v>218</v>
      </c>
      <c r="AO232" t="str">
        <f t="shared" si="91"/>
        <v>Houston Baptist</v>
      </c>
      <c r="AP232">
        <f t="shared" si="92"/>
        <v>0.17871727903199019</v>
      </c>
      <c r="AQ232">
        <f t="shared" si="93"/>
        <v>0.18795086927026119</v>
      </c>
      <c r="AR232">
        <f t="shared" si="94"/>
        <v>0.50733786373144862</v>
      </c>
      <c r="AS232" t="str">
        <f t="shared" si="95"/>
        <v>Houston Baptist</v>
      </c>
      <c r="AT232">
        <f t="shared" si="96"/>
        <v>231</v>
      </c>
      <c r="AU232">
        <f t="shared" si="97"/>
        <v>224.66666666666666</v>
      </c>
      <c r="AV232">
        <v>227</v>
      </c>
      <c r="AW232" t="str">
        <f t="shared" si="98"/>
        <v>Houston Baptist</v>
      </c>
      <c r="AX232" t="str">
        <f t="shared" si="99"/>
        <v/>
      </c>
      <c r="AY232">
        <v>231</v>
      </c>
    </row>
    <row r="233" spans="2:51" x14ac:dyDescent="0.25">
      <c r="B233">
        <v>1</v>
      </c>
      <c r="C233">
        <v>1</v>
      </c>
      <c r="D233" t="s">
        <v>91</v>
      </c>
      <c r="E233">
        <v>69.693399999999997</v>
      </c>
      <c r="F233">
        <v>162</v>
      </c>
      <c r="G233">
        <v>68.762200000000007</v>
      </c>
      <c r="H233">
        <v>124</v>
      </c>
      <c r="I233">
        <v>101.08499999999999</v>
      </c>
      <c r="J233">
        <v>226</v>
      </c>
      <c r="K233">
        <v>100.985</v>
      </c>
      <c r="L233">
        <v>235</v>
      </c>
      <c r="M233">
        <v>105.04</v>
      </c>
      <c r="N233">
        <v>206</v>
      </c>
      <c r="O233">
        <v>107.18</v>
      </c>
      <c r="P233">
        <v>222</v>
      </c>
      <c r="Q233">
        <v>-6.1951999999999998</v>
      </c>
      <c r="R233">
        <v>232</v>
      </c>
      <c r="S233">
        <f t="shared" si="75"/>
        <v>-8.888933528856402E-2</v>
      </c>
      <c r="T233">
        <f t="shared" si="76"/>
        <v>235</v>
      </c>
      <c r="U233">
        <f t="shared" si="77"/>
        <v>710731.21807901491</v>
      </c>
      <c r="V233">
        <f t="shared" si="78"/>
        <v>237</v>
      </c>
      <c r="W233">
        <f t="shared" si="79"/>
        <v>25.409162587275546</v>
      </c>
      <c r="X233">
        <f t="shared" si="80"/>
        <v>220</v>
      </c>
      <c r="Y233">
        <f t="shared" si="81"/>
        <v>227.5</v>
      </c>
      <c r="Z233">
        <v>0.32319999999999999</v>
      </c>
      <c r="AA233">
        <f t="shared" si="82"/>
        <v>232</v>
      </c>
      <c r="AB233">
        <v>0.39760000000000001</v>
      </c>
      <c r="AC233">
        <f t="shared" si="83"/>
        <v>0.3604</v>
      </c>
      <c r="AD233">
        <f t="shared" si="84"/>
        <v>228</v>
      </c>
      <c r="AE233">
        <v>0.26550000000000001</v>
      </c>
      <c r="AF233">
        <f t="shared" si="85"/>
        <v>261</v>
      </c>
      <c r="AG233">
        <v>0.3705</v>
      </c>
      <c r="AH233">
        <f t="shared" si="86"/>
        <v>222</v>
      </c>
      <c r="AI233">
        <f t="shared" si="87"/>
        <v>235.08333333333334</v>
      </c>
      <c r="AJ233">
        <f>IF(C233=1,(AI233/Z233),REF)</f>
        <v>727.361798679868</v>
      </c>
      <c r="AK233">
        <f t="shared" si="88"/>
        <v>236</v>
      </c>
      <c r="AL233">
        <f>IF(B233=1,(AI233/AC233),REF)</f>
        <v>652.28449870514248</v>
      </c>
      <c r="AM233">
        <f t="shared" si="89"/>
        <v>230</v>
      </c>
      <c r="AN233">
        <f t="shared" si="90"/>
        <v>228</v>
      </c>
      <c r="AO233" t="str">
        <f t="shared" si="91"/>
        <v>Columbia</v>
      </c>
      <c r="AP233">
        <f t="shared" si="92"/>
        <v>0.1843073590287046</v>
      </c>
      <c r="AQ233">
        <f t="shared" si="93"/>
        <v>0.18118517933511899</v>
      </c>
      <c r="AR233">
        <f t="shared" si="94"/>
        <v>0.5066865869806797</v>
      </c>
      <c r="AS233" t="str">
        <f t="shared" si="95"/>
        <v>Columbia</v>
      </c>
      <c r="AT233">
        <f t="shared" si="96"/>
        <v>232</v>
      </c>
      <c r="AU233">
        <f t="shared" si="97"/>
        <v>229.33333333333334</v>
      </c>
      <c r="AV233">
        <v>229</v>
      </c>
      <c r="AW233" t="str">
        <f t="shared" si="98"/>
        <v>Columbia</v>
      </c>
      <c r="AX233" t="str">
        <f t="shared" si="99"/>
        <v/>
      </c>
      <c r="AY233">
        <v>232</v>
      </c>
    </row>
    <row r="234" spans="2:51" x14ac:dyDescent="0.25">
      <c r="B234">
        <v>1</v>
      </c>
      <c r="C234">
        <v>1</v>
      </c>
      <c r="D234" t="s">
        <v>146</v>
      </c>
      <c r="E234">
        <v>61.513500000000001</v>
      </c>
      <c r="F234">
        <v>349</v>
      </c>
      <c r="G234">
        <v>60.334000000000003</v>
      </c>
      <c r="H234">
        <v>349</v>
      </c>
      <c r="I234">
        <v>97.712800000000001</v>
      </c>
      <c r="J234">
        <v>293</v>
      </c>
      <c r="K234">
        <v>98.495699999999999</v>
      </c>
      <c r="L234">
        <v>280</v>
      </c>
      <c r="M234">
        <v>100.89400000000001</v>
      </c>
      <c r="N234">
        <v>110</v>
      </c>
      <c r="O234">
        <v>103.105</v>
      </c>
      <c r="P234">
        <v>140</v>
      </c>
      <c r="Q234">
        <v>-4.6091100000000003</v>
      </c>
      <c r="R234">
        <v>217</v>
      </c>
      <c r="S234">
        <f t="shared" si="75"/>
        <v>-7.4931519097433966E-2</v>
      </c>
      <c r="T234">
        <f t="shared" si="76"/>
        <v>221</v>
      </c>
      <c r="U234">
        <f t="shared" si="77"/>
        <v>596767.24842653458</v>
      </c>
      <c r="V234">
        <f t="shared" si="78"/>
        <v>333</v>
      </c>
      <c r="W234">
        <f t="shared" si="79"/>
        <v>27.056843166003457</v>
      </c>
      <c r="X234">
        <f t="shared" si="80"/>
        <v>298</v>
      </c>
      <c r="Y234">
        <f t="shared" si="81"/>
        <v>259.5</v>
      </c>
      <c r="Z234">
        <v>0.28739999999999999</v>
      </c>
      <c r="AA234">
        <f t="shared" si="82"/>
        <v>259</v>
      </c>
      <c r="AB234">
        <v>0.49719999999999998</v>
      </c>
      <c r="AC234">
        <f t="shared" si="83"/>
        <v>0.39229999999999998</v>
      </c>
      <c r="AD234">
        <f t="shared" si="84"/>
        <v>215</v>
      </c>
      <c r="AE234">
        <v>0.21240000000000001</v>
      </c>
      <c r="AF234">
        <f t="shared" si="85"/>
        <v>291</v>
      </c>
      <c r="AG234">
        <v>0.43269999999999997</v>
      </c>
      <c r="AH234">
        <f t="shared" si="86"/>
        <v>189</v>
      </c>
      <c r="AI234">
        <f t="shared" si="87"/>
        <v>251.41666666666666</v>
      </c>
      <c r="AJ234">
        <f>IF(C234=1,(AI234/Z234),REF)</f>
        <v>874.79703085131064</v>
      </c>
      <c r="AK234">
        <f t="shared" si="88"/>
        <v>255</v>
      </c>
      <c r="AL234">
        <f>IF(B234=1,(AI234/AC234),REF)</f>
        <v>640.87857931854876</v>
      </c>
      <c r="AM234">
        <f t="shared" si="89"/>
        <v>228</v>
      </c>
      <c r="AN234">
        <f t="shared" si="90"/>
        <v>215</v>
      </c>
      <c r="AO234" t="str">
        <f t="shared" si="91"/>
        <v>Holy Cross</v>
      </c>
      <c r="AP234">
        <f t="shared" si="92"/>
        <v>0.16089494755881981</v>
      </c>
      <c r="AQ234">
        <f t="shared" si="93"/>
        <v>0.19765775518096773</v>
      </c>
      <c r="AR234">
        <f t="shared" si="94"/>
        <v>0.50281613096667577</v>
      </c>
      <c r="AS234" t="str">
        <f t="shared" si="95"/>
        <v>Holy Cross</v>
      </c>
      <c r="AT234">
        <f t="shared" si="96"/>
        <v>233</v>
      </c>
      <c r="AU234">
        <f t="shared" si="97"/>
        <v>221</v>
      </c>
      <c r="AV234">
        <v>223</v>
      </c>
      <c r="AW234" t="str">
        <f t="shared" si="98"/>
        <v>Holy Cross</v>
      </c>
      <c r="AX234" t="str">
        <f t="shared" si="99"/>
        <v/>
      </c>
      <c r="AY234">
        <v>233</v>
      </c>
    </row>
    <row r="235" spans="2:51" x14ac:dyDescent="0.25">
      <c r="B235">
        <v>1</v>
      </c>
      <c r="C235">
        <v>1</v>
      </c>
      <c r="D235" t="s">
        <v>310</v>
      </c>
      <c r="E235">
        <v>70.792599999999993</v>
      </c>
      <c r="F235">
        <v>105</v>
      </c>
      <c r="G235">
        <v>69.975399999999993</v>
      </c>
      <c r="H235">
        <v>73</v>
      </c>
      <c r="I235">
        <v>103.79</v>
      </c>
      <c r="J235">
        <v>168</v>
      </c>
      <c r="K235">
        <v>102.011</v>
      </c>
      <c r="L235">
        <v>219</v>
      </c>
      <c r="M235">
        <v>104.264</v>
      </c>
      <c r="N235">
        <v>195</v>
      </c>
      <c r="O235">
        <v>109.93899999999999</v>
      </c>
      <c r="P235">
        <v>282</v>
      </c>
      <c r="Q235">
        <v>-7.9282300000000001</v>
      </c>
      <c r="R235">
        <v>255</v>
      </c>
      <c r="S235">
        <f t="shared" si="75"/>
        <v>-0.11198910620601586</v>
      </c>
      <c r="T235">
        <f t="shared" si="76"/>
        <v>255</v>
      </c>
      <c r="U235">
        <f t="shared" si="77"/>
        <v>736685.07756030455</v>
      </c>
      <c r="V235">
        <f t="shared" si="78"/>
        <v>209</v>
      </c>
      <c r="W235">
        <f t="shared" si="79"/>
        <v>26.052834987427168</v>
      </c>
      <c r="X235">
        <f t="shared" si="80"/>
        <v>257</v>
      </c>
      <c r="Y235">
        <f t="shared" si="81"/>
        <v>256</v>
      </c>
      <c r="Z235">
        <v>0.35249999999999998</v>
      </c>
      <c r="AA235">
        <f t="shared" si="82"/>
        <v>221</v>
      </c>
      <c r="AB235">
        <v>0.26829999999999998</v>
      </c>
      <c r="AC235">
        <f t="shared" si="83"/>
        <v>0.31040000000000001</v>
      </c>
      <c r="AD235">
        <f t="shared" si="84"/>
        <v>253</v>
      </c>
      <c r="AE235">
        <v>0.35370000000000001</v>
      </c>
      <c r="AF235">
        <f t="shared" si="85"/>
        <v>229</v>
      </c>
      <c r="AG235">
        <v>0.1915</v>
      </c>
      <c r="AH235">
        <f t="shared" si="86"/>
        <v>303</v>
      </c>
      <c r="AI235">
        <f t="shared" si="87"/>
        <v>250.83333333333334</v>
      </c>
      <c r="AJ235">
        <f>IF(C235=1,(AI235/Z235),REF)</f>
        <v>711.58392434988184</v>
      </c>
      <c r="AK235">
        <f t="shared" si="88"/>
        <v>233</v>
      </c>
      <c r="AL235">
        <f>IF(B235=1,(AI235/AC235),REF)</f>
        <v>808.09707903780065</v>
      </c>
      <c r="AM235">
        <f t="shared" si="89"/>
        <v>253</v>
      </c>
      <c r="AN235">
        <f t="shared" si="90"/>
        <v>233</v>
      </c>
      <c r="AO235" t="str">
        <f t="shared" si="91"/>
        <v>St. Francis PA</v>
      </c>
      <c r="AP235">
        <f t="shared" si="92"/>
        <v>0.20145724071686649</v>
      </c>
      <c r="AQ235">
        <f t="shared" si="93"/>
        <v>0.15192571557567691</v>
      </c>
      <c r="AR235">
        <f t="shared" si="94"/>
        <v>0.49990357385361112</v>
      </c>
      <c r="AS235" t="str">
        <f t="shared" si="95"/>
        <v>St. Francis PA</v>
      </c>
      <c r="AT235">
        <f t="shared" si="96"/>
        <v>234</v>
      </c>
      <c r="AU235">
        <f t="shared" si="97"/>
        <v>240</v>
      </c>
      <c r="AV235">
        <v>241</v>
      </c>
      <c r="AW235" t="str">
        <f t="shared" si="98"/>
        <v>St. Francis PA</v>
      </c>
      <c r="AX235" t="str">
        <f t="shared" si="99"/>
        <v/>
      </c>
      <c r="AY235">
        <v>234</v>
      </c>
    </row>
    <row r="236" spans="2:51" x14ac:dyDescent="0.25">
      <c r="B236">
        <v>1</v>
      </c>
      <c r="C236">
        <v>1</v>
      </c>
      <c r="D236" t="s">
        <v>178</v>
      </c>
      <c r="E236">
        <v>68.477699999999999</v>
      </c>
      <c r="F236">
        <v>235</v>
      </c>
      <c r="G236">
        <v>66.919799999999995</v>
      </c>
      <c r="H236">
        <v>232</v>
      </c>
      <c r="I236">
        <v>102.41200000000001</v>
      </c>
      <c r="J236">
        <v>192</v>
      </c>
      <c r="K236">
        <v>100.04</v>
      </c>
      <c r="L236">
        <v>254</v>
      </c>
      <c r="M236">
        <v>101.072</v>
      </c>
      <c r="N236">
        <v>115</v>
      </c>
      <c r="O236">
        <v>107.70099999999999</v>
      </c>
      <c r="P236">
        <v>232</v>
      </c>
      <c r="Q236">
        <v>-7.6608900000000002</v>
      </c>
      <c r="R236">
        <v>254</v>
      </c>
      <c r="S236">
        <f t="shared" si="75"/>
        <v>-0.1118758369512993</v>
      </c>
      <c r="T236">
        <f t="shared" si="76"/>
        <v>254</v>
      </c>
      <c r="U236">
        <f t="shared" si="77"/>
        <v>685324.93116432009</v>
      </c>
      <c r="V236">
        <f t="shared" si="78"/>
        <v>256</v>
      </c>
      <c r="W236">
        <f t="shared" si="79"/>
        <v>26.06168025064348</v>
      </c>
      <c r="X236">
        <f t="shared" si="80"/>
        <v>259</v>
      </c>
      <c r="Y236">
        <f t="shared" si="81"/>
        <v>256.5</v>
      </c>
      <c r="Z236">
        <v>0.35720000000000002</v>
      </c>
      <c r="AA236">
        <f t="shared" si="82"/>
        <v>219</v>
      </c>
      <c r="AB236">
        <v>0.23780000000000001</v>
      </c>
      <c r="AC236">
        <f t="shared" si="83"/>
        <v>0.29749999999999999</v>
      </c>
      <c r="AD236">
        <f t="shared" si="84"/>
        <v>259</v>
      </c>
      <c r="AE236">
        <v>0.64480000000000004</v>
      </c>
      <c r="AF236">
        <f t="shared" si="85"/>
        <v>108</v>
      </c>
      <c r="AG236">
        <v>0.22919999999999999</v>
      </c>
      <c r="AH236">
        <f t="shared" si="86"/>
        <v>284</v>
      </c>
      <c r="AI236">
        <f t="shared" si="87"/>
        <v>236.25</v>
      </c>
      <c r="AJ236">
        <f>IF(C236=1,(AI236/Z236),REF)</f>
        <v>661.39417693169094</v>
      </c>
      <c r="AK236">
        <f t="shared" si="88"/>
        <v>221</v>
      </c>
      <c r="AL236">
        <f>IF(B236=1,(AI236/AC236),REF)</f>
        <v>794.11764705882354</v>
      </c>
      <c r="AM236">
        <f t="shared" si="89"/>
        <v>250</v>
      </c>
      <c r="AN236">
        <f t="shared" si="90"/>
        <v>221</v>
      </c>
      <c r="AO236" t="str">
        <f t="shared" si="91"/>
        <v>LIU Brooklyn</v>
      </c>
      <c r="AP236">
        <f t="shared" si="92"/>
        <v>0.2056419845147158</v>
      </c>
      <c r="AQ236">
        <f t="shared" si="93"/>
        <v>0.14592976539557057</v>
      </c>
      <c r="AR236">
        <f t="shared" si="94"/>
        <v>0.49887712418107838</v>
      </c>
      <c r="AS236" t="str">
        <f t="shared" si="95"/>
        <v>LIU Brooklyn</v>
      </c>
      <c r="AT236">
        <f t="shared" si="96"/>
        <v>235</v>
      </c>
      <c r="AU236">
        <f t="shared" si="97"/>
        <v>238.33333333333334</v>
      </c>
      <c r="AV236">
        <v>232</v>
      </c>
      <c r="AW236" t="str">
        <f t="shared" si="98"/>
        <v>LIU Brooklyn</v>
      </c>
      <c r="AX236" t="str">
        <f t="shared" si="99"/>
        <v/>
      </c>
      <c r="AY236">
        <v>235</v>
      </c>
    </row>
    <row r="237" spans="2:51" x14ac:dyDescent="0.25">
      <c r="B237">
        <v>1</v>
      </c>
      <c r="C237">
        <v>1</v>
      </c>
      <c r="D237" t="s">
        <v>173</v>
      </c>
      <c r="E237">
        <v>69.715599999999995</v>
      </c>
      <c r="F237">
        <v>160</v>
      </c>
      <c r="G237">
        <v>67.879099999999994</v>
      </c>
      <c r="H237">
        <v>190</v>
      </c>
      <c r="I237">
        <v>104.919</v>
      </c>
      <c r="J237">
        <v>144</v>
      </c>
      <c r="K237">
        <v>103.238</v>
      </c>
      <c r="L237">
        <v>193</v>
      </c>
      <c r="M237">
        <v>103.68</v>
      </c>
      <c r="N237">
        <v>177</v>
      </c>
      <c r="O237">
        <v>108.82</v>
      </c>
      <c r="P237">
        <v>254</v>
      </c>
      <c r="Q237">
        <v>-5.5824600000000002</v>
      </c>
      <c r="R237">
        <v>226</v>
      </c>
      <c r="S237">
        <f t="shared" si="75"/>
        <v>-8.0068162649392594E-2</v>
      </c>
      <c r="T237">
        <f t="shared" si="76"/>
        <v>228</v>
      </c>
      <c r="U237">
        <f t="shared" si="77"/>
        <v>743034.76580724632</v>
      </c>
      <c r="V237">
        <f t="shared" si="78"/>
        <v>200</v>
      </c>
      <c r="W237">
        <f t="shared" si="79"/>
        <v>26.025793829578486</v>
      </c>
      <c r="X237">
        <f t="shared" si="80"/>
        <v>253</v>
      </c>
      <c r="Y237">
        <f t="shared" si="81"/>
        <v>240.5</v>
      </c>
      <c r="Z237">
        <v>0.2356</v>
      </c>
      <c r="AA237">
        <f t="shared" si="82"/>
        <v>282</v>
      </c>
      <c r="AB237">
        <v>0.61519999999999997</v>
      </c>
      <c r="AC237">
        <f t="shared" si="83"/>
        <v>0.4254</v>
      </c>
      <c r="AD237">
        <f t="shared" si="84"/>
        <v>200</v>
      </c>
      <c r="AE237">
        <v>0.29580000000000001</v>
      </c>
      <c r="AF237">
        <f t="shared" si="85"/>
        <v>248</v>
      </c>
      <c r="AG237">
        <v>0.29480000000000001</v>
      </c>
      <c r="AH237">
        <f t="shared" si="86"/>
        <v>259</v>
      </c>
      <c r="AI237">
        <f t="shared" si="87"/>
        <v>229.25</v>
      </c>
      <c r="AJ237">
        <f>IF(C237=1,(AI237/Z237),REF)</f>
        <v>973.04753820033955</v>
      </c>
      <c r="AK237">
        <f t="shared" si="88"/>
        <v>270</v>
      </c>
      <c r="AL237">
        <f>IF(B237=1,(AI237/AC237),REF)</f>
        <v>538.90456041372829</v>
      </c>
      <c r="AM237">
        <f t="shared" si="89"/>
        <v>215</v>
      </c>
      <c r="AN237">
        <f t="shared" si="90"/>
        <v>200</v>
      </c>
      <c r="AO237" t="str">
        <f t="shared" si="91"/>
        <v>Lamar</v>
      </c>
      <c r="AP237">
        <f t="shared" si="92"/>
        <v>0.13049932132160227</v>
      </c>
      <c r="AQ237">
        <f t="shared" si="93"/>
        <v>0.219028698899842</v>
      </c>
      <c r="AR237">
        <f t="shared" si="94"/>
        <v>0.49771508133872494</v>
      </c>
      <c r="AS237" t="str">
        <f t="shared" si="95"/>
        <v>Lamar</v>
      </c>
      <c r="AT237">
        <f t="shared" si="96"/>
        <v>236</v>
      </c>
      <c r="AU237">
        <f t="shared" si="97"/>
        <v>212</v>
      </c>
      <c r="AV237">
        <v>215</v>
      </c>
      <c r="AW237" t="str">
        <f t="shared" si="98"/>
        <v>Lamar</v>
      </c>
      <c r="AX237" t="str">
        <f t="shared" si="99"/>
        <v/>
      </c>
      <c r="AY237">
        <v>236</v>
      </c>
    </row>
    <row r="238" spans="2:51" x14ac:dyDescent="0.25">
      <c r="B238">
        <v>1</v>
      </c>
      <c r="C238">
        <v>1</v>
      </c>
      <c r="D238" t="s">
        <v>214</v>
      </c>
      <c r="E238">
        <v>71.509500000000003</v>
      </c>
      <c r="F238">
        <v>74</v>
      </c>
      <c r="G238">
        <v>69.183000000000007</v>
      </c>
      <c r="H238">
        <v>104</v>
      </c>
      <c r="I238">
        <v>107.199</v>
      </c>
      <c r="J238">
        <v>93</v>
      </c>
      <c r="K238">
        <v>102.977</v>
      </c>
      <c r="L238">
        <v>196</v>
      </c>
      <c r="M238">
        <v>107.50700000000001</v>
      </c>
      <c r="N238">
        <v>257</v>
      </c>
      <c r="O238">
        <v>109.69499999999999</v>
      </c>
      <c r="P238">
        <v>276</v>
      </c>
      <c r="Q238">
        <v>-6.7177300000000004</v>
      </c>
      <c r="R238">
        <v>242</v>
      </c>
      <c r="S238">
        <f t="shared" si="75"/>
        <v>-9.3945559680881405E-2</v>
      </c>
      <c r="T238">
        <f t="shared" si="76"/>
        <v>241</v>
      </c>
      <c r="U238">
        <f t="shared" si="77"/>
        <v>758305.51131752564</v>
      </c>
      <c r="V238">
        <f t="shared" si="78"/>
        <v>179</v>
      </c>
      <c r="W238">
        <f t="shared" si="79"/>
        <v>25.700122330175812</v>
      </c>
      <c r="X238">
        <f t="shared" si="80"/>
        <v>234</v>
      </c>
      <c r="Y238">
        <f t="shared" si="81"/>
        <v>237.5</v>
      </c>
      <c r="Z238">
        <v>0.31790000000000002</v>
      </c>
      <c r="AA238">
        <f t="shared" si="82"/>
        <v>236</v>
      </c>
      <c r="AB238">
        <v>0.35449999999999998</v>
      </c>
      <c r="AC238">
        <f t="shared" si="83"/>
        <v>0.3362</v>
      </c>
      <c r="AD238">
        <f t="shared" si="84"/>
        <v>241</v>
      </c>
      <c r="AE238">
        <v>0.24990000000000001</v>
      </c>
      <c r="AF238">
        <f t="shared" si="85"/>
        <v>269</v>
      </c>
      <c r="AG238">
        <v>0.30869999999999997</v>
      </c>
      <c r="AH238">
        <f t="shared" si="86"/>
        <v>250</v>
      </c>
      <c r="AI238">
        <f t="shared" si="87"/>
        <v>236.25</v>
      </c>
      <c r="AJ238">
        <f>IF(C238=1,(AI238/Z238),REF)</f>
        <v>743.15822585718774</v>
      </c>
      <c r="AK238">
        <f t="shared" si="88"/>
        <v>238</v>
      </c>
      <c r="AL238">
        <f>IF(B238=1,(AI238/AC238),REF)</f>
        <v>702.70672218917309</v>
      </c>
      <c r="AM238">
        <f t="shared" si="89"/>
        <v>238</v>
      </c>
      <c r="AN238">
        <f t="shared" si="90"/>
        <v>238</v>
      </c>
      <c r="AO238" t="str">
        <f t="shared" si="91"/>
        <v>Montana St.</v>
      </c>
      <c r="AP238">
        <f t="shared" si="92"/>
        <v>0.1808959200232054</v>
      </c>
      <c r="AQ238">
        <f t="shared" si="93"/>
        <v>0.16745320557210436</v>
      </c>
      <c r="AR238">
        <f t="shared" si="94"/>
        <v>0.49704291959470343</v>
      </c>
      <c r="AS238" t="str">
        <f t="shared" si="95"/>
        <v>Montana St.</v>
      </c>
      <c r="AT238">
        <f t="shared" si="96"/>
        <v>237</v>
      </c>
      <c r="AU238">
        <f t="shared" si="97"/>
        <v>238.66666666666666</v>
      </c>
      <c r="AV238">
        <v>242</v>
      </c>
      <c r="AW238" t="str">
        <f t="shared" si="98"/>
        <v>Montana St.</v>
      </c>
      <c r="AX238" t="str">
        <f t="shared" si="99"/>
        <v/>
      </c>
      <c r="AY238">
        <v>237</v>
      </c>
    </row>
    <row r="239" spans="2:51" x14ac:dyDescent="0.25">
      <c r="B239">
        <v>1</v>
      </c>
      <c r="C239">
        <v>1</v>
      </c>
      <c r="D239" t="s">
        <v>254</v>
      </c>
      <c r="E239">
        <v>71.251199999999997</v>
      </c>
      <c r="F239">
        <v>84</v>
      </c>
      <c r="G239">
        <v>68.974699999999999</v>
      </c>
      <c r="H239">
        <v>110</v>
      </c>
      <c r="I239">
        <v>102.69499999999999</v>
      </c>
      <c r="J239">
        <v>178</v>
      </c>
      <c r="K239">
        <v>104.389</v>
      </c>
      <c r="L239">
        <v>170</v>
      </c>
      <c r="M239">
        <v>112.167</v>
      </c>
      <c r="N239">
        <v>331</v>
      </c>
      <c r="O239">
        <v>110.691</v>
      </c>
      <c r="P239">
        <v>294</v>
      </c>
      <c r="Q239">
        <v>-6.3025700000000002</v>
      </c>
      <c r="R239">
        <v>236</v>
      </c>
      <c r="S239">
        <f t="shared" si="75"/>
        <v>-8.8447633162669639E-2</v>
      </c>
      <c r="T239">
        <f t="shared" si="76"/>
        <v>234</v>
      </c>
      <c r="U239">
        <f t="shared" si="77"/>
        <v>776428.83809723519</v>
      </c>
      <c r="V239">
        <f t="shared" si="78"/>
        <v>155</v>
      </c>
      <c r="W239">
        <f t="shared" si="79"/>
        <v>26.169023335509628</v>
      </c>
      <c r="X239">
        <f t="shared" si="80"/>
        <v>268</v>
      </c>
      <c r="Y239">
        <f t="shared" si="81"/>
        <v>251</v>
      </c>
      <c r="Z239">
        <v>0.30130000000000001</v>
      </c>
      <c r="AA239">
        <f t="shared" si="82"/>
        <v>248</v>
      </c>
      <c r="AB239">
        <v>0.38750000000000001</v>
      </c>
      <c r="AC239">
        <f t="shared" si="83"/>
        <v>0.34440000000000004</v>
      </c>
      <c r="AD239">
        <f t="shared" si="84"/>
        <v>236</v>
      </c>
      <c r="AE239">
        <v>0.42570000000000002</v>
      </c>
      <c r="AF239">
        <f t="shared" si="85"/>
        <v>192</v>
      </c>
      <c r="AG239">
        <v>0.3891</v>
      </c>
      <c r="AH239">
        <f t="shared" si="86"/>
        <v>213</v>
      </c>
      <c r="AI239">
        <f t="shared" si="87"/>
        <v>213.5</v>
      </c>
      <c r="AJ239">
        <f>IF(C239=1,(AI239/Z239),REF)</f>
        <v>708.59608363757047</v>
      </c>
      <c r="AK239">
        <f t="shared" si="88"/>
        <v>232</v>
      </c>
      <c r="AL239">
        <f>IF(B239=1,(AI239/AC239),REF)</f>
        <v>619.91869918699183</v>
      </c>
      <c r="AM239">
        <f t="shared" si="89"/>
        <v>226</v>
      </c>
      <c r="AN239">
        <f t="shared" si="90"/>
        <v>226</v>
      </c>
      <c r="AO239" t="str">
        <f t="shared" si="91"/>
        <v>Oral Roberts</v>
      </c>
      <c r="AP239">
        <f t="shared" si="92"/>
        <v>0.17226840381071581</v>
      </c>
      <c r="AQ239">
        <f t="shared" si="93"/>
        <v>0.17424640266580166</v>
      </c>
      <c r="AR239">
        <f t="shared" si="94"/>
        <v>0.49599433975011287</v>
      </c>
      <c r="AS239" t="str">
        <f t="shared" si="95"/>
        <v>Oral Roberts</v>
      </c>
      <c r="AT239">
        <f t="shared" si="96"/>
        <v>238</v>
      </c>
      <c r="AU239">
        <f t="shared" si="97"/>
        <v>233.33333333333334</v>
      </c>
      <c r="AV239">
        <v>237</v>
      </c>
      <c r="AW239" t="str">
        <f t="shared" si="98"/>
        <v>Oral Roberts</v>
      </c>
      <c r="AX239" t="str">
        <f t="shared" si="99"/>
        <v/>
      </c>
      <c r="AY239">
        <v>238</v>
      </c>
    </row>
    <row r="240" spans="2:51" x14ac:dyDescent="0.25">
      <c r="B240">
        <v>1</v>
      </c>
      <c r="C240">
        <v>1</v>
      </c>
      <c r="D240" t="s">
        <v>80</v>
      </c>
      <c r="E240">
        <v>73.917199999999994</v>
      </c>
      <c r="F240">
        <v>26</v>
      </c>
      <c r="G240">
        <v>72.647099999999995</v>
      </c>
      <c r="H240">
        <v>17</v>
      </c>
      <c r="I240">
        <v>101.587</v>
      </c>
      <c r="J240">
        <v>206</v>
      </c>
      <c r="K240">
        <v>103.102</v>
      </c>
      <c r="L240">
        <v>195</v>
      </c>
      <c r="M240">
        <v>107.443</v>
      </c>
      <c r="N240">
        <v>254</v>
      </c>
      <c r="O240">
        <v>109.384</v>
      </c>
      <c r="P240">
        <v>268</v>
      </c>
      <c r="Q240">
        <v>-6.2825100000000003</v>
      </c>
      <c r="R240">
        <v>235</v>
      </c>
      <c r="S240">
        <f t="shared" si="75"/>
        <v>-8.4986985437760051E-2</v>
      </c>
      <c r="T240">
        <f t="shared" si="76"/>
        <v>230</v>
      </c>
      <c r="U240">
        <f t="shared" si="77"/>
        <v>785741.49204094883</v>
      </c>
      <c r="V240">
        <f t="shared" si="78"/>
        <v>143</v>
      </c>
      <c r="W240">
        <f t="shared" si="79"/>
        <v>24.750306069500958</v>
      </c>
      <c r="X240">
        <f t="shared" si="80"/>
        <v>186</v>
      </c>
      <c r="Y240">
        <f t="shared" si="81"/>
        <v>208</v>
      </c>
      <c r="Z240">
        <v>0.28770000000000001</v>
      </c>
      <c r="AA240">
        <f t="shared" si="82"/>
        <v>258</v>
      </c>
      <c r="AB240">
        <v>0.41699999999999998</v>
      </c>
      <c r="AC240">
        <f t="shared" si="83"/>
        <v>0.35235</v>
      </c>
      <c r="AD240">
        <f t="shared" si="84"/>
        <v>232</v>
      </c>
      <c r="AE240">
        <v>0.27900000000000003</v>
      </c>
      <c r="AF240">
        <f t="shared" si="85"/>
        <v>256</v>
      </c>
      <c r="AG240">
        <v>0.38940000000000002</v>
      </c>
      <c r="AH240">
        <f t="shared" si="86"/>
        <v>212</v>
      </c>
      <c r="AI240">
        <f t="shared" si="87"/>
        <v>213.5</v>
      </c>
      <c r="AJ240">
        <f>IF(C240=1,(AI240/Z240),REF)</f>
        <v>742.09245742092457</v>
      </c>
      <c r="AK240">
        <f t="shared" si="88"/>
        <v>237</v>
      </c>
      <c r="AL240">
        <f>IF(B240=1,(AI240/AC240),REF)</f>
        <v>605.93160210018448</v>
      </c>
      <c r="AM240">
        <f t="shared" si="89"/>
        <v>222</v>
      </c>
      <c r="AN240">
        <f t="shared" si="90"/>
        <v>222</v>
      </c>
      <c r="AO240" t="str">
        <f t="shared" si="91"/>
        <v>Charlotte</v>
      </c>
      <c r="AP240">
        <f t="shared" si="92"/>
        <v>0.16373458859786544</v>
      </c>
      <c r="AQ240">
        <f t="shared" si="93"/>
        <v>0.17877790573277363</v>
      </c>
      <c r="AR240">
        <f t="shared" si="94"/>
        <v>0.49369481846511776</v>
      </c>
      <c r="AS240" t="str">
        <f t="shared" si="95"/>
        <v>Charlotte</v>
      </c>
      <c r="AT240">
        <f t="shared" si="96"/>
        <v>239</v>
      </c>
      <c r="AU240">
        <f t="shared" si="97"/>
        <v>231</v>
      </c>
      <c r="AV240">
        <v>235</v>
      </c>
      <c r="AW240" t="str">
        <f t="shared" si="98"/>
        <v>Charlotte</v>
      </c>
      <c r="AX240" t="str">
        <f t="shared" si="99"/>
        <v/>
      </c>
      <c r="AY240">
        <v>239</v>
      </c>
    </row>
    <row r="241" spans="2:51" x14ac:dyDescent="0.25">
      <c r="B241">
        <v>1</v>
      </c>
      <c r="C241">
        <v>1</v>
      </c>
      <c r="D241" t="s">
        <v>177</v>
      </c>
      <c r="E241">
        <v>65.484200000000001</v>
      </c>
      <c r="F241">
        <v>322</v>
      </c>
      <c r="G241">
        <v>63.172800000000002</v>
      </c>
      <c r="H241">
        <v>335</v>
      </c>
      <c r="I241">
        <v>100.20099999999999</v>
      </c>
      <c r="J241">
        <v>240</v>
      </c>
      <c r="K241">
        <v>98.326300000000003</v>
      </c>
      <c r="L241">
        <v>285</v>
      </c>
      <c r="M241">
        <v>103.899</v>
      </c>
      <c r="N241">
        <v>183</v>
      </c>
      <c r="O241">
        <v>104.92700000000001</v>
      </c>
      <c r="P241">
        <v>180</v>
      </c>
      <c r="Q241">
        <v>-6.601</v>
      </c>
      <c r="R241">
        <v>240</v>
      </c>
      <c r="S241">
        <f t="shared" si="75"/>
        <v>-0.1007983605205531</v>
      </c>
      <c r="T241">
        <f t="shared" si="76"/>
        <v>247</v>
      </c>
      <c r="U241">
        <f t="shared" si="77"/>
        <v>633105.25792760239</v>
      </c>
      <c r="V241">
        <f t="shared" si="78"/>
        <v>313</v>
      </c>
      <c r="W241">
        <f t="shared" si="79"/>
        <v>26.13864577581209</v>
      </c>
      <c r="X241">
        <f t="shared" si="80"/>
        <v>265</v>
      </c>
      <c r="Y241">
        <f t="shared" si="81"/>
        <v>256</v>
      </c>
      <c r="Z241">
        <v>0.32919999999999999</v>
      </c>
      <c r="AA241">
        <f t="shared" si="82"/>
        <v>228</v>
      </c>
      <c r="AB241">
        <v>0.29720000000000002</v>
      </c>
      <c r="AC241">
        <f t="shared" si="83"/>
        <v>0.31320000000000003</v>
      </c>
      <c r="AD241">
        <f t="shared" si="84"/>
        <v>252</v>
      </c>
      <c r="AE241">
        <v>0.36149999999999999</v>
      </c>
      <c r="AF241">
        <f t="shared" si="85"/>
        <v>224</v>
      </c>
      <c r="AG241">
        <v>0.3528</v>
      </c>
      <c r="AH241">
        <f t="shared" si="86"/>
        <v>231</v>
      </c>
      <c r="AI241">
        <f t="shared" si="87"/>
        <v>253.83333333333334</v>
      </c>
      <c r="AJ241">
        <f>IF(C241=1,(AI241/Z241),REF)</f>
        <v>771.06115836371009</v>
      </c>
      <c r="AK241">
        <f t="shared" si="88"/>
        <v>242</v>
      </c>
      <c r="AL241">
        <f>IF(B241=1,(AI241/AC241),REF)</f>
        <v>810.4512558535547</v>
      </c>
      <c r="AM241">
        <f t="shared" si="89"/>
        <v>254</v>
      </c>
      <c r="AN241">
        <f t="shared" si="90"/>
        <v>242</v>
      </c>
      <c r="AO241" t="str">
        <f t="shared" si="91"/>
        <v>Little Rock</v>
      </c>
      <c r="AP241">
        <f t="shared" si="92"/>
        <v>0.18663681593201492</v>
      </c>
      <c r="AQ241">
        <f t="shared" si="93"/>
        <v>0.15324044731681674</v>
      </c>
      <c r="AR241">
        <f t="shared" si="94"/>
        <v>0.49217193654317182</v>
      </c>
      <c r="AS241" t="str">
        <f t="shared" si="95"/>
        <v>Little Rock</v>
      </c>
      <c r="AT241">
        <f t="shared" si="96"/>
        <v>240</v>
      </c>
      <c r="AU241">
        <f t="shared" si="97"/>
        <v>244.66666666666666</v>
      </c>
      <c r="AV241">
        <v>246</v>
      </c>
      <c r="AW241" t="str">
        <f t="shared" si="98"/>
        <v>Little Rock</v>
      </c>
      <c r="AX241" t="str">
        <f t="shared" si="99"/>
        <v/>
      </c>
      <c r="AY241">
        <v>240</v>
      </c>
    </row>
    <row r="242" spans="2:51" x14ac:dyDescent="0.25">
      <c r="B242">
        <v>1</v>
      </c>
      <c r="C242">
        <v>1</v>
      </c>
      <c r="D242" t="s">
        <v>366</v>
      </c>
      <c r="E242">
        <v>64.800600000000003</v>
      </c>
      <c r="F242">
        <v>333</v>
      </c>
      <c r="G242">
        <v>62.791600000000003</v>
      </c>
      <c r="H242">
        <v>340</v>
      </c>
      <c r="I242">
        <v>102.711</v>
      </c>
      <c r="J242">
        <v>177</v>
      </c>
      <c r="K242">
        <v>100.931</v>
      </c>
      <c r="L242">
        <v>237</v>
      </c>
      <c r="M242">
        <v>101.246</v>
      </c>
      <c r="N242">
        <v>119</v>
      </c>
      <c r="O242">
        <v>108.063</v>
      </c>
      <c r="P242">
        <v>240</v>
      </c>
      <c r="Q242">
        <v>-7.1318299999999999</v>
      </c>
      <c r="R242">
        <v>246</v>
      </c>
      <c r="S242">
        <f t="shared" si="75"/>
        <v>-0.11006070931442</v>
      </c>
      <c r="T242">
        <f t="shared" si="76"/>
        <v>253</v>
      </c>
      <c r="U242">
        <f t="shared" si="77"/>
        <v>660128.03835285665</v>
      </c>
      <c r="V242">
        <f t="shared" si="78"/>
        <v>287</v>
      </c>
      <c r="W242">
        <f t="shared" si="79"/>
        <v>27.68880450613127</v>
      </c>
      <c r="X242">
        <f t="shared" si="80"/>
        <v>320</v>
      </c>
      <c r="Y242">
        <f t="shared" si="81"/>
        <v>286.5</v>
      </c>
      <c r="Z242">
        <v>0.33379999999999999</v>
      </c>
      <c r="AA242">
        <f t="shared" si="82"/>
        <v>226</v>
      </c>
      <c r="AB242">
        <v>0.27939999999999998</v>
      </c>
      <c r="AC242">
        <f t="shared" si="83"/>
        <v>0.30659999999999998</v>
      </c>
      <c r="AD242">
        <f t="shared" si="84"/>
        <v>255</v>
      </c>
      <c r="AE242">
        <v>0.43049999999999999</v>
      </c>
      <c r="AF242">
        <f t="shared" si="85"/>
        <v>188</v>
      </c>
      <c r="AG242">
        <v>0.33929999999999999</v>
      </c>
      <c r="AH242">
        <f t="shared" si="86"/>
        <v>237</v>
      </c>
      <c r="AI242">
        <f t="shared" si="87"/>
        <v>251.08333333333334</v>
      </c>
      <c r="AJ242">
        <f>IF(C242=1,(AI242/Z242),REF)</f>
        <v>752.19692430597172</v>
      </c>
      <c r="AK242">
        <f t="shared" si="88"/>
        <v>239</v>
      </c>
      <c r="AL242">
        <f>IF(B242=1,(AI242/AC242),REF)</f>
        <v>818.92802783213745</v>
      </c>
      <c r="AM242">
        <f t="shared" si="89"/>
        <v>256</v>
      </c>
      <c r="AN242">
        <f t="shared" si="90"/>
        <v>239</v>
      </c>
      <c r="AO242" t="str">
        <f t="shared" si="91"/>
        <v>Wagner</v>
      </c>
      <c r="AP242">
        <f t="shared" si="92"/>
        <v>0.18971407375463309</v>
      </c>
      <c r="AQ242">
        <f t="shared" si="93"/>
        <v>0.14981626087965003</v>
      </c>
      <c r="AR242">
        <f t="shared" si="94"/>
        <v>0.49197092180953783</v>
      </c>
      <c r="AS242" t="str">
        <f t="shared" si="95"/>
        <v>Wagner</v>
      </c>
      <c r="AT242">
        <f t="shared" si="96"/>
        <v>241</v>
      </c>
      <c r="AU242">
        <f t="shared" si="97"/>
        <v>245</v>
      </c>
      <c r="AV242">
        <v>236</v>
      </c>
      <c r="AW242" t="str">
        <f t="shared" si="98"/>
        <v>Wagner</v>
      </c>
      <c r="AX242" t="str">
        <f t="shared" si="99"/>
        <v/>
      </c>
      <c r="AY242">
        <v>241</v>
      </c>
    </row>
    <row r="243" spans="2:51" x14ac:dyDescent="0.25">
      <c r="B243">
        <v>1</v>
      </c>
      <c r="C243">
        <v>1</v>
      </c>
      <c r="D243" t="s">
        <v>263</v>
      </c>
      <c r="E243">
        <v>74.248099999999994</v>
      </c>
      <c r="F243">
        <v>20</v>
      </c>
      <c r="G243">
        <v>72.530900000000003</v>
      </c>
      <c r="H243">
        <v>20</v>
      </c>
      <c r="I243">
        <v>106.947</v>
      </c>
      <c r="J243">
        <v>99</v>
      </c>
      <c r="K243">
        <v>104.18300000000001</v>
      </c>
      <c r="L243">
        <v>175</v>
      </c>
      <c r="M243">
        <v>107.542</v>
      </c>
      <c r="N243">
        <v>261</v>
      </c>
      <c r="O243">
        <v>111</v>
      </c>
      <c r="P243">
        <v>299</v>
      </c>
      <c r="Q243">
        <v>-6.8161800000000001</v>
      </c>
      <c r="R243">
        <v>244</v>
      </c>
      <c r="S243">
        <f t="shared" si="75"/>
        <v>-9.1813797255417898E-2</v>
      </c>
      <c r="T243">
        <f t="shared" si="76"/>
        <v>239</v>
      </c>
      <c r="U243">
        <f t="shared" si="77"/>
        <v>805896.11577302089</v>
      </c>
      <c r="V243">
        <f t="shared" si="78"/>
        <v>107</v>
      </c>
      <c r="W243">
        <f t="shared" si="79"/>
        <v>25.225014320999673</v>
      </c>
      <c r="X243">
        <f t="shared" si="80"/>
        <v>210</v>
      </c>
      <c r="Y243">
        <f t="shared" si="81"/>
        <v>224.5</v>
      </c>
      <c r="Z243">
        <v>0.29809999999999998</v>
      </c>
      <c r="AA243">
        <f t="shared" si="82"/>
        <v>251</v>
      </c>
      <c r="AB243">
        <v>0.37190000000000001</v>
      </c>
      <c r="AC243">
        <f t="shared" si="83"/>
        <v>0.33499999999999996</v>
      </c>
      <c r="AD243">
        <f t="shared" si="84"/>
        <v>243</v>
      </c>
      <c r="AE243">
        <v>0.21740000000000001</v>
      </c>
      <c r="AF243">
        <f t="shared" si="85"/>
        <v>289</v>
      </c>
      <c r="AG243">
        <v>0.42009999999999997</v>
      </c>
      <c r="AH243">
        <f t="shared" si="86"/>
        <v>197</v>
      </c>
      <c r="AI243">
        <f t="shared" si="87"/>
        <v>216.58333333333334</v>
      </c>
      <c r="AJ243">
        <f>IF(C243=1,(AI243/Z243),REF)</f>
        <v>726.54590182265463</v>
      </c>
      <c r="AK243">
        <f t="shared" si="88"/>
        <v>235</v>
      </c>
      <c r="AL243">
        <f>IF(B243=1,(AI243/AC243),REF)</f>
        <v>646.51741293532348</v>
      </c>
      <c r="AM243">
        <f t="shared" si="89"/>
        <v>229</v>
      </c>
      <c r="AN243">
        <f t="shared" si="90"/>
        <v>229</v>
      </c>
      <c r="AO243" t="str">
        <f t="shared" si="91"/>
        <v>Portland St.</v>
      </c>
      <c r="AP243">
        <f t="shared" si="92"/>
        <v>0.17001296563345106</v>
      </c>
      <c r="AQ243">
        <f t="shared" si="93"/>
        <v>0.16860280625983881</v>
      </c>
      <c r="AR243">
        <f t="shared" si="94"/>
        <v>0.49144042148047345</v>
      </c>
      <c r="AS243" t="str">
        <f t="shared" si="95"/>
        <v>Portland St.</v>
      </c>
      <c r="AT243">
        <f t="shared" si="96"/>
        <v>242</v>
      </c>
      <c r="AU243">
        <f t="shared" si="97"/>
        <v>238</v>
      </c>
      <c r="AV243">
        <v>243</v>
      </c>
      <c r="AW243" t="str">
        <f t="shared" si="98"/>
        <v>Portland St.</v>
      </c>
      <c r="AX243" t="str">
        <f t="shared" si="99"/>
        <v/>
      </c>
      <c r="AY243">
        <v>242</v>
      </c>
    </row>
    <row r="244" spans="2:51" x14ac:dyDescent="0.25">
      <c r="B244">
        <v>1</v>
      </c>
      <c r="C244">
        <v>1</v>
      </c>
      <c r="D244" t="s">
        <v>374</v>
      </c>
      <c r="E244">
        <v>67.451599999999999</v>
      </c>
      <c r="F244">
        <v>270</v>
      </c>
      <c r="G244">
        <v>65.735500000000002</v>
      </c>
      <c r="H244">
        <v>276</v>
      </c>
      <c r="I244">
        <v>102.491</v>
      </c>
      <c r="J244">
        <v>186</v>
      </c>
      <c r="K244">
        <v>102.934</v>
      </c>
      <c r="L244">
        <v>199</v>
      </c>
      <c r="M244">
        <v>106.88</v>
      </c>
      <c r="N244">
        <v>245</v>
      </c>
      <c r="O244">
        <v>109.143</v>
      </c>
      <c r="P244">
        <v>264</v>
      </c>
      <c r="Q244">
        <v>-6.2084599999999996</v>
      </c>
      <c r="R244">
        <v>233</v>
      </c>
      <c r="S244">
        <f t="shared" si="75"/>
        <v>-9.2051189297214647E-2</v>
      </c>
      <c r="T244">
        <f t="shared" si="76"/>
        <v>240</v>
      </c>
      <c r="U244">
        <f t="shared" si="77"/>
        <v>714677.24626556959</v>
      </c>
      <c r="V244">
        <f t="shared" si="78"/>
        <v>234</v>
      </c>
      <c r="W244">
        <f t="shared" si="79"/>
        <v>27.027206714976998</v>
      </c>
      <c r="X244">
        <f t="shared" si="80"/>
        <v>296</v>
      </c>
      <c r="Y244">
        <f t="shared" si="81"/>
        <v>268</v>
      </c>
      <c r="Z244">
        <v>0.26769999999999999</v>
      </c>
      <c r="AA244">
        <f t="shared" si="82"/>
        <v>267</v>
      </c>
      <c r="AB244">
        <v>0.48130000000000001</v>
      </c>
      <c r="AC244">
        <f t="shared" si="83"/>
        <v>0.3745</v>
      </c>
      <c r="AD244">
        <f t="shared" si="84"/>
        <v>223</v>
      </c>
      <c r="AE244">
        <v>0.3009</v>
      </c>
      <c r="AF244">
        <f t="shared" si="85"/>
        <v>246</v>
      </c>
      <c r="AG244">
        <v>0.29809999999999998</v>
      </c>
      <c r="AH244">
        <f t="shared" si="86"/>
        <v>256</v>
      </c>
      <c r="AI244">
        <f t="shared" si="87"/>
        <v>244.5</v>
      </c>
      <c r="AJ244">
        <f>IF(C244=1,(AI244/Z244),REF)</f>
        <v>913.33582368322755</v>
      </c>
      <c r="AK244">
        <f t="shared" si="88"/>
        <v>263</v>
      </c>
      <c r="AL244">
        <f>IF(B244=1,(AI244/AC244),REF)</f>
        <v>652.87049399198929</v>
      </c>
      <c r="AM244">
        <f t="shared" si="89"/>
        <v>231</v>
      </c>
      <c r="AN244">
        <f t="shared" si="90"/>
        <v>223</v>
      </c>
      <c r="AO244" t="str">
        <f t="shared" si="91"/>
        <v>Western Kentucky</v>
      </c>
      <c r="AP244">
        <f t="shared" si="92"/>
        <v>0.14922160083344027</v>
      </c>
      <c r="AQ244">
        <f t="shared" si="93"/>
        <v>0.18825259085519952</v>
      </c>
      <c r="AR244">
        <f t="shared" si="94"/>
        <v>0.4907770299469672</v>
      </c>
      <c r="AS244" t="str">
        <f t="shared" si="95"/>
        <v>Western Kentucky</v>
      </c>
      <c r="AT244">
        <f t="shared" si="96"/>
        <v>243</v>
      </c>
      <c r="AU244">
        <f t="shared" si="97"/>
        <v>229.66666666666666</v>
      </c>
      <c r="AV244">
        <v>231</v>
      </c>
      <c r="AW244" t="str">
        <f t="shared" si="98"/>
        <v>Western Kentucky</v>
      </c>
      <c r="AX244" t="str">
        <f t="shared" si="99"/>
        <v/>
      </c>
      <c r="AY244">
        <v>243</v>
      </c>
    </row>
    <row r="245" spans="2:51" x14ac:dyDescent="0.25">
      <c r="B245">
        <v>1</v>
      </c>
      <c r="C245">
        <v>1</v>
      </c>
      <c r="D245" t="s">
        <v>283</v>
      </c>
      <c r="E245">
        <v>72.020600000000002</v>
      </c>
      <c r="F245">
        <v>56</v>
      </c>
      <c r="G245">
        <v>69.937299999999993</v>
      </c>
      <c r="H245">
        <v>77</v>
      </c>
      <c r="I245">
        <v>98.509799999999998</v>
      </c>
      <c r="J245">
        <v>276</v>
      </c>
      <c r="K245">
        <v>97.2179</v>
      </c>
      <c r="L245">
        <v>299</v>
      </c>
      <c r="M245">
        <v>100.08499999999999</v>
      </c>
      <c r="N245">
        <v>84</v>
      </c>
      <c r="O245">
        <v>103.464</v>
      </c>
      <c r="P245">
        <v>159</v>
      </c>
      <c r="Q245">
        <v>-6.2462900000000001</v>
      </c>
      <c r="R245">
        <v>234</v>
      </c>
      <c r="S245">
        <f t="shared" si="75"/>
        <v>-8.6726575452023419E-2</v>
      </c>
      <c r="T245">
        <f t="shared" si="76"/>
        <v>232</v>
      </c>
      <c r="U245">
        <f t="shared" si="77"/>
        <v>680689.74298317649</v>
      </c>
      <c r="V245">
        <f t="shared" si="78"/>
        <v>261</v>
      </c>
      <c r="W245">
        <f t="shared" si="79"/>
        <v>23.238392790931162</v>
      </c>
      <c r="X245">
        <f t="shared" si="80"/>
        <v>99</v>
      </c>
      <c r="Y245">
        <f t="shared" si="81"/>
        <v>165.5</v>
      </c>
      <c r="Z245">
        <v>0.2848</v>
      </c>
      <c r="AA245">
        <f t="shared" si="82"/>
        <v>260</v>
      </c>
      <c r="AB245">
        <v>0.41170000000000001</v>
      </c>
      <c r="AC245">
        <f t="shared" si="83"/>
        <v>0.34825</v>
      </c>
      <c r="AD245">
        <f t="shared" si="84"/>
        <v>234</v>
      </c>
      <c r="AE245">
        <v>0.16889999999999999</v>
      </c>
      <c r="AF245">
        <f t="shared" si="85"/>
        <v>306</v>
      </c>
      <c r="AG245">
        <v>0.35909999999999997</v>
      </c>
      <c r="AH245">
        <f t="shared" si="86"/>
        <v>227</v>
      </c>
      <c r="AI245">
        <f t="shared" si="87"/>
        <v>237.58333333333334</v>
      </c>
      <c r="AJ245">
        <f>IF(C245=1,(AI245/Z245),REF)</f>
        <v>834.21114232209743</v>
      </c>
      <c r="AK245">
        <f t="shared" si="88"/>
        <v>252</v>
      </c>
      <c r="AL245">
        <f>IF(B245=1,(AI245/AC245),REF)</f>
        <v>682.22062694424505</v>
      </c>
      <c r="AM245">
        <f t="shared" si="89"/>
        <v>233</v>
      </c>
      <c r="AN245">
        <f t="shared" si="90"/>
        <v>233</v>
      </c>
      <c r="AO245" t="str">
        <f t="shared" si="91"/>
        <v>Sam Houston St.</v>
      </c>
      <c r="AP245">
        <f t="shared" si="92"/>
        <v>0.16019861575812447</v>
      </c>
      <c r="AQ245">
        <f t="shared" si="93"/>
        <v>0.1740977022944486</v>
      </c>
      <c r="AR245">
        <f t="shared" si="94"/>
        <v>0.48892319267837092</v>
      </c>
      <c r="AS245" t="str">
        <f t="shared" si="95"/>
        <v>Sam Houston St.</v>
      </c>
      <c r="AT245">
        <f t="shared" si="96"/>
        <v>244</v>
      </c>
      <c r="AU245">
        <f t="shared" si="97"/>
        <v>237</v>
      </c>
      <c r="AV245">
        <v>239</v>
      </c>
      <c r="AW245" t="str">
        <f t="shared" si="98"/>
        <v>Sam Houston St.</v>
      </c>
      <c r="AX245" t="str">
        <f t="shared" si="99"/>
        <v/>
      </c>
      <c r="AY245">
        <v>244</v>
      </c>
    </row>
    <row r="246" spans="2:51" x14ac:dyDescent="0.25">
      <c r="B246">
        <v>1</v>
      </c>
      <c r="C246">
        <v>1</v>
      </c>
      <c r="D246" t="s">
        <v>105</v>
      </c>
      <c r="E246">
        <v>71.564999999999998</v>
      </c>
      <c r="F246">
        <v>70</v>
      </c>
      <c r="G246">
        <v>70.215400000000002</v>
      </c>
      <c r="H246">
        <v>68</v>
      </c>
      <c r="I246">
        <v>102.691</v>
      </c>
      <c r="J246">
        <v>179</v>
      </c>
      <c r="K246">
        <v>102.85</v>
      </c>
      <c r="L246">
        <v>203</v>
      </c>
      <c r="M246">
        <v>109.42400000000001</v>
      </c>
      <c r="N246">
        <v>301</v>
      </c>
      <c r="O246">
        <v>110.009</v>
      </c>
      <c r="P246">
        <v>285</v>
      </c>
      <c r="Q246">
        <v>-7.1590199999999999</v>
      </c>
      <c r="R246">
        <v>247</v>
      </c>
      <c r="S246">
        <f t="shared" si="75"/>
        <v>-0.10003493327744017</v>
      </c>
      <c r="T246">
        <f t="shared" si="76"/>
        <v>246</v>
      </c>
      <c r="U246">
        <f t="shared" si="77"/>
        <v>757023.33671249996</v>
      </c>
      <c r="V246">
        <f t="shared" si="78"/>
        <v>181</v>
      </c>
      <c r="W246">
        <f t="shared" si="79"/>
        <v>25.797906916458214</v>
      </c>
      <c r="X246">
        <f t="shared" si="80"/>
        <v>246</v>
      </c>
      <c r="Y246">
        <f t="shared" si="81"/>
        <v>246</v>
      </c>
      <c r="Z246">
        <v>0.29770000000000002</v>
      </c>
      <c r="AA246">
        <f t="shared" si="82"/>
        <v>252</v>
      </c>
      <c r="AB246">
        <v>0.34770000000000001</v>
      </c>
      <c r="AC246">
        <f t="shared" si="83"/>
        <v>0.32269999999999999</v>
      </c>
      <c r="AD246">
        <f t="shared" si="84"/>
        <v>247</v>
      </c>
      <c r="AE246">
        <v>0.36749999999999999</v>
      </c>
      <c r="AF246">
        <f t="shared" si="85"/>
        <v>223</v>
      </c>
      <c r="AG246">
        <v>0.30780000000000002</v>
      </c>
      <c r="AH246">
        <f t="shared" si="86"/>
        <v>252</v>
      </c>
      <c r="AI246">
        <f t="shared" si="87"/>
        <v>232.5</v>
      </c>
      <c r="AJ246">
        <f>IF(C246=1,(AI246/Z246),REF)</f>
        <v>780.98757138058443</v>
      </c>
      <c r="AK246">
        <f t="shared" si="88"/>
        <v>244</v>
      </c>
      <c r="AL246">
        <f>IF(B246=1,(AI246/AC246),REF)</f>
        <v>720.48342113418039</v>
      </c>
      <c r="AM246">
        <f t="shared" si="89"/>
        <v>240</v>
      </c>
      <c r="AN246">
        <f t="shared" si="90"/>
        <v>240</v>
      </c>
      <c r="AO246" t="str">
        <f t="shared" si="91"/>
        <v>Drexel</v>
      </c>
      <c r="AP246">
        <f t="shared" si="92"/>
        <v>0.16856243455194281</v>
      </c>
      <c r="AQ246">
        <f t="shared" si="93"/>
        <v>0.16022802758207313</v>
      </c>
      <c r="AR246">
        <f t="shared" si="94"/>
        <v>0.48568611290619706</v>
      </c>
      <c r="AS246" t="str">
        <f t="shared" si="95"/>
        <v>Drexel</v>
      </c>
      <c r="AT246">
        <f t="shared" si="96"/>
        <v>245</v>
      </c>
      <c r="AU246">
        <f t="shared" si="97"/>
        <v>244</v>
      </c>
      <c r="AV246">
        <v>251</v>
      </c>
      <c r="AW246" t="str">
        <f t="shared" si="98"/>
        <v>Drexel</v>
      </c>
      <c r="AX246" t="str">
        <f t="shared" si="99"/>
        <v/>
      </c>
      <c r="AY246">
        <v>245</v>
      </c>
    </row>
    <row r="247" spans="2:51" x14ac:dyDescent="0.25">
      <c r="B247">
        <v>1</v>
      </c>
      <c r="C247">
        <v>1</v>
      </c>
      <c r="D247" t="s">
        <v>50</v>
      </c>
      <c r="E247">
        <v>71.930599999999998</v>
      </c>
      <c r="F247">
        <v>59</v>
      </c>
      <c r="G247">
        <v>71.261899999999997</v>
      </c>
      <c r="H247">
        <v>36</v>
      </c>
      <c r="I247">
        <v>98.995599999999996</v>
      </c>
      <c r="J247">
        <v>266</v>
      </c>
      <c r="K247">
        <v>98.381699999999995</v>
      </c>
      <c r="L247">
        <v>282</v>
      </c>
      <c r="M247">
        <v>100.889</v>
      </c>
      <c r="N247">
        <v>109</v>
      </c>
      <c r="O247">
        <v>104.81699999999999</v>
      </c>
      <c r="P247">
        <v>178</v>
      </c>
      <c r="Q247">
        <v>-6.4355599999999997</v>
      </c>
      <c r="R247">
        <v>239</v>
      </c>
      <c r="S247">
        <f t="shared" si="75"/>
        <v>-8.9465401372990055E-2</v>
      </c>
      <c r="T247">
        <f t="shared" si="76"/>
        <v>236</v>
      </c>
      <c r="U247">
        <f t="shared" si="77"/>
        <v>696213.32068477443</v>
      </c>
      <c r="V247">
        <f t="shared" si="78"/>
        <v>247</v>
      </c>
      <c r="W247">
        <f t="shared" si="79"/>
        <v>23.756205740069088</v>
      </c>
      <c r="X247">
        <f t="shared" si="80"/>
        <v>130</v>
      </c>
      <c r="Y247">
        <f t="shared" si="81"/>
        <v>183</v>
      </c>
      <c r="Z247">
        <v>0.29920000000000002</v>
      </c>
      <c r="AA247">
        <f t="shared" si="82"/>
        <v>250</v>
      </c>
      <c r="AB247">
        <v>0.33800000000000002</v>
      </c>
      <c r="AC247">
        <f t="shared" si="83"/>
        <v>0.31859999999999999</v>
      </c>
      <c r="AD247">
        <f t="shared" si="84"/>
        <v>250</v>
      </c>
      <c r="AE247">
        <v>0.20019999999999999</v>
      </c>
      <c r="AF247">
        <f t="shared" si="85"/>
        <v>295</v>
      </c>
      <c r="AG247">
        <v>0.43790000000000001</v>
      </c>
      <c r="AH247">
        <f t="shared" si="86"/>
        <v>188</v>
      </c>
      <c r="AI247">
        <f t="shared" si="87"/>
        <v>233.16666666666666</v>
      </c>
      <c r="AJ247">
        <f>IF(C247=1,(AI247/Z247),REF)</f>
        <v>779.30035650623881</v>
      </c>
      <c r="AK247">
        <f t="shared" si="88"/>
        <v>243</v>
      </c>
      <c r="AL247">
        <f>IF(B247=1,(AI247/AC247),REF)</f>
        <v>731.84766687591548</v>
      </c>
      <c r="AM247">
        <f t="shared" si="89"/>
        <v>243</v>
      </c>
      <c r="AN247">
        <f t="shared" si="90"/>
        <v>243</v>
      </c>
      <c r="AO247" t="str">
        <f t="shared" si="91"/>
        <v>Army</v>
      </c>
      <c r="AP247">
        <f t="shared" si="92"/>
        <v>0.16944840080970169</v>
      </c>
      <c r="AQ247">
        <f t="shared" si="93"/>
        <v>0.15788312177661054</v>
      </c>
      <c r="AR247">
        <f t="shared" si="94"/>
        <v>0.48482291003347006</v>
      </c>
      <c r="AS247" t="str">
        <f t="shared" si="95"/>
        <v>Army</v>
      </c>
      <c r="AT247">
        <f t="shared" si="96"/>
        <v>246</v>
      </c>
      <c r="AU247">
        <f t="shared" si="97"/>
        <v>246.33333333333334</v>
      </c>
      <c r="AV247">
        <v>250</v>
      </c>
      <c r="AW247" t="str">
        <f t="shared" si="98"/>
        <v>Army</v>
      </c>
      <c r="AX247" t="str">
        <f t="shared" si="99"/>
        <v/>
      </c>
      <c r="AY247">
        <v>246</v>
      </c>
    </row>
    <row r="248" spans="2:51" x14ac:dyDescent="0.25">
      <c r="B248">
        <v>1</v>
      </c>
      <c r="C248">
        <v>1</v>
      </c>
      <c r="D248" t="s">
        <v>257</v>
      </c>
      <c r="E248">
        <v>67.808999999999997</v>
      </c>
      <c r="F248">
        <v>259</v>
      </c>
      <c r="G248">
        <v>66.394300000000001</v>
      </c>
      <c r="H248">
        <v>254</v>
      </c>
      <c r="I248">
        <v>96.820300000000003</v>
      </c>
      <c r="J248">
        <v>303</v>
      </c>
      <c r="K248">
        <v>99.610900000000001</v>
      </c>
      <c r="L248">
        <v>262</v>
      </c>
      <c r="M248">
        <v>106.587</v>
      </c>
      <c r="N248">
        <v>240</v>
      </c>
      <c r="O248">
        <v>106.283</v>
      </c>
      <c r="P248">
        <v>204</v>
      </c>
      <c r="Q248">
        <v>-6.6722400000000004</v>
      </c>
      <c r="R248">
        <v>241</v>
      </c>
      <c r="S248">
        <f t="shared" si="75"/>
        <v>-9.8395493223613392E-2</v>
      </c>
      <c r="T248">
        <f t="shared" si="76"/>
        <v>243</v>
      </c>
      <c r="U248">
        <f t="shared" si="77"/>
        <v>672823.36982190725</v>
      </c>
      <c r="V248">
        <f t="shared" si="78"/>
        <v>269</v>
      </c>
      <c r="W248">
        <f t="shared" si="79"/>
        <v>25.766459505633417</v>
      </c>
      <c r="X248">
        <f t="shared" si="80"/>
        <v>240</v>
      </c>
      <c r="Y248">
        <f t="shared" si="81"/>
        <v>241.5</v>
      </c>
      <c r="Z248">
        <v>0.30099999999999999</v>
      </c>
      <c r="AA248">
        <f t="shared" si="82"/>
        <v>249</v>
      </c>
      <c r="AB248">
        <v>0.32969999999999999</v>
      </c>
      <c r="AC248">
        <f t="shared" si="83"/>
        <v>0.31535000000000002</v>
      </c>
      <c r="AD248">
        <f t="shared" si="84"/>
        <v>251</v>
      </c>
      <c r="AE248">
        <v>0.37630000000000002</v>
      </c>
      <c r="AF248">
        <f t="shared" si="85"/>
        <v>216</v>
      </c>
      <c r="AG248">
        <v>0.38979999999999998</v>
      </c>
      <c r="AH248">
        <f t="shared" si="86"/>
        <v>211</v>
      </c>
      <c r="AI248">
        <f t="shared" si="87"/>
        <v>238.58333333333334</v>
      </c>
      <c r="AJ248">
        <f>IF(C248=1,(AI248/Z248),REF)</f>
        <v>792.63565891472877</v>
      </c>
      <c r="AK248">
        <f t="shared" si="88"/>
        <v>246</v>
      </c>
      <c r="AL248">
        <f>IF(B248=1,(AI248/AC248),REF)</f>
        <v>756.56677765445795</v>
      </c>
      <c r="AM248">
        <f t="shared" si="89"/>
        <v>247</v>
      </c>
      <c r="AN248">
        <f t="shared" si="90"/>
        <v>246</v>
      </c>
      <c r="AO248" t="str">
        <f t="shared" si="91"/>
        <v>Pacific</v>
      </c>
      <c r="AP248">
        <f t="shared" si="92"/>
        <v>0.17017881990420661</v>
      </c>
      <c r="AQ248">
        <f t="shared" si="93"/>
        <v>0.15562502962032462</v>
      </c>
      <c r="AR248">
        <f t="shared" si="94"/>
        <v>0.48391656226796215</v>
      </c>
      <c r="AS248" t="str">
        <f t="shared" si="95"/>
        <v>Pacific</v>
      </c>
      <c r="AT248">
        <f t="shared" si="96"/>
        <v>247</v>
      </c>
      <c r="AU248">
        <f t="shared" si="97"/>
        <v>248</v>
      </c>
      <c r="AV248">
        <v>256</v>
      </c>
      <c r="AW248" t="str">
        <f t="shared" si="98"/>
        <v>Pacific</v>
      </c>
      <c r="AX248" t="str">
        <f t="shared" si="99"/>
        <v/>
      </c>
      <c r="AY248">
        <v>247</v>
      </c>
    </row>
    <row r="249" spans="2:51" x14ac:dyDescent="0.25">
      <c r="B249">
        <v>1</v>
      </c>
      <c r="C249">
        <v>1</v>
      </c>
      <c r="D249" t="s">
        <v>71</v>
      </c>
      <c r="E249">
        <v>70.256100000000004</v>
      </c>
      <c r="F249">
        <v>128</v>
      </c>
      <c r="G249">
        <v>68.455699999999993</v>
      </c>
      <c r="H249">
        <v>147</v>
      </c>
      <c r="I249">
        <v>99.769000000000005</v>
      </c>
      <c r="J249">
        <v>248</v>
      </c>
      <c r="K249">
        <v>96.901799999999994</v>
      </c>
      <c r="L249">
        <v>304</v>
      </c>
      <c r="M249">
        <v>100.444</v>
      </c>
      <c r="N249">
        <v>98</v>
      </c>
      <c r="O249">
        <v>105.447</v>
      </c>
      <c r="P249">
        <v>191</v>
      </c>
      <c r="Q249">
        <v>-8.5455199999999998</v>
      </c>
      <c r="R249">
        <v>262</v>
      </c>
      <c r="S249">
        <f t="shared" si="75"/>
        <v>-0.12162929624616237</v>
      </c>
      <c r="T249">
        <f t="shared" si="76"/>
        <v>259</v>
      </c>
      <c r="U249">
        <f t="shared" si="77"/>
        <v>659701.88748655375</v>
      </c>
      <c r="V249">
        <f t="shared" si="78"/>
        <v>288</v>
      </c>
      <c r="W249">
        <f t="shared" si="79"/>
        <v>24.556740877462371</v>
      </c>
      <c r="X249">
        <f t="shared" si="80"/>
        <v>179</v>
      </c>
      <c r="Y249">
        <f t="shared" si="81"/>
        <v>219</v>
      </c>
      <c r="Z249">
        <v>0.31009999999999999</v>
      </c>
      <c r="AA249">
        <f t="shared" si="82"/>
        <v>241</v>
      </c>
      <c r="AB249">
        <v>0.3044</v>
      </c>
      <c r="AC249">
        <f t="shared" si="83"/>
        <v>0.30725000000000002</v>
      </c>
      <c r="AD249">
        <f t="shared" si="84"/>
        <v>254</v>
      </c>
      <c r="AE249">
        <v>0.51859999999999995</v>
      </c>
      <c r="AF249">
        <f t="shared" si="85"/>
        <v>159</v>
      </c>
      <c r="AG249">
        <v>0.19139999999999999</v>
      </c>
      <c r="AH249">
        <f t="shared" si="86"/>
        <v>304</v>
      </c>
      <c r="AI249">
        <f t="shared" si="87"/>
        <v>247.16666666666666</v>
      </c>
      <c r="AJ249">
        <f>IF(C249=1,(AI249/Z249),REF)</f>
        <v>797.0547135332688</v>
      </c>
      <c r="AK249">
        <f t="shared" si="88"/>
        <v>248</v>
      </c>
      <c r="AL249">
        <f>IF(B249=1,(AI249/AC249),REF)</f>
        <v>804.44806075400049</v>
      </c>
      <c r="AM249">
        <f t="shared" si="89"/>
        <v>252</v>
      </c>
      <c r="AN249">
        <f t="shared" si="90"/>
        <v>248</v>
      </c>
      <c r="AO249" t="str">
        <f t="shared" si="91"/>
        <v>Cal St. Fullerton</v>
      </c>
      <c r="AP249">
        <f t="shared" si="92"/>
        <v>0.1752263140779399</v>
      </c>
      <c r="AQ249">
        <f t="shared" si="93"/>
        <v>0.15046904359061283</v>
      </c>
      <c r="AR249">
        <f t="shared" si="94"/>
        <v>0.48385209863219114</v>
      </c>
      <c r="AS249" t="str">
        <f t="shared" si="95"/>
        <v>Cal St. Fullerton</v>
      </c>
      <c r="AT249">
        <f t="shared" si="96"/>
        <v>248</v>
      </c>
      <c r="AU249">
        <f t="shared" si="97"/>
        <v>250</v>
      </c>
      <c r="AV249">
        <v>249</v>
      </c>
      <c r="AW249" t="str">
        <f t="shared" si="98"/>
        <v>Cal St. Fullerton</v>
      </c>
      <c r="AX249" t="str">
        <f t="shared" si="99"/>
        <v/>
      </c>
      <c r="AY249">
        <v>248</v>
      </c>
    </row>
    <row r="250" spans="2:51" x14ac:dyDescent="0.25">
      <c r="B250">
        <v>1</v>
      </c>
      <c r="C250">
        <v>1</v>
      </c>
      <c r="D250" t="s">
        <v>350</v>
      </c>
      <c r="E250">
        <v>70.375600000000006</v>
      </c>
      <c r="F250">
        <v>125</v>
      </c>
      <c r="G250">
        <v>67.988200000000006</v>
      </c>
      <c r="H250">
        <v>181</v>
      </c>
      <c r="I250">
        <v>107.148</v>
      </c>
      <c r="J250">
        <v>95</v>
      </c>
      <c r="K250">
        <v>105.28100000000001</v>
      </c>
      <c r="L250">
        <v>155</v>
      </c>
      <c r="M250">
        <v>109.428</v>
      </c>
      <c r="N250">
        <v>302</v>
      </c>
      <c r="O250">
        <v>111.214</v>
      </c>
      <c r="P250">
        <v>301</v>
      </c>
      <c r="Q250">
        <v>-5.93309</v>
      </c>
      <c r="R250">
        <v>228</v>
      </c>
      <c r="S250">
        <f t="shared" si="75"/>
        <v>-8.4304787454742722E-2</v>
      </c>
      <c r="T250">
        <f t="shared" si="76"/>
        <v>229</v>
      </c>
      <c r="U250">
        <f t="shared" si="77"/>
        <v>780049.41108375171</v>
      </c>
      <c r="V250">
        <f t="shared" si="78"/>
        <v>150</v>
      </c>
      <c r="W250">
        <f t="shared" si="79"/>
        <v>26.695190681606039</v>
      </c>
      <c r="X250">
        <f t="shared" si="80"/>
        <v>288</v>
      </c>
      <c r="Y250">
        <f t="shared" si="81"/>
        <v>258.5</v>
      </c>
      <c r="Z250">
        <v>0.33279999999999998</v>
      </c>
      <c r="AA250">
        <f t="shared" si="82"/>
        <v>227</v>
      </c>
      <c r="AB250">
        <v>0.21490000000000001</v>
      </c>
      <c r="AC250">
        <f t="shared" si="83"/>
        <v>0.27384999999999998</v>
      </c>
      <c r="AD250">
        <f t="shared" si="84"/>
        <v>269</v>
      </c>
      <c r="AE250">
        <v>0.37990000000000002</v>
      </c>
      <c r="AF250">
        <f t="shared" si="85"/>
        <v>215</v>
      </c>
      <c r="AG250">
        <v>0.29170000000000001</v>
      </c>
      <c r="AH250">
        <f t="shared" si="86"/>
        <v>260</v>
      </c>
      <c r="AI250">
        <f t="shared" si="87"/>
        <v>230.25</v>
      </c>
      <c r="AJ250">
        <f>IF(C250=1,(AI250/Z250),REF)</f>
        <v>691.85697115384619</v>
      </c>
      <c r="AK250">
        <f t="shared" si="88"/>
        <v>231</v>
      </c>
      <c r="AL250">
        <f>IF(B250=1,(AI250/AC250),REF)</f>
        <v>840.78875296695276</v>
      </c>
      <c r="AM250">
        <f t="shared" si="89"/>
        <v>259</v>
      </c>
      <c r="AN250">
        <f t="shared" si="90"/>
        <v>231</v>
      </c>
      <c r="AO250" t="str">
        <f t="shared" si="91"/>
        <v>USC Upstate</v>
      </c>
      <c r="AP250">
        <f t="shared" si="92"/>
        <v>0.19073397432949679</v>
      </c>
      <c r="AQ250">
        <f t="shared" si="93"/>
        <v>0.13337345563785682</v>
      </c>
      <c r="AR250">
        <f t="shared" si="94"/>
        <v>0.48290710650945434</v>
      </c>
      <c r="AS250" t="str">
        <f t="shared" si="95"/>
        <v>USC Upstate</v>
      </c>
      <c r="AT250">
        <f t="shared" si="96"/>
        <v>249</v>
      </c>
      <c r="AU250">
        <f t="shared" si="97"/>
        <v>249.66666666666666</v>
      </c>
      <c r="AV250">
        <v>259</v>
      </c>
      <c r="AW250" t="str">
        <f t="shared" si="98"/>
        <v>USC Upstate</v>
      </c>
      <c r="AX250" t="str">
        <f t="shared" si="99"/>
        <v/>
      </c>
      <c r="AY250">
        <v>249</v>
      </c>
    </row>
    <row r="251" spans="2:51" x14ac:dyDescent="0.25">
      <c r="B251">
        <v>1</v>
      </c>
      <c r="C251">
        <v>1</v>
      </c>
      <c r="D251" t="s">
        <v>143</v>
      </c>
      <c r="E251">
        <v>68.083299999999994</v>
      </c>
      <c r="F251">
        <v>248</v>
      </c>
      <c r="G251">
        <v>67.053799999999995</v>
      </c>
      <c r="H251">
        <v>222</v>
      </c>
      <c r="I251">
        <v>97.8887</v>
      </c>
      <c r="J251">
        <v>286</v>
      </c>
      <c r="K251">
        <v>96.896699999999996</v>
      </c>
      <c r="L251">
        <v>305</v>
      </c>
      <c r="M251">
        <v>99.815299999999993</v>
      </c>
      <c r="N251">
        <v>76</v>
      </c>
      <c r="O251">
        <v>105.917</v>
      </c>
      <c r="P251">
        <v>196</v>
      </c>
      <c r="Q251">
        <v>-9.0199599999999993</v>
      </c>
      <c r="R251">
        <v>267</v>
      </c>
      <c r="S251">
        <f t="shared" si="75"/>
        <v>-0.13248917135332758</v>
      </c>
      <c r="T251">
        <f t="shared" si="76"/>
        <v>268</v>
      </c>
      <c r="U251">
        <f t="shared" si="77"/>
        <v>639232.09326074505</v>
      </c>
      <c r="V251">
        <f t="shared" si="78"/>
        <v>307</v>
      </c>
      <c r="W251">
        <f t="shared" si="79"/>
        <v>25.521398934678952</v>
      </c>
      <c r="X251">
        <f t="shared" si="80"/>
        <v>224</v>
      </c>
      <c r="Y251">
        <f t="shared" si="81"/>
        <v>246</v>
      </c>
      <c r="Z251">
        <v>0.30690000000000001</v>
      </c>
      <c r="AA251">
        <f t="shared" si="82"/>
        <v>244</v>
      </c>
      <c r="AB251">
        <v>0.30109999999999998</v>
      </c>
      <c r="AC251">
        <f t="shared" si="83"/>
        <v>0.30399999999999999</v>
      </c>
      <c r="AD251">
        <f t="shared" si="84"/>
        <v>256</v>
      </c>
      <c r="AE251">
        <v>0.4022</v>
      </c>
      <c r="AF251">
        <f t="shared" si="85"/>
        <v>201</v>
      </c>
      <c r="AG251">
        <v>0.29680000000000001</v>
      </c>
      <c r="AH251">
        <f t="shared" si="86"/>
        <v>258</v>
      </c>
      <c r="AI251">
        <f t="shared" si="87"/>
        <v>256</v>
      </c>
      <c r="AJ251">
        <f>IF(C251=1,(AI251/Z251),REF)</f>
        <v>834.14793092212449</v>
      </c>
      <c r="AK251">
        <f t="shared" si="88"/>
        <v>251</v>
      </c>
      <c r="AL251">
        <f>IF(B251=1,(AI251/AC251),REF)</f>
        <v>842.1052631578948</v>
      </c>
      <c r="AM251">
        <f t="shared" si="89"/>
        <v>260</v>
      </c>
      <c r="AN251">
        <f t="shared" si="90"/>
        <v>251</v>
      </c>
      <c r="AO251" t="str">
        <f t="shared" si="91"/>
        <v>Hawaii</v>
      </c>
      <c r="AP251">
        <f t="shared" si="92"/>
        <v>0.17263106648015444</v>
      </c>
      <c r="AQ251">
        <f t="shared" si="93"/>
        <v>0.14802848896371773</v>
      </c>
      <c r="AR251">
        <f t="shared" si="94"/>
        <v>0.48084563301673333</v>
      </c>
      <c r="AS251" t="str">
        <f t="shared" si="95"/>
        <v>Hawaii</v>
      </c>
      <c r="AT251">
        <f t="shared" si="96"/>
        <v>250</v>
      </c>
      <c r="AU251">
        <f t="shared" si="97"/>
        <v>252.33333333333334</v>
      </c>
      <c r="AV251">
        <v>254</v>
      </c>
      <c r="AW251" t="str">
        <f t="shared" si="98"/>
        <v>Hawaii</v>
      </c>
      <c r="AX251" t="str">
        <f t="shared" si="99"/>
        <v/>
      </c>
      <c r="AY251">
        <v>250</v>
      </c>
    </row>
    <row r="252" spans="2:51" x14ac:dyDescent="0.25">
      <c r="B252">
        <v>1</v>
      </c>
      <c r="C252">
        <v>1</v>
      </c>
      <c r="D252" t="s">
        <v>205</v>
      </c>
      <c r="E252">
        <v>65.075900000000004</v>
      </c>
      <c r="F252">
        <v>329</v>
      </c>
      <c r="G252">
        <v>62.465000000000003</v>
      </c>
      <c r="H252">
        <v>344</v>
      </c>
      <c r="I252">
        <v>99.460899999999995</v>
      </c>
      <c r="J252">
        <v>254</v>
      </c>
      <c r="K252">
        <v>99.763499999999993</v>
      </c>
      <c r="L252">
        <v>257</v>
      </c>
      <c r="M252">
        <v>107.541</v>
      </c>
      <c r="N252">
        <v>260</v>
      </c>
      <c r="O252">
        <v>108.29</v>
      </c>
      <c r="P252">
        <v>245</v>
      </c>
      <c r="Q252">
        <v>-8.5261700000000005</v>
      </c>
      <c r="R252">
        <v>261</v>
      </c>
      <c r="S252">
        <f t="shared" si="75"/>
        <v>-0.13102392744472244</v>
      </c>
      <c r="T252">
        <f t="shared" si="76"/>
        <v>266</v>
      </c>
      <c r="U252">
        <f t="shared" si="77"/>
        <v>647684.54977150774</v>
      </c>
      <c r="V252">
        <f t="shared" si="78"/>
        <v>295</v>
      </c>
      <c r="W252">
        <f t="shared" si="79"/>
        <v>27.664395374019037</v>
      </c>
      <c r="X252">
        <f t="shared" si="80"/>
        <v>318</v>
      </c>
      <c r="Y252">
        <f t="shared" si="81"/>
        <v>292</v>
      </c>
      <c r="Z252">
        <v>0.34210000000000002</v>
      </c>
      <c r="AA252">
        <f t="shared" si="82"/>
        <v>224</v>
      </c>
      <c r="AB252">
        <v>0.15440000000000001</v>
      </c>
      <c r="AC252">
        <f t="shared" si="83"/>
        <v>0.24825000000000003</v>
      </c>
      <c r="AD252">
        <f t="shared" si="84"/>
        <v>280</v>
      </c>
      <c r="AE252">
        <v>0.54969999999999997</v>
      </c>
      <c r="AF252">
        <f t="shared" si="85"/>
        <v>142</v>
      </c>
      <c r="AG252">
        <v>0.22819999999999999</v>
      </c>
      <c r="AH252">
        <f t="shared" si="86"/>
        <v>285</v>
      </c>
      <c r="AI252">
        <f t="shared" si="87"/>
        <v>260</v>
      </c>
      <c r="AJ252">
        <f>IF(C252=1,(AI252/Z252),REF)</f>
        <v>760.01169248757674</v>
      </c>
      <c r="AK252">
        <f t="shared" si="88"/>
        <v>240</v>
      </c>
      <c r="AL252">
        <f>IF(B252=1,(AI252/AC252),REF)</f>
        <v>1047.3313192346425</v>
      </c>
      <c r="AM252">
        <f t="shared" si="89"/>
        <v>279</v>
      </c>
      <c r="AN252">
        <f t="shared" si="90"/>
        <v>240</v>
      </c>
      <c r="AO252" t="str">
        <f t="shared" si="91"/>
        <v>Milwaukee</v>
      </c>
      <c r="AP252">
        <f t="shared" si="92"/>
        <v>0.19423049616957488</v>
      </c>
      <c r="AQ252">
        <f t="shared" si="93"/>
        <v>0.11763085830894196</v>
      </c>
      <c r="AR252">
        <f t="shared" si="94"/>
        <v>0.47552420267639078</v>
      </c>
      <c r="AS252" t="str">
        <f t="shared" si="95"/>
        <v>Milwaukee</v>
      </c>
      <c r="AT252">
        <f t="shared" si="96"/>
        <v>251</v>
      </c>
      <c r="AU252">
        <f t="shared" si="97"/>
        <v>257</v>
      </c>
      <c r="AV252">
        <v>262</v>
      </c>
      <c r="AW252" t="str">
        <f t="shared" si="98"/>
        <v>Milwaukee</v>
      </c>
      <c r="AX252" t="str">
        <f t="shared" si="99"/>
        <v/>
      </c>
      <c r="AY252">
        <v>251</v>
      </c>
    </row>
    <row r="253" spans="2:51" x14ac:dyDescent="0.25">
      <c r="B253">
        <v>1</v>
      </c>
      <c r="C253">
        <v>1</v>
      </c>
      <c r="D253" t="s">
        <v>62</v>
      </c>
      <c r="E253">
        <v>68.444599999999994</v>
      </c>
      <c r="F253">
        <v>236</v>
      </c>
      <c r="G253">
        <v>67.522000000000006</v>
      </c>
      <c r="H253">
        <v>204</v>
      </c>
      <c r="I253">
        <v>95.130899999999997</v>
      </c>
      <c r="J253">
        <v>325</v>
      </c>
      <c r="K253">
        <v>98.367500000000007</v>
      </c>
      <c r="L253">
        <v>284</v>
      </c>
      <c r="M253">
        <v>103.569</v>
      </c>
      <c r="N253">
        <v>175</v>
      </c>
      <c r="O253">
        <v>102.673</v>
      </c>
      <c r="P253">
        <v>130</v>
      </c>
      <c r="Q253">
        <v>-4.3057499999999997</v>
      </c>
      <c r="R253">
        <v>215</v>
      </c>
      <c r="S253">
        <f t="shared" si="75"/>
        <v>-6.2904889501874436E-2</v>
      </c>
      <c r="T253">
        <f t="shared" si="76"/>
        <v>216</v>
      </c>
      <c r="U253">
        <f t="shared" si="77"/>
        <v>662281.24680900876</v>
      </c>
      <c r="V253">
        <f t="shared" si="78"/>
        <v>282</v>
      </c>
      <c r="W253">
        <f t="shared" si="79"/>
        <v>24.154097398013946</v>
      </c>
      <c r="X253">
        <f t="shared" si="80"/>
        <v>152</v>
      </c>
      <c r="Y253">
        <f t="shared" si="81"/>
        <v>184</v>
      </c>
      <c r="Z253">
        <v>0.26290000000000002</v>
      </c>
      <c r="AA253">
        <f t="shared" si="82"/>
        <v>270</v>
      </c>
      <c r="AB253">
        <v>0.39750000000000002</v>
      </c>
      <c r="AC253">
        <f t="shared" si="83"/>
        <v>0.33020000000000005</v>
      </c>
      <c r="AD253">
        <f t="shared" si="84"/>
        <v>244</v>
      </c>
      <c r="AE253">
        <v>0.3014</v>
      </c>
      <c r="AF253">
        <f t="shared" si="85"/>
        <v>245</v>
      </c>
      <c r="AG253">
        <v>0.24249999999999999</v>
      </c>
      <c r="AH253">
        <f t="shared" si="86"/>
        <v>276</v>
      </c>
      <c r="AI253">
        <f t="shared" si="87"/>
        <v>241.16666666666666</v>
      </c>
      <c r="AJ253">
        <f>IF(C253=1,(AI253/Z253),REF)</f>
        <v>917.33231900595911</v>
      </c>
      <c r="AK253">
        <f t="shared" si="88"/>
        <v>265</v>
      </c>
      <c r="AL253">
        <f>IF(B253=1,(AI253/AC253),REF)</f>
        <v>730.36543508984437</v>
      </c>
      <c r="AM253">
        <f t="shared" si="89"/>
        <v>241</v>
      </c>
      <c r="AN253">
        <f t="shared" si="90"/>
        <v>241</v>
      </c>
      <c r="AO253" t="str">
        <f t="shared" si="91"/>
        <v>Bradley</v>
      </c>
      <c r="AP253">
        <f t="shared" si="92"/>
        <v>0.14648200958898538</v>
      </c>
      <c r="AQ253">
        <f t="shared" si="93"/>
        <v>0.16367300745476668</v>
      </c>
      <c r="AR253">
        <f t="shared" si="94"/>
        <v>0.47448176441605172</v>
      </c>
      <c r="AS253" t="str">
        <f t="shared" si="95"/>
        <v>Bradley</v>
      </c>
      <c r="AT253">
        <f t="shared" si="96"/>
        <v>252</v>
      </c>
      <c r="AU253">
        <f t="shared" si="97"/>
        <v>245.66666666666666</v>
      </c>
      <c r="AV253">
        <v>252</v>
      </c>
      <c r="AW253" t="str">
        <f t="shared" si="98"/>
        <v>Bradley</v>
      </c>
      <c r="AX253" t="str">
        <f t="shared" si="99"/>
        <v/>
      </c>
      <c r="AY253">
        <v>252</v>
      </c>
    </row>
    <row r="254" spans="2:51" x14ac:dyDescent="0.25">
      <c r="B254">
        <v>1</v>
      </c>
      <c r="C254">
        <v>1</v>
      </c>
      <c r="D254" t="s">
        <v>280</v>
      </c>
      <c r="E254">
        <v>65.548699999999997</v>
      </c>
      <c r="F254">
        <v>321</v>
      </c>
      <c r="G254">
        <v>63.398699999999998</v>
      </c>
      <c r="H254">
        <v>331</v>
      </c>
      <c r="I254">
        <v>93.008300000000006</v>
      </c>
      <c r="J254">
        <v>337</v>
      </c>
      <c r="K254">
        <v>95.423299999999998</v>
      </c>
      <c r="L254">
        <v>323</v>
      </c>
      <c r="M254">
        <v>105.175</v>
      </c>
      <c r="N254">
        <v>210</v>
      </c>
      <c r="O254">
        <v>104.774</v>
      </c>
      <c r="P254">
        <v>176</v>
      </c>
      <c r="Q254">
        <v>-9.3503900000000009</v>
      </c>
      <c r="R254">
        <v>273</v>
      </c>
      <c r="S254">
        <f t="shared" si="75"/>
        <v>-0.14265271469914742</v>
      </c>
      <c r="T254">
        <f t="shared" si="76"/>
        <v>279</v>
      </c>
      <c r="U254">
        <f t="shared" si="77"/>
        <v>596860.64800040168</v>
      </c>
      <c r="V254">
        <f t="shared" si="78"/>
        <v>332</v>
      </c>
      <c r="W254">
        <f t="shared" si="79"/>
        <v>26.05202919645334</v>
      </c>
      <c r="X254">
        <f t="shared" si="80"/>
        <v>256</v>
      </c>
      <c r="Y254">
        <f t="shared" si="81"/>
        <v>267.5</v>
      </c>
      <c r="Z254">
        <v>0.31430000000000002</v>
      </c>
      <c r="AA254">
        <f t="shared" si="82"/>
        <v>239</v>
      </c>
      <c r="AB254">
        <v>0.2394</v>
      </c>
      <c r="AC254">
        <f t="shared" si="83"/>
        <v>0.27685000000000004</v>
      </c>
      <c r="AD254">
        <f t="shared" si="84"/>
        <v>268</v>
      </c>
      <c r="AE254">
        <v>0.28060000000000002</v>
      </c>
      <c r="AF254">
        <f t="shared" si="85"/>
        <v>253</v>
      </c>
      <c r="AG254">
        <v>0.21249999999999999</v>
      </c>
      <c r="AH254">
        <f t="shared" si="86"/>
        <v>293</v>
      </c>
      <c r="AI254">
        <f t="shared" si="87"/>
        <v>282.08333333333331</v>
      </c>
      <c r="AJ254">
        <f>IF(C254=1,(AI254/Z254),REF)</f>
        <v>897.49708346590296</v>
      </c>
      <c r="AK254">
        <f t="shared" si="88"/>
        <v>258</v>
      </c>
      <c r="AL254">
        <f>IF(B254=1,(AI254/AC254),REF)</f>
        <v>1018.903136475829</v>
      </c>
      <c r="AM254">
        <f t="shared" si="89"/>
        <v>275</v>
      </c>
      <c r="AN254">
        <f t="shared" si="90"/>
        <v>258</v>
      </c>
      <c r="AO254" t="str">
        <f t="shared" si="91"/>
        <v>Saint Louis</v>
      </c>
      <c r="AP254">
        <f t="shared" si="92"/>
        <v>0.1755041737957331</v>
      </c>
      <c r="AQ254">
        <f t="shared" si="93"/>
        <v>0.13163471441435229</v>
      </c>
      <c r="AR254">
        <f t="shared" si="94"/>
        <v>0.47263069653840861</v>
      </c>
      <c r="AS254" t="str">
        <f t="shared" si="95"/>
        <v>Saint Louis</v>
      </c>
      <c r="AT254">
        <f t="shared" si="96"/>
        <v>253</v>
      </c>
      <c r="AU254">
        <f t="shared" si="97"/>
        <v>259.66666666666669</v>
      </c>
      <c r="AV254">
        <v>264</v>
      </c>
      <c r="AW254" t="str">
        <f t="shared" si="98"/>
        <v>Saint Louis</v>
      </c>
      <c r="AX254" t="str">
        <f t="shared" si="99"/>
        <v/>
      </c>
      <c r="AY254">
        <v>253</v>
      </c>
    </row>
    <row r="255" spans="2:51" x14ac:dyDescent="0.25">
      <c r="B255">
        <v>1</v>
      </c>
      <c r="C255">
        <v>1</v>
      </c>
      <c r="D255" t="s">
        <v>296</v>
      </c>
      <c r="E255">
        <v>70.722099999999998</v>
      </c>
      <c r="F255">
        <v>107</v>
      </c>
      <c r="G255">
        <v>69.714699999999993</v>
      </c>
      <c r="H255">
        <v>86</v>
      </c>
      <c r="I255">
        <v>98.644499999999994</v>
      </c>
      <c r="J255">
        <v>268</v>
      </c>
      <c r="K255">
        <v>98.775000000000006</v>
      </c>
      <c r="L255">
        <v>275</v>
      </c>
      <c r="M255">
        <v>103.727</v>
      </c>
      <c r="N255">
        <v>181</v>
      </c>
      <c r="O255">
        <v>105.154</v>
      </c>
      <c r="P255">
        <v>184</v>
      </c>
      <c r="Q255">
        <v>-6.3787000000000003</v>
      </c>
      <c r="R255">
        <v>237</v>
      </c>
      <c r="S255">
        <f t="shared" si="75"/>
        <v>-9.0198113460997209E-2</v>
      </c>
      <c r="T255">
        <f t="shared" si="76"/>
        <v>237</v>
      </c>
      <c r="U255">
        <f t="shared" si="77"/>
        <v>690000.21285131248</v>
      </c>
      <c r="V255">
        <f t="shared" si="78"/>
        <v>252</v>
      </c>
      <c r="W255">
        <f t="shared" si="79"/>
        <v>24.286566905494027</v>
      </c>
      <c r="X255">
        <f t="shared" si="80"/>
        <v>159</v>
      </c>
      <c r="Y255">
        <f t="shared" si="81"/>
        <v>198</v>
      </c>
      <c r="Z255">
        <v>0.26729999999999998</v>
      </c>
      <c r="AA255">
        <f t="shared" si="82"/>
        <v>268</v>
      </c>
      <c r="AB255">
        <v>0.37169999999999997</v>
      </c>
      <c r="AC255">
        <f t="shared" si="83"/>
        <v>0.31950000000000001</v>
      </c>
      <c r="AD255">
        <f t="shared" si="84"/>
        <v>248</v>
      </c>
      <c r="AE255">
        <v>0.22389999999999999</v>
      </c>
      <c r="AF255">
        <f t="shared" si="85"/>
        <v>285</v>
      </c>
      <c r="AG255">
        <v>0.30909999999999999</v>
      </c>
      <c r="AH255">
        <f t="shared" si="86"/>
        <v>248</v>
      </c>
      <c r="AI255">
        <f t="shared" si="87"/>
        <v>244.66666666666666</v>
      </c>
      <c r="AJ255">
        <f>IF(C255=1,(AI255/Z255),REF)</f>
        <v>915.32610051128574</v>
      </c>
      <c r="AK255">
        <f t="shared" si="88"/>
        <v>264</v>
      </c>
      <c r="AL255">
        <f>IF(B255=1,(AI255/AC255),REF)</f>
        <v>765.77986437141362</v>
      </c>
      <c r="AM255">
        <f t="shared" si="89"/>
        <v>248</v>
      </c>
      <c r="AN255">
        <f t="shared" si="90"/>
        <v>248</v>
      </c>
      <c r="AO255" t="str">
        <f t="shared" si="91"/>
        <v>South Alabama</v>
      </c>
      <c r="AP255">
        <f t="shared" si="92"/>
        <v>0.14896620256179657</v>
      </c>
      <c r="AQ255">
        <f t="shared" si="93"/>
        <v>0.15743467420398274</v>
      </c>
      <c r="AR255">
        <f t="shared" si="94"/>
        <v>0.47217610268628574</v>
      </c>
      <c r="AS255" t="str">
        <f t="shared" si="95"/>
        <v>South Alabama</v>
      </c>
      <c r="AT255">
        <f t="shared" si="96"/>
        <v>254</v>
      </c>
      <c r="AU255">
        <f t="shared" si="97"/>
        <v>250</v>
      </c>
      <c r="AV255">
        <v>258</v>
      </c>
      <c r="AW255" t="str">
        <f t="shared" si="98"/>
        <v>South Alabama</v>
      </c>
      <c r="AX255" t="str">
        <f t="shared" si="99"/>
        <v/>
      </c>
      <c r="AY255">
        <v>254</v>
      </c>
    </row>
    <row r="256" spans="2:51" x14ac:dyDescent="0.25">
      <c r="B256">
        <v>1</v>
      </c>
      <c r="C256">
        <v>1</v>
      </c>
      <c r="D256" t="s">
        <v>348</v>
      </c>
      <c r="E256">
        <v>70.415599999999998</v>
      </c>
      <c r="F256">
        <v>122</v>
      </c>
      <c r="G256">
        <v>68.224400000000003</v>
      </c>
      <c r="H256">
        <v>166</v>
      </c>
      <c r="I256">
        <v>96.307199999999995</v>
      </c>
      <c r="J256">
        <v>314</v>
      </c>
      <c r="K256">
        <v>98.148899999999998</v>
      </c>
      <c r="L256">
        <v>287</v>
      </c>
      <c r="M256">
        <v>105.664</v>
      </c>
      <c r="N256">
        <v>221</v>
      </c>
      <c r="O256">
        <v>105.407</v>
      </c>
      <c r="P256">
        <v>190</v>
      </c>
      <c r="Q256">
        <v>-7.2580299999999998</v>
      </c>
      <c r="R256">
        <v>249</v>
      </c>
      <c r="S256">
        <f t="shared" si="75"/>
        <v>-0.1030751708428246</v>
      </c>
      <c r="T256">
        <f t="shared" si="76"/>
        <v>249</v>
      </c>
      <c r="U256">
        <f t="shared" si="77"/>
        <v>678328.02063569485</v>
      </c>
      <c r="V256">
        <f t="shared" si="78"/>
        <v>262</v>
      </c>
      <c r="W256">
        <f t="shared" si="79"/>
        <v>24.48624782223753</v>
      </c>
      <c r="X256">
        <f t="shared" si="80"/>
        <v>171</v>
      </c>
      <c r="Y256">
        <f t="shared" si="81"/>
        <v>210</v>
      </c>
      <c r="Z256">
        <v>0.25900000000000001</v>
      </c>
      <c r="AA256">
        <f t="shared" si="82"/>
        <v>273</v>
      </c>
      <c r="AB256">
        <v>0.39739999999999998</v>
      </c>
      <c r="AC256">
        <f t="shared" si="83"/>
        <v>0.32819999999999999</v>
      </c>
      <c r="AD256">
        <f t="shared" si="84"/>
        <v>245</v>
      </c>
      <c r="AE256">
        <v>0.1522</v>
      </c>
      <c r="AF256">
        <f t="shared" si="85"/>
        <v>310</v>
      </c>
      <c r="AG256">
        <v>0.44130000000000003</v>
      </c>
      <c r="AH256">
        <f t="shared" si="86"/>
        <v>185</v>
      </c>
      <c r="AI256">
        <f t="shared" si="87"/>
        <v>243.5</v>
      </c>
      <c r="AJ256">
        <f>IF(C256=1,(AI256/Z256),REF)</f>
        <v>940.15444015444018</v>
      </c>
      <c r="AK256">
        <f t="shared" si="88"/>
        <v>266</v>
      </c>
      <c r="AL256">
        <f>IF(B256=1,(AI256/AC256),REF)</f>
        <v>741.92565508836083</v>
      </c>
      <c r="AM256">
        <f t="shared" si="89"/>
        <v>244</v>
      </c>
      <c r="AN256">
        <f t="shared" si="90"/>
        <v>244</v>
      </c>
      <c r="AO256" t="str">
        <f t="shared" si="91"/>
        <v>UNLV</v>
      </c>
      <c r="AP256">
        <f t="shared" si="92"/>
        <v>0.14395482195462056</v>
      </c>
      <c r="AQ256">
        <f t="shared" si="93"/>
        <v>0.16236261903692395</v>
      </c>
      <c r="AR256">
        <f t="shared" si="94"/>
        <v>0.47212466732750347</v>
      </c>
      <c r="AS256" t="str">
        <f t="shared" si="95"/>
        <v>UNLV</v>
      </c>
      <c r="AT256">
        <f t="shared" si="96"/>
        <v>255</v>
      </c>
      <c r="AU256">
        <f t="shared" si="97"/>
        <v>248</v>
      </c>
      <c r="AV256">
        <v>255</v>
      </c>
      <c r="AW256" t="str">
        <f t="shared" si="98"/>
        <v>UNLV</v>
      </c>
      <c r="AX256" t="str">
        <f t="shared" si="99"/>
        <v/>
      </c>
      <c r="AY256">
        <v>255</v>
      </c>
    </row>
    <row r="257" spans="2:51" x14ac:dyDescent="0.25">
      <c r="B257">
        <v>1</v>
      </c>
      <c r="C257">
        <v>1</v>
      </c>
      <c r="D257" t="s">
        <v>303</v>
      </c>
      <c r="E257">
        <v>69.197900000000004</v>
      </c>
      <c r="F257">
        <v>195</v>
      </c>
      <c r="G257">
        <v>67.043499999999995</v>
      </c>
      <c r="H257">
        <v>224</v>
      </c>
      <c r="I257">
        <v>100.723</v>
      </c>
      <c r="J257">
        <v>232</v>
      </c>
      <c r="K257">
        <v>97.818299999999994</v>
      </c>
      <c r="L257">
        <v>293</v>
      </c>
      <c r="M257">
        <v>99.5685</v>
      </c>
      <c r="N257">
        <v>72</v>
      </c>
      <c r="O257">
        <v>103.855</v>
      </c>
      <c r="P257">
        <v>162</v>
      </c>
      <c r="Q257">
        <v>-6.0364199999999997</v>
      </c>
      <c r="R257">
        <v>231</v>
      </c>
      <c r="S257">
        <f t="shared" si="75"/>
        <v>-8.7238196534866086E-2</v>
      </c>
      <c r="T257">
        <f t="shared" si="76"/>
        <v>233</v>
      </c>
      <c r="U257">
        <f t="shared" si="77"/>
        <v>662114.55750877678</v>
      </c>
      <c r="V257">
        <f t="shared" si="78"/>
        <v>283</v>
      </c>
      <c r="W257">
        <f t="shared" si="79"/>
        <v>24.33273583621158</v>
      </c>
      <c r="X257">
        <f t="shared" si="80"/>
        <v>163</v>
      </c>
      <c r="Y257">
        <f t="shared" si="81"/>
        <v>198</v>
      </c>
      <c r="Z257">
        <v>0.23569999999999999</v>
      </c>
      <c r="AA257">
        <f t="shared" si="82"/>
        <v>281</v>
      </c>
      <c r="AB257">
        <v>0.46870000000000001</v>
      </c>
      <c r="AC257">
        <f t="shared" si="83"/>
        <v>0.35220000000000001</v>
      </c>
      <c r="AD257">
        <f t="shared" si="84"/>
        <v>233</v>
      </c>
      <c r="AE257">
        <v>0.26400000000000001</v>
      </c>
      <c r="AF257">
        <f t="shared" si="85"/>
        <v>262</v>
      </c>
      <c r="AG257">
        <v>0.32990000000000003</v>
      </c>
      <c r="AH257">
        <f t="shared" si="86"/>
        <v>242</v>
      </c>
      <c r="AI257">
        <f t="shared" si="87"/>
        <v>241.83333333333334</v>
      </c>
      <c r="AJ257">
        <f>IF(C257=1,(AI257/Z257),REF)</f>
        <v>1026.0217790977231</v>
      </c>
      <c r="AK257">
        <f t="shared" si="88"/>
        <v>275</v>
      </c>
      <c r="AL257">
        <f>IF(B257=1,(AI257/AC257),REF)</f>
        <v>686.63638084421734</v>
      </c>
      <c r="AM257">
        <f t="shared" si="89"/>
        <v>235</v>
      </c>
      <c r="AN257">
        <f t="shared" si="90"/>
        <v>233</v>
      </c>
      <c r="AO257" t="str">
        <f t="shared" si="91"/>
        <v>Southeastern Louisiana</v>
      </c>
      <c r="AP257">
        <f t="shared" si="92"/>
        <v>0.12986445502725338</v>
      </c>
      <c r="AQ257">
        <f t="shared" si="93"/>
        <v>0.17593045278769187</v>
      </c>
      <c r="AR257">
        <f t="shared" si="94"/>
        <v>0.47180235180135127</v>
      </c>
      <c r="AS257" t="str">
        <f t="shared" si="95"/>
        <v>Southeastern Louisiana</v>
      </c>
      <c r="AT257">
        <f t="shared" si="96"/>
        <v>256</v>
      </c>
      <c r="AU257">
        <f t="shared" si="97"/>
        <v>240.66666666666666</v>
      </c>
      <c r="AV257">
        <v>240</v>
      </c>
      <c r="AW257" t="str">
        <f t="shared" si="98"/>
        <v>Southeastern Louisiana</v>
      </c>
      <c r="AX257" t="str">
        <f t="shared" si="99"/>
        <v/>
      </c>
      <c r="AY257">
        <v>256</v>
      </c>
    </row>
    <row r="258" spans="2:51" x14ac:dyDescent="0.25">
      <c r="B258">
        <v>1</v>
      </c>
      <c r="C258">
        <v>1</v>
      </c>
      <c r="D258" t="s">
        <v>63</v>
      </c>
      <c r="E258">
        <v>71.814300000000003</v>
      </c>
      <c r="F258">
        <v>63</v>
      </c>
      <c r="G258">
        <v>71.113500000000002</v>
      </c>
      <c r="H258">
        <v>42</v>
      </c>
      <c r="I258">
        <v>104.09399999999999</v>
      </c>
      <c r="J258">
        <v>161</v>
      </c>
      <c r="K258">
        <v>104.083</v>
      </c>
      <c r="L258">
        <v>179</v>
      </c>
      <c r="M258">
        <v>110.71299999999999</v>
      </c>
      <c r="N258">
        <v>323</v>
      </c>
      <c r="O258">
        <v>113.905</v>
      </c>
      <c r="P258">
        <v>324</v>
      </c>
      <c r="Q258">
        <v>-9.8225800000000003</v>
      </c>
      <c r="R258">
        <v>277</v>
      </c>
      <c r="S258">
        <f t="shared" ref="S258:S321" si="100">(K258-O258)/E258</f>
        <v>-0.1367694177900502</v>
      </c>
      <c r="T258">
        <f t="shared" ref="T258:T321" si="101">RANK(S258,S:S,0)</f>
        <v>273</v>
      </c>
      <c r="U258">
        <f t="shared" ref="U258:U321" si="102">(K258^2)*E258</f>
        <v>777983.76560391265</v>
      </c>
      <c r="V258">
        <f t="shared" ref="V258:V321" si="103">RANK(U258,U:U,0)</f>
        <v>152</v>
      </c>
      <c r="W258">
        <f t="shared" ref="W258:W321" si="104">O258^1.6/E258</f>
        <v>27.180505523930361</v>
      </c>
      <c r="X258">
        <f t="shared" ref="X258:X321" si="105">RANK(W258,W:W,1)</f>
        <v>304</v>
      </c>
      <c r="Y258">
        <f t="shared" ref="Y258:Y321" si="106">AVERAGE(X258,T258)</f>
        <v>288.5</v>
      </c>
      <c r="Z258">
        <v>0.31590000000000001</v>
      </c>
      <c r="AA258">
        <f t="shared" ref="AA258:AA321" si="107">RANK(Z258,Z:Z,0)</f>
        <v>237</v>
      </c>
      <c r="AB258">
        <v>0.2074</v>
      </c>
      <c r="AC258">
        <f t="shared" ref="AC258:AC321" si="108">(Z258+AB258)/2</f>
        <v>0.26164999999999999</v>
      </c>
      <c r="AD258">
        <f t="shared" ref="AD258:AD321" si="109">RANK(AC258,AC:AC,0)</f>
        <v>273</v>
      </c>
      <c r="AE258">
        <v>0.3125</v>
      </c>
      <c r="AF258">
        <f t="shared" ref="AF258:AF321" si="110">RANK(AE258,AE:AE,0)</f>
        <v>241</v>
      </c>
      <c r="AG258">
        <v>0.2409</v>
      </c>
      <c r="AH258">
        <f t="shared" ref="AH258:AH321" si="111">RANK(AG258,AG:AG,0)</f>
        <v>277</v>
      </c>
      <c r="AI258">
        <f t="shared" ref="AI258:AI321" si="112">(T258+V258+(AD258+AF258)+AH258+Y258)/6</f>
        <v>250.75</v>
      </c>
      <c r="AJ258">
        <f>IF(C258=1,(AI258/Z258),REF)</f>
        <v>793.76384931940481</v>
      </c>
      <c r="AK258">
        <f t="shared" ref="AK258:AK321" si="113">RANK(AJ258,AJ:AJ,1)</f>
        <v>247</v>
      </c>
      <c r="AL258">
        <f>IF(B258=1,(AI258/AC258),REF)</f>
        <v>958.34129562392513</v>
      </c>
      <c r="AM258">
        <f t="shared" ref="AM258:AM321" si="114">RANK(AL258,AL:AL,1)</f>
        <v>270</v>
      </c>
      <c r="AN258">
        <f t="shared" ref="AN258:AN321" si="115">MIN(AK258,AM258,AD258)</f>
        <v>247</v>
      </c>
      <c r="AO258" t="str">
        <f t="shared" ref="AO258:AO321" si="116">D258</f>
        <v>Brown</v>
      </c>
      <c r="AP258">
        <f t="shared" ref="AP258:AP321" si="117">(Z258*(($BD$2)/((AJ258)))^(1/10))</f>
        <v>0.17857755277832915</v>
      </c>
      <c r="AQ258">
        <f t="shared" ref="AQ258:AQ321" si="118">(AC258*(($BC$2)/((AL258)))^(1/8))</f>
        <v>0.12536411347172405</v>
      </c>
      <c r="AR258">
        <f t="shared" ref="AR258:AR321" si="119">((AP258+AQ258)/2)^(1/2.5)</f>
        <v>0.47065653993207596</v>
      </c>
      <c r="AS258" t="str">
        <f t="shared" ref="AS258:AS321" si="120">AO258</f>
        <v>Brown</v>
      </c>
      <c r="AT258">
        <f t="shared" ref="AT258:AT321" si="121">RANK(AR258,AR:AR,0)</f>
        <v>257</v>
      </c>
      <c r="AU258">
        <f t="shared" ref="AU258:AU321" si="122">(AT258+AN258+AD258)/3</f>
        <v>259</v>
      </c>
      <c r="AV258">
        <v>265</v>
      </c>
      <c r="AW258" t="str">
        <f t="shared" ref="AW258:AW321" si="123">AS258</f>
        <v>Brown</v>
      </c>
      <c r="AX258" t="str">
        <f t="shared" ref="AX258:AX321" si="124">IF(OR(((RANK(Z258,Z:Z,0))&lt;17),(RANK(AB258,AB:AB,0)&lt;17)),"y","")</f>
        <v/>
      </c>
      <c r="AY258">
        <v>257</v>
      </c>
    </row>
    <row r="259" spans="2:51" x14ac:dyDescent="0.25">
      <c r="B259">
        <v>1</v>
      </c>
      <c r="C259">
        <v>1</v>
      </c>
      <c r="D259" t="s">
        <v>168</v>
      </c>
      <c r="E259">
        <v>71.082099999999997</v>
      </c>
      <c r="F259">
        <v>89</v>
      </c>
      <c r="G259">
        <v>69.306399999999996</v>
      </c>
      <c r="H259">
        <v>100</v>
      </c>
      <c r="I259">
        <v>104.73099999999999</v>
      </c>
      <c r="J259">
        <v>150</v>
      </c>
      <c r="K259">
        <v>102.59</v>
      </c>
      <c r="L259">
        <v>208</v>
      </c>
      <c r="M259">
        <v>108.559</v>
      </c>
      <c r="N259">
        <v>282</v>
      </c>
      <c r="O259">
        <v>109.873</v>
      </c>
      <c r="P259">
        <v>280</v>
      </c>
      <c r="Q259">
        <v>-7.2824600000000004</v>
      </c>
      <c r="R259">
        <v>250</v>
      </c>
      <c r="S259">
        <f t="shared" si="100"/>
        <v>-0.10245898756508322</v>
      </c>
      <c r="T259">
        <f t="shared" si="101"/>
        <v>248</v>
      </c>
      <c r="U259">
        <f t="shared" si="102"/>
        <v>748118.35363500996</v>
      </c>
      <c r="V259">
        <f t="shared" si="103"/>
        <v>192</v>
      </c>
      <c r="W259">
        <f t="shared" si="104"/>
        <v>25.921809974605733</v>
      </c>
      <c r="X259">
        <f t="shared" si="105"/>
        <v>251</v>
      </c>
      <c r="Y259">
        <f t="shared" si="106"/>
        <v>249.5</v>
      </c>
      <c r="Z259">
        <v>0.29520000000000002</v>
      </c>
      <c r="AA259">
        <f t="shared" si="107"/>
        <v>253</v>
      </c>
      <c r="AB259">
        <v>0.26640000000000003</v>
      </c>
      <c r="AC259">
        <f t="shared" si="108"/>
        <v>0.28080000000000005</v>
      </c>
      <c r="AD259">
        <f t="shared" si="109"/>
        <v>264</v>
      </c>
      <c r="AE259">
        <v>0.3342</v>
      </c>
      <c r="AF259">
        <f t="shared" si="110"/>
        <v>234</v>
      </c>
      <c r="AG259">
        <v>0.19259999999999999</v>
      </c>
      <c r="AH259">
        <f t="shared" si="111"/>
        <v>302</v>
      </c>
      <c r="AI259">
        <f t="shared" si="112"/>
        <v>248.25</v>
      </c>
      <c r="AJ259">
        <f>IF(C259=1,(AI259/Z259),REF)</f>
        <v>840.95528455284546</v>
      </c>
      <c r="AK259">
        <f t="shared" si="113"/>
        <v>253</v>
      </c>
      <c r="AL259">
        <f>IF(B259=1,(AI259/AC259),REF)</f>
        <v>884.08119658119642</v>
      </c>
      <c r="AM259">
        <f t="shared" si="114"/>
        <v>264</v>
      </c>
      <c r="AN259">
        <f t="shared" si="115"/>
        <v>253</v>
      </c>
      <c r="AO259" t="str">
        <f t="shared" si="116"/>
        <v>Kennesaw St.</v>
      </c>
      <c r="AP259">
        <f t="shared" si="117"/>
        <v>0.16591491753878096</v>
      </c>
      <c r="AQ259">
        <f t="shared" si="118"/>
        <v>0.13590270604920557</v>
      </c>
      <c r="AR259">
        <f t="shared" si="119"/>
        <v>0.46933813132270186</v>
      </c>
      <c r="AS259" t="str">
        <f t="shared" si="120"/>
        <v>Kennesaw St.</v>
      </c>
      <c r="AT259">
        <f t="shared" si="121"/>
        <v>258</v>
      </c>
      <c r="AU259">
        <f t="shared" si="122"/>
        <v>258.33333333333331</v>
      </c>
      <c r="AV259">
        <v>263</v>
      </c>
      <c r="AW259" t="str">
        <f t="shared" si="123"/>
        <v>Kennesaw St.</v>
      </c>
      <c r="AX259" t="str">
        <f t="shared" si="124"/>
        <v/>
      </c>
      <c r="AY259">
        <v>258</v>
      </c>
    </row>
    <row r="260" spans="2:51" x14ac:dyDescent="0.25">
      <c r="B260">
        <v>1</v>
      </c>
      <c r="C260">
        <v>1</v>
      </c>
      <c r="D260" t="s">
        <v>121</v>
      </c>
      <c r="E260">
        <v>69.831299999999999</v>
      </c>
      <c r="F260">
        <v>155</v>
      </c>
      <c r="G260">
        <v>68.801699999999997</v>
      </c>
      <c r="H260">
        <v>123</v>
      </c>
      <c r="I260">
        <v>97.881600000000006</v>
      </c>
      <c r="J260">
        <v>287</v>
      </c>
      <c r="K260">
        <v>98.489699999999999</v>
      </c>
      <c r="L260">
        <v>281</v>
      </c>
      <c r="M260">
        <v>106.288</v>
      </c>
      <c r="N260">
        <v>232</v>
      </c>
      <c r="O260">
        <v>107.795</v>
      </c>
      <c r="P260">
        <v>233</v>
      </c>
      <c r="Q260">
        <v>-9.3050899999999999</v>
      </c>
      <c r="R260">
        <v>272</v>
      </c>
      <c r="S260">
        <f t="shared" si="100"/>
        <v>-0.13325399928112469</v>
      </c>
      <c r="T260">
        <f t="shared" si="101"/>
        <v>271</v>
      </c>
      <c r="U260">
        <f t="shared" si="102"/>
        <v>677379.04314257263</v>
      </c>
      <c r="V260">
        <f t="shared" si="103"/>
        <v>263</v>
      </c>
      <c r="W260">
        <f t="shared" si="104"/>
        <v>25.592202289274454</v>
      </c>
      <c r="X260">
        <f t="shared" si="105"/>
        <v>228</v>
      </c>
      <c r="Y260">
        <f t="shared" si="106"/>
        <v>249.5</v>
      </c>
      <c r="Z260">
        <v>0.3216</v>
      </c>
      <c r="AA260">
        <f t="shared" si="107"/>
        <v>234</v>
      </c>
      <c r="AB260">
        <v>0.186</v>
      </c>
      <c r="AC260">
        <f t="shared" si="108"/>
        <v>0.25380000000000003</v>
      </c>
      <c r="AD260">
        <f t="shared" si="109"/>
        <v>277</v>
      </c>
      <c r="AE260">
        <v>0.2387</v>
      </c>
      <c r="AF260">
        <f t="shared" si="110"/>
        <v>274</v>
      </c>
      <c r="AG260">
        <v>0.32829999999999998</v>
      </c>
      <c r="AH260">
        <f t="shared" si="111"/>
        <v>244</v>
      </c>
      <c r="AI260">
        <f t="shared" si="112"/>
        <v>263.08333333333331</v>
      </c>
      <c r="AJ260">
        <f>IF(C260=1,(AI260/Z260),REF)</f>
        <v>818.04519071310108</v>
      </c>
      <c r="AK260">
        <f t="shared" si="113"/>
        <v>250</v>
      </c>
      <c r="AL260">
        <f>IF(B260=1,(AI260/AC260),REF)</f>
        <v>1036.5773574993432</v>
      </c>
      <c r="AM260">
        <f t="shared" si="114"/>
        <v>278</v>
      </c>
      <c r="AN260">
        <f t="shared" si="115"/>
        <v>250</v>
      </c>
      <c r="AO260" t="str">
        <f t="shared" si="116"/>
        <v>Florida Atlantic</v>
      </c>
      <c r="AP260">
        <f t="shared" si="117"/>
        <v>0.18125278288501107</v>
      </c>
      <c r="AQ260">
        <f t="shared" si="118"/>
        <v>0.12041592415586196</v>
      </c>
      <c r="AR260">
        <f t="shared" si="119"/>
        <v>0.46924548920158993</v>
      </c>
      <c r="AS260" t="str">
        <f t="shared" si="120"/>
        <v>Florida Atlantic</v>
      </c>
      <c r="AT260">
        <f t="shared" si="121"/>
        <v>259</v>
      </c>
      <c r="AU260">
        <f t="shared" si="122"/>
        <v>262</v>
      </c>
      <c r="AV260">
        <v>269</v>
      </c>
      <c r="AW260" t="str">
        <f t="shared" si="123"/>
        <v>Florida Atlantic</v>
      </c>
      <c r="AX260" t="str">
        <f t="shared" si="124"/>
        <v/>
      </c>
      <c r="AY260">
        <v>259</v>
      </c>
    </row>
    <row r="261" spans="2:51" x14ac:dyDescent="0.25">
      <c r="B261">
        <v>1</v>
      </c>
      <c r="C261">
        <v>1</v>
      </c>
      <c r="D261" t="s">
        <v>313</v>
      </c>
      <c r="E261">
        <v>68.691900000000004</v>
      </c>
      <c r="F261">
        <v>224</v>
      </c>
      <c r="G261">
        <v>66.349299999999999</v>
      </c>
      <c r="H261">
        <v>258</v>
      </c>
      <c r="I261">
        <v>98.581000000000003</v>
      </c>
      <c r="J261">
        <v>272</v>
      </c>
      <c r="K261">
        <v>96.730999999999995</v>
      </c>
      <c r="L261">
        <v>307</v>
      </c>
      <c r="M261">
        <v>99.301699999999997</v>
      </c>
      <c r="N261">
        <v>67</v>
      </c>
      <c r="O261">
        <v>102.223</v>
      </c>
      <c r="P261">
        <v>119</v>
      </c>
      <c r="Q261">
        <v>-5.4921199999999999</v>
      </c>
      <c r="R261">
        <v>225</v>
      </c>
      <c r="S261">
        <f t="shared" si="100"/>
        <v>-7.9951202397953822E-2</v>
      </c>
      <c r="T261">
        <f t="shared" si="101"/>
        <v>227</v>
      </c>
      <c r="U261">
        <f t="shared" si="102"/>
        <v>642742.30222117587</v>
      </c>
      <c r="V261">
        <f t="shared" si="103"/>
        <v>303</v>
      </c>
      <c r="W261">
        <f t="shared" si="104"/>
        <v>23.898589342060244</v>
      </c>
      <c r="X261">
        <f t="shared" si="105"/>
        <v>138</v>
      </c>
      <c r="Y261">
        <f t="shared" si="106"/>
        <v>182.5</v>
      </c>
      <c r="Z261">
        <v>0.222</v>
      </c>
      <c r="AA261">
        <f t="shared" si="107"/>
        <v>288</v>
      </c>
      <c r="AB261">
        <v>0.4919</v>
      </c>
      <c r="AC261">
        <f t="shared" si="108"/>
        <v>0.35694999999999999</v>
      </c>
      <c r="AD261">
        <f t="shared" si="109"/>
        <v>229</v>
      </c>
      <c r="AE261">
        <v>0.27950000000000003</v>
      </c>
      <c r="AF261">
        <f t="shared" si="110"/>
        <v>255</v>
      </c>
      <c r="AG261">
        <v>0.15720000000000001</v>
      </c>
      <c r="AH261">
        <f t="shared" si="111"/>
        <v>321</v>
      </c>
      <c r="AI261">
        <f t="shared" si="112"/>
        <v>252.91666666666666</v>
      </c>
      <c r="AJ261">
        <f>IF(C261=1,(AI261/Z261),REF)</f>
        <v>1139.2642642642643</v>
      </c>
      <c r="AK261">
        <f t="shared" si="113"/>
        <v>283</v>
      </c>
      <c r="AL261">
        <f>IF(B261=1,(AI261/AC261),REF)</f>
        <v>708.54928327963762</v>
      </c>
      <c r="AM261">
        <f t="shared" si="114"/>
        <v>239</v>
      </c>
      <c r="AN261">
        <f t="shared" si="115"/>
        <v>229</v>
      </c>
      <c r="AO261" t="str">
        <f t="shared" si="116"/>
        <v>Stephen F. Austin</v>
      </c>
      <c r="AP261">
        <f t="shared" si="117"/>
        <v>0.12104222540329065</v>
      </c>
      <c r="AQ261">
        <f t="shared" si="118"/>
        <v>0.17760437041441773</v>
      </c>
      <c r="AR261">
        <f t="shared" si="119"/>
        <v>0.46735945073271096</v>
      </c>
      <c r="AS261" t="str">
        <f t="shared" si="120"/>
        <v>Stephen F. Austin</v>
      </c>
      <c r="AT261">
        <f t="shared" si="121"/>
        <v>260</v>
      </c>
      <c r="AU261">
        <f t="shared" si="122"/>
        <v>239.33333333333334</v>
      </c>
      <c r="AV261">
        <v>245</v>
      </c>
      <c r="AW261" t="str">
        <f t="shared" si="123"/>
        <v>Stephen F. Austin</v>
      </c>
      <c r="AX261" t="str">
        <f t="shared" si="124"/>
        <v/>
      </c>
      <c r="AY261">
        <v>260</v>
      </c>
    </row>
    <row r="262" spans="2:51" x14ac:dyDescent="0.25">
      <c r="B262">
        <v>1</v>
      </c>
      <c r="C262">
        <v>1</v>
      </c>
      <c r="D262" t="s">
        <v>302</v>
      </c>
      <c r="E262">
        <v>69.930300000000003</v>
      </c>
      <c r="F262">
        <v>153</v>
      </c>
      <c r="G262">
        <v>68.4542</v>
      </c>
      <c r="H262">
        <v>148</v>
      </c>
      <c r="I262">
        <v>104.78700000000001</v>
      </c>
      <c r="J262">
        <v>148</v>
      </c>
      <c r="K262">
        <v>103.254</v>
      </c>
      <c r="L262">
        <v>191</v>
      </c>
      <c r="M262">
        <v>107.048</v>
      </c>
      <c r="N262">
        <v>248</v>
      </c>
      <c r="O262">
        <v>109.249</v>
      </c>
      <c r="P262">
        <v>266</v>
      </c>
      <c r="Q262">
        <v>-5.9948800000000002</v>
      </c>
      <c r="R262">
        <v>229</v>
      </c>
      <c r="S262">
        <f t="shared" si="100"/>
        <v>-8.5728217954162786E-2</v>
      </c>
      <c r="T262">
        <f t="shared" si="101"/>
        <v>231</v>
      </c>
      <c r="U262">
        <f t="shared" si="102"/>
        <v>745554.09734043491</v>
      </c>
      <c r="V262">
        <f t="shared" si="103"/>
        <v>197</v>
      </c>
      <c r="W262">
        <f t="shared" si="104"/>
        <v>26.109740848132986</v>
      </c>
      <c r="X262">
        <f t="shared" si="105"/>
        <v>260</v>
      </c>
      <c r="Y262">
        <f t="shared" si="106"/>
        <v>245.5</v>
      </c>
      <c r="Z262">
        <v>0.2351</v>
      </c>
      <c r="AA262">
        <f t="shared" si="107"/>
        <v>283</v>
      </c>
      <c r="AB262">
        <v>0.44919999999999999</v>
      </c>
      <c r="AC262">
        <f t="shared" si="108"/>
        <v>0.34215000000000001</v>
      </c>
      <c r="AD262">
        <f t="shared" si="109"/>
        <v>237</v>
      </c>
      <c r="AE262">
        <v>0.2288</v>
      </c>
      <c r="AF262">
        <f t="shared" si="110"/>
        <v>280</v>
      </c>
      <c r="AG262">
        <v>0.18010000000000001</v>
      </c>
      <c r="AH262">
        <f t="shared" si="111"/>
        <v>311</v>
      </c>
      <c r="AI262">
        <f t="shared" si="112"/>
        <v>250.25</v>
      </c>
      <c r="AJ262">
        <f>IF(C262=1,(AI262/Z262),REF)</f>
        <v>1064.4406635474265</v>
      </c>
      <c r="AK262">
        <f t="shared" si="113"/>
        <v>279</v>
      </c>
      <c r="AL262">
        <f>IF(B262=1,(AI262/AC262),REF)</f>
        <v>731.40435481513953</v>
      </c>
      <c r="AM262">
        <f t="shared" si="114"/>
        <v>242</v>
      </c>
      <c r="AN262">
        <f t="shared" si="115"/>
        <v>237</v>
      </c>
      <c r="AO262" t="str">
        <f t="shared" si="116"/>
        <v>Southeast Missouri St.</v>
      </c>
      <c r="AP262">
        <f t="shared" si="117"/>
        <v>0.12905857222748868</v>
      </c>
      <c r="AQ262">
        <f t="shared" si="118"/>
        <v>0.16956623280615646</v>
      </c>
      <c r="AR262">
        <f t="shared" si="119"/>
        <v>0.46734581005915504</v>
      </c>
      <c r="AS262" t="str">
        <f t="shared" si="120"/>
        <v>Southeast Missouri St.</v>
      </c>
      <c r="AT262">
        <f t="shared" si="121"/>
        <v>261</v>
      </c>
      <c r="AU262">
        <f t="shared" si="122"/>
        <v>245</v>
      </c>
      <c r="AV262">
        <v>247</v>
      </c>
      <c r="AW262" t="str">
        <f t="shared" si="123"/>
        <v>Southeast Missouri St.</v>
      </c>
      <c r="AX262" t="str">
        <f t="shared" si="124"/>
        <v/>
      </c>
      <c r="AY262">
        <v>261</v>
      </c>
    </row>
    <row r="263" spans="2:51" x14ac:dyDescent="0.25">
      <c r="B263">
        <v>1</v>
      </c>
      <c r="C263">
        <v>1</v>
      </c>
      <c r="D263" t="s">
        <v>104</v>
      </c>
      <c r="E263">
        <v>70.239800000000002</v>
      </c>
      <c r="F263">
        <v>131</v>
      </c>
      <c r="G263">
        <v>69.514399999999995</v>
      </c>
      <c r="H263">
        <v>94</v>
      </c>
      <c r="I263">
        <v>99.951599999999999</v>
      </c>
      <c r="J263">
        <v>246</v>
      </c>
      <c r="K263">
        <v>102.886</v>
      </c>
      <c r="L263">
        <v>200</v>
      </c>
      <c r="M263">
        <v>109.63</v>
      </c>
      <c r="N263">
        <v>305</v>
      </c>
      <c r="O263">
        <v>111.074</v>
      </c>
      <c r="P263">
        <v>300</v>
      </c>
      <c r="Q263">
        <v>-8.1878799999999998</v>
      </c>
      <c r="R263">
        <v>260</v>
      </c>
      <c r="S263">
        <f t="shared" si="100"/>
        <v>-0.11657208591140639</v>
      </c>
      <c r="T263">
        <f t="shared" si="101"/>
        <v>258</v>
      </c>
      <c r="U263">
        <f t="shared" si="102"/>
        <v>743525.43957324082</v>
      </c>
      <c r="V263">
        <f t="shared" si="103"/>
        <v>199</v>
      </c>
      <c r="W263">
        <f t="shared" si="104"/>
        <v>26.692951223338298</v>
      </c>
      <c r="X263">
        <f t="shared" si="105"/>
        <v>287</v>
      </c>
      <c r="Y263">
        <f t="shared" si="106"/>
        <v>272.5</v>
      </c>
      <c r="Z263">
        <v>0.23769999999999999</v>
      </c>
      <c r="AA263">
        <f t="shared" si="107"/>
        <v>280</v>
      </c>
      <c r="AB263">
        <v>0.43769999999999998</v>
      </c>
      <c r="AC263">
        <f t="shared" si="108"/>
        <v>0.3377</v>
      </c>
      <c r="AD263">
        <f t="shared" si="109"/>
        <v>240</v>
      </c>
      <c r="AE263">
        <v>0.1203</v>
      </c>
      <c r="AF263">
        <f t="shared" si="110"/>
        <v>320</v>
      </c>
      <c r="AG263">
        <v>0.34739999999999999</v>
      </c>
      <c r="AH263">
        <f t="shared" si="111"/>
        <v>235</v>
      </c>
      <c r="AI263">
        <f t="shared" si="112"/>
        <v>254.08333333333334</v>
      </c>
      <c r="AJ263">
        <f>IF(C263=1,(AI263/Z263),REF)</f>
        <v>1068.9244145281168</v>
      </c>
      <c r="AK263">
        <f t="shared" si="113"/>
        <v>280</v>
      </c>
      <c r="AL263">
        <f>IF(B263=1,(AI263/AC263),REF)</f>
        <v>752.39364327312217</v>
      </c>
      <c r="AM263">
        <f t="shared" si="114"/>
        <v>246</v>
      </c>
      <c r="AN263">
        <f t="shared" si="115"/>
        <v>240</v>
      </c>
      <c r="AO263" t="str">
        <f t="shared" si="116"/>
        <v>Drake</v>
      </c>
      <c r="AP263">
        <f t="shared" si="117"/>
        <v>0.13043100927222367</v>
      </c>
      <c r="AQ263">
        <f t="shared" si="118"/>
        <v>0.16677000471086839</v>
      </c>
      <c r="AR263">
        <f t="shared" si="119"/>
        <v>0.46645324258893495</v>
      </c>
      <c r="AS263" t="str">
        <f t="shared" si="120"/>
        <v>Drake</v>
      </c>
      <c r="AT263">
        <f t="shared" si="121"/>
        <v>262</v>
      </c>
      <c r="AU263">
        <f t="shared" si="122"/>
        <v>247.33333333333334</v>
      </c>
      <c r="AV263">
        <v>253</v>
      </c>
      <c r="AW263" t="str">
        <f t="shared" si="123"/>
        <v>Drake</v>
      </c>
      <c r="AX263" t="str">
        <f t="shared" si="124"/>
        <v/>
      </c>
      <c r="AY263">
        <v>262</v>
      </c>
    </row>
    <row r="264" spans="2:51" x14ac:dyDescent="0.25">
      <c r="B264">
        <v>1</v>
      </c>
      <c r="C264">
        <v>1</v>
      </c>
      <c r="D264" t="s">
        <v>74</v>
      </c>
      <c r="E264">
        <v>67.065700000000007</v>
      </c>
      <c r="F264">
        <v>283</v>
      </c>
      <c r="G264">
        <v>65.427400000000006</v>
      </c>
      <c r="H264">
        <v>289</v>
      </c>
      <c r="I264">
        <v>101.92700000000001</v>
      </c>
      <c r="J264">
        <v>200</v>
      </c>
      <c r="K264">
        <v>99.258799999999994</v>
      </c>
      <c r="L264">
        <v>265</v>
      </c>
      <c r="M264">
        <v>106.39400000000001</v>
      </c>
      <c r="N264">
        <v>236</v>
      </c>
      <c r="O264">
        <v>110.616</v>
      </c>
      <c r="P264">
        <v>293</v>
      </c>
      <c r="Q264">
        <v>-11.3574</v>
      </c>
      <c r="R264">
        <v>291</v>
      </c>
      <c r="S264">
        <f t="shared" si="100"/>
        <v>-0.16934438915869074</v>
      </c>
      <c r="T264">
        <f t="shared" si="101"/>
        <v>298</v>
      </c>
      <c r="U264">
        <f t="shared" si="102"/>
        <v>660752.02501457778</v>
      </c>
      <c r="V264">
        <f t="shared" si="103"/>
        <v>286</v>
      </c>
      <c r="W264">
        <f t="shared" si="104"/>
        <v>27.772070421893165</v>
      </c>
      <c r="X264">
        <f t="shared" si="105"/>
        <v>323</v>
      </c>
      <c r="Y264">
        <f t="shared" si="106"/>
        <v>310.5</v>
      </c>
      <c r="Z264">
        <v>0.31159999999999999</v>
      </c>
      <c r="AA264">
        <f t="shared" si="107"/>
        <v>240</v>
      </c>
      <c r="AB264">
        <v>0.20760000000000001</v>
      </c>
      <c r="AC264">
        <f t="shared" si="108"/>
        <v>0.2596</v>
      </c>
      <c r="AD264">
        <f t="shared" si="109"/>
        <v>275</v>
      </c>
      <c r="AE264">
        <v>0.32719999999999999</v>
      </c>
      <c r="AF264">
        <f t="shared" si="110"/>
        <v>236</v>
      </c>
      <c r="AG264">
        <v>0.224</v>
      </c>
      <c r="AH264">
        <f t="shared" si="111"/>
        <v>287</v>
      </c>
      <c r="AI264">
        <f t="shared" si="112"/>
        <v>282.08333333333331</v>
      </c>
      <c r="AJ264">
        <f>IF(C264=1,(AI264/Z264),REF)</f>
        <v>905.27385537013265</v>
      </c>
      <c r="AK264">
        <f t="shared" si="113"/>
        <v>262</v>
      </c>
      <c r="AL264">
        <f>IF(B264=1,(AI264/AC264),REF)</f>
        <v>1086.6076014381099</v>
      </c>
      <c r="AM264">
        <f t="shared" si="114"/>
        <v>282</v>
      </c>
      <c r="AN264">
        <f t="shared" si="115"/>
        <v>262</v>
      </c>
      <c r="AO264" t="str">
        <f t="shared" si="116"/>
        <v>Campbell</v>
      </c>
      <c r="AP264">
        <f t="shared" si="117"/>
        <v>0.17384644892288334</v>
      </c>
      <c r="AQ264">
        <f t="shared" si="118"/>
        <v>0.12244417118891031</v>
      </c>
      <c r="AR264">
        <f t="shared" si="119"/>
        <v>0.46588117582270649</v>
      </c>
      <c r="AS264" t="str">
        <f t="shared" si="120"/>
        <v>Campbell</v>
      </c>
      <c r="AT264">
        <f t="shared" si="121"/>
        <v>263</v>
      </c>
      <c r="AU264">
        <f t="shared" si="122"/>
        <v>266.66666666666669</v>
      </c>
      <c r="AV264">
        <v>266</v>
      </c>
      <c r="AW264" t="str">
        <f t="shared" si="123"/>
        <v>Campbell</v>
      </c>
      <c r="AX264" t="str">
        <f t="shared" si="124"/>
        <v/>
      </c>
      <c r="AY264">
        <v>263</v>
      </c>
    </row>
    <row r="265" spans="2:51" x14ac:dyDescent="0.25">
      <c r="B265">
        <v>1</v>
      </c>
      <c r="C265">
        <v>1</v>
      </c>
      <c r="D265" t="s">
        <v>291</v>
      </c>
      <c r="E265">
        <v>70.037899999999993</v>
      </c>
      <c r="F265">
        <v>141</v>
      </c>
      <c r="G265">
        <v>67.499399999999994</v>
      </c>
      <c r="H265">
        <v>208</v>
      </c>
      <c r="I265">
        <v>95.311099999999996</v>
      </c>
      <c r="J265">
        <v>323</v>
      </c>
      <c r="K265">
        <v>95.567700000000002</v>
      </c>
      <c r="L265">
        <v>320</v>
      </c>
      <c r="M265">
        <v>101.56699999999999</v>
      </c>
      <c r="N265">
        <v>130</v>
      </c>
      <c r="O265">
        <v>105.203</v>
      </c>
      <c r="P265">
        <v>186</v>
      </c>
      <c r="Q265">
        <v>-9.6355699999999995</v>
      </c>
      <c r="R265">
        <v>275</v>
      </c>
      <c r="S265">
        <f t="shared" si="100"/>
        <v>-0.13757265708994704</v>
      </c>
      <c r="T265">
        <f t="shared" si="101"/>
        <v>274</v>
      </c>
      <c r="U265">
        <f t="shared" si="102"/>
        <v>639669.11755253666</v>
      </c>
      <c r="V265">
        <f t="shared" si="103"/>
        <v>305</v>
      </c>
      <c r="W265">
        <f t="shared" si="104"/>
        <v>24.542109152163409</v>
      </c>
      <c r="X265">
        <f t="shared" si="105"/>
        <v>176</v>
      </c>
      <c r="Y265">
        <f t="shared" si="106"/>
        <v>225</v>
      </c>
      <c r="Z265">
        <v>0.28060000000000002</v>
      </c>
      <c r="AA265">
        <f t="shared" si="107"/>
        <v>264</v>
      </c>
      <c r="AB265">
        <v>0.3044</v>
      </c>
      <c r="AC265">
        <f t="shared" si="108"/>
        <v>0.29249999999999998</v>
      </c>
      <c r="AD265">
        <f t="shared" si="109"/>
        <v>260</v>
      </c>
      <c r="AE265">
        <v>0.20619999999999999</v>
      </c>
      <c r="AF265">
        <f t="shared" si="110"/>
        <v>293</v>
      </c>
      <c r="AG265">
        <v>0.23749999999999999</v>
      </c>
      <c r="AH265">
        <f t="shared" si="111"/>
        <v>280</v>
      </c>
      <c r="AI265">
        <f t="shared" si="112"/>
        <v>272.83333333333331</v>
      </c>
      <c r="AJ265">
        <f>IF(C265=1,(AI265/Z265),REF)</f>
        <v>972.32121644095969</v>
      </c>
      <c r="AK265">
        <f t="shared" si="113"/>
        <v>269</v>
      </c>
      <c r="AL265">
        <f>IF(B265=1,(AI265/AC265),REF)</f>
        <v>932.76353276353279</v>
      </c>
      <c r="AM265">
        <f t="shared" si="114"/>
        <v>268</v>
      </c>
      <c r="AN265">
        <f t="shared" si="115"/>
        <v>260</v>
      </c>
      <c r="AO265" t="str">
        <f t="shared" si="116"/>
        <v>Seattle</v>
      </c>
      <c r="AP265">
        <f t="shared" si="117"/>
        <v>0.15543651955995616</v>
      </c>
      <c r="AQ265">
        <f t="shared" si="118"/>
        <v>0.14061995210944198</v>
      </c>
      <c r="AR265">
        <f t="shared" si="119"/>
        <v>0.46573387284772533</v>
      </c>
      <c r="AS265" t="str">
        <f t="shared" si="120"/>
        <v>Seattle</v>
      </c>
      <c r="AT265">
        <f t="shared" si="121"/>
        <v>264</v>
      </c>
      <c r="AU265">
        <f t="shared" si="122"/>
        <v>261.33333333333331</v>
      </c>
      <c r="AV265">
        <v>268</v>
      </c>
      <c r="AW265" t="str">
        <f t="shared" si="123"/>
        <v>Seattle</v>
      </c>
      <c r="AX265" t="str">
        <f t="shared" si="124"/>
        <v/>
      </c>
      <c r="AY265">
        <v>264</v>
      </c>
    </row>
    <row r="266" spans="2:51" x14ac:dyDescent="0.25">
      <c r="B266">
        <v>1</v>
      </c>
      <c r="C266">
        <v>1</v>
      </c>
      <c r="D266" t="s">
        <v>94</v>
      </c>
      <c r="E266">
        <v>71.0535</v>
      </c>
      <c r="F266">
        <v>91</v>
      </c>
      <c r="G266">
        <v>69.564300000000003</v>
      </c>
      <c r="H266">
        <v>91</v>
      </c>
      <c r="I266">
        <v>98.781599999999997</v>
      </c>
      <c r="J266">
        <v>267</v>
      </c>
      <c r="K266">
        <v>99.671499999999995</v>
      </c>
      <c r="L266">
        <v>259</v>
      </c>
      <c r="M266">
        <v>108.337</v>
      </c>
      <c r="N266">
        <v>277</v>
      </c>
      <c r="O266">
        <v>108.345</v>
      </c>
      <c r="P266">
        <v>246</v>
      </c>
      <c r="Q266">
        <v>-8.6735799999999994</v>
      </c>
      <c r="R266">
        <v>263</v>
      </c>
      <c r="S266">
        <f t="shared" si="100"/>
        <v>-0.12206998951494302</v>
      </c>
      <c r="T266">
        <f t="shared" si="101"/>
        <v>260</v>
      </c>
      <c r="U266">
        <f t="shared" si="102"/>
        <v>705874.45259305532</v>
      </c>
      <c r="V266">
        <f t="shared" si="103"/>
        <v>240</v>
      </c>
      <c r="W266">
        <f t="shared" si="104"/>
        <v>25.357633624028487</v>
      </c>
      <c r="X266">
        <f t="shared" si="105"/>
        <v>217</v>
      </c>
      <c r="Y266">
        <f t="shared" si="106"/>
        <v>238.5</v>
      </c>
      <c r="Z266">
        <v>0.2898</v>
      </c>
      <c r="AA266">
        <f t="shared" si="107"/>
        <v>256</v>
      </c>
      <c r="AB266">
        <v>0.26590000000000003</v>
      </c>
      <c r="AC266">
        <f t="shared" si="108"/>
        <v>0.27785000000000004</v>
      </c>
      <c r="AD266">
        <f t="shared" si="109"/>
        <v>266</v>
      </c>
      <c r="AE266">
        <v>0.26019999999999999</v>
      </c>
      <c r="AF266">
        <f t="shared" si="110"/>
        <v>264</v>
      </c>
      <c r="AG266">
        <v>0.27239999999999998</v>
      </c>
      <c r="AH266">
        <f t="shared" si="111"/>
        <v>265</v>
      </c>
      <c r="AI266">
        <f t="shared" si="112"/>
        <v>255.58333333333334</v>
      </c>
      <c r="AJ266">
        <f>IF(C266=1,(AI266/Z266),REF)</f>
        <v>881.9300667126754</v>
      </c>
      <c r="AK266">
        <f t="shared" si="113"/>
        <v>257</v>
      </c>
      <c r="AL266">
        <f>IF(B266=1,(AI266/AC266),REF)</f>
        <v>919.86083618259238</v>
      </c>
      <c r="AM266">
        <f t="shared" si="114"/>
        <v>267</v>
      </c>
      <c r="AN266">
        <f t="shared" si="115"/>
        <v>257</v>
      </c>
      <c r="AO266" t="str">
        <f t="shared" si="116"/>
        <v>Cornell</v>
      </c>
      <c r="AP266">
        <f t="shared" si="117"/>
        <v>0.16210683963087888</v>
      </c>
      <c r="AQ266">
        <f t="shared" si="118"/>
        <v>0.13380971790202145</v>
      </c>
      <c r="AR266">
        <f t="shared" si="119"/>
        <v>0.4656458193851517</v>
      </c>
      <c r="AS266" t="str">
        <f t="shared" si="120"/>
        <v>Cornell</v>
      </c>
      <c r="AT266">
        <f t="shared" si="121"/>
        <v>265</v>
      </c>
      <c r="AU266">
        <f t="shared" si="122"/>
        <v>262.66666666666669</v>
      </c>
      <c r="AV266">
        <v>271</v>
      </c>
      <c r="AW266" t="str">
        <f t="shared" si="123"/>
        <v>Cornell</v>
      </c>
      <c r="AX266" t="str">
        <f t="shared" si="124"/>
        <v/>
      </c>
      <c r="AY266">
        <v>265</v>
      </c>
    </row>
    <row r="267" spans="2:51" x14ac:dyDescent="0.25">
      <c r="B267">
        <v>1</v>
      </c>
      <c r="C267">
        <v>1</v>
      </c>
      <c r="D267" t="s">
        <v>322</v>
      </c>
      <c r="E267">
        <v>69.992800000000003</v>
      </c>
      <c r="F267">
        <v>146</v>
      </c>
      <c r="G267">
        <v>68.184100000000001</v>
      </c>
      <c r="H267">
        <v>168</v>
      </c>
      <c r="I267">
        <v>100.199</v>
      </c>
      <c r="J267">
        <v>241</v>
      </c>
      <c r="K267">
        <v>98.875500000000002</v>
      </c>
      <c r="L267">
        <v>272</v>
      </c>
      <c r="M267">
        <v>105.19499999999999</v>
      </c>
      <c r="N267">
        <v>211</v>
      </c>
      <c r="O267">
        <v>107.001</v>
      </c>
      <c r="P267">
        <v>218</v>
      </c>
      <c r="Q267">
        <v>-8.1251300000000004</v>
      </c>
      <c r="R267">
        <v>257</v>
      </c>
      <c r="S267">
        <f t="shared" si="100"/>
        <v>-0.11609051216696578</v>
      </c>
      <c r="T267">
        <f t="shared" si="101"/>
        <v>257</v>
      </c>
      <c r="U267">
        <f t="shared" si="102"/>
        <v>684275.12519309821</v>
      </c>
      <c r="V267">
        <f t="shared" si="103"/>
        <v>257</v>
      </c>
      <c r="W267">
        <f t="shared" si="104"/>
        <v>25.232900256051963</v>
      </c>
      <c r="X267">
        <f t="shared" si="105"/>
        <v>212</v>
      </c>
      <c r="Y267">
        <f t="shared" si="106"/>
        <v>234.5</v>
      </c>
      <c r="Z267">
        <v>0.30349999999999999</v>
      </c>
      <c r="AA267">
        <f t="shared" si="107"/>
        <v>247</v>
      </c>
      <c r="AB267">
        <v>0.18559999999999999</v>
      </c>
      <c r="AC267">
        <f t="shared" si="108"/>
        <v>0.24454999999999999</v>
      </c>
      <c r="AD267">
        <f t="shared" si="109"/>
        <v>284</v>
      </c>
      <c r="AE267">
        <v>0.53669999999999995</v>
      </c>
      <c r="AF267">
        <f t="shared" si="110"/>
        <v>147</v>
      </c>
      <c r="AG267">
        <v>0.18609999999999999</v>
      </c>
      <c r="AH267">
        <f t="shared" si="111"/>
        <v>307</v>
      </c>
      <c r="AI267">
        <f t="shared" si="112"/>
        <v>247.75</v>
      </c>
      <c r="AJ267">
        <f>IF(C267=1,(AI267/Z267),REF)</f>
        <v>816.30971993410219</v>
      </c>
      <c r="AK267">
        <f t="shared" si="113"/>
        <v>249</v>
      </c>
      <c r="AL267">
        <f>IF(B267=1,(AI267/AC267),REF)</f>
        <v>1013.0852586383153</v>
      </c>
      <c r="AM267">
        <f t="shared" si="114"/>
        <v>274</v>
      </c>
      <c r="AN267">
        <f t="shared" si="115"/>
        <v>249</v>
      </c>
      <c r="AO267" t="str">
        <f t="shared" si="116"/>
        <v>Tennessee Tech</v>
      </c>
      <c r="AP267">
        <f t="shared" si="117"/>
        <v>0.1710880086435638</v>
      </c>
      <c r="AQ267">
        <f t="shared" si="118"/>
        <v>0.11636019429762801</v>
      </c>
      <c r="AR267">
        <f t="shared" si="119"/>
        <v>0.46026912248747204</v>
      </c>
      <c r="AS267" t="str">
        <f t="shared" si="120"/>
        <v>Tennessee Tech</v>
      </c>
      <c r="AT267">
        <f t="shared" si="121"/>
        <v>266</v>
      </c>
      <c r="AU267">
        <f t="shared" si="122"/>
        <v>266.33333333333331</v>
      </c>
      <c r="AV267">
        <v>272</v>
      </c>
      <c r="AW267" t="str">
        <f t="shared" si="123"/>
        <v>Tennessee Tech</v>
      </c>
      <c r="AX267" t="str">
        <f t="shared" si="124"/>
        <v/>
      </c>
      <c r="AY267">
        <v>266</v>
      </c>
    </row>
    <row r="268" spans="2:51" x14ac:dyDescent="0.25">
      <c r="B268">
        <v>1</v>
      </c>
      <c r="C268">
        <v>1</v>
      </c>
      <c r="D268" t="s">
        <v>69</v>
      </c>
      <c r="E268">
        <v>66.687799999999996</v>
      </c>
      <c r="F268">
        <v>294</v>
      </c>
      <c r="G268">
        <v>65.288799999999995</v>
      </c>
      <c r="H268">
        <v>297</v>
      </c>
      <c r="I268">
        <v>99.052599999999998</v>
      </c>
      <c r="J268">
        <v>262</v>
      </c>
      <c r="K268">
        <v>99.832999999999998</v>
      </c>
      <c r="L268">
        <v>256</v>
      </c>
      <c r="M268">
        <v>109.024</v>
      </c>
      <c r="N268">
        <v>292</v>
      </c>
      <c r="O268">
        <v>113.011</v>
      </c>
      <c r="P268">
        <v>318</v>
      </c>
      <c r="Q268">
        <v>-13.1776</v>
      </c>
      <c r="R268">
        <v>307</v>
      </c>
      <c r="S268">
        <f t="shared" si="100"/>
        <v>-0.19760735846736582</v>
      </c>
      <c r="T268">
        <f t="shared" si="101"/>
        <v>314</v>
      </c>
      <c r="U268">
        <f t="shared" si="102"/>
        <v>664652.4873360541</v>
      </c>
      <c r="V268">
        <f t="shared" si="103"/>
        <v>279</v>
      </c>
      <c r="W268">
        <f t="shared" si="104"/>
        <v>28.903255242550536</v>
      </c>
      <c r="X268">
        <f t="shared" si="105"/>
        <v>344</v>
      </c>
      <c r="Y268">
        <f t="shared" si="106"/>
        <v>329</v>
      </c>
      <c r="Z268">
        <v>0.307</v>
      </c>
      <c r="AA268">
        <f t="shared" si="107"/>
        <v>243</v>
      </c>
      <c r="AB268">
        <v>0.1799</v>
      </c>
      <c r="AC268">
        <f t="shared" si="108"/>
        <v>0.24345</v>
      </c>
      <c r="AD268">
        <f t="shared" si="109"/>
        <v>285</v>
      </c>
      <c r="AE268">
        <v>0.3962</v>
      </c>
      <c r="AF268">
        <f t="shared" si="110"/>
        <v>205</v>
      </c>
      <c r="AG268">
        <v>0.32679999999999998</v>
      </c>
      <c r="AH268">
        <f t="shared" si="111"/>
        <v>246</v>
      </c>
      <c r="AI268">
        <f t="shared" si="112"/>
        <v>276.33333333333331</v>
      </c>
      <c r="AJ268">
        <f>IF(C268=1,(AI268/Z268),REF)</f>
        <v>900.1085776330076</v>
      </c>
      <c r="AK268">
        <f t="shared" si="113"/>
        <v>259</v>
      </c>
      <c r="AL268">
        <f>IF(B268=1,(AI268/AC268),REF)</f>
        <v>1135.0722256452384</v>
      </c>
      <c r="AM268">
        <f t="shared" si="114"/>
        <v>287</v>
      </c>
      <c r="AN268">
        <f t="shared" si="115"/>
        <v>259</v>
      </c>
      <c r="AO268" t="str">
        <f t="shared" si="116"/>
        <v>Cal Poly</v>
      </c>
      <c r="AP268">
        <f t="shared" si="117"/>
        <v>0.17137807417351777</v>
      </c>
      <c r="AQ268">
        <f t="shared" si="118"/>
        <v>0.11420217149284644</v>
      </c>
      <c r="AR268">
        <f t="shared" si="119"/>
        <v>0.45907037431722547</v>
      </c>
      <c r="AS268" t="str">
        <f t="shared" si="120"/>
        <v>Cal Poly</v>
      </c>
      <c r="AT268">
        <f t="shared" si="121"/>
        <v>267</v>
      </c>
      <c r="AU268">
        <f t="shared" si="122"/>
        <v>270.33333333333331</v>
      </c>
      <c r="AV268">
        <v>275</v>
      </c>
      <c r="AW268" t="str">
        <f t="shared" si="123"/>
        <v>Cal Poly</v>
      </c>
      <c r="AX268" t="str">
        <f t="shared" si="124"/>
        <v/>
      </c>
      <c r="AY268">
        <v>267</v>
      </c>
    </row>
    <row r="269" spans="2:51" x14ac:dyDescent="0.25">
      <c r="B269">
        <v>1</v>
      </c>
      <c r="C269">
        <v>1</v>
      </c>
      <c r="D269" t="s">
        <v>237</v>
      </c>
      <c r="E269">
        <v>72.274199999999993</v>
      </c>
      <c r="F269">
        <v>51</v>
      </c>
      <c r="G269">
        <v>69.860900000000001</v>
      </c>
      <c r="H269">
        <v>85</v>
      </c>
      <c r="I269">
        <v>101.53</v>
      </c>
      <c r="J269">
        <v>209</v>
      </c>
      <c r="K269">
        <v>101.78100000000001</v>
      </c>
      <c r="L269">
        <v>223</v>
      </c>
      <c r="M269">
        <v>110.349</v>
      </c>
      <c r="N269">
        <v>321</v>
      </c>
      <c r="O269">
        <v>109.35</v>
      </c>
      <c r="P269">
        <v>267</v>
      </c>
      <c r="Q269">
        <v>-7.5687100000000003</v>
      </c>
      <c r="R269">
        <v>253</v>
      </c>
      <c r="S269">
        <f t="shared" si="100"/>
        <v>-0.10472616784412681</v>
      </c>
      <c r="T269">
        <f t="shared" si="101"/>
        <v>250</v>
      </c>
      <c r="U269">
        <f t="shared" si="102"/>
        <v>748715.32098370616</v>
      </c>
      <c r="V269">
        <f t="shared" si="103"/>
        <v>190</v>
      </c>
      <c r="W269">
        <f t="shared" si="104"/>
        <v>25.300363833216231</v>
      </c>
      <c r="X269">
        <f t="shared" si="105"/>
        <v>215</v>
      </c>
      <c r="Y269">
        <f t="shared" si="106"/>
        <v>232.5</v>
      </c>
      <c r="Z269">
        <v>0.26590000000000003</v>
      </c>
      <c r="AA269">
        <f t="shared" si="107"/>
        <v>269</v>
      </c>
      <c r="AB269">
        <v>0.29409999999999997</v>
      </c>
      <c r="AC269">
        <f t="shared" si="108"/>
        <v>0.28000000000000003</v>
      </c>
      <c r="AD269">
        <f t="shared" si="109"/>
        <v>265</v>
      </c>
      <c r="AE269">
        <v>0.47389999999999999</v>
      </c>
      <c r="AF269">
        <f t="shared" si="110"/>
        <v>176</v>
      </c>
      <c r="AG269">
        <v>0.14879999999999999</v>
      </c>
      <c r="AH269">
        <f t="shared" si="111"/>
        <v>323</v>
      </c>
      <c r="AI269">
        <f t="shared" si="112"/>
        <v>239.41666666666666</v>
      </c>
      <c r="AJ269">
        <f>IF(C269=1,(AI269/Z269),REF)</f>
        <v>900.40115331578272</v>
      </c>
      <c r="AK269">
        <f t="shared" si="113"/>
        <v>260</v>
      </c>
      <c r="AL269">
        <f>IF(B269=1,(AI269/AC269),REF)</f>
        <v>855.05952380952374</v>
      </c>
      <c r="AM269">
        <f t="shared" si="114"/>
        <v>261</v>
      </c>
      <c r="AN269">
        <f t="shared" si="115"/>
        <v>260</v>
      </c>
      <c r="AO269" t="str">
        <f t="shared" si="116"/>
        <v>North Florida</v>
      </c>
      <c r="AP269">
        <f t="shared" si="117"/>
        <v>0.14842980122639199</v>
      </c>
      <c r="AQ269">
        <f t="shared" si="118"/>
        <v>0.1360821016418238</v>
      </c>
      <c r="AR269">
        <f t="shared" si="119"/>
        <v>0.4583826572138136</v>
      </c>
      <c r="AS269" t="str">
        <f t="shared" si="120"/>
        <v>North Florida</v>
      </c>
      <c r="AT269">
        <f t="shared" si="121"/>
        <v>268</v>
      </c>
      <c r="AU269">
        <f t="shared" si="122"/>
        <v>264.33333333333331</v>
      </c>
      <c r="AV269">
        <v>273</v>
      </c>
      <c r="AW269" t="str">
        <f t="shared" si="123"/>
        <v>North Florida</v>
      </c>
      <c r="AX269" t="str">
        <f t="shared" si="124"/>
        <v/>
      </c>
      <c r="AY269">
        <v>268</v>
      </c>
    </row>
    <row r="270" spans="2:51" x14ac:dyDescent="0.25">
      <c r="B270">
        <v>1</v>
      </c>
      <c r="C270">
        <v>1</v>
      </c>
      <c r="D270" t="s">
        <v>44</v>
      </c>
      <c r="E270">
        <v>71.432699999999997</v>
      </c>
      <c r="F270">
        <v>79</v>
      </c>
      <c r="G270">
        <v>70.4649</v>
      </c>
      <c r="H270">
        <v>59</v>
      </c>
      <c r="I270">
        <v>98.369600000000005</v>
      </c>
      <c r="J270">
        <v>278</v>
      </c>
      <c r="K270">
        <v>99.628600000000006</v>
      </c>
      <c r="L270">
        <v>261</v>
      </c>
      <c r="M270">
        <v>108.14100000000001</v>
      </c>
      <c r="N270">
        <v>271</v>
      </c>
      <c r="O270">
        <v>108.745</v>
      </c>
      <c r="P270">
        <v>252</v>
      </c>
      <c r="Q270">
        <v>-9.1160499999999995</v>
      </c>
      <c r="R270">
        <v>268</v>
      </c>
      <c r="S270">
        <f t="shared" si="100"/>
        <v>-0.1276222234354854</v>
      </c>
      <c r="T270">
        <f t="shared" si="101"/>
        <v>264</v>
      </c>
      <c r="U270">
        <f t="shared" si="102"/>
        <v>709030.83232491533</v>
      </c>
      <c r="V270">
        <f t="shared" si="103"/>
        <v>238</v>
      </c>
      <c r="W270">
        <f t="shared" si="104"/>
        <v>25.372181551831122</v>
      </c>
      <c r="X270">
        <f t="shared" si="105"/>
        <v>218</v>
      </c>
      <c r="Y270">
        <f t="shared" si="106"/>
        <v>241</v>
      </c>
      <c r="Z270">
        <v>0.24759999999999999</v>
      </c>
      <c r="AA270">
        <f t="shared" si="107"/>
        <v>277</v>
      </c>
      <c r="AB270">
        <v>0.35589999999999999</v>
      </c>
      <c r="AC270">
        <f t="shared" si="108"/>
        <v>0.30174999999999996</v>
      </c>
      <c r="AD270">
        <f t="shared" si="109"/>
        <v>257</v>
      </c>
      <c r="AE270">
        <v>0.23860000000000001</v>
      </c>
      <c r="AF270">
        <f t="shared" si="110"/>
        <v>275</v>
      </c>
      <c r="AG270">
        <v>0.3296</v>
      </c>
      <c r="AH270">
        <f t="shared" si="111"/>
        <v>243</v>
      </c>
      <c r="AI270">
        <f t="shared" si="112"/>
        <v>253</v>
      </c>
      <c r="AJ270">
        <f>IF(C270=1,(AI270/Z270),REF)</f>
        <v>1021.8093699515348</v>
      </c>
      <c r="AK270">
        <f t="shared" si="113"/>
        <v>274</v>
      </c>
      <c r="AL270">
        <f>IF(B270=1,(AI270/AC270),REF)</f>
        <v>838.44241922120966</v>
      </c>
      <c r="AM270">
        <f t="shared" si="114"/>
        <v>258</v>
      </c>
      <c r="AN270">
        <f t="shared" si="115"/>
        <v>257</v>
      </c>
      <c r="AO270" t="str">
        <f t="shared" si="116"/>
        <v>Appalachian St.</v>
      </c>
      <c r="AP270">
        <f t="shared" si="117"/>
        <v>0.13647717524566805</v>
      </c>
      <c r="AQ270">
        <f t="shared" si="118"/>
        <v>0.14701296734208755</v>
      </c>
      <c r="AR270">
        <f t="shared" si="119"/>
        <v>0.45772347528693641</v>
      </c>
      <c r="AS270" t="str">
        <f t="shared" si="120"/>
        <v>Appalachian St.</v>
      </c>
      <c r="AT270">
        <f t="shared" si="121"/>
        <v>269</v>
      </c>
      <c r="AU270">
        <f t="shared" si="122"/>
        <v>261</v>
      </c>
      <c r="AV270">
        <v>267</v>
      </c>
      <c r="AW270" t="str">
        <f t="shared" si="123"/>
        <v>Appalachian St.</v>
      </c>
      <c r="AX270" t="str">
        <f t="shared" si="124"/>
        <v/>
      </c>
      <c r="AY270">
        <v>269</v>
      </c>
    </row>
    <row r="271" spans="2:51" x14ac:dyDescent="0.25">
      <c r="B271">
        <v>1</v>
      </c>
      <c r="C271">
        <v>1</v>
      </c>
      <c r="D271" t="s">
        <v>85</v>
      </c>
      <c r="E271">
        <v>68.732299999999995</v>
      </c>
      <c r="F271">
        <v>219</v>
      </c>
      <c r="G271">
        <v>65.316699999999997</v>
      </c>
      <c r="H271">
        <v>296</v>
      </c>
      <c r="I271">
        <v>96.053100000000001</v>
      </c>
      <c r="J271">
        <v>315</v>
      </c>
      <c r="K271">
        <v>96.365200000000002</v>
      </c>
      <c r="L271">
        <v>312</v>
      </c>
      <c r="M271">
        <v>103.047</v>
      </c>
      <c r="N271">
        <v>165</v>
      </c>
      <c r="O271">
        <v>103.17400000000001</v>
      </c>
      <c r="P271">
        <v>145</v>
      </c>
      <c r="Q271">
        <v>-6.80863</v>
      </c>
      <c r="R271">
        <v>243</v>
      </c>
      <c r="S271">
        <f t="shared" si="100"/>
        <v>-9.9062595024464559E-2</v>
      </c>
      <c r="T271">
        <f t="shared" si="101"/>
        <v>244</v>
      </c>
      <c r="U271">
        <f t="shared" si="102"/>
        <v>638265.44260265259</v>
      </c>
      <c r="V271">
        <f t="shared" si="103"/>
        <v>309</v>
      </c>
      <c r="W271">
        <f t="shared" si="104"/>
        <v>24.241056966036474</v>
      </c>
      <c r="X271">
        <f t="shared" si="105"/>
        <v>155</v>
      </c>
      <c r="Y271">
        <f t="shared" si="106"/>
        <v>199.5</v>
      </c>
      <c r="Z271">
        <v>0.21279999999999999</v>
      </c>
      <c r="AA271">
        <f t="shared" si="107"/>
        <v>291</v>
      </c>
      <c r="AB271">
        <v>0.4637</v>
      </c>
      <c r="AC271">
        <f t="shared" si="108"/>
        <v>0.33825</v>
      </c>
      <c r="AD271">
        <f t="shared" si="109"/>
        <v>239</v>
      </c>
      <c r="AE271">
        <v>0.13469999999999999</v>
      </c>
      <c r="AF271">
        <f t="shared" si="110"/>
        <v>314</v>
      </c>
      <c r="AG271">
        <v>0.2581</v>
      </c>
      <c r="AH271">
        <f t="shared" si="111"/>
        <v>272</v>
      </c>
      <c r="AI271">
        <f t="shared" si="112"/>
        <v>262.91666666666669</v>
      </c>
      <c r="AJ271">
        <f>IF(C271=1,(AI271/Z271),REF)</f>
        <v>1235.5106516290728</v>
      </c>
      <c r="AK271">
        <f t="shared" si="113"/>
        <v>290</v>
      </c>
      <c r="AL271">
        <f>IF(B271=1,(AI271/AC271),REF)</f>
        <v>777.28504557772862</v>
      </c>
      <c r="AM271">
        <f t="shared" si="114"/>
        <v>249</v>
      </c>
      <c r="AN271">
        <f t="shared" si="115"/>
        <v>239</v>
      </c>
      <c r="AO271" t="str">
        <f t="shared" si="116"/>
        <v>Cleveland St.</v>
      </c>
      <c r="AP271">
        <f t="shared" si="117"/>
        <v>0.11508887557873235</v>
      </c>
      <c r="AQ271">
        <f t="shared" si="118"/>
        <v>0.16636339953893045</v>
      </c>
      <c r="AR271">
        <f t="shared" si="119"/>
        <v>0.45640448887668372</v>
      </c>
      <c r="AS271" t="str">
        <f t="shared" si="120"/>
        <v>Cleveland St.</v>
      </c>
      <c r="AT271">
        <f t="shared" si="121"/>
        <v>270</v>
      </c>
      <c r="AU271">
        <f t="shared" si="122"/>
        <v>249.33333333333334</v>
      </c>
      <c r="AV271">
        <v>257</v>
      </c>
      <c r="AW271" t="str">
        <f t="shared" si="123"/>
        <v>Cleveland St.</v>
      </c>
      <c r="AX271" t="str">
        <f t="shared" si="124"/>
        <v/>
      </c>
      <c r="AY271">
        <v>270</v>
      </c>
    </row>
    <row r="272" spans="2:51" x14ac:dyDescent="0.25">
      <c r="B272">
        <v>1</v>
      </c>
      <c r="C272">
        <v>1</v>
      </c>
      <c r="D272" t="s">
        <v>117</v>
      </c>
      <c r="E272">
        <v>69.944100000000006</v>
      </c>
      <c r="F272">
        <v>150</v>
      </c>
      <c r="G272">
        <v>68.906599999999997</v>
      </c>
      <c r="H272">
        <v>115</v>
      </c>
      <c r="I272">
        <v>102.514</v>
      </c>
      <c r="J272">
        <v>184</v>
      </c>
      <c r="K272">
        <v>102.935</v>
      </c>
      <c r="L272">
        <v>198</v>
      </c>
      <c r="M272">
        <v>107.974</v>
      </c>
      <c r="N272">
        <v>268</v>
      </c>
      <c r="O272">
        <v>111.91500000000001</v>
      </c>
      <c r="P272">
        <v>305</v>
      </c>
      <c r="Q272">
        <v>-8.9793199999999995</v>
      </c>
      <c r="R272">
        <v>266</v>
      </c>
      <c r="S272">
        <f t="shared" si="100"/>
        <v>-0.1283882414671145</v>
      </c>
      <c r="T272">
        <f t="shared" si="101"/>
        <v>265</v>
      </c>
      <c r="U272">
        <f t="shared" si="102"/>
        <v>741100.70091482264</v>
      </c>
      <c r="V272">
        <f t="shared" si="103"/>
        <v>203</v>
      </c>
      <c r="W272">
        <f t="shared" si="104"/>
        <v>27.131274301146053</v>
      </c>
      <c r="X272">
        <f t="shared" si="105"/>
        <v>301</v>
      </c>
      <c r="Y272">
        <f t="shared" si="106"/>
        <v>283</v>
      </c>
      <c r="Z272">
        <v>0.22969999999999999</v>
      </c>
      <c r="AA272">
        <f t="shared" si="107"/>
        <v>286</v>
      </c>
      <c r="AB272">
        <v>0.40920000000000001</v>
      </c>
      <c r="AC272">
        <f t="shared" si="108"/>
        <v>0.31945000000000001</v>
      </c>
      <c r="AD272">
        <f t="shared" si="109"/>
        <v>249</v>
      </c>
      <c r="AE272">
        <v>0.18959999999999999</v>
      </c>
      <c r="AF272">
        <f t="shared" si="110"/>
        <v>300</v>
      </c>
      <c r="AG272">
        <v>0.22170000000000001</v>
      </c>
      <c r="AH272">
        <f t="shared" si="111"/>
        <v>288</v>
      </c>
      <c r="AI272">
        <f t="shared" si="112"/>
        <v>264.66666666666669</v>
      </c>
      <c r="AJ272">
        <f>IF(C272=1,(AI272/Z272),REF)</f>
        <v>1152.2275431722537</v>
      </c>
      <c r="AK272">
        <f t="shared" si="113"/>
        <v>284</v>
      </c>
      <c r="AL272">
        <f>IF(B272=1,(AI272/AC272),REF)</f>
        <v>828.50733030729907</v>
      </c>
      <c r="AM272">
        <f t="shared" si="114"/>
        <v>257</v>
      </c>
      <c r="AN272">
        <f t="shared" si="115"/>
        <v>249</v>
      </c>
      <c r="AO272" t="str">
        <f t="shared" si="116"/>
        <v>Fairleigh Dickinson</v>
      </c>
      <c r="AP272">
        <f t="shared" si="117"/>
        <v>0.12509891491742348</v>
      </c>
      <c r="AQ272">
        <f t="shared" si="118"/>
        <v>0.15586850436778399</v>
      </c>
      <c r="AR272">
        <f t="shared" si="119"/>
        <v>0.45608982828550693</v>
      </c>
      <c r="AS272" t="str">
        <f t="shared" si="120"/>
        <v>Fairleigh Dickinson</v>
      </c>
      <c r="AT272">
        <f t="shared" si="121"/>
        <v>271</v>
      </c>
      <c r="AU272">
        <f t="shared" si="122"/>
        <v>256.33333333333331</v>
      </c>
      <c r="AV272">
        <v>261</v>
      </c>
      <c r="AW272" t="str">
        <f t="shared" si="123"/>
        <v>Fairleigh Dickinson</v>
      </c>
      <c r="AX272" t="str">
        <f t="shared" si="124"/>
        <v/>
      </c>
      <c r="AY272">
        <v>271</v>
      </c>
    </row>
    <row r="273" spans="2:51" x14ac:dyDescent="0.25">
      <c r="B273">
        <v>1</v>
      </c>
      <c r="C273">
        <v>1</v>
      </c>
      <c r="D273" t="s">
        <v>163</v>
      </c>
      <c r="E273">
        <v>69.636700000000005</v>
      </c>
      <c r="F273">
        <v>167</v>
      </c>
      <c r="G273">
        <v>67.600899999999996</v>
      </c>
      <c r="H273">
        <v>201</v>
      </c>
      <c r="I273">
        <v>106.467</v>
      </c>
      <c r="J273">
        <v>113</v>
      </c>
      <c r="K273">
        <v>102.599</v>
      </c>
      <c r="L273">
        <v>206</v>
      </c>
      <c r="M273">
        <v>108.745</v>
      </c>
      <c r="N273">
        <v>288</v>
      </c>
      <c r="O273">
        <v>111.827</v>
      </c>
      <c r="P273">
        <v>304</v>
      </c>
      <c r="Q273">
        <v>-9.2278300000000009</v>
      </c>
      <c r="R273">
        <v>271</v>
      </c>
      <c r="S273">
        <f t="shared" si="100"/>
        <v>-0.13251633118743411</v>
      </c>
      <c r="T273">
        <f t="shared" si="101"/>
        <v>269</v>
      </c>
      <c r="U273">
        <f t="shared" si="102"/>
        <v>733034.53871079674</v>
      </c>
      <c r="V273">
        <f t="shared" si="103"/>
        <v>214</v>
      </c>
      <c r="W273">
        <f t="shared" si="104"/>
        <v>27.216764560553049</v>
      </c>
      <c r="X273">
        <f t="shared" si="105"/>
        <v>306</v>
      </c>
      <c r="Y273">
        <f t="shared" si="106"/>
        <v>287.5</v>
      </c>
      <c r="Z273">
        <v>0.30630000000000002</v>
      </c>
      <c r="AA273">
        <f t="shared" si="107"/>
        <v>245</v>
      </c>
      <c r="AB273">
        <v>0.1474</v>
      </c>
      <c r="AC273">
        <f t="shared" si="108"/>
        <v>0.22685</v>
      </c>
      <c r="AD273">
        <f t="shared" si="109"/>
        <v>296</v>
      </c>
      <c r="AE273">
        <v>0.2175</v>
      </c>
      <c r="AF273">
        <f t="shared" si="110"/>
        <v>288</v>
      </c>
      <c r="AG273">
        <v>0.309</v>
      </c>
      <c r="AH273">
        <f t="shared" si="111"/>
        <v>249</v>
      </c>
      <c r="AI273">
        <f t="shared" si="112"/>
        <v>267.25</v>
      </c>
      <c r="AJ273">
        <f>IF(C273=1,(AI273/Z273),REF)</f>
        <v>872.51061051256931</v>
      </c>
      <c r="AK273">
        <f t="shared" si="113"/>
        <v>254</v>
      </c>
      <c r="AL273">
        <f>IF(B273=1,(AI273/AC273),REF)</f>
        <v>1178.0912497244876</v>
      </c>
      <c r="AM273">
        <f t="shared" si="114"/>
        <v>293</v>
      </c>
      <c r="AN273">
        <f t="shared" si="115"/>
        <v>254</v>
      </c>
      <c r="AO273" t="str">
        <f t="shared" si="116"/>
        <v>Jacksonville</v>
      </c>
      <c r="AP273">
        <f t="shared" si="117"/>
        <v>0.1715206042071257</v>
      </c>
      <c r="AQ273">
        <f t="shared" si="118"/>
        <v>0.10592145489137778</v>
      </c>
      <c r="AR273">
        <f t="shared" si="119"/>
        <v>0.45379208986172564</v>
      </c>
      <c r="AS273" t="str">
        <f t="shared" si="120"/>
        <v>Jacksonville</v>
      </c>
      <c r="AT273">
        <f t="shared" si="121"/>
        <v>272</v>
      </c>
      <c r="AU273">
        <f t="shared" si="122"/>
        <v>274</v>
      </c>
      <c r="AV273">
        <v>277</v>
      </c>
      <c r="AW273" t="str">
        <f t="shared" si="123"/>
        <v>Jacksonville</v>
      </c>
      <c r="AX273" t="str">
        <f t="shared" si="124"/>
        <v/>
      </c>
      <c r="AY273">
        <v>272</v>
      </c>
    </row>
    <row r="274" spans="2:51" x14ac:dyDescent="0.25">
      <c r="B274">
        <v>1</v>
      </c>
      <c r="C274">
        <v>1</v>
      </c>
      <c r="D274" t="s">
        <v>329</v>
      </c>
      <c r="E274">
        <v>80.671499999999995</v>
      </c>
      <c r="F274">
        <v>2</v>
      </c>
      <c r="G274">
        <v>79.677700000000002</v>
      </c>
      <c r="H274">
        <v>2</v>
      </c>
      <c r="I274">
        <v>104.44</v>
      </c>
      <c r="J274">
        <v>154</v>
      </c>
      <c r="K274">
        <v>105.592</v>
      </c>
      <c r="L274">
        <v>147</v>
      </c>
      <c r="M274">
        <v>116.08199999999999</v>
      </c>
      <c r="N274">
        <v>346</v>
      </c>
      <c r="O274">
        <v>116.334</v>
      </c>
      <c r="P274">
        <v>340</v>
      </c>
      <c r="Q274">
        <v>-10.7417</v>
      </c>
      <c r="R274">
        <v>286</v>
      </c>
      <c r="S274">
        <f t="shared" si="100"/>
        <v>-0.13315731082228552</v>
      </c>
      <c r="T274">
        <f t="shared" si="101"/>
        <v>270</v>
      </c>
      <c r="U274">
        <f t="shared" si="102"/>
        <v>899460.64083657588</v>
      </c>
      <c r="V274">
        <f t="shared" si="103"/>
        <v>41</v>
      </c>
      <c r="W274">
        <f t="shared" si="104"/>
        <v>25.027099796521124</v>
      </c>
      <c r="X274">
        <f t="shared" si="105"/>
        <v>196</v>
      </c>
      <c r="Y274">
        <f t="shared" si="106"/>
        <v>233</v>
      </c>
      <c r="Z274">
        <v>0.29139999999999999</v>
      </c>
      <c r="AA274">
        <f t="shared" si="107"/>
        <v>255</v>
      </c>
      <c r="AB274">
        <v>0.17680000000000001</v>
      </c>
      <c r="AC274">
        <f t="shared" si="108"/>
        <v>0.2341</v>
      </c>
      <c r="AD274">
        <f t="shared" si="109"/>
        <v>292</v>
      </c>
      <c r="AE274">
        <v>0.23569999999999999</v>
      </c>
      <c r="AF274">
        <f t="shared" si="110"/>
        <v>278</v>
      </c>
      <c r="AG274">
        <v>0.26329999999999998</v>
      </c>
      <c r="AH274">
        <f t="shared" si="111"/>
        <v>270</v>
      </c>
      <c r="AI274">
        <f t="shared" si="112"/>
        <v>230.66666666666666</v>
      </c>
      <c r="AJ274">
        <f>IF(C274=1,(AI274/Z274),REF)</f>
        <v>791.58087394188976</v>
      </c>
      <c r="AK274">
        <f t="shared" si="113"/>
        <v>245</v>
      </c>
      <c r="AL274">
        <f>IF(B274=1,(AI274/AC274),REF)</f>
        <v>985.3339028905026</v>
      </c>
      <c r="AM274">
        <f t="shared" si="114"/>
        <v>271</v>
      </c>
      <c r="AN274">
        <f t="shared" si="115"/>
        <v>245</v>
      </c>
      <c r="AO274" t="str">
        <f t="shared" si="116"/>
        <v>The Citadel</v>
      </c>
      <c r="AP274">
        <f t="shared" si="117"/>
        <v>0.16477312978312791</v>
      </c>
      <c r="AQ274">
        <f t="shared" si="118"/>
        <v>0.11177534153305681</v>
      </c>
      <c r="AR274">
        <f t="shared" si="119"/>
        <v>0.45320689299961375</v>
      </c>
      <c r="AS274" t="str">
        <f t="shared" si="120"/>
        <v>The Citadel</v>
      </c>
      <c r="AT274">
        <f t="shared" si="121"/>
        <v>273</v>
      </c>
      <c r="AU274">
        <f t="shared" si="122"/>
        <v>270</v>
      </c>
      <c r="AV274">
        <v>281</v>
      </c>
      <c r="AW274" t="str">
        <f t="shared" si="123"/>
        <v>The Citadel</v>
      </c>
      <c r="AX274" t="str">
        <f t="shared" si="124"/>
        <v/>
      </c>
      <c r="AY274">
        <v>273</v>
      </c>
    </row>
    <row r="275" spans="2:51" x14ac:dyDescent="0.25">
      <c r="B275">
        <v>1</v>
      </c>
      <c r="C275">
        <v>1</v>
      </c>
      <c r="D275" t="s">
        <v>187</v>
      </c>
      <c r="E275">
        <v>66.480500000000006</v>
      </c>
      <c r="F275">
        <v>297</v>
      </c>
      <c r="G275">
        <v>65.459699999999998</v>
      </c>
      <c r="H275">
        <v>287</v>
      </c>
      <c r="I275">
        <v>97.541799999999995</v>
      </c>
      <c r="J275">
        <v>295</v>
      </c>
      <c r="K275">
        <v>98.652299999999997</v>
      </c>
      <c r="L275">
        <v>278</v>
      </c>
      <c r="M275">
        <v>102.313</v>
      </c>
      <c r="N275">
        <v>144</v>
      </c>
      <c r="O275">
        <v>105.964</v>
      </c>
      <c r="P275">
        <v>198</v>
      </c>
      <c r="Q275">
        <v>-7.31175</v>
      </c>
      <c r="R275">
        <v>251</v>
      </c>
      <c r="S275">
        <f t="shared" si="100"/>
        <v>-0.10998262648445786</v>
      </c>
      <c r="T275">
        <f t="shared" si="101"/>
        <v>252</v>
      </c>
      <c r="U275">
        <f t="shared" si="102"/>
        <v>647006.59424902685</v>
      </c>
      <c r="V275">
        <f t="shared" si="103"/>
        <v>296</v>
      </c>
      <c r="W275">
        <f t="shared" si="104"/>
        <v>26.155261908502695</v>
      </c>
      <c r="X275">
        <f t="shared" si="105"/>
        <v>266</v>
      </c>
      <c r="Y275">
        <f t="shared" si="106"/>
        <v>259</v>
      </c>
      <c r="Z275">
        <v>0.2407</v>
      </c>
      <c r="AA275">
        <f t="shared" si="107"/>
        <v>279</v>
      </c>
      <c r="AB275">
        <v>0.35749999999999998</v>
      </c>
      <c r="AC275">
        <f t="shared" si="108"/>
        <v>0.29909999999999998</v>
      </c>
      <c r="AD275">
        <f t="shared" si="109"/>
        <v>258</v>
      </c>
      <c r="AE275">
        <v>0.1714</v>
      </c>
      <c r="AF275">
        <f t="shared" si="110"/>
        <v>305</v>
      </c>
      <c r="AG275">
        <v>0.29830000000000001</v>
      </c>
      <c r="AH275">
        <f t="shared" si="111"/>
        <v>255</v>
      </c>
      <c r="AI275">
        <f t="shared" si="112"/>
        <v>270.83333333333331</v>
      </c>
      <c r="AJ275">
        <f>IF(C275=1,(AI275/Z275),REF)</f>
        <v>1125.1904168397728</v>
      </c>
      <c r="AK275">
        <f t="shared" si="113"/>
        <v>282</v>
      </c>
      <c r="AL275">
        <f>IF(B275=1,(AI275/AC275),REF)</f>
        <v>905.49426055945617</v>
      </c>
      <c r="AM275">
        <f t="shared" si="114"/>
        <v>266</v>
      </c>
      <c r="AN275">
        <f t="shared" si="115"/>
        <v>258</v>
      </c>
      <c r="AO275" t="str">
        <f t="shared" si="116"/>
        <v>Loyola MD</v>
      </c>
      <c r="AP275">
        <f t="shared" si="117"/>
        <v>0.13140136012460227</v>
      </c>
      <c r="AQ275">
        <f t="shared" si="118"/>
        <v>0.14432721135263712</v>
      </c>
      <c r="AR275">
        <f t="shared" si="119"/>
        <v>0.45266895434771098</v>
      </c>
      <c r="AS275" t="str">
        <f t="shared" si="120"/>
        <v>Loyola MD</v>
      </c>
      <c r="AT275">
        <f t="shared" si="121"/>
        <v>274</v>
      </c>
      <c r="AU275">
        <f t="shared" si="122"/>
        <v>263.33333333333331</v>
      </c>
      <c r="AV275">
        <v>270</v>
      </c>
      <c r="AW275" t="str">
        <f t="shared" si="123"/>
        <v>Loyola MD</v>
      </c>
      <c r="AX275" t="str">
        <f t="shared" si="124"/>
        <v/>
      </c>
      <c r="AY275">
        <v>274</v>
      </c>
    </row>
    <row r="276" spans="2:51" x14ac:dyDescent="0.25">
      <c r="B276">
        <v>1</v>
      </c>
      <c r="C276">
        <v>1</v>
      </c>
      <c r="D276" t="s">
        <v>72</v>
      </c>
      <c r="E276">
        <v>73.966999999999999</v>
      </c>
      <c r="F276">
        <v>23</v>
      </c>
      <c r="G276">
        <v>72.632800000000003</v>
      </c>
      <c r="H276">
        <v>18</v>
      </c>
      <c r="I276">
        <v>103.943</v>
      </c>
      <c r="J276">
        <v>165</v>
      </c>
      <c r="K276">
        <v>104.006</v>
      </c>
      <c r="L276">
        <v>180</v>
      </c>
      <c r="M276">
        <v>109.202</v>
      </c>
      <c r="N276">
        <v>297</v>
      </c>
      <c r="O276">
        <v>114.6</v>
      </c>
      <c r="P276">
        <v>333</v>
      </c>
      <c r="Q276">
        <v>-10.593500000000001</v>
      </c>
      <c r="R276">
        <v>284</v>
      </c>
      <c r="S276">
        <f t="shared" si="100"/>
        <v>-0.14322603323103539</v>
      </c>
      <c r="T276">
        <f t="shared" si="101"/>
        <v>280</v>
      </c>
      <c r="U276">
        <f t="shared" si="102"/>
        <v>800119.38547881204</v>
      </c>
      <c r="V276">
        <f t="shared" si="103"/>
        <v>120</v>
      </c>
      <c r="W276">
        <f t="shared" si="104"/>
        <v>26.647555999063524</v>
      </c>
      <c r="X276">
        <f t="shared" si="105"/>
        <v>283</v>
      </c>
      <c r="Y276">
        <f t="shared" si="106"/>
        <v>281.5</v>
      </c>
      <c r="Z276">
        <v>0.28199999999999997</v>
      </c>
      <c r="AA276">
        <f t="shared" si="107"/>
        <v>263</v>
      </c>
      <c r="AB276">
        <v>0.2117</v>
      </c>
      <c r="AC276">
        <f t="shared" si="108"/>
        <v>0.24684999999999999</v>
      </c>
      <c r="AD276">
        <f t="shared" si="109"/>
        <v>282</v>
      </c>
      <c r="AE276">
        <v>0.20660000000000001</v>
      </c>
      <c r="AF276">
        <f t="shared" si="110"/>
        <v>292</v>
      </c>
      <c r="AG276">
        <v>0.26279999999999998</v>
      </c>
      <c r="AH276">
        <f t="shared" si="111"/>
        <v>271</v>
      </c>
      <c r="AI276">
        <f t="shared" si="112"/>
        <v>254.41666666666666</v>
      </c>
      <c r="AJ276">
        <f>IF(C276=1,(AI276/Z276),REF)</f>
        <v>902.18676122931447</v>
      </c>
      <c r="AK276">
        <f t="shared" si="113"/>
        <v>261</v>
      </c>
      <c r="AL276">
        <f>IF(B276=1,(AI276/AC276),REF)</f>
        <v>1030.6528931199784</v>
      </c>
      <c r="AM276">
        <f t="shared" si="114"/>
        <v>277</v>
      </c>
      <c r="AN276">
        <f t="shared" si="115"/>
        <v>261</v>
      </c>
      <c r="AO276" t="str">
        <f t="shared" si="116"/>
        <v>Cal St. Northridge</v>
      </c>
      <c r="AP276">
        <f t="shared" si="117"/>
        <v>0.15738590515590425</v>
      </c>
      <c r="AQ276">
        <f t="shared" si="118"/>
        <v>0.1172024251857941</v>
      </c>
      <c r="AR276">
        <f t="shared" si="119"/>
        <v>0.45191924093172242</v>
      </c>
      <c r="AS276" t="str">
        <f t="shared" si="120"/>
        <v>Cal St. Northridge</v>
      </c>
      <c r="AT276">
        <f t="shared" si="121"/>
        <v>275</v>
      </c>
      <c r="AU276">
        <f t="shared" si="122"/>
        <v>272.66666666666669</v>
      </c>
      <c r="AV276">
        <v>278</v>
      </c>
      <c r="AW276" t="str">
        <f t="shared" si="123"/>
        <v>Cal St. Northridge</v>
      </c>
      <c r="AX276" t="str">
        <f t="shared" si="124"/>
        <v/>
      </c>
      <c r="AY276">
        <v>275</v>
      </c>
    </row>
    <row r="277" spans="2:51" x14ac:dyDescent="0.25">
      <c r="B277">
        <v>1</v>
      </c>
      <c r="C277">
        <v>1</v>
      </c>
      <c r="D277" t="s">
        <v>182</v>
      </c>
      <c r="E277">
        <v>65.904700000000005</v>
      </c>
      <c r="F277">
        <v>313</v>
      </c>
      <c r="G277">
        <v>64.925299999999993</v>
      </c>
      <c r="H277">
        <v>304</v>
      </c>
      <c r="I277">
        <v>97.0779</v>
      </c>
      <c r="J277">
        <v>300</v>
      </c>
      <c r="K277">
        <v>98.3001</v>
      </c>
      <c r="L277">
        <v>286</v>
      </c>
      <c r="M277">
        <v>105.086</v>
      </c>
      <c r="N277">
        <v>207</v>
      </c>
      <c r="O277">
        <v>106.468</v>
      </c>
      <c r="P277">
        <v>210</v>
      </c>
      <c r="Q277">
        <v>-8.1675400000000007</v>
      </c>
      <c r="R277">
        <v>259</v>
      </c>
      <c r="S277">
        <f t="shared" si="100"/>
        <v>-0.12393501525687853</v>
      </c>
      <c r="T277">
        <f t="shared" si="101"/>
        <v>261</v>
      </c>
      <c r="U277">
        <f t="shared" si="102"/>
        <v>636831.16227006109</v>
      </c>
      <c r="V277">
        <f t="shared" si="103"/>
        <v>310</v>
      </c>
      <c r="W277">
        <f t="shared" si="104"/>
        <v>26.584847049538116</v>
      </c>
      <c r="X277">
        <f t="shared" si="105"/>
        <v>281</v>
      </c>
      <c r="Y277">
        <f t="shared" si="106"/>
        <v>271</v>
      </c>
      <c r="Z277">
        <v>0.20250000000000001</v>
      </c>
      <c r="AA277">
        <f t="shared" si="107"/>
        <v>298</v>
      </c>
      <c r="AB277">
        <v>0.46879999999999999</v>
      </c>
      <c r="AC277">
        <f t="shared" si="108"/>
        <v>0.33565</v>
      </c>
      <c r="AD277">
        <f t="shared" si="109"/>
        <v>242</v>
      </c>
      <c r="AE277">
        <v>0.22</v>
      </c>
      <c r="AF277">
        <f t="shared" si="110"/>
        <v>287</v>
      </c>
      <c r="AG277">
        <v>0.33110000000000001</v>
      </c>
      <c r="AH277">
        <f t="shared" si="111"/>
        <v>241</v>
      </c>
      <c r="AI277">
        <f t="shared" si="112"/>
        <v>268.66666666666669</v>
      </c>
      <c r="AJ277">
        <f>IF(C277=1,(AI277/Z277),REF)</f>
        <v>1326.7489711934156</v>
      </c>
      <c r="AK277">
        <f t="shared" si="113"/>
        <v>294</v>
      </c>
      <c r="AL277">
        <f>IF(B277=1,(AI277/AC277),REF)</f>
        <v>800.43696310641053</v>
      </c>
      <c r="AM277">
        <f t="shared" si="114"/>
        <v>251</v>
      </c>
      <c r="AN277">
        <f t="shared" si="115"/>
        <v>242</v>
      </c>
      <c r="AO277" t="str">
        <f t="shared" si="116"/>
        <v>Louisiana Monroe</v>
      </c>
      <c r="AP277">
        <f t="shared" si="117"/>
        <v>0.10874080015607603</v>
      </c>
      <c r="AQ277">
        <f t="shared" si="118"/>
        <v>0.16448006906549453</v>
      </c>
      <c r="AR277">
        <f t="shared" si="119"/>
        <v>0.45101766186822578</v>
      </c>
      <c r="AS277" t="str">
        <f t="shared" si="120"/>
        <v>Louisiana Monroe</v>
      </c>
      <c r="AT277">
        <f t="shared" si="121"/>
        <v>276</v>
      </c>
      <c r="AU277">
        <f t="shared" si="122"/>
        <v>253.33333333333334</v>
      </c>
      <c r="AV277">
        <v>260</v>
      </c>
      <c r="AW277" t="str">
        <f t="shared" si="123"/>
        <v>Louisiana Monroe</v>
      </c>
      <c r="AX277" t="str">
        <f t="shared" si="124"/>
        <v/>
      </c>
      <c r="AY277">
        <v>276</v>
      </c>
    </row>
    <row r="278" spans="2:51" x14ac:dyDescent="0.25">
      <c r="B278">
        <v>1</v>
      </c>
      <c r="C278">
        <v>1</v>
      </c>
      <c r="D278" t="s">
        <v>103</v>
      </c>
      <c r="E278">
        <v>74.505600000000001</v>
      </c>
      <c r="F278">
        <v>18</v>
      </c>
      <c r="G278">
        <v>72.537599999999998</v>
      </c>
      <c r="H278">
        <v>19</v>
      </c>
      <c r="I278">
        <v>101.17700000000001</v>
      </c>
      <c r="J278">
        <v>223</v>
      </c>
      <c r="K278">
        <v>102.197</v>
      </c>
      <c r="L278">
        <v>217</v>
      </c>
      <c r="M278">
        <v>113.393</v>
      </c>
      <c r="N278">
        <v>336</v>
      </c>
      <c r="O278">
        <v>114.52500000000001</v>
      </c>
      <c r="P278">
        <v>331</v>
      </c>
      <c r="Q278">
        <v>-12.3278</v>
      </c>
      <c r="R278">
        <v>302</v>
      </c>
      <c r="S278">
        <f t="shared" si="100"/>
        <v>-0.16546407249924841</v>
      </c>
      <c r="T278">
        <f t="shared" si="101"/>
        <v>293</v>
      </c>
      <c r="U278">
        <f t="shared" si="102"/>
        <v>778153.38494063041</v>
      </c>
      <c r="V278">
        <f t="shared" si="103"/>
        <v>151</v>
      </c>
      <c r="W278">
        <f t="shared" si="104"/>
        <v>26.427225119224321</v>
      </c>
      <c r="X278">
        <f t="shared" si="105"/>
        <v>278</v>
      </c>
      <c r="Y278">
        <f t="shared" si="106"/>
        <v>285.5</v>
      </c>
      <c r="Z278">
        <v>0.28970000000000001</v>
      </c>
      <c r="AA278">
        <f t="shared" si="107"/>
        <v>257</v>
      </c>
      <c r="AB278">
        <v>0.1789</v>
      </c>
      <c r="AC278">
        <f t="shared" si="108"/>
        <v>0.23430000000000001</v>
      </c>
      <c r="AD278">
        <f t="shared" si="109"/>
        <v>291</v>
      </c>
      <c r="AE278">
        <v>0.37309999999999999</v>
      </c>
      <c r="AF278">
        <f t="shared" si="110"/>
        <v>219</v>
      </c>
      <c r="AG278">
        <v>0.22009999999999999</v>
      </c>
      <c r="AH278">
        <f t="shared" si="111"/>
        <v>290</v>
      </c>
      <c r="AI278">
        <f t="shared" si="112"/>
        <v>254.91666666666666</v>
      </c>
      <c r="AJ278">
        <f>IF(C278=1,(AI278/Z278),REF)</f>
        <v>879.93326429639853</v>
      </c>
      <c r="AK278">
        <f t="shared" si="113"/>
        <v>256</v>
      </c>
      <c r="AL278">
        <f>IF(B278=1,(AI278/AC278),REF)</f>
        <v>1087.992602077109</v>
      </c>
      <c r="AM278">
        <f t="shared" si="114"/>
        <v>283</v>
      </c>
      <c r="AN278">
        <f t="shared" si="115"/>
        <v>256</v>
      </c>
      <c r="AO278" t="str">
        <f t="shared" si="116"/>
        <v>Detroit</v>
      </c>
      <c r="AP278">
        <f t="shared" si="117"/>
        <v>0.16208763830097539</v>
      </c>
      <c r="AQ278">
        <f t="shared" si="118"/>
        <v>0.11049345811469941</v>
      </c>
      <c r="AR278">
        <f t="shared" si="119"/>
        <v>0.45059492433898313</v>
      </c>
      <c r="AS278" t="str">
        <f t="shared" si="120"/>
        <v>Detroit</v>
      </c>
      <c r="AT278">
        <f t="shared" si="121"/>
        <v>277</v>
      </c>
      <c r="AU278">
        <f t="shared" si="122"/>
        <v>274.66666666666669</v>
      </c>
      <c r="AV278">
        <v>284</v>
      </c>
      <c r="AW278" t="str">
        <f t="shared" si="123"/>
        <v>Detroit</v>
      </c>
      <c r="AX278" t="str">
        <f t="shared" si="124"/>
        <v/>
      </c>
      <c r="AY278">
        <v>277</v>
      </c>
    </row>
    <row r="279" spans="2:51" x14ac:dyDescent="0.25">
      <c r="B279">
        <v>1</v>
      </c>
      <c r="C279">
        <v>1</v>
      </c>
      <c r="D279" t="s">
        <v>111</v>
      </c>
      <c r="E279">
        <v>69.589200000000005</v>
      </c>
      <c r="F279">
        <v>169</v>
      </c>
      <c r="G279">
        <v>67.446700000000007</v>
      </c>
      <c r="H279">
        <v>213</v>
      </c>
      <c r="I279">
        <v>98.44</v>
      </c>
      <c r="J279">
        <v>277</v>
      </c>
      <c r="K279">
        <v>98.369</v>
      </c>
      <c r="L279">
        <v>283</v>
      </c>
      <c r="M279">
        <v>107.67100000000001</v>
      </c>
      <c r="N279">
        <v>266</v>
      </c>
      <c r="O279">
        <v>107.839</v>
      </c>
      <c r="P279">
        <v>236</v>
      </c>
      <c r="Q279">
        <v>-9.4704800000000002</v>
      </c>
      <c r="R279">
        <v>274</v>
      </c>
      <c r="S279">
        <f t="shared" si="100"/>
        <v>-0.1360843349255344</v>
      </c>
      <c r="T279">
        <f t="shared" si="101"/>
        <v>272</v>
      </c>
      <c r="U279">
        <f t="shared" si="102"/>
        <v>673377.12143586122</v>
      </c>
      <c r="V279">
        <f t="shared" si="103"/>
        <v>268</v>
      </c>
      <c r="W279">
        <f t="shared" si="104"/>
        <v>25.698011508876696</v>
      </c>
      <c r="X279">
        <f t="shared" si="105"/>
        <v>233</v>
      </c>
      <c r="Y279">
        <f t="shared" si="106"/>
        <v>252.5</v>
      </c>
      <c r="Z279">
        <v>0.23330000000000001</v>
      </c>
      <c r="AA279">
        <f t="shared" si="107"/>
        <v>284</v>
      </c>
      <c r="AB279">
        <v>0.35170000000000001</v>
      </c>
      <c r="AC279">
        <f t="shared" si="108"/>
        <v>0.29249999999999998</v>
      </c>
      <c r="AD279">
        <f t="shared" si="109"/>
        <v>260</v>
      </c>
      <c r="AE279">
        <v>0.3216</v>
      </c>
      <c r="AF279">
        <f t="shared" si="110"/>
        <v>238</v>
      </c>
      <c r="AG279">
        <v>0.37840000000000001</v>
      </c>
      <c r="AH279">
        <f t="shared" si="111"/>
        <v>219</v>
      </c>
      <c r="AI279">
        <f t="shared" si="112"/>
        <v>251.58333333333334</v>
      </c>
      <c r="AJ279">
        <f>IF(C279=1,(AI279/Z279),REF)</f>
        <v>1078.3683383340476</v>
      </c>
      <c r="AK279">
        <f t="shared" si="113"/>
        <v>281</v>
      </c>
      <c r="AL279">
        <f>IF(B279=1,(AI279/AC279),REF)</f>
        <v>860.11396011396016</v>
      </c>
      <c r="AM279">
        <f t="shared" si="114"/>
        <v>262</v>
      </c>
      <c r="AN279">
        <f t="shared" si="115"/>
        <v>260</v>
      </c>
      <c r="AO279" t="str">
        <f t="shared" si="116"/>
        <v>Eastern Kentucky</v>
      </c>
      <c r="AP279">
        <f t="shared" si="117"/>
        <v>0.12790408015954477</v>
      </c>
      <c r="AQ279">
        <f t="shared" si="118"/>
        <v>0.14205250314641352</v>
      </c>
      <c r="AR279">
        <f t="shared" si="119"/>
        <v>0.44885448688937468</v>
      </c>
      <c r="AS279" t="str">
        <f t="shared" si="120"/>
        <v>Eastern Kentucky</v>
      </c>
      <c r="AT279">
        <f t="shared" si="121"/>
        <v>278</v>
      </c>
      <c r="AU279">
        <f t="shared" si="122"/>
        <v>266</v>
      </c>
      <c r="AV279">
        <v>274</v>
      </c>
      <c r="AW279" t="str">
        <f t="shared" si="123"/>
        <v>Eastern Kentucky</v>
      </c>
      <c r="AX279" t="str">
        <f t="shared" si="124"/>
        <v/>
      </c>
      <c r="AY279">
        <v>278</v>
      </c>
    </row>
    <row r="280" spans="2:51" x14ac:dyDescent="0.25">
      <c r="B280">
        <v>1</v>
      </c>
      <c r="C280">
        <v>1</v>
      </c>
      <c r="D280" t="s">
        <v>227</v>
      </c>
      <c r="E280">
        <v>71.766999999999996</v>
      </c>
      <c r="F280">
        <v>64</v>
      </c>
      <c r="G280">
        <v>68.962199999999996</v>
      </c>
      <c r="H280">
        <v>111</v>
      </c>
      <c r="I280">
        <v>102.044</v>
      </c>
      <c r="J280">
        <v>197</v>
      </c>
      <c r="K280">
        <v>101.254</v>
      </c>
      <c r="L280">
        <v>230</v>
      </c>
      <c r="M280">
        <v>107.48399999999999</v>
      </c>
      <c r="N280">
        <v>256</v>
      </c>
      <c r="O280">
        <v>109.393</v>
      </c>
      <c r="P280">
        <v>269</v>
      </c>
      <c r="Q280">
        <v>-8.1396099999999993</v>
      </c>
      <c r="R280">
        <v>258</v>
      </c>
      <c r="S280">
        <f t="shared" si="100"/>
        <v>-0.11340866972285307</v>
      </c>
      <c r="T280">
        <f t="shared" si="101"/>
        <v>256</v>
      </c>
      <c r="U280">
        <f t="shared" si="102"/>
        <v>735782.01835577202</v>
      </c>
      <c r="V280">
        <f t="shared" si="103"/>
        <v>212</v>
      </c>
      <c r="W280">
        <f t="shared" si="104"/>
        <v>25.495202156396754</v>
      </c>
      <c r="X280">
        <f t="shared" si="105"/>
        <v>223</v>
      </c>
      <c r="Y280">
        <f t="shared" si="106"/>
        <v>239.5</v>
      </c>
      <c r="Z280">
        <v>0.2515</v>
      </c>
      <c r="AA280">
        <f t="shared" si="107"/>
        <v>276</v>
      </c>
      <c r="AB280">
        <v>0.2903</v>
      </c>
      <c r="AC280">
        <f t="shared" si="108"/>
        <v>0.27090000000000003</v>
      </c>
      <c r="AD280">
        <f t="shared" si="109"/>
        <v>270</v>
      </c>
      <c r="AE280">
        <v>0.2268</v>
      </c>
      <c r="AF280">
        <f t="shared" si="110"/>
        <v>281</v>
      </c>
      <c r="AG280">
        <v>0.23949999999999999</v>
      </c>
      <c r="AH280">
        <f t="shared" si="111"/>
        <v>279</v>
      </c>
      <c r="AI280">
        <f t="shared" si="112"/>
        <v>256.25</v>
      </c>
      <c r="AJ280">
        <f>IF(C280=1,(AI280/Z280),REF)</f>
        <v>1018.8866799204771</v>
      </c>
      <c r="AK280">
        <f t="shared" si="113"/>
        <v>273</v>
      </c>
      <c r="AL280">
        <f>IF(B280=1,(AI280/AC280),REF)</f>
        <v>945.92100406053885</v>
      </c>
      <c r="AM280">
        <f t="shared" si="114"/>
        <v>269</v>
      </c>
      <c r="AN280">
        <f t="shared" si="115"/>
        <v>269</v>
      </c>
      <c r="AO280" t="str">
        <f t="shared" si="116"/>
        <v>Niagara</v>
      </c>
      <c r="AP280">
        <f t="shared" si="117"/>
        <v>0.13866657017720813</v>
      </c>
      <c r="AQ280">
        <f t="shared" si="118"/>
        <v>0.13000787702716804</v>
      </c>
      <c r="AR280">
        <f t="shared" si="119"/>
        <v>0.44800055016454543</v>
      </c>
      <c r="AS280" t="str">
        <f t="shared" si="120"/>
        <v>Niagara</v>
      </c>
      <c r="AT280">
        <f t="shared" si="121"/>
        <v>279</v>
      </c>
      <c r="AU280">
        <f t="shared" si="122"/>
        <v>272.66666666666669</v>
      </c>
      <c r="AV280">
        <v>276</v>
      </c>
      <c r="AW280" t="str">
        <f t="shared" si="123"/>
        <v>Niagara</v>
      </c>
      <c r="AX280" t="str">
        <f t="shared" si="124"/>
        <v/>
      </c>
      <c r="AY280">
        <v>279</v>
      </c>
    </row>
    <row r="281" spans="2:51" x14ac:dyDescent="0.25">
      <c r="B281">
        <v>1</v>
      </c>
      <c r="C281">
        <v>1</v>
      </c>
      <c r="D281" t="s">
        <v>373</v>
      </c>
      <c r="E281">
        <v>70.606499999999997</v>
      </c>
      <c r="F281">
        <v>111</v>
      </c>
      <c r="G281">
        <v>68.692700000000002</v>
      </c>
      <c r="H281">
        <v>127</v>
      </c>
      <c r="I281">
        <v>97.235100000000003</v>
      </c>
      <c r="J281">
        <v>298</v>
      </c>
      <c r="K281">
        <v>97.082099999999997</v>
      </c>
      <c r="L281">
        <v>300</v>
      </c>
      <c r="M281">
        <v>109.077</v>
      </c>
      <c r="N281">
        <v>294</v>
      </c>
      <c r="O281">
        <v>108.83</v>
      </c>
      <c r="P281">
        <v>255</v>
      </c>
      <c r="Q281">
        <v>-11.7475</v>
      </c>
      <c r="R281">
        <v>297</v>
      </c>
      <c r="S281">
        <f t="shared" si="100"/>
        <v>-0.16638553107716714</v>
      </c>
      <c r="T281">
        <f t="shared" si="101"/>
        <v>294</v>
      </c>
      <c r="U281">
        <f t="shared" si="102"/>
        <v>665461.61238485866</v>
      </c>
      <c r="V281">
        <f t="shared" si="103"/>
        <v>278</v>
      </c>
      <c r="W281">
        <f t="shared" si="104"/>
        <v>25.701183527200815</v>
      </c>
      <c r="X281">
        <f t="shared" si="105"/>
        <v>235</v>
      </c>
      <c r="Y281">
        <f t="shared" si="106"/>
        <v>264.5</v>
      </c>
      <c r="Z281">
        <v>0.29459999999999997</v>
      </c>
      <c r="AA281">
        <f t="shared" si="107"/>
        <v>254</v>
      </c>
      <c r="AB281">
        <v>0.1517</v>
      </c>
      <c r="AC281">
        <f t="shared" si="108"/>
        <v>0.22314999999999999</v>
      </c>
      <c r="AD281">
        <f t="shared" si="109"/>
        <v>297</v>
      </c>
      <c r="AE281">
        <v>0.25590000000000002</v>
      </c>
      <c r="AF281">
        <f t="shared" si="110"/>
        <v>266</v>
      </c>
      <c r="AG281">
        <v>0.20710000000000001</v>
      </c>
      <c r="AH281">
        <f t="shared" si="111"/>
        <v>296</v>
      </c>
      <c r="AI281">
        <f t="shared" si="112"/>
        <v>282.58333333333331</v>
      </c>
      <c r="AJ281">
        <f>IF(C281=1,(AI281/Z281),REF)</f>
        <v>959.21022855849742</v>
      </c>
      <c r="AK281">
        <f t="shared" si="113"/>
        <v>267</v>
      </c>
      <c r="AL281">
        <f>IF(B281=1,(AI281/AC281),REF)</f>
        <v>1266.3380386884755</v>
      </c>
      <c r="AM281">
        <f t="shared" si="114"/>
        <v>299</v>
      </c>
      <c r="AN281">
        <f t="shared" si="115"/>
        <v>267</v>
      </c>
      <c r="AO281" t="str">
        <f t="shared" si="116"/>
        <v>Western Illinois</v>
      </c>
      <c r="AP281">
        <f t="shared" si="117"/>
        <v>0.16341342599860864</v>
      </c>
      <c r="AQ281">
        <f t="shared" si="118"/>
        <v>0.10325728571045041</v>
      </c>
      <c r="AR281">
        <f t="shared" si="119"/>
        <v>0.4466610985573653</v>
      </c>
      <c r="AS281" t="str">
        <f t="shared" si="120"/>
        <v>Western Illinois</v>
      </c>
      <c r="AT281">
        <f t="shared" si="121"/>
        <v>280</v>
      </c>
      <c r="AU281">
        <f t="shared" si="122"/>
        <v>281.33333333333331</v>
      </c>
      <c r="AV281">
        <v>289</v>
      </c>
      <c r="AW281" t="str">
        <f t="shared" si="123"/>
        <v>Western Illinois</v>
      </c>
      <c r="AX281" t="str">
        <f t="shared" si="124"/>
        <v/>
      </c>
      <c r="AY281">
        <v>280</v>
      </c>
    </row>
    <row r="282" spans="2:51" x14ac:dyDescent="0.25">
      <c r="B282">
        <v>1</v>
      </c>
      <c r="C282">
        <v>1</v>
      </c>
      <c r="D282" t="s">
        <v>357</v>
      </c>
      <c r="E282">
        <v>69.082300000000004</v>
      </c>
      <c r="F282">
        <v>199</v>
      </c>
      <c r="G282">
        <v>67.958399999999997</v>
      </c>
      <c r="H282">
        <v>184</v>
      </c>
      <c r="I282">
        <v>94.163300000000007</v>
      </c>
      <c r="J282">
        <v>329</v>
      </c>
      <c r="K282">
        <v>95.084400000000002</v>
      </c>
      <c r="L282">
        <v>324</v>
      </c>
      <c r="M282">
        <v>100.233</v>
      </c>
      <c r="N282">
        <v>90</v>
      </c>
      <c r="O282">
        <v>102.628</v>
      </c>
      <c r="P282">
        <v>128</v>
      </c>
      <c r="Q282">
        <v>-7.5433300000000001</v>
      </c>
      <c r="R282">
        <v>252</v>
      </c>
      <c r="S282">
        <f t="shared" si="100"/>
        <v>-0.10919729076767852</v>
      </c>
      <c r="T282">
        <f t="shared" si="101"/>
        <v>251</v>
      </c>
      <c r="U282">
        <f t="shared" si="102"/>
        <v>624576.05336089269</v>
      </c>
      <c r="V282">
        <f t="shared" si="103"/>
        <v>320</v>
      </c>
      <c r="W282">
        <f t="shared" si="104"/>
        <v>23.914350845564861</v>
      </c>
      <c r="X282">
        <f t="shared" si="105"/>
        <v>141</v>
      </c>
      <c r="Y282">
        <f t="shared" si="106"/>
        <v>196</v>
      </c>
      <c r="Z282">
        <v>0.16070000000000001</v>
      </c>
      <c r="AA282">
        <f t="shared" si="107"/>
        <v>316</v>
      </c>
      <c r="AB282">
        <v>0.56430000000000002</v>
      </c>
      <c r="AC282">
        <f t="shared" si="108"/>
        <v>0.36250000000000004</v>
      </c>
      <c r="AD282">
        <f t="shared" si="109"/>
        <v>226</v>
      </c>
      <c r="AE282">
        <v>0.26719999999999999</v>
      </c>
      <c r="AF282">
        <f t="shared" si="110"/>
        <v>259</v>
      </c>
      <c r="AG282">
        <v>0.27350000000000002</v>
      </c>
      <c r="AH282">
        <f t="shared" si="111"/>
        <v>264</v>
      </c>
      <c r="AI282">
        <f t="shared" si="112"/>
        <v>252.66666666666666</v>
      </c>
      <c r="AJ282">
        <f>IF(C282=1,(AI282/Z282),REF)</f>
        <v>1572.2879070732213</v>
      </c>
      <c r="AK282">
        <f t="shared" si="113"/>
        <v>310</v>
      </c>
      <c r="AL282">
        <f>IF(B282=1,(AI282/AC282),REF)</f>
        <v>697.01149425287349</v>
      </c>
      <c r="AM282">
        <f t="shared" si="114"/>
        <v>237</v>
      </c>
      <c r="AN282">
        <f t="shared" si="115"/>
        <v>226</v>
      </c>
      <c r="AO282" t="str">
        <f t="shared" si="116"/>
        <v>UTSA</v>
      </c>
      <c r="AP282">
        <f t="shared" si="117"/>
        <v>8.4841637506777173E-2</v>
      </c>
      <c r="AQ282">
        <f t="shared" si="118"/>
        <v>0.18073636295166587</v>
      </c>
      <c r="AR282">
        <f t="shared" si="119"/>
        <v>0.44592810032660507</v>
      </c>
      <c r="AS282" t="str">
        <f t="shared" si="120"/>
        <v>UTSA</v>
      </c>
      <c r="AT282">
        <f t="shared" si="121"/>
        <v>281</v>
      </c>
      <c r="AU282">
        <f t="shared" si="122"/>
        <v>244.33333333333334</v>
      </c>
      <c r="AV282">
        <v>248</v>
      </c>
      <c r="AW282" t="str">
        <f t="shared" si="123"/>
        <v>UTSA</v>
      </c>
      <c r="AX282" t="str">
        <f t="shared" si="124"/>
        <v/>
      </c>
      <c r="AY282">
        <v>281</v>
      </c>
    </row>
    <row r="283" spans="2:51" x14ac:dyDescent="0.25">
      <c r="B283">
        <v>1</v>
      </c>
      <c r="C283">
        <v>1</v>
      </c>
      <c r="D283" t="s">
        <v>35</v>
      </c>
      <c r="E283">
        <v>67.839399999999998</v>
      </c>
      <c r="F283">
        <v>255</v>
      </c>
      <c r="G283">
        <v>65.735200000000006</v>
      </c>
      <c r="H283">
        <v>277</v>
      </c>
      <c r="I283">
        <v>98.141999999999996</v>
      </c>
      <c r="J283">
        <v>283</v>
      </c>
      <c r="K283">
        <v>96.714299999999994</v>
      </c>
      <c r="L283">
        <v>308</v>
      </c>
      <c r="M283">
        <v>105.17400000000001</v>
      </c>
      <c r="N283">
        <v>209</v>
      </c>
      <c r="O283">
        <v>108.767</v>
      </c>
      <c r="P283">
        <v>253</v>
      </c>
      <c r="Q283">
        <v>-12.053000000000001</v>
      </c>
      <c r="R283">
        <v>300</v>
      </c>
      <c r="S283">
        <f t="shared" si="100"/>
        <v>-0.17766519161431266</v>
      </c>
      <c r="T283">
        <f t="shared" si="101"/>
        <v>304</v>
      </c>
      <c r="U283">
        <f t="shared" si="102"/>
        <v>634546.39893990685</v>
      </c>
      <c r="V283">
        <f t="shared" si="103"/>
        <v>312</v>
      </c>
      <c r="W283">
        <f t="shared" si="104"/>
        <v>26.724737116271129</v>
      </c>
      <c r="X283">
        <f t="shared" si="105"/>
        <v>289</v>
      </c>
      <c r="Y283">
        <f t="shared" si="106"/>
        <v>296.5</v>
      </c>
      <c r="Z283">
        <v>0.26979999999999998</v>
      </c>
      <c r="AA283">
        <f t="shared" si="107"/>
        <v>266</v>
      </c>
      <c r="AB283">
        <v>0.2253</v>
      </c>
      <c r="AC283">
        <f t="shared" si="108"/>
        <v>0.24754999999999999</v>
      </c>
      <c r="AD283">
        <f t="shared" si="109"/>
        <v>281</v>
      </c>
      <c r="AE283">
        <v>0.28460000000000002</v>
      </c>
      <c r="AF283">
        <f t="shared" si="110"/>
        <v>251</v>
      </c>
      <c r="AG283">
        <v>0.36969999999999997</v>
      </c>
      <c r="AH283">
        <f t="shared" si="111"/>
        <v>223</v>
      </c>
      <c r="AI283">
        <f t="shared" si="112"/>
        <v>277.91666666666669</v>
      </c>
      <c r="AJ283">
        <f>IF(C283=1,(AI283/Z283),REF)</f>
        <v>1030.084012849024</v>
      </c>
      <c r="AK283">
        <f t="shared" si="113"/>
        <v>276</v>
      </c>
      <c r="AL283">
        <f>IF(B283=1,(AI283/AC283),REF)</f>
        <v>1122.66882111358</v>
      </c>
      <c r="AM283">
        <f t="shared" si="114"/>
        <v>284</v>
      </c>
      <c r="AN283">
        <f t="shared" si="115"/>
        <v>276</v>
      </c>
      <c r="AO283" t="str">
        <f t="shared" si="116"/>
        <v>Abilene Christian</v>
      </c>
      <c r="AP283">
        <f t="shared" si="117"/>
        <v>0.14859392466047186</v>
      </c>
      <c r="AQ283">
        <f t="shared" si="118"/>
        <v>0.11628507921996004</v>
      </c>
      <c r="AR283">
        <f t="shared" si="119"/>
        <v>0.44545825917995668</v>
      </c>
      <c r="AS283" t="str">
        <f t="shared" si="120"/>
        <v>Abilene Christian</v>
      </c>
      <c r="AT283">
        <f t="shared" si="121"/>
        <v>282</v>
      </c>
      <c r="AU283">
        <f t="shared" si="122"/>
        <v>279.66666666666669</v>
      </c>
      <c r="AV283">
        <v>280</v>
      </c>
      <c r="AW283" t="str">
        <f t="shared" si="123"/>
        <v>Abilene Christian</v>
      </c>
      <c r="AX283" t="str">
        <f t="shared" si="124"/>
        <v/>
      </c>
      <c r="AY283">
        <v>282</v>
      </c>
    </row>
    <row r="284" spans="2:51" x14ac:dyDescent="0.25">
      <c r="B284">
        <v>1</v>
      </c>
      <c r="C284">
        <v>1</v>
      </c>
      <c r="D284" t="s">
        <v>118</v>
      </c>
      <c r="E284">
        <v>66.324799999999996</v>
      </c>
      <c r="F284">
        <v>302</v>
      </c>
      <c r="G284">
        <v>64.858699999999999</v>
      </c>
      <c r="H284">
        <v>307</v>
      </c>
      <c r="I284">
        <v>102.163</v>
      </c>
      <c r="J284">
        <v>196</v>
      </c>
      <c r="K284">
        <v>102.876</v>
      </c>
      <c r="L284">
        <v>201</v>
      </c>
      <c r="M284">
        <v>109.13200000000001</v>
      </c>
      <c r="N284">
        <v>295</v>
      </c>
      <c r="O284">
        <v>112.51300000000001</v>
      </c>
      <c r="P284">
        <v>314</v>
      </c>
      <c r="Q284">
        <v>-9.6369100000000003</v>
      </c>
      <c r="R284">
        <v>276</v>
      </c>
      <c r="S284">
        <f t="shared" si="100"/>
        <v>-0.14530009890719611</v>
      </c>
      <c r="T284">
        <f t="shared" si="101"/>
        <v>281</v>
      </c>
      <c r="U284">
        <f t="shared" si="102"/>
        <v>701946.62231892487</v>
      </c>
      <c r="V284">
        <f t="shared" si="103"/>
        <v>243</v>
      </c>
      <c r="W284">
        <f t="shared" si="104"/>
        <v>28.856813885496056</v>
      </c>
      <c r="X284">
        <f t="shared" si="105"/>
        <v>341</v>
      </c>
      <c r="Y284">
        <f t="shared" si="106"/>
        <v>311</v>
      </c>
      <c r="Z284">
        <v>0.25559999999999999</v>
      </c>
      <c r="AA284">
        <f t="shared" si="107"/>
        <v>274</v>
      </c>
      <c r="AB284">
        <v>0.26390000000000002</v>
      </c>
      <c r="AC284">
        <f t="shared" si="108"/>
        <v>0.25975000000000004</v>
      </c>
      <c r="AD284">
        <f t="shared" si="109"/>
        <v>274</v>
      </c>
      <c r="AE284">
        <v>0.44919999999999999</v>
      </c>
      <c r="AF284">
        <f t="shared" si="110"/>
        <v>182</v>
      </c>
      <c r="AG284">
        <v>0.26340000000000002</v>
      </c>
      <c r="AH284">
        <f t="shared" si="111"/>
        <v>269</v>
      </c>
      <c r="AI284">
        <f t="shared" si="112"/>
        <v>260</v>
      </c>
      <c r="AJ284">
        <f>IF(C284=1,(AI284/Z284),REF)</f>
        <v>1017.2143974960877</v>
      </c>
      <c r="AK284">
        <f t="shared" si="113"/>
        <v>272</v>
      </c>
      <c r="AL284">
        <f>IF(B284=1,(AI284/AC284),REF)</f>
        <v>1000.9624639076034</v>
      </c>
      <c r="AM284">
        <f t="shared" si="114"/>
        <v>272</v>
      </c>
      <c r="AN284">
        <f t="shared" si="115"/>
        <v>272</v>
      </c>
      <c r="AO284" t="str">
        <f t="shared" si="116"/>
        <v>FIU</v>
      </c>
      <c r="AP284">
        <f t="shared" si="117"/>
        <v>0.14095028956783678</v>
      </c>
      <c r="AQ284">
        <f t="shared" si="118"/>
        <v>0.12377868153394561</v>
      </c>
      <c r="AR284">
        <f t="shared" si="119"/>
        <v>0.44535731542892604</v>
      </c>
      <c r="AS284" t="str">
        <f t="shared" si="120"/>
        <v>FIU</v>
      </c>
      <c r="AT284">
        <f t="shared" si="121"/>
        <v>283</v>
      </c>
      <c r="AU284">
        <f t="shared" si="122"/>
        <v>276.33333333333331</v>
      </c>
      <c r="AV284">
        <v>279</v>
      </c>
      <c r="AW284" t="str">
        <f t="shared" si="123"/>
        <v>FIU</v>
      </c>
      <c r="AX284" t="str">
        <f t="shared" si="124"/>
        <v/>
      </c>
      <c r="AY284">
        <v>283</v>
      </c>
    </row>
    <row r="285" spans="2:51" x14ac:dyDescent="0.25">
      <c r="B285">
        <v>1</v>
      </c>
      <c r="C285">
        <v>1</v>
      </c>
      <c r="D285" t="s">
        <v>87</v>
      </c>
      <c r="E285">
        <v>66.3583</v>
      </c>
      <c r="F285">
        <v>299</v>
      </c>
      <c r="G285">
        <v>64.971500000000006</v>
      </c>
      <c r="H285">
        <v>302</v>
      </c>
      <c r="I285">
        <v>97.789699999999996</v>
      </c>
      <c r="J285">
        <v>291</v>
      </c>
      <c r="K285">
        <v>98.538399999999996</v>
      </c>
      <c r="L285">
        <v>279</v>
      </c>
      <c r="M285">
        <v>104.998</v>
      </c>
      <c r="N285">
        <v>205</v>
      </c>
      <c r="O285">
        <v>107.66800000000001</v>
      </c>
      <c r="P285">
        <v>229</v>
      </c>
      <c r="Q285">
        <v>-9.1300500000000007</v>
      </c>
      <c r="R285">
        <v>269</v>
      </c>
      <c r="S285">
        <f t="shared" si="100"/>
        <v>-0.13758037803861778</v>
      </c>
      <c r="T285">
        <f t="shared" si="101"/>
        <v>275</v>
      </c>
      <c r="U285">
        <f t="shared" si="102"/>
        <v>644326.90129213477</v>
      </c>
      <c r="V285">
        <f t="shared" si="103"/>
        <v>299</v>
      </c>
      <c r="W285">
        <f t="shared" si="104"/>
        <v>26.88087379158566</v>
      </c>
      <c r="X285">
        <f t="shared" si="105"/>
        <v>293</v>
      </c>
      <c r="Y285">
        <f t="shared" si="106"/>
        <v>284</v>
      </c>
      <c r="Z285">
        <v>0.2838</v>
      </c>
      <c r="AA285">
        <f t="shared" si="107"/>
        <v>262</v>
      </c>
      <c r="AB285">
        <v>0.16200000000000001</v>
      </c>
      <c r="AC285">
        <f t="shared" si="108"/>
        <v>0.22289999999999999</v>
      </c>
      <c r="AD285">
        <f t="shared" si="109"/>
        <v>298</v>
      </c>
      <c r="AE285">
        <v>0.32040000000000002</v>
      </c>
      <c r="AF285">
        <f t="shared" si="110"/>
        <v>239</v>
      </c>
      <c r="AG285">
        <v>0.1794</v>
      </c>
      <c r="AH285">
        <f t="shared" si="111"/>
        <v>312</v>
      </c>
      <c r="AI285">
        <f t="shared" si="112"/>
        <v>284.5</v>
      </c>
      <c r="AJ285">
        <f>IF(C285=1,(AI285/Z285),REF)</f>
        <v>1002.4665257223397</v>
      </c>
      <c r="AK285">
        <f t="shared" si="113"/>
        <v>271</v>
      </c>
      <c r="AL285">
        <f>IF(B285=1,(AI285/AC285),REF)</f>
        <v>1276.3571108120234</v>
      </c>
      <c r="AM285">
        <f t="shared" si="114"/>
        <v>300</v>
      </c>
      <c r="AN285">
        <f t="shared" si="115"/>
        <v>271</v>
      </c>
      <c r="AO285" t="str">
        <f t="shared" si="116"/>
        <v>Colgate</v>
      </c>
      <c r="AP285">
        <f t="shared" si="117"/>
        <v>0.1567298709302149</v>
      </c>
      <c r="AQ285">
        <f t="shared" si="118"/>
        <v>0.10304005060344207</v>
      </c>
      <c r="AR285">
        <f t="shared" si="119"/>
        <v>0.44200130032806934</v>
      </c>
      <c r="AS285" t="str">
        <f t="shared" si="120"/>
        <v>Colgate</v>
      </c>
      <c r="AT285">
        <f t="shared" si="121"/>
        <v>284</v>
      </c>
      <c r="AU285">
        <f t="shared" si="122"/>
        <v>284.33333333333331</v>
      </c>
      <c r="AV285">
        <v>288</v>
      </c>
      <c r="AW285" t="str">
        <f t="shared" si="123"/>
        <v>Colgate</v>
      </c>
      <c r="AX285" t="str">
        <f t="shared" si="124"/>
        <v/>
      </c>
      <c r="AY285">
        <v>284</v>
      </c>
    </row>
    <row r="286" spans="2:51" x14ac:dyDescent="0.25">
      <c r="B286">
        <v>1</v>
      </c>
      <c r="C286">
        <v>1</v>
      </c>
      <c r="D286" t="s">
        <v>144</v>
      </c>
      <c r="E286">
        <v>66.522000000000006</v>
      </c>
      <c r="F286">
        <v>296</v>
      </c>
      <c r="G286">
        <v>65.583200000000005</v>
      </c>
      <c r="H286">
        <v>282</v>
      </c>
      <c r="I286">
        <v>100.45399999999999</v>
      </c>
      <c r="J286">
        <v>235</v>
      </c>
      <c r="K286">
        <v>98.944500000000005</v>
      </c>
      <c r="L286">
        <v>271</v>
      </c>
      <c r="M286">
        <v>104.31</v>
      </c>
      <c r="N286">
        <v>197</v>
      </c>
      <c r="O286">
        <v>108.105</v>
      </c>
      <c r="P286">
        <v>241</v>
      </c>
      <c r="Q286">
        <v>-9.1599900000000005</v>
      </c>
      <c r="R286">
        <v>270</v>
      </c>
      <c r="S286">
        <f t="shared" si="100"/>
        <v>-0.13770632272030303</v>
      </c>
      <c r="T286">
        <f t="shared" si="101"/>
        <v>276</v>
      </c>
      <c r="U286">
        <f t="shared" si="102"/>
        <v>651251.31664639059</v>
      </c>
      <c r="V286">
        <f t="shared" si="103"/>
        <v>293</v>
      </c>
      <c r="W286">
        <f t="shared" si="104"/>
        <v>26.989071997814072</v>
      </c>
      <c r="X286">
        <f t="shared" si="105"/>
        <v>295</v>
      </c>
      <c r="Y286">
        <f t="shared" si="106"/>
        <v>285.5</v>
      </c>
      <c r="Z286">
        <v>0.24179999999999999</v>
      </c>
      <c r="AA286">
        <f t="shared" si="107"/>
        <v>278</v>
      </c>
      <c r="AB286">
        <v>0.26090000000000002</v>
      </c>
      <c r="AC286">
        <f t="shared" si="108"/>
        <v>0.25135000000000002</v>
      </c>
      <c r="AD286">
        <f t="shared" si="109"/>
        <v>279</v>
      </c>
      <c r="AE286">
        <v>0.1933</v>
      </c>
      <c r="AF286">
        <f t="shared" si="110"/>
        <v>297</v>
      </c>
      <c r="AG286">
        <v>0.19839999999999999</v>
      </c>
      <c r="AH286">
        <f t="shared" si="111"/>
        <v>300</v>
      </c>
      <c r="AI286">
        <f t="shared" si="112"/>
        <v>288.41666666666669</v>
      </c>
      <c r="AJ286">
        <f>IF(C286=1,(AI286/Z286),REF)</f>
        <v>1192.7901847256687</v>
      </c>
      <c r="AK286">
        <f t="shared" si="113"/>
        <v>287</v>
      </c>
      <c r="AL286">
        <f>IF(B286=1,(AI286/AC286),REF)</f>
        <v>1147.4703269013992</v>
      </c>
      <c r="AM286">
        <f t="shared" si="114"/>
        <v>290</v>
      </c>
      <c r="AN286">
        <f t="shared" si="115"/>
        <v>279</v>
      </c>
      <c r="AO286" t="str">
        <f t="shared" si="116"/>
        <v>High Point</v>
      </c>
      <c r="AP286">
        <f t="shared" si="117"/>
        <v>0.13123396898181713</v>
      </c>
      <c r="AQ286">
        <f t="shared" si="118"/>
        <v>0.11774805084082668</v>
      </c>
      <c r="AR286">
        <f t="shared" si="119"/>
        <v>0.43456545113699957</v>
      </c>
      <c r="AS286" t="str">
        <f t="shared" si="120"/>
        <v>High Point</v>
      </c>
      <c r="AT286">
        <f t="shared" si="121"/>
        <v>285</v>
      </c>
      <c r="AU286">
        <f t="shared" si="122"/>
        <v>281</v>
      </c>
      <c r="AV286">
        <v>285</v>
      </c>
      <c r="AW286" t="str">
        <f t="shared" si="123"/>
        <v>High Point</v>
      </c>
      <c r="AX286" t="str">
        <f t="shared" si="124"/>
        <v/>
      </c>
      <c r="AY286">
        <v>285</v>
      </c>
    </row>
    <row r="287" spans="2:51" x14ac:dyDescent="0.25">
      <c r="B287">
        <v>1</v>
      </c>
      <c r="C287">
        <v>1</v>
      </c>
      <c r="D287" t="s">
        <v>201</v>
      </c>
      <c r="E287">
        <v>70.855500000000006</v>
      </c>
      <c r="F287">
        <v>101</v>
      </c>
      <c r="G287">
        <v>68.511499999999998</v>
      </c>
      <c r="H287">
        <v>142</v>
      </c>
      <c r="I287">
        <v>96.812799999999996</v>
      </c>
      <c r="J287">
        <v>305</v>
      </c>
      <c r="K287">
        <v>95.820700000000002</v>
      </c>
      <c r="L287">
        <v>318</v>
      </c>
      <c r="M287">
        <v>105.35299999999999</v>
      </c>
      <c r="N287">
        <v>218</v>
      </c>
      <c r="O287">
        <v>105.902</v>
      </c>
      <c r="P287">
        <v>195</v>
      </c>
      <c r="Q287">
        <v>-10.081200000000001</v>
      </c>
      <c r="R287">
        <v>279</v>
      </c>
      <c r="S287">
        <f t="shared" si="100"/>
        <v>-0.14227971011424656</v>
      </c>
      <c r="T287">
        <f t="shared" si="101"/>
        <v>277</v>
      </c>
      <c r="U287">
        <f t="shared" si="102"/>
        <v>650567.32279653335</v>
      </c>
      <c r="V287">
        <f t="shared" si="103"/>
        <v>294</v>
      </c>
      <c r="W287">
        <f t="shared" si="104"/>
        <v>24.517325457380313</v>
      </c>
      <c r="X287">
        <f t="shared" si="105"/>
        <v>175</v>
      </c>
      <c r="Y287">
        <f t="shared" si="106"/>
        <v>226</v>
      </c>
      <c r="Z287">
        <v>0.25209999999999999</v>
      </c>
      <c r="AA287">
        <f t="shared" si="107"/>
        <v>275</v>
      </c>
      <c r="AB287">
        <v>0.214</v>
      </c>
      <c r="AC287">
        <f t="shared" si="108"/>
        <v>0.23304999999999998</v>
      </c>
      <c r="AD287">
        <f t="shared" si="109"/>
        <v>293</v>
      </c>
      <c r="AE287">
        <v>0.32779999999999998</v>
      </c>
      <c r="AF287">
        <f t="shared" si="110"/>
        <v>235</v>
      </c>
      <c r="AG287">
        <v>0.25619999999999998</v>
      </c>
      <c r="AH287">
        <f t="shared" si="111"/>
        <v>273</v>
      </c>
      <c r="AI287">
        <f t="shared" si="112"/>
        <v>266.33333333333331</v>
      </c>
      <c r="AJ287">
        <f>IF(C287=1,(AI287/Z287),REF)</f>
        <v>1056.4590770858124</v>
      </c>
      <c r="AK287">
        <f t="shared" si="113"/>
        <v>278</v>
      </c>
      <c r="AL287">
        <f>IF(B287=1,(AI287/AC287),REF)</f>
        <v>1142.8162769076737</v>
      </c>
      <c r="AM287">
        <f t="shared" si="114"/>
        <v>288</v>
      </c>
      <c r="AN287">
        <f t="shared" si="115"/>
        <v>278</v>
      </c>
      <c r="AO287" t="str">
        <f t="shared" si="116"/>
        <v>Miami OH</v>
      </c>
      <c r="AP287">
        <f t="shared" si="117"/>
        <v>0.13849495406366785</v>
      </c>
      <c r="AQ287">
        <f t="shared" si="118"/>
        <v>0.10923066438193078</v>
      </c>
      <c r="AR287">
        <f t="shared" si="119"/>
        <v>0.43368696616679309</v>
      </c>
      <c r="AS287" t="str">
        <f t="shared" si="120"/>
        <v>Miami OH</v>
      </c>
      <c r="AT287">
        <f t="shared" si="121"/>
        <v>286</v>
      </c>
      <c r="AU287">
        <f t="shared" si="122"/>
        <v>285.66666666666669</v>
      </c>
      <c r="AV287">
        <v>291</v>
      </c>
      <c r="AW287" t="str">
        <f t="shared" si="123"/>
        <v>Miami OH</v>
      </c>
      <c r="AX287" t="str">
        <f t="shared" si="124"/>
        <v/>
      </c>
      <c r="AY287">
        <v>286</v>
      </c>
    </row>
    <row r="288" spans="2:51" x14ac:dyDescent="0.25">
      <c r="B288">
        <v>1</v>
      </c>
      <c r="C288">
        <v>1</v>
      </c>
      <c r="D288" t="s">
        <v>246</v>
      </c>
      <c r="E288">
        <v>72.780900000000003</v>
      </c>
      <c r="F288">
        <v>41</v>
      </c>
      <c r="G288">
        <v>71.224599999999995</v>
      </c>
      <c r="H288">
        <v>39</v>
      </c>
      <c r="I288">
        <v>100.874</v>
      </c>
      <c r="J288">
        <v>229</v>
      </c>
      <c r="K288">
        <v>100.999</v>
      </c>
      <c r="L288">
        <v>234</v>
      </c>
      <c r="M288">
        <v>108.98</v>
      </c>
      <c r="N288">
        <v>290</v>
      </c>
      <c r="O288">
        <v>112.444</v>
      </c>
      <c r="P288">
        <v>313</v>
      </c>
      <c r="Q288">
        <v>-11.4453</v>
      </c>
      <c r="R288">
        <v>293</v>
      </c>
      <c r="S288">
        <f t="shared" si="100"/>
        <v>-0.15725279571975623</v>
      </c>
      <c r="T288">
        <f t="shared" si="101"/>
        <v>291</v>
      </c>
      <c r="U288">
        <f t="shared" si="102"/>
        <v>742423.25923098088</v>
      </c>
      <c r="V288">
        <f t="shared" si="103"/>
        <v>202</v>
      </c>
      <c r="W288">
        <f t="shared" si="104"/>
        <v>26.271243915397179</v>
      </c>
      <c r="X288">
        <f t="shared" si="105"/>
        <v>274</v>
      </c>
      <c r="Y288">
        <f t="shared" si="106"/>
        <v>282.5</v>
      </c>
      <c r="Z288">
        <v>0.27529999999999999</v>
      </c>
      <c r="AA288">
        <f t="shared" si="107"/>
        <v>265</v>
      </c>
      <c r="AB288">
        <v>0.128</v>
      </c>
      <c r="AC288">
        <f t="shared" si="108"/>
        <v>0.20165</v>
      </c>
      <c r="AD288">
        <f t="shared" si="109"/>
        <v>308</v>
      </c>
      <c r="AE288">
        <v>0.21429999999999999</v>
      </c>
      <c r="AF288">
        <f t="shared" si="110"/>
        <v>290</v>
      </c>
      <c r="AG288">
        <v>0.35339999999999999</v>
      </c>
      <c r="AH288">
        <f t="shared" si="111"/>
        <v>229</v>
      </c>
      <c r="AI288">
        <f t="shared" si="112"/>
        <v>267.08333333333331</v>
      </c>
      <c r="AJ288">
        <f>IF(C288=1,(AI288/Z288),REF)</f>
        <v>970.15377164305607</v>
      </c>
      <c r="AK288">
        <f t="shared" si="113"/>
        <v>268</v>
      </c>
      <c r="AL288">
        <f>IF(B288=1,(AI288/AC288),REF)</f>
        <v>1324.4896272419207</v>
      </c>
      <c r="AM288">
        <f t="shared" si="114"/>
        <v>301</v>
      </c>
      <c r="AN288">
        <f t="shared" si="115"/>
        <v>268</v>
      </c>
      <c r="AO288" t="str">
        <f t="shared" si="116"/>
        <v>Northwestern St.</v>
      </c>
      <c r="AP288">
        <f t="shared" si="117"/>
        <v>0.15253465585130085</v>
      </c>
      <c r="AQ288">
        <f t="shared" si="118"/>
        <v>9.2786475057356474E-2</v>
      </c>
      <c r="AR288">
        <f t="shared" si="119"/>
        <v>0.43199824746296689</v>
      </c>
      <c r="AS288" t="str">
        <f t="shared" si="120"/>
        <v>Northwestern St.</v>
      </c>
      <c r="AT288">
        <f t="shared" si="121"/>
        <v>287</v>
      </c>
      <c r="AU288">
        <f t="shared" si="122"/>
        <v>287.66666666666669</v>
      </c>
      <c r="AV288">
        <v>293</v>
      </c>
      <c r="AW288" t="str">
        <f t="shared" si="123"/>
        <v>Northwestern St.</v>
      </c>
      <c r="AX288" t="str">
        <f t="shared" si="124"/>
        <v/>
      </c>
      <c r="AY288">
        <v>287</v>
      </c>
    </row>
    <row r="289" spans="2:51" x14ac:dyDescent="0.25">
      <c r="B289">
        <v>1</v>
      </c>
      <c r="C289">
        <v>1</v>
      </c>
      <c r="D289" t="s">
        <v>278</v>
      </c>
      <c r="E289">
        <v>71.914900000000003</v>
      </c>
      <c r="F289">
        <v>60</v>
      </c>
      <c r="G289">
        <v>70.947599999999994</v>
      </c>
      <c r="H289">
        <v>45</v>
      </c>
      <c r="I289">
        <v>99.001199999999997</v>
      </c>
      <c r="J289">
        <v>265</v>
      </c>
      <c r="K289">
        <v>97.522999999999996</v>
      </c>
      <c r="L289">
        <v>297</v>
      </c>
      <c r="M289">
        <v>103.68899999999999</v>
      </c>
      <c r="N289">
        <v>178</v>
      </c>
      <c r="O289">
        <v>109.77200000000001</v>
      </c>
      <c r="P289">
        <v>277</v>
      </c>
      <c r="Q289">
        <v>-12.2492</v>
      </c>
      <c r="R289">
        <v>301</v>
      </c>
      <c r="S289">
        <f t="shared" si="100"/>
        <v>-0.1703263162432265</v>
      </c>
      <c r="T289">
        <f t="shared" si="101"/>
        <v>301</v>
      </c>
      <c r="U289">
        <f t="shared" si="102"/>
        <v>683963.59449448215</v>
      </c>
      <c r="V289">
        <f t="shared" si="103"/>
        <v>258</v>
      </c>
      <c r="W289">
        <f t="shared" si="104"/>
        <v>25.583952626155714</v>
      </c>
      <c r="X289">
        <f t="shared" si="105"/>
        <v>227</v>
      </c>
      <c r="Y289">
        <f t="shared" si="106"/>
        <v>264</v>
      </c>
      <c r="Z289">
        <v>0.26129999999999998</v>
      </c>
      <c r="AA289">
        <f t="shared" si="107"/>
        <v>272</v>
      </c>
      <c r="AB289">
        <v>0.17380000000000001</v>
      </c>
      <c r="AC289">
        <f t="shared" si="108"/>
        <v>0.21754999999999999</v>
      </c>
      <c r="AD289">
        <f t="shared" si="109"/>
        <v>300</v>
      </c>
      <c r="AE289">
        <v>0.30620000000000003</v>
      </c>
      <c r="AF289">
        <f t="shared" si="110"/>
        <v>243</v>
      </c>
      <c r="AG289">
        <v>0.2278</v>
      </c>
      <c r="AH289">
        <f t="shared" si="111"/>
        <v>286</v>
      </c>
      <c r="AI289">
        <f t="shared" si="112"/>
        <v>275.33333333333331</v>
      </c>
      <c r="AJ289">
        <f>IF(C289=1,(AI289/Z289),REF)</f>
        <v>1053.7058298252327</v>
      </c>
      <c r="AK289">
        <f t="shared" si="113"/>
        <v>277</v>
      </c>
      <c r="AL289">
        <f>IF(B289=1,(AI289/AC289),REF)</f>
        <v>1265.6094384432697</v>
      </c>
      <c r="AM289">
        <f t="shared" si="114"/>
        <v>298</v>
      </c>
      <c r="AN289">
        <f t="shared" si="115"/>
        <v>277</v>
      </c>
      <c r="AO289" t="str">
        <f t="shared" si="116"/>
        <v>Sacred Heart</v>
      </c>
      <c r="AP289">
        <f t="shared" si="117"/>
        <v>0.14358657761543894</v>
      </c>
      <c r="AQ289">
        <f t="shared" si="118"/>
        <v>0.1006732628864014</v>
      </c>
      <c r="AR289">
        <f t="shared" si="119"/>
        <v>0.43124972327677691</v>
      </c>
      <c r="AS289" t="str">
        <f t="shared" si="120"/>
        <v>Sacred Heart</v>
      </c>
      <c r="AT289">
        <f t="shared" si="121"/>
        <v>288</v>
      </c>
      <c r="AU289">
        <f t="shared" si="122"/>
        <v>288.33333333333331</v>
      </c>
      <c r="AV289">
        <v>290</v>
      </c>
      <c r="AW289" t="str">
        <f t="shared" si="123"/>
        <v>Sacred Heart</v>
      </c>
      <c r="AX289" t="str">
        <f t="shared" si="124"/>
        <v/>
      </c>
      <c r="AY289">
        <v>288</v>
      </c>
    </row>
    <row r="290" spans="2:51" x14ac:dyDescent="0.25">
      <c r="B290">
        <v>1</v>
      </c>
      <c r="C290">
        <v>1</v>
      </c>
      <c r="D290" t="s">
        <v>229</v>
      </c>
      <c r="E290">
        <v>70.693200000000004</v>
      </c>
      <c r="F290">
        <v>108</v>
      </c>
      <c r="G290">
        <v>67.508799999999994</v>
      </c>
      <c r="H290">
        <v>207</v>
      </c>
      <c r="I290">
        <v>100.242</v>
      </c>
      <c r="J290">
        <v>239</v>
      </c>
      <c r="K290">
        <v>98.704099999999997</v>
      </c>
      <c r="L290">
        <v>277</v>
      </c>
      <c r="M290">
        <v>108.354</v>
      </c>
      <c r="N290">
        <v>278</v>
      </c>
      <c r="O290">
        <v>109.09099999999999</v>
      </c>
      <c r="P290">
        <v>261</v>
      </c>
      <c r="Q290">
        <v>-10.3871</v>
      </c>
      <c r="R290">
        <v>282</v>
      </c>
      <c r="S290">
        <f t="shared" si="100"/>
        <v>-0.14692926618118851</v>
      </c>
      <c r="T290">
        <f t="shared" si="101"/>
        <v>282</v>
      </c>
      <c r="U290">
        <f t="shared" si="102"/>
        <v>688728.45553084067</v>
      </c>
      <c r="V290">
        <f t="shared" si="103"/>
        <v>253</v>
      </c>
      <c r="W290">
        <f t="shared" si="104"/>
        <v>25.768232810759233</v>
      </c>
      <c r="X290">
        <f t="shared" si="105"/>
        <v>242</v>
      </c>
      <c r="Y290">
        <f t="shared" si="106"/>
        <v>262</v>
      </c>
      <c r="Z290">
        <v>0.22700000000000001</v>
      </c>
      <c r="AA290">
        <f t="shared" si="107"/>
        <v>287</v>
      </c>
      <c r="AB290">
        <v>0.2777</v>
      </c>
      <c r="AC290">
        <f t="shared" si="108"/>
        <v>0.25235000000000002</v>
      </c>
      <c r="AD290">
        <f t="shared" si="109"/>
        <v>278</v>
      </c>
      <c r="AE290">
        <v>6.7599999999999993E-2</v>
      </c>
      <c r="AF290">
        <f t="shared" si="110"/>
        <v>339</v>
      </c>
      <c r="AG290">
        <v>0.38179999999999997</v>
      </c>
      <c r="AH290">
        <f t="shared" si="111"/>
        <v>218</v>
      </c>
      <c r="AI290">
        <f t="shared" si="112"/>
        <v>272</v>
      </c>
      <c r="AJ290">
        <f>IF(C290=1,(AI290/Z290),REF)</f>
        <v>1198.2378854625549</v>
      </c>
      <c r="AK290">
        <f t="shared" si="113"/>
        <v>288</v>
      </c>
      <c r="AL290">
        <f>IF(B290=1,(AI290/AC290),REF)</f>
        <v>1077.8680404200513</v>
      </c>
      <c r="AM290">
        <f t="shared" si="114"/>
        <v>280</v>
      </c>
      <c r="AN290">
        <f t="shared" si="115"/>
        <v>278</v>
      </c>
      <c r="AO290" t="str">
        <f t="shared" si="116"/>
        <v>NJIT</v>
      </c>
      <c r="AP290">
        <f t="shared" si="117"/>
        <v>0.1231453238788953</v>
      </c>
      <c r="AQ290">
        <f t="shared" si="118"/>
        <v>0.11914481020932731</v>
      </c>
      <c r="AR290">
        <f t="shared" si="119"/>
        <v>0.42985530792402576</v>
      </c>
      <c r="AS290" t="str">
        <f t="shared" si="120"/>
        <v>NJIT</v>
      </c>
      <c r="AT290">
        <f t="shared" si="121"/>
        <v>289</v>
      </c>
      <c r="AU290">
        <f t="shared" si="122"/>
        <v>281.66666666666669</v>
      </c>
      <c r="AV290">
        <v>286</v>
      </c>
      <c r="AW290" t="str">
        <f t="shared" si="123"/>
        <v>NJIT</v>
      </c>
      <c r="AX290" t="str">
        <f t="shared" si="124"/>
        <v/>
      </c>
      <c r="AY290">
        <v>289</v>
      </c>
    </row>
    <row r="291" spans="2:51" x14ac:dyDescent="0.25">
      <c r="B291">
        <v>1</v>
      </c>
      <c r="C291">
        <v>1</v>
      </c>
      <c r="D291" t="s">
        <v>43</v>
      </c>
      <c r="E291">
        <v>65.150099999999995</v>
      </c>
      <c r="F291">
        <v>328</v>
      </c>
      <c r="G291">
        <v>64.237499999999997</v>
      </c>
      <c r="H291">
        <v>315</v>
      </c>
      <c r="I291">
        <v>94.1691</v>
      </c>
      <c r="J291">
        <v>328</v>
      </c>
      <c r="K291">
        <v>94.858500000000006</v>
      </c>
      <c r="L291">
        <v>328</v>
      </c>
      <c r="M291">
        <v>104.676</v>
      </c>
      <c r="N291">
        <v>199</v>
      </c>
      <c r="O291">
        <v>108.146</v>
      </c>
      <c r="P291">
        <v>242</v>
      </c>
      <c r="Q291">
        <v>-13.2873</v>
      </c>
      <c r="R291">
        <v>308</v>
      </c>
      <c r="S291">
        <f t="shared" si="100"/>
        <v>-0.20395210444803608</v>
      </c>
      <c r="T291">
        <f t="shared" si="101"/>
        <v>318</v>
      </c>
      <c r="U291">
        <f t="shared" si="102"/>
        <v>586229.39651308965</v>
      </c>
      <c r="V291">
        <f t="shared" si="103"/>
        <v>337</v>
      </c>
      <c r="W291">
        <f t="shared" si="104"/>
        <v>27.574119324998147</v>
      </c>
      <c r="X291">
        <f t="shared" si="105"/>
        <v>312</v>
      </c>
      <c r="Y291">
        <f t="shared" si="106"/>
        <v>315</v>
      </c>
      <c r="Z291">
        <v>0.26150000000000001</v>
      </c>
      <c r="AA291">
        <f t="shared" si="107"/>
        <v>271</v>
      </c>
      <c r="AB291">
        <v>0.159</v>
      </c>
      <c r="AC291">
        <f t="shared" si="108"/>
        <v>0.21024999999999999</v>
      </c>
      <c r="AD291">
        <f t="shared" si="109"/>
        <v>305</v>
      </c>
      <c r="AE291">
        <v>0.2661</v>
      </c>
      <c r="AF291">
        <f t="shared" si="110"/>
        <v>260</v>
      </c>
      <c r="AG291">
        <v>0.2213</v>
      </c>
      <c r="AH291">
        <f t="shared" si="111"/>
        <v>289</v>
      </c>
      <c r="AI291">
        <f t="shared" si="112"/>
        <v>304</v>
      </c>
      <c r="AJ291">
        <f>IF(C291=1,(AI291/Z291),REF)</f>
        <v>1162.5239005736137</v>
      </c>
      <c r="AK291">
        <f t="shared" si="113"/>
        <v>286</v>
      </c>
      <c r="AL291">
        <f>IF(B291=1,(AI291/AC291),REF)</f>
        <v>1445.8977407847801</v>
      </c>
      <c r="AM291">
        <f t="shared" si="114"/>
        <v>308</v>
      </c>
      <c r="AN291">
        <f t="shared" si="115"/>
        <v>286</v>
      </c>
      <c r="AO291" t="str">
        <f t="shared" si="116"/>
        <v>American</v>
      </c>
      <c r="AP291">
        <f t="shared" si="117"/>
        <v>0.14229114593203704</v>
      </c>
      <c r="AQ291">
        <f t="shared" si="118"/>
        <v>9.5688848230274973E-2</v>
      </c>
      <c r="AR291">
        <f t="shared" si="119"/>
        <v>0.4267801203479496</v>
      </c>
      <c r="AS291" t="str">
        <f t="shared" si="120"/>
        <v>American</v>
      </c>
      <c r="AT291">
        <f t="shared" si="121"/>
        <v>290</v>
      </c>
      <c r="AU291">
        <f t="shared" si="122"/>
        <v>293.66666666666669</v>
      </c>
      <c r="AV291">
        <v>298</v>
      </c>
      <c r="AW291" t="str">
        <f t="shared" si="123"/>
        <v>American</v>
      </c>
      <c r="AX291" t="str">
        <f t="shared" si="124"/>
        <v/>
      </c>
      <c r="AY291">
        <v>290</v>
      </c>
    </row>
    <row r="292" spans="2:51" x14ac:dyDescent="0.25">
      <c r="B292">
        <v>1</v>
      </c>
      <c r="C292">
        <v>1</v>
      </c>
      <c r="D292" t="s">
        <v>269</v>
      </c>
      <c r="E292">
        <v>74.842799999999997</v>
      </c>
      <c r="F292">
        <v>12</v>
      </c>
      <c r="G292">
        <v>73.060199999999995</v>
      </c>
      <c r="H292">
        <v>15</v>
      </c>
      <c r="I292">
        <v>101.218</v>
      </c>
      <c r="J292">
        <v>222</v>
      </c>
      <c r="K292">
        <v>101.354</v>
      </c>
      <c r="L292">
        <v>228</v>
      </c>
      <c r="M292">
        <v>110.276</v>
      </c>
      <c r="N292">
        <v>318</v>
      </c>
      <c r="O292">
        <v>113.04900000000001</v>
      </c>
      <c r="P292">
        <v>319</v>
      </c>
      <c r="Q292">
        <v>-11.695600000000001</v>
      </c>
      <c r="R292">
        <v>295</v>
      </c>
      <c r="S292">
        <f t="shared" si="100"/>
        <v>-0.15626085608769325</v>
      </c>
      <c r="T292">
        <f t="shared" si="101"/>
        <v>289</v>
      </c>
      <c r="U292">
        <f t="shared" si="102"/>
        <v>768832.64074272476</v>
      </c>
      <c r="V292">
        <f t="shared" si="103"/>
        <v>165</v>
      </c>
      <c r="W292">
        <f t="shared" si="104"/>
        <v>25.767763939999224</v>
      </c>
      <c r="X292">
        <f t="shared" si="105"/>
        <v>241</v>
      </c>
      <c r="Y292">
        <f t="shared" si="106"/>
        <v>265</v>
      </c>
      <c r="Z292">
        <v>0.2329</v>
      </c>
      <c r="AA292">
        <f t="shared" si="107"/>
        <v>285</v>
      </c>
      <c r="AB292">
        <v>0.23910000000000001</v>
      </c>
      <c r="AC292">
        <f t="shared" si="108"/>
        <v>0.23599999999999999</v>
      </c>
      <c r="AD292">
        <f t="shared" si="109"/>
        <v>290</v>
      </c>
      <c r="AE292">
        <v>0.13450000000000001</v>
      </c>
      <c r="AF292">
        <f t="shared" si="110"/>
        <v>315</v>
      </c>
      <c r="AG292">
        <v>0.20610000000000001</v>
      </c>
      <c r="AH292">
        <f t="shared" si="111"/>
        <v>297</v>
      </c>
      <c r="AI292">
        <f t="shared" si="112"/>
        <v>270.16666666666669</v>
      </c>
      <c r="AJ292">
        <f>IF(C292=1,(AI292/Z292),REF)</f>
        <v>1160.0114498354087</v>
      </c>
      <c r="AK292">
        <f t="shared" si="113"/>
        <v>285</v>
      </c>
      <c r="AL292">
        <f>IF(B292=1,(AI292/AC292),REF)</f>
        <v>1144.7740112994352</v>
      </c>
      <c r="AM292">
        <f t="shared" si="114"/>
        <v>289</v>
      </c>
      <c r="AN292">
        <f t="shared" si="115"/>
        <v>285</v>
      </c>
      <c r="AO292" t="str">
        <f t="shared" si="116"/>
        <v>Quinnipiac</v>
      </c>
      <c r="AP292">
        <f t="shared" si="117"/>
        <v>0.12675632335579182</v>
      </c>
      <c r="AQ292">
        <f t="shared" si="118"/>
        <v>0.11058966764645634</v>
      </c>
      <c r="AR292">
        <f t="shared" si="119"/>
        <v>0.42632496190567598</v>
      </c>
      <c r="AS292" t="str">
        <f t="shared" si="120"/>
        <v>Quinnipiac</v>
      </c>
      <c r="AT292">
        <f t="shared" si="121"/>
        <v>291</v>
      </c>
      <c r="AU292">
        <f t="shared" si="122"/>
        <v>288.66666666666669</v>
      </c>
      <c r="AV292">
        <v>294</v>
      </c>
      <c r="AW292" t="str">
        <f t="shared" si="123"/>
        <v>Quinnipiac</v>
      </c>
      <c r="AX292" t="str">
        <f t="shared" si="124"/>
        <v/>
      </c>
      <c r="AY292">
        <v>291</v>
      </c>
    </row>
    <row r="293" spans="2:51" x14ac:dyDescent="0.25">
      <c r="B293">
        <v>1</v>
      </c>
      <c r="C293">
        <v>1</v>
      </c>
      <c r="D293" t="s">
        <v>256</v>
      </c>
      <c r="E293">
        <v>67.032300000000006</v>
      </c>
      <c r="F293">
        <v>285</v>
      </c>
      <c r="G293">
        <v>64.4191</v>
      </c>
      <c r="H293">
        <v>311</v>
      </c>
      <c r="I293">
        <v>92.639099999999999</v>
      </c>
      <c r="J293">
        <v>339</v>
      </c>
      <c r="K293">
        <v>97.044799999999995</v>
      </c>
      <c r="L293">
        <v>302</v>
      </c>
      <c r="M293">
        <v>108.596</v>
      </c>
      <c r="N293">
        <v>283</v>
      </c>
      <c r="O293">
        <v>105.9</v>
      </c>
      <c r="P293">
        <v>194</v>
      </c>
      <c r="Q293">
        <v>-8.8556699999999999</v>
      </c>
      <c r="R293">
        <v>264</v>
      </c>
      <c r="S293">
        <f t="shared" si="100"/>
        <v>-0.13210347847231871</v>
      </c>
      <c r="T293">
        <f t="shared" si="101"/>
        <v>267</v>
      </c>
      <c r="U293">
        <f t="shared" si="102"/>
        <v>631289.63636226743</v>
      </c>
      <c r="V293">
        <f t="shared" si="103"/>
        <v>315</v>
      </c>
      <c r="W293">
        <f t="shared" si="104"/>
        <v>25.914892705766118</v>
      </c>
      <c r="X293">
        <f t="shared" si="105"/>
        <v>250</v>
      </c>
      <c r="Y293">
        <f t="shared" si="106"/>
        <v>258.5</v>
      </c>
      <c r="Z293">
        <v>0.19020000000000001</v>
      </c>
      <c r="AA293">
        <f t="shared" si="107"/>
        <v>305</v>
      </c>
      <c r="AB293">
        <v>0.35089999999999999</v>
      </c>
      <c r="AC293">
        <f t="shared" si="108"/>
        <v>0.27055000000000001</v>
      </c>
      <c r="AD293">
        <f t="shared" si="109"/>
        <v>272</v>
      </c>
      <c r="AE293">
        <v>0.28370000000000001</v>
      </c>
      <c r="AF293">
        <f t="shared" si="110"/>
        <v>252</v>
      </c>
      <c r="AG293">
        <v>0.2485</v>
      </c>
      <c r="AH293">
        <f t="shared" si="111"/>
        <v>274</v>
      </c>
      <c r="AI293">
        <f t="shared" si="112"/>
        <v>273.08333333333331</v>
      </c>
      <c r="AJ293">
        <f>IF(C293=1,(AI293/Z293),REF)</f>
        <v>1435.7693655800911</v>
      </c>
      <c r="AK293">
        <f t="shared" si="113"/>
        <v>301</v>
      </c>
      <c r="AL293">
        <f>IF(B293=1,(AI293/AC293),REF)</f>
        <v>1009.3636419639006</v>
      </c>
      <c r="AM293">
        <f t="shared" si="114"/>
        <v>273</v>
      </c>
      <c r="AN293">
        <f t="shared" si="115"/>
        <v>272</v>
      </c>
      <c r="AO293" t="str">
        <f t="shared" si="116"/>
        <v>Oregon St.</v>
      </c>
      <c r="AP293">
        <f t="shared" si="117"/>
        <v>0.10133242060786254</v>
      </c>
      <c r="AQ293">
        <f t="shared" si="118"/>
        <v>0.12879058065709775</v>
      </c>
      <c r="AR293">
        <f t="shared" si="119"/>
        <v>0.42108717417607044</v>
      </c>
      <c r="AS293" t="str">
        <f t="shared" si="120"/>
        <v>Oregon St.</v>
      </c>
      <c r="AT293">
        <f t="shared" si="121"/>
        <v>292</v>
      </c>
      <c r="AU293">
        <f t="shared" si="122"/>
        <v>278.66666666666669</v>
      </c>
      <c r="AV293">
        <v>283</v>
      </c>
      <c r="AW293" t="str">
        <f t="shared" si="123"/>
        <v>Oregon St.</v>
      </c>
      <c r="AX293" t="str">
        <f t="shared" si="124"/>
        <v/>
      </c>
      <c r="AY293">
        <v>292</v>
      </c>
    </row>
    <row r="294" spans="2:51" x14ac:dyDescent="0.25">
      <c r="B294">
        <v>1</v>
      </c>
      <c r="C294">
        <v>1</v>
      </c>
      <c r="D294" t="s">
        <v>99</v>
      </c>
      <c r="E294">
        <v>66.236800000000002</v>
      </c>
      <c r="F294">
        <v>306</v>
      </c>
      <c r="G294">
        <v>64.729299999999995</v>
      </c>
      <c r="H294">
        <v>309</v>
      </c>
      <c r="I294">
        <v>97.562799999999996</v>
      </c>
      <c r="J294">
        <v>294</v>
      </c>
      <c r="K294">
        <v>97.316999999999993</v>
      </c>
      <c r="L294">
        <v>298</v>
      </c>
      <c r="M294">
        <v>110.14</v>
      </c>
      <c r="N294">
        <v>314</v>
      </c>
      <c r="O294">
        <v>108.405</v>
      </c>
      <c r="P294">
        <v>248</v>
      </c>
      <c r="Q294">
        <v>-11.087899999999999</v>
      </c>
      <c r="R294">
        <v>289</v>
      </c>
      <c r="S294">
        <f t="shared" si="100"/>
        <v>-0.16739939127494094</v>
      </c>
      <c r="T294">
        <f t="shared" si="101"/>
        <v>297</v>
      </c>
      <c r="U294">
        <f t="shared" si="102"/>
        <v>627302.13799619512</v>
      </c>
      <c r="V294">
        <f t="shared" si="103"/>
        <v>318</v>
      </c>
      <c r="W294">
        <f t="shared" si="104"/>
        <v>27.225731624383936</v>
      </c>
      <c r="X294">
        <f t="shared" si="105"/>
        <v>307</v>
      </c>
      <c r="Y294">
        <f t="shared" si="106"/>
        <v>302</v>
      </c>
      <c r="Z294">
        <v>0.18820000000000001</v>
      </c>
      <c r="AA294">
        <f t="shared" si="107"/>
        <v>306</v>
      </c>
      <c r="AB294">
        <v>0.35299999999999998</v>
      </c>
      <c r="AC294">
        <f t="shared" si="108"/>
        <v>0.27060000000000001</v>
      </c>
      <c r="AD294">
        <f t="shared" si="109"/>
        <v>271</v>
      </c>
      <c r="AE294">
        <v>0.34989999999999999</v>
      </c>
      <c r="AF294">
        <f t="shared" si="110"/>
        <v>230</v>
      </c>
      <c r="AG294">
        <v>0.31719999999999998</v>
      </c>
      <c r="AH294">
        <f t="shared" si="111"/>
        <v>247</v>
      </c>
      <c r="AI294">
        <f t="shared" si="112"/>
        <v>277.5</v>
      </c>
      <c r="AJ294">
        <f>IF(C294=1,(AI294/Z294),REF)</f>
        <v>1474.4952178533474</v>
      </c>
      <c r="AK294">
        <f t="shared" si="113"/>
        <v>304</v>
      </c>
      <c r="AL294">
        <f>IF(B294=1,(AI294/AC294),REF)</f>
        <v>1025.4988913525499</v>
      </c>
      <c r="AM294">
        <f t="shared" si="114"/>
        <v>276</v>
      </c>
      <c r="AN294">
        <f t="shared" si="115"/>
        <v>271</v>
      </c>
      <c r="AO294" t="str">
        <f t="shared" si="116"/>
        <v>Delaware</v>
      </c>
      <c r="AP294">
        <f t="shared" si="117"/>
        <v>0.10000038108738868</v>
      </c>
      <c r="AQ294">
        <f t="shared" si="118"/>
        <v>0.12855927451764926</v>
      </c>
      <c r="AR294">
        <f t="shared" si="119"/>
        <v>0.41994056762615695</v>
      </c>
      <c r="AS294" t="str">
        <f t="shared" si="120"/>
        <v>Delaware</v>
      </c>
      <c r="AT294">
        <f t="shared" si="121"/>
        <v>293</v>
      </c>
      <c r="AU294">
        <f t="shared" si="122"/>
        <v>278.33333333333331</v>
      </c>
      <c r="AV294">
        <v>282</v>
      </c>
      <c r="AW294" t="str">
        <f t="shared" si="123"/>
        <v>Delaware</v>
      </c>
      <c r="AX294" t="str">
        <f t="shared" si="124"/>
        <v/>
      </c>
      <c r="AY294">
        <v>293</v>
      </c>
    </row>
    <row r="295" spans="2:51" x14ac:dyDescent="0.25">
      <c r="B295">
        <v>1</v>
      </c>
      <c r="C295">
        <v>1</v>
      </c>
      <c r="D295" t="s">
        <v>301</v>
      </c>
      <c r="E295">
        <v>69.208799999999997</v>
      </c>
      <c r="F295">
        <v>192</v>
      </c>
      <c r="G295">
        <v>68.632300000000001</v>
      </c>
      <c r="H295">
        <v>134</v>
      </c>
      <c r="I295">
        <v>93.3369</v>
      </c>
      <c r="J295">
        <v>334</v>
      </c>
      <c r="K295">
        <v>96.485399999999998</v>
      </c>
      <c r="L295">
        <v>311</v>
      </c>
      <c r="M295">
        <v>107.589</v>
      </c>
      <c r="N295">
        <v>265</v>
      </c>
      <c r="O295">
        <v>107.657</v>
      </c>
      <c r="P295">
        <v>228</v>
      </c>
      <c r="Q295">
        <v>-11.171799999999999</v>
      </c>
      <c r="R295">
        <v>290</v>
      </c>
      <c r="S295">
        <f t="shared" si="100"/>
        <v>-0.16141877911479463</v>
      </c>
      <c r="T295">
        <f t="shared" si="101"/>
        <v>292</v>
      </c>
      <c r="U295">
        <f t="shared" si="102"/>
        <v>644294.64599590783</v>
      </c>
      <c r="V295">
        <f t="shared" si="103"/>
        <v>300</v>
      </c>
      <c r="W295">
        <f t="shared" si="104"/>
        <v>25.769519361884367</v>
      </c>
      <c r="X295">
        <f t="shared" si="105"/>
        <v>243</v>
      </c>
      <c r="Y295">
        <f t="shared" si="106"/>
        <v>267.5</v>
      </c>
      <c r="Z295">
        <v>0.1988</v>
      </c>
      <c r="AA295">
        <f t="shared" si="107"/>
        <v>300</v>
      </c>
      <c r="AB295">
        <v>0.31159999999999999</v>
      </c>
      <c r="AC295">
        <f t="shared" si="108"/>
        <v>0.25519999999999998</v>
      </c>
      <c r="AD295">
        <f t="shared" si="109"/>
        <v>276</v>
      </c>
      <c r="AE295">
        <v>8.9300000000000004E-2</v>
      </c>
      <c r="AF295">
        <f t="shared" si="110"/>
        <v>331</v>
      </c>
      <c r="AG295">
        <v>0.4259</v>
      </c>
      <c r="AH295">
        <f t="shared" si="111"/>
        <v>196</v>
      </c>
      <c r="AI295">
        <f t="shared" si="112"/>
        <v>277.08333333333331</v>
      </c>
      <c r="AJ295">
        <f>IF(C295=1,(AI295/Z295),REF)</f>
        <v>1393.7793427230047</v>
      </c>
      <c r="AK295">
        <f t="shared" si="113"/>
        <v>298</v>
      </c>
      <c r="AL295">
        <f>IF(B295=1,(AI295/AC295),REF)</f>
        <v>1085.74973876698</v>
      </c>
      <c r="AM295">
        <f t="shared" si="114"/>
        <v>281</v>
      </c>
      <c r="AN295">
        <f t="shared" si="115"/>
        <v>276</v>
      </c>
      <c r="AO295" t="str">
        <f t="shared" si="116"/>
        <v>South Florida</v>
      </c>
      <c r="AP295">
        <f t="shared" si="117"/>
        <v>0.10622906293119742</v>
      </c>
      <c r="AQ295">
        <f t="shared" si="118"/>
        <v>0.12038073023787008</v>
      </c>
      <c r="AR295">
        <f t="shared" si="119"/>
        <v>0.41850386337852974</v>
      </c>
      <c r="AS295" t="str">
        <f t="shared" si="120"/>
        <v>South Florida</v>
      </c>
      <c r="AT295">
        <f t="shared" si="121"/>
        <v>294</v>
      </c>
      <c r="AU295">
        <f t="shared" si="122"/>
        <v>282</v>
      </c>
      <c r="AV295">
        <v>287</v>
      </c>
      <c r="AW295" t="str">
        <f t="shared" si="123"/>
        <v>South Florida</v>
      </c>
      <c r="AX295" t="str">
        <f t="shared" si="124"/>
        <v/>
      </c>
      <c r="AY295">
        <v>294</v>
      </c>
    </row>
    <row r="296" spans="2:51" x14ac:dyDescent="0.25">
      <c r="B296">
        <v>1</v>
      </c>
      <c r="C296">
        <v>1</v>
      </c>
      <c r="D296" t="s">
        <v>64</v>
      </c>
      <c r="E296">
        <v>69.994</v>
      </c>
      <c r="F296">
        <v>145</v>
      </c>
      <c r="G296">
        <v>69.003299999999996</v>
      </c>
      <c r="H296">
        <v>109</v>
      </c>
      <c r="I296">
        <v>102.465</v>
      </c>
      <c r="J296">
        <v>188</v>
      </c>
      <c r="K296">
        <v>101.61499999999999</v>
      </c>
      <c r="L296">
        <v>224</v>
      </c>
      <c r="M296">
        <v>108.175</v>
      </c>
      <c r="N296">
        <v>273</v>
      </c>
      <c r="O296">
        <v>111.995</v>
      </c>
      <c r="P296">
        <v>306</v>
      </c>
      <c r="Q296">
        <v>-10.3794</v>
      </c>
      <c r="R296">
        <v>281</v>
      </c>
      <c r="S296">
        <f t="shared" si="100"/>
        <v>-0.14829842557933551</v>
      </c>
      <c r="T296">
        <f t="shared" si="101"/>
        <v>283</v>
      </c>
      <c r="U296">
        <f t="shared" si="102"/>
        <v>722730.62210064987</v>
      </c>
      <c r="V296">
        <f t="shared" si="103"/>
        <v>227</v>
      </c>
      <c r="W296">
        <f t="shared" si="104"/>
        <v>27.142947168023355</v>
      </c>
      <c r="X296">
        <f t="shared" si="105"/>
        <v>302</v>
      </c>
      <c r="Y296">
        <f t="shared" si="106"/>
        <v>292.5</v>
      </c>
      <c r="Z296">
        <v>0.20580000000000001</v>
      </c>
      <c r="AA296">
        <f t="shared" si="107"/>
        <v>296</v>
      </c>
      <c r="AB296">
        <v>0.28010000000000002</v>
      </c>
      <c r="AC296">
        <f t="shared" si="108"/>
        <v>0.24295</v>
      </c>
      <c r="AD296">
        <f t="shared" si="109"/>
        <v>286</v>
      </c>
      <c r="AE296">
        <v>0.19289999999999999</v>
      </c>
      <c r="AF296">
        <f t="shared" si="110"/>
        <v>298</v>
      </c>
      <c r="AG296">
        <v>0.27950000000000003</v>
      </c>
      <c r="AH296">
        <f t="shared" si="111"/>
        <v>262</v>
      </c>
      <c r="AI296">
        <f t="shared" si="112"/>
        <v>274.75</v>
      </c>
      <c r="AJ296">
        <f>IF(C296=1,(AI296/Z296),REF)</f>
        <v>1335.0340136054422</v>
      </c>
      <c r="AK296">
        <f t="shared" si="113"/>
        <v>295</v>
      </c>
      <c r="AL296">
        <f>IF(B296=1,(AI296/AC296),REF)</f>
        <v>1130.8911298621115</v>
      </c>
      <c r="AM296">
        <f t="shared" si="114"/>
        <v>286</v>
      </c>
      <c r="AN296">
        <f t="shared" si="115"/>
        <v>286</v>
      </c>
      <c r="AO296" t="str">
        <f t="shared" si="116"/>
        <v>Bryant</v>
      </c>
      <c r="AP296">
        <f t="shared" si="117"/>
        <v>0.11044409736207714</v>
      </c>
      <c r="AQ296">
        <f t="shared" si="118"/>
        <v>0.11402020665120427</v>
      </c>
      <c r="AR296">
        <f t="shared" si="119"/>
        <v>0.41691441966446885</v>
      </c>
      <c r="AS296" t="str">
        <f t="shared" si="120"/>
        <v>Bryant</v>
      </c>
      <c r="AT296">
        <f t="shared" si="121"/>
        <v>295</v>
      </c>
      <c r="AU296">
        <f t="shared" si="122"/>
        <v>289</v>
      </c>
      <c r="AV296">
        <v>292</v>
      </c>
      <c r="AW296" t="str">
        <f t="shared" si="123"/>
        <v>Bryant</v>
      </c>
      <c r="AX296" t="str">
        <f t="shared" si="124"/>
        <v/>
      </c>
      <c r="AY296">
        <v>295</v>
      </c>
    </row>
    <row r="297" spans="2:51" x14ac:dyDescent="0.25">
      <c r="B297">
        <v>1</v>
      </c>
      <c r="C297">
        <v>1</v>
      </c>
      <c r="D297" t="s">
        <v>385</v>
      </c>
      <c r="E297">
        <v>73.616200000000006</v>
      </c>
      <c r="F297">
        <v>27</v>
      </c>
      <c r="G297">
        <v>71.604100000000003</v>
      </c>
      <c r="H297">
        <v>32</v>
      </c>
      <c r="I297">
        <v>100.806</v>
      </c>
      <c r="J297">
        <v>231</v>
      </c>
      <c r="K297">
        <v>102.44499999999999</v>
      </c>
      <c r="L297">
        <v>213</v>
      </c>
      <c r="M297">
        <v>110.417</v>
      </c>
      <c r="N297">
        <v>322</v>
      </c>
      <c r="O297">
        <v>112.943</v>
      </c>
      <c r="P297">
        <v>317</v>
      </c>
      <c r="Q297">
        <v>-10.4986</v>
      </c>
      <c r="R297">
        <v>283</v>
      </c>
      <c r="S297">
        <f t="shared" si="100"/>
        <v>-0.14260448107889301</v>
      </c>
      <c r="T297">
        <f t="shared" si="101"/>
        <v>278</v>
      </c>
      <c r="U297">
        <f t="shared" si="102"/>
        <v>772600.40128400491</v>
      </c>
      <c r="V297">
        <f t="shared" si="103"/>
        <v>161</v>
      </c>
      <c r="W297">
        <f t="shared" si="104"/>
        <v>26.157818082014444</v>
      </c>
      <c r="X297">
        <f t="shared" si="105"/>
        <v>267</v>
      </c>
      <c r="Y297">
        <f t="shared" si="106"/>
        <v>272.5</v>
      </c>
      <c r="Z297">
        <v>0.2177</v>
      </c>
      <c r="AA297">
        <f t="shared" si="107"/>
        <v>290</v>
      </c>
      <c r="AB297">
        <v>0.2097</v>
      </c>
      <c r="AC297">
        <f t="shared" si="108"/>
        <v>0.2137</v>
      </c>
      <c r="AD297">
        <f t="shared" si="109"/>
        <v>302</v>
      </c>
      <c r="AE297">
        <v>0.28649999999999998</v>
      </c>
      <c r="AF297">
        <f t="shared" si="110"/>
        <v>250</v>
      </c>
      <c r="AG297">
        <v>0.1807</v>
      </c>
      <c r="AH297">
        <f t="shared" si="111"/>
        <v>310</v>
      </c>
      <c r="AI297">
        <f t="shared" si="112"/>
        <v>262.25</v>
      </c>
      <c r="AJ297">
        <f>IF(C297=1,(AI297/Z297),REF)</f>
        <v>1204.6394120349105</v>
      </c>
      <c r="AK297">
        <f t="shared" si="113"/>
        <v>289</v>
      </c>
      <c r="AL297">
        <f>IF(B297=1,(AI297/AC297),REF)</f>
        <v>1227.187646233037</v>
      </c>
      <c r="AM297">
        <f t="shared" si="114"/>
        <v>296</v>
      </c>
      <c r="AN297">
        <f t="shared" si="115"/>
        <v>289</v>
      </c>
      <c r="AO297" t="str">
        <f t="shared" si="116"/>
        <v>Youngstown St.</v>
      </c>
      <c r="AP297">
        <f t="shared" si="117"/>
        <v>0.11803725330833736</v>
      </c>
      <c r="AQ297">
        <f t="shared" si="118"/>
        <v>9.9273462679422581E-2</v>
      </c>
      <c r="AR297">
        <f t="shared" si="119"/>
        <v>0.41154796524730575</v>
      </c>
      <c r="AS297" t="str">
        <f t="shared" si="120"/>
        <v>Youngstown St.</v>
      </c>
      <c r="AT297">
        <f t="shared" si="121"/>
        <v>296</v>
      </c>
      <c r="AU297">
        <f t="shared" si="122"/>
        <v>295.66666666666669</v>
      </c>
      <c r="AV297">
        <v>301</v>
      </c>
      <c r="AW297" t="str">
        <f t="shared" si="123"/>
        <v>Youngstown St.</v>
      </c>
      <c r="AX297" t="str">
        <f t="shared" si="124"/>
        <v/>
      </c>
      <c r="AY297">
        <v>296</v>
      </c>
    </row>
    <row r="298" spans="2:51" x14ac:dyDescent="0.25">
      <c r="B298">
        <v>1</v>
      </c>
      <c r="C298">
        <v>1</v>
      </c>
      <c r="D298" t="s">
        <v>277</v>
      </c>
      <c r="E298">
        <v>67.521299999999997</v>
      </c>
      <c r="F298">
        <v>269</v>
      </c>
      <c r="G298">
        <v>65.4315</v>
      </c>
      <c r="H298">
        <v>288</v>
      </c>
      <c r="I298">
        <v>102.629</v>
      </c>
      <c r="J298">
        <v>180</v>
      </c>
      <c r="K298">
        <v>100.81</v>
      </c>
      <c r="L298">
        <v>241</v>
      </c>
      <c r="M298">
        <v>110.044</v>
      </c>
      <c r="N298">
        <v>313</v>
      </c>
      <c r="O298">
        <v>112.29300000000001</v>
      </c>
      <c r="P298">
        <v>310</v>
      </c>
      <c r="Q298">
        <v>-11.482799999999999</v>
      </c>
      <c r="R298">
        <v>294</v>
      </c>
      <c r="S298">
        <f t="shared" si="100"/>
        <v>-0.17006485360915746</v>
      </c>
      <c r="T298">
        <f t="shared" si="101"/>
        <v>299</v>
      </c>
      <c r="U298">
        <f t="shared" si="102"/>
        <v>686195.75132493</v>
      </c>
      <c r="V298">
        <f t="shared" si="103"/>
        <v>255</v>
      </c>
      <c r="W298">
        <f t="shared" si="104"/>
        <v>28.256833980963524</v>
      </c>
      <c r="X298">
        <f t="shared" si="105"/>
        <v>333</v>
      </c>
      <c r="Y298">
        <f t="shared" si="106"/>
        <v>316</v>
      </c>
      <c r="Z298">
        <v>0.22</v>
      </c>
      <c r="AA298">
        <f t="shared" si="107"/>
        <v>289</v>
      </c>
      <c r="AB298">
        <v>0.20599999999999999</v>
      </c>
      <c r="AC298">
        <f t="shared" si="108"/>
        <v>0.21299999999999999</v>
      </c>
      <c r="AD298">
        <f t="shared" si="109"/>
        <v>303</v>
      </c>
      <c r="AE298">
        <v>0.28050000000000003</v>
      </c>
      <c r="AF298">
        <f t="shared" si="110"/>
        <v>254</v>
      </c>
      <c r="AG298">
        <v>0.14530000000000001</v>
      </c>
      <c r="AH298">
        <f t="shared" si="111"/>
        <v>324</v>
      </c>
      <c r="AI298">
        <f t="shared" si="112"/>
        <v>291.83333333333331</v>
      </c>
      <c r="AJ298">
        <f>IF(C298=1,(AI298/Z298),REF)</f>
        <v>1326.5151515151515</v>
      </c>
      <c r="AK298">
        <f t="shared" si="113"/>
        <v>293</v>
      </c>
      <c r="AL298">
        <f>IF(B298=1,(AI298/AC298),REF)</f>
        <v>1370.1095461658842</v>
      </c>
      <c r="AM298">
        <f t="shared" si="114"/>
        <v>304</v>
      </c>
      <c r="AN298">
        <f t="shared" si="115"/>
        <v>293</v>
      </c>
      <c r="AO298" t="str">
        <f t="shared" si="116"/>
        <v>Sacramento St.</v>
      </c>
      <c r="AP298">
        <f t="shared" si="117"/>
        <v>0.11814023546621313</v>
      </c>
      <c r="AQ298">
        <f t="shared" si="118"/>
        <v>9.7595032270578544E-2</v>
      </c>
      <c r="AR298">
        <f t="shared" si="119"/>
        <v>0.41035191164478263</v>
      </c>
      <c r="AS298" t="str">
        <f t="shared" si="120"/>
        <v>Sacramento St.</v>
      </c>
      <c r="AT298">
        <f t="shared" si="121"/>
        <v>297</v>
      </c>
      <c r="AU298">
        <f t="shared" si="122"/>
        <v>297.66666666666669</v>
      </c>
      <c r="AV298">
        <v>302</v>
      </c>
      <c r="AW298" t="str">
        <f t="shared" si="123"/>
        <v>Sacramento St.</v>
      </c>
      <c r="AX298" t="str">
        <f t="shared" si="124"/>
        <v/>
      </c>
      <c r="AY298">
        <v>297</v>
      </c>
    </row>
    <row r="299" spans="2:51" x14ac:dyDescent="0.25">
      <c r="B299">
        <v>1</v>
      </c>
      <c r="C299">
        <v>1</v>
      </c>
      <c r="D299" t="s">
        <v>352</v>
      </c>
      <c r="E299">
        <v>75.943100000000001</v>
      </c>
      <c r="F299">
        <v>6</v>
      </c>
      <c r="G299">
        <v>73.882800000000003</v>
      </c>
      <c r="H299">
        <v>7</v>
      </c>
      <c r="I299">
        <v>99.059600000000003</v>
      </c>
      <c r="J299">
        <v>261</v>
      </c>
      <c r="K299">
        <v>100.31399999999999</v>
      </c>
      <c r="L299">
        <v>248</v>
      </c>
      <c r="M299">
        <v>109.236</v>
      </c>
      <c r="N299">
        <v>298</v>
      </c>
      <c r="O299">
        <v>113.24</v>
      </c>
      <c r="P299">
        <v>320</v>
      </c>
      <c r="Q299">
        <v>-12.925700000000001</v>
      </c>
      <c r="R299">
        <v>304</v>
      </c>
      <c r="S299">
        <f t="shared" si="100"/>
        <v>-0.17020637819630752</v>
      </c>
      <c r="T299">
        <f t="shared" si="101"/>
        <v>300</v>
      </c>
      <c r="U299">
        <f t="shared" si="102"/>
        <v>764207.71436588757</v>
      </c>
      <c r="V299">
        <f t="shared" si="103"/>
        <v>173</v>
      </c>
      <c r="W299">
        <f t="shared" si="104"/>
        <v>25.463110576813861</v>
      </c>
      <c r="X299">
        <f t="shared" si="105"/>
        <v>221</v>
      </c>
      <c r="Y299">
        <f t="shared" si="106"/>
        <v>260.5</v>
      </c>
      <c r="Z299">
        <v>0.19450000000000001</v>
      </c>
      <c r="AA299">
        <f t="shared" si="107"/>
        <v>302</v>
      </c>
      <c r="AB299">
        <v>0.27860000000000001</v>
      </c>
      <c r="AC299">
        <f t="shared" si="108"/>
        <v>0.23655000000000001</v>
      </c>
      <c r="AD299">
        <f t="shared" si="109"/>
        <v>288</v>
      </c>
      <c r="AE299">
        <v>0.16259999999999999</v>
      </c>
      <c r="AF299">
        <f t="shared" si="110"/>
        <v>308</v>
      </c>
      <c r="AG299">
        <v>0.26600000000000001</v>
      </c>
      <c r="AH299">
        <f t="shared" si="111"/>
        <v>267</v>
      </c>
      <c r="AI299">
        <f t="shared" si="112"/>
        <v>266.08333333333331</v>
      </c>
      <c r="AJ299">
        <f>IF(C299=1,(AI299/Z299),REF)</f>
        <v>1368.0377035132817</v>
      </c>
      <c r="AK299">
        <f t="shared" si="113"/>
        <v>297</v>
      </c>
      <c r="AL299">
        <f>IF(B299=1,(AI299/AC299),REF)</f>
        <v>1124.8502783062072</v>
      </c>
      <c r="AM299">
        <f t="shared" si="114"/>
        <v>285</v>
      </c>
      <c r="AN299">
        <f t="shared" si="115"/>
        <v>285</v>
      </c>
      <c r="AO299" t="str">
        <f t="shared" si="116"/>
        <v>UT Rio Grande Valley</v>
      </c>
      <c r="AP299">
        <f t="shared" si="117"/>
        <v>0.10412527748221016</v>
      </c>
      <c r="AQ299">
        <f t="shared" si="118"/>
        <v>0.11109093766944214</v>
      </c>
      <c r="AR299">
        <f t="shared" si="119"/>
        <v>0.40995670847251164</v>
      </c>
      <c r="AS299" t="str">
        <f t="shared" si="120"/>
        <v>UT Rio Grande Valley</v>
      </c>
      <c r="AT299">
        <f t="shared" si="121"/>
        <v>298</v>
      </c>
      <c r="AU299">
        <f t="shared" si="122"/>
        <v>290.33333333333331</v>
      </c>
      <c r="AV299">
        <v>296</v>
      </c>
      <c r="AW299" t="str">
        <f t="shared" si="123"/>
        <v>UT Rio Grande Valley</v>
      </c>
      <c r="AX299" t="str">
        <f t="shared" si="124"/>
        <v/>
      </c>
      <c r="AY299">
        <v>298</v>
      </c>
    </row>
    <row r="300" spans="2:51" x14ac:dyDescent="0.25">
      <c r="B300">
        <v>1</v>
      </c>
      <c r="C300">
        <v>1</v>
      </c>
      <c r="D300" t="s">
        <v>228</v>
      </c>
      <c r="E300">
        <v>71.605099999999993</v>
      </c>
      <c r="F300">
        <v>67</v>
      </c>
      <c r="G300">
        <v>69.307900000000004</v>
      </c>
      <c r="H300">
        <v>99</v>
      </c>
      <c r="I300">
        <v>99.973200000000006</v>
      </c>
      <c r="J300">
        <v>244</v>
      </c>
      <c r="K300">
        <v>100.376</v>
      </c>
      <c r="L300">
        <v>247</v>
      </c>
      <c r="M300">
        <v>113.074</v>
      </c>
      <c r="N300">
        <v>334</v>
      </c>
      <c r="O300">
        <v>114.124</v>
      </c>
      <c r="P300">
        <v>328</v>
      </c>
      <c r="Q300">
        <v>-13.7478</v>
      </c>
      <c r="R300">
        <v>313</v>
      </c>
      <c r="S300">
        <f t="shared" si="100"/>
        <v>-0.19199749738496269</v>
      </c>
      <c r="T300">
        <f t="shared" si="101"/>
        <v>310</v>
      </c>
      <c r="U300">
        <f t="shared" si="102"/>
        <v>721445.82676261757</v>
      </c>
      <c r="V300">
        <f t="shared" si="103"/>
        <v>228</v>
      </c>
      <c r="W300">
        <f t="shared" si="104"/>
        <v>27.343822145197755</v>
      </c>
      <c r="X300">
        <f t="shared" si="105"/>
        <v>308</v>
      </c>
      <c r="Y300">
        <f t="shared" si="106"/>
        <v>309</v>
      </c>
      <c r="Z300">
        <v>0.193</v>
      </c>
      <c r="AA300">
        <f t="shared" si="107"/>
        <v>304</v>
      </c>
      <c r="AB300">
        <v>0.28489999999999999</v>
      </c>
      <c r="AC300">
        <f t="shared" si="108"/>
        <v>0.23895</v>
      </c>
      <c r="AD300">
        <f t="shared" si="109"/>
        <v>287</v>
      </c>
      <c r="AE300">
        <v>0.1177</v>
      </c>
      <c r="AF300">
        <f t="shared" si="110"/>
        <v>321</v>
      </c>
      <c r="AG300">
        <v>0.29139999999999999</v>
      </c>
      <c r="AH300">
        <f t="shared" si="111"/>
        <v>261</v>
      </c>
      <c r="AI300">
        <f t="shared" si="112"/>
        <v>286</v>
      </c>
      <c r="AJ300">
        <f>IF(C300=1,(AI300/Z300),REF)</f>
        <v>1481.8652849740931</v>
      </c>
      <c r="AK300">
        <f t="shared" si="113"/>
        <v>305</v>
      </c>
      <c r="AL300">
        <f>IF(B300=1,(AI300/AC300),REF)</f>
        <v>1196.9031178070727</v>
      </c>
      <c r="AM300">
        <f t="shared" si="114"/>
        <v>294</v>
      </c>
      <c r="AN300">
        <f t="shared" si="115"/>
        <v>287</v>
      </c>
      <c r="AO300" t="str">
        <f t="shared" si="116"/>
        <v>Nicholls St.</v>
      </c>
      <c r="AP300">
        <f t="shared" si="117"/>
        <v>0.10249975076559618</v>
      </c>
      <c r="AQ300">
        <f t="shared" si="118"/>
        <v>0.1113505022243831</v>
      </c>
      <c r="AR300">
        <f t="shared" si="119"/>
        <v>0.40891393345326538</v>
      </c>
      <c r="AS300" t="str">
        <f t="shared" si="120"/>
        <v>Nicholls St.</v>
      </c>
      <c r="AT300">
        <f t="shared" si="121"/>
        <v>299</v>
      </c>
      <c r="AU300">
        <f t="shared" si="122"/>
        <v>291</v>
      </c>
      <c r="AV300">
        <v>295</v>
      </c>
      <c r="AW300" t="str">
        <f t="shared" si="123"/>
        <v>Nicholls St.</v>
      </c>
      <c r="AX300" t="str">
        <f t="shared" si="124"/>
        <v/>
      </c>
      <c r="AY300">
        <v>299</v>
      </c>
    </row>
    <row r="301" spans="2:51" x14ac:dyDescent="0.25">
      <c r="B301">
        <v>1</v>
      </c>
      <c r="C301">
        <v>1</v>
      </c>
      <c r="D301" t="s">
        <v>342</v>
      </c>
      <c r="E301">
        <v>72.825599999999994</v>
      </c>
      <c r="F301">
        <v>37</v>
      </c>
      <c r="G301">
        <v>71.672200000000004</v>
      </c>
      <c r="H301">
        <v>30</v>
      </c>
      <c r="I301">
        <v>105.562</v>
      </c>
      <c r="J301">
        <v>131</v>
      </c>
      <c r="K301">
        <v>104.246</v>
      </c>
      <c r="L301">
        <v>174</v>
      </c>
      <c r="M301">
        <v>110.86199999999999</v>
      </c>
      <c r="N301">
        <v>324</v>
      </c>
      <c r="O301">
        <v>115.64</v>
      </c>
      <c r="P301">
        <v>337</v>
      </c>
      <c r="Q301">
        <v>-11.394299999999999</v>
      </c>
      <c r="R301">
        <v>292</v>
      </c>
      <c r="S301">
        <f t="shared" si="100"/>
        <v>-0.15645597152649626</v>
      </c>
      <c r="T301">
        <f t="shared" si="101"/>
        <v>290</v>
      </c>
      <c r="U301">
        <f t="shared" si="102"/>
        <v>791412.43701480946</v>
      </c>
      <c r="V301">
        <f t="shared" si="103"/>
        <v>133</v>
      </c>
      <c r="W301">
        <f t="shared" si="104"/>
        <v>27.45926203221164</v>
      </c>
      <c r="X301">
        <f t="shared" si="105"/>
        <v>310</v>
      </c>
      <c r="Y301">
        <f t="shared" si="106"/>
        <v>300</v>
      </c>
      <c r="Z301">
        <v>0.1976</v>
      </c>
      <c r="AA301">
        <f t="shared" si="107"/>
        <v>301</v>
      </c>
      <c r="AB301">
        <v>0.25840000000000002</v>
      </c>
      <c r="AC301">
        <f t="shared" si="108"/>
        <v>0.22800000000000001</v>
      </c>
      <c r="AD301">
        <f t="shared" si="109"/>
        <v>294</v>
      </c>
      <c r="AE301">
        <v>0.17380000000000001</v>
      </c>
      <c r="AF301">
        <f t="shared" si="110"/>
        <v>303</v>
      </c>
      <c r="AG301">
        <v>0.2364</v>
      </c>
      <c r="AH301">
        <f t="shared" si="111"/>
        <v>282</v>
      </c>
      <c r="AI301">
        <f t="shared" si="112"/>
        <v>267</v>
      </c>
      <c r="AJ301">
        <f>IF(C301=1,(AI301/Z301),REF)</f>
        <v>1351.2145748987855</v>
      </c>
      <c r="AK301">
        <f t="shared" si="113"/>
        <v>296</v>
      </c>
      <c r="AL301">
        <f>IF(B301=1,(AI301/AC301),REF)</f>
        <v>1171.0526315789473</v>
      </c>
      <c r="AM301">
        <f t="shared" si="114"/>
        <v>292</v>
      </c>
      <c r="AN301">
        <f t="shared" si="115"/>
        <v>292</v>
      </c>
      <c r="AO301" t="str">
        <f t="shared" si="116"/>
        <v>UMass Lowell</v>
      </c>
      <c r="AP301">
        <f t="shared" si="117"/>
        <v>0.10591583171940791</v>
      </c>
      <c r="AQ301">
        <f t="shared" si="118"/>
        <v>0.10653819027372607</v>
      </c>
      <c r="AR301">
        <f t="shared" si="119"/>
        <v>0.40784391270625547</v>
      </c>
      <c r="AS301" t="str">
        <f t="shared" si="120"/>
        <v>UMass Lowell</v>
      </c>
      <c r="AT301">
        <f t="shared" si="121"/>
        <v>300</v>
      </c>
      <c r="AU301">
        <f t="shared" si="122"/>
        <v>295.33333333333331</v>
      </c>
      <c r="AV301">
        <v>300</v>
      </c>
      <c r="AW301" t="str">
        <f t="shared" si="123"/>
        <v>UMass Lowell</v>
      </c>
      <c r="AX301" t="str">
        <f t="shared" si="124"/>
        <v/>
      </c>
      <c r="AY301">
        <v>300</v>
      </c>
    </row>
    <row r="302" spans="2:51" x14ac:dyDescent="0.25">
      <c r="B302">
        <v>1</v>
      </c>
      <c r="C302">
        <v>1</v>
      </c>
      <c r="D302" t="s">
        <v>52</v>
      </c>
      <c r="E302">
        <v>71.603999999999999</v>
      </c>
      <c r="F302">
        <v>68</v>
      </c>
      <c r="G302">
        <v>69.897099999999995</v>
      </c>
      <c r="H302">
        <v>80</v>
      </c>
      <c r="I302">
        <v>105.32</v>
      </c>
      <c r="J302">
        <v>139</v>
      </c>
      <c r="K302">
        <v>106.062</v>
      </c>
      <c r="L302">
        <v>142</v>
      </c>
      <c r="M302">
        <v>117.643</v>
      </c>
      <c r="N302">
        <v>351</v>
      </c>
      <c r="O302">
        <v>117.146</v>
      </c>
      <c r="P302">
        <v>342</v>
      </c>
      <c r="Q302">
        <v>-11.084099999999999</v>
      </c>
      <c r="R302">
        <v>288</v>
      </c>
      <c r="S302">
        <f t="shared" si="100"/>
        <v>-0.15479582146248819</v>
      </c>
      <c r="T302">
        <f t="shared" si="101"/>
        <v>288</v>
      </c>
      <c r="U302">
        <f t="shared" si="102"/>
        <v>805483.98222177592</v>
      </c>
      <c r="V302">
        <f t="shared" si="103"/>
        <v>109</v>
      </c>
      <c r="W302">
        <f t="shared" si="104"/>
        <v>28.511932784803108</v>
      </c>
      <c r="X302">
        <f t="shared" si="105"/>
        <v>338</v>
      </c>
      <c r="Y302">
        <f t="shared" si="106"/>
        <v>313</v>
      </c>
      <c r="Z302">
        <v>0.20610000000000001</v>
      </c>
      <c r="AA302">
        <f t="shared" si="107"/>
        <v>294</v>
      </c>
      <c r="AB302">
        <v>0.2281</v>
      </c>
      <c r="AC302">
        <f t="shared" si="108"/>
        <v>0.21710000000000002</v>
      </c>
      <c r="AD302">
        <f t="shared" si="109"/>
        <v>301</v>
      </c>
      <c r="AE302">
        <v>0.1822</v>
      </c>
      <c r="AF302">
        <f t="shared" si="110"/>
        <v>302</v>
      </c>
      <c r="AG302">
        <v>0.15049999999999999</v>
      </c>
      <c r="AH302">
        <f t="shared" si="111"/>
        <v>322</v>
      </c>
      <c r="AI302">
        <f t="shared" si="112"/>
        <v>272.5</v>
      </c>
      <c r="AJ302">
        <f>IF(C302=1,(AI302/Z302),REF)</f>
        <v>1322.1737020863659</v>
      </c>
      <c r="AK302">
        <f t="shared" si="113"/>
        <v>292</v>
      </c>
      <c r="AL302">
        <f>IF(B302=1,(AI302/AC302),REF)</f>
        <v>1255.1819438046982</v>
      </c>
      <c r="AM302">
        <f t="shared" si="114"/>
        <v>297</v>
      </c>
      <c r="AN302">
        <f t="shared" si="115"/>
        <v>292</v>
      </c>
      <c r="AO302" t="str">
        <f t="shared" si="116"/>
        <v>Austin Peay</v>
      </c>
      <c r="AP302">
        <f t="shared" si="117"/>
        <v>0.11071220821172099</v>
      </c>
      <c r="AQ302">
        <f t="shared" si="118"/>
        <v>0.10056897137441835</v>
      </c>
      <c r="AR302">
        <f t="shared" si="119"/>
        <v>0.40694182356147851</v>
      </c>
      <c r="AS302" t="str">
        <f t="shared" si="120"/>
        <v>Austin Peay</v>
      </c>
      <c r="AT302">
        <f t="shared" si="121"/>
        <v>301</v>
      </c>
      <c r="AU302">
        <f t="shared" si="122"/>
        <v>298</v>
      </c>
      <c r="AV302">
        <v>304</v>
      </c>
      <c r="AW302" t="str">
        <f t="shared" si="123"/>
        <v>Austin Peay</v>
      </c>
      <c r="AX302" t="str">
        <f t="shared" si="124"/>
        <v/>
      </c>
      <c r="AY302">
        <v>301</v>
      </c>
    </row>
    <row r="303" spans="2:51" x14ac:dyDescent="0.25">
      <c r="B303">
        <v>1</v>
      </c>
      <c r="C303">
        <v>1</v>
      </c>
      <c r="D303" t="s">
        <v>190</v>
      </c>
      <c r="E303">
        <v>71.870800000000003</v>
      </c>
      <c r="F303">
        <v>61</v>
      </c>
      <c r="G303">
        <v>68.840599999999995</v>
      </c>
      <c r="H303">
        <v>118</v>
      </c>
      <c r="I303">
        <v>96.420699999999997</v>
      </c>
      <c r="J303">
        <v>313</v>
      </c>
      <c r="K303">
        <v>96.826999999999998</v>
      </c>
      <c r="L303">
        <v>306</v>
      </c>
      <c r="M303">
        <v>106.20699999999999</v>
      </c>
      <c r="N303">
        <v>230</v>
      </c>
      <c r="O303">
        <v>107.67400000000001</v>
      </c>
      <c r="P303">
        <v>230</v>
      </c>
      <c r="Q303">
        <v>-10.847099999999999</v>
      </c>
      <c r="R303">
        <v>287</v>
      </c>
      <c r="S303">
        <f t="shared" si="100"/>
        <v>-0.15092360179655726</v>
      </c>
      <c r="T303">
        <f t="shared" si="101"/>
        <v>286</v>
      </c>
      <c r="U303">
        <f t="shared" si="102"/>
        <v>673822.38043157326</v>
      </c>
      <c r="V303">
        <f t="shared" si="103"/>
        <v>267</v>
      </c>
      <c r="W303">
        <f t="shared" si="104"/>
        <v>24.821320148864672</v>
      </c>
      <c r="X303">
        <f t="shared" si="105"/>
        <v>191</v>
      </c>
      <c r="Y303">
        <f t="shared" si="106"/>
        <v>238.5</v>
      </c>
      <c r="Z303">
        <v>0.18820000000000001</v>
      </c>
      <c r="AA303">
        <f t="shared" si="107"/>
        <v>306</v>
      </c>
      <c r="AB303">
        <v>0.28460000000000002</v>
      </c>
      <c r="AC303">
        <f t="shared" si="108"/>
        <v>0.2364</v>
      </c>
      <c r="AD303">
        <f t="shared" si="109"/>
        <v>289</v>
      </c>
      <c r="AE303">
        <v>8.3599999999999994E-2</v>
      </c>
      <c r="AF303">
        <f t="shared" si="110"/>
        <v>333</v>
      </c>
      <c r="AG303">
        <v>0.37830000000000003</v>
      </c>
      <c r="AH303">
        <f t="shared" si="111"/>
        <v>220</v>
      </c>
      <c r="AI303">
        <f t="shared" si="112"/>
        <v>272.25</v>
      </c>
      <c r="AJ303">
        <f>IF(C303=1,(AI303/Z303),REF)</f>
        <v>1446.5993623804463</v>
      </c>
      <c r="AK303">
        <f t="shared" si="113"/>
        <v>302</v>
      </c>
      <c r="AL303">
        <f>IF(B303=1,(AI303/AC303),REF)</f>
        <v>1151.6497461928934</v>
      </c>
      <c r="AM303">
        <f t="shared" si="114"/>
        <v>291</v>
      </c>
      <c r="AN303">
        <f t="shared" si="115"/>
        <v>289</v>
      </c>
      <c r="AO303" t="str">
        <f t="shared" si="116"/>
        <v>Manhattan</v>
      </c>
      <c r="AP303">
        <f t="shared" si="117"/>
        <v>0.10019156605416493</v>
      </c>
      <c r="AQ303">
        <f t="shared" si="118"/>
        <v>0.11069421895393071</v>
      </c>
      <c r="AR303">
        <f t="shared" si="119"/>
        <v>0.40663702970181653</v>
      </c>
      <c r="AS303" t="str">
        <f t="shared" si="120"/>
        <v>Manhattan</v>
      </c>
      <c r="AT303">
        <f t="shared" si="121"/>
        <v>302</v>
      </c>
      <c r="AU303">
        <f t="shared" si="122"/>
        <v>293.33333333333331</v>
      </c>
      <c r="AV303">
        <v>299</v>
      </c>
      <c r="AW303" t="str">
        <f t="shared" si="123"/>
        <v>Manhattan</v>
      </c>
      <c r="AX303" t="str">
        <f t="shared" si="124"/>
        <v/>
      </c>
      <c r="AY303">
        <v>302</v>
      </c>
    </row>
    <row r="304" spans="2:51" x14ac:dyDescent="0.25">
      <c r="B304">
        <v>1</v>
      </c>
      <c r="C304">
        <v>1</v>
      </c>
      <c r="D304" t="s">
        <v>191</v>
      </c>
      <c r="E304">
        <v>69.041799999999995</v>
      </c>
      <c r="F304">
        <v>203</v>
      </c>
      <c r="G304">
        <v>66.748500000000007</v>
      </c>
      <c r="H304">
        <v>238</v>
      </c>
      <c r="I304">
        <v>99.741600000000005</v>
      </c>
      <c r="J304">
        <v>250</v>
      </c>
      <c r="K304">
        <v>100.57</v>
      </c>
      <c r="L304">
        <v>246</v>
      </c>
      <c r="M304">
        <v>113.837</v>
      </c>
      <c r="N304">
        <v>337</v>
      </c>
      <c r="O304">
        <v>114.464</v>
      </c>
      <c r="P304">
        <v>330</v>
      </c>
      <c r="Q304">
        <v>-13.893700000000001</v>
      </c>
      <c r="R304">
        <v>316</v>
      </c>
      <c r="S304">
        <f t="shared" si="100"/>
        <v>-0.2012404079847282</v>
      </c>
      <c r="T304">
        <f t="shared" si="101"/>
        <v>317</v>
      </c>
      <c r="U304">
        <f t="shared" si="102"/>
        <v>698311.19688081974</v>
      </c>
      <c r="V304">
        <f t="shared" si="103"/>
        <v>244</v>
      </c>
      <c r="W304">
        <f t="shared" si="104"/>
        <v>28.494311265876696</v>
      </c>
      <c r="X304">
        <f t="shared" si="105"/>
        <v>337</v>
      </c>
      <c r="Y304">
        <f t="shared" si="106"/>
        <v>327</v>
      </c>
      <c r="Z304">
        <v>0.19939999999999999</v>
      </c>
      <c r="AA304">
        <f t="shared" si="107"/>
        <v>299</v>
      </c>
      <c r="AB304">
        <v>0.24529999999999999</v>
      </c>
      <c r="AC304">
        <f t="shared" si="108"/>
        <v>0.22234999999999999</v>
      </c>
      <c r="AD304">
        <f t="shared" si="109"/>
        <v>299</v>
      </c>
      <c r="AE304">
        <v>0.1721</v>
      </c>
      <c r="AF304">
        <f t="shared" si="110"/>
        <v>304</v>
      </c>
      <c r="AG304">
        <v>0.1875</v>
      </c>
      <c r="AH304">
        <f t="shared" si="111"/>
        <v>305</v>
      </c>
      <c r="AI304">
        <f t="shared" si="112"/>
        <v>299.33333333333331</v>
      </c>
      <c r="AJ304">
        <f>IF(C304=1,(AI304/Z304),REF)</f>
        <v>1501.1701771982614</v>
      </c>
      <c r="AK304">
        <f t="shared" si="113"/>
        <v>306</v>
      </c>
      <c r="AL304">
        <f>IF(B304=1,(AI304/AC304),REF)</f>
        <v>1346.2259200959447</v>
      </c>
      <c r="AM304">
        <f t="shared" si="114"/>
        <v>303</v>
      </c>
      <c r="AN304">
        <f t="shared" si="115"/>
        <v>299</v>
      </c>
      <c r="AO304" t="str">
        <f t="shared" si="116"/>
        <v>Marist</v>
      </c>
      <c r="AP304">
        <f t="shared" si="117"/>
        <v>0.10576172702420836</v>
      </c>
      <c r="AQ304">
        <f t="shared" si="118"/>
        <v>0.10210333093075097</v>
      </c>
      <c r="AR304">
        <f t="shared" si="119"/>
        <v>0.40429707378909197</v>
      </c>
      <c r="AS304" t="str">
        <f t="shared" si="120"/>
        <v>Marist</v>
      </c>
      <c r="AT304">
        <f t="shared" si="121"/>
        <v>303</v>
      </c>
      <c r="AU304">
        <f t="shared" si="122"/>
        <v>300.33333333333331</v>
      </c>
      <c r="AV304">
        <v>305</v>
      </c>
      <c r="AW304" t="str">
        <f t="shared" si="123"/>
        <v>Marist</v>
      </c>
      <c r="AX304" t="str">
        <f t="shared" si="124"/>
        <v/>
      </c>
      <c r="AY304">
        <v>303</v>
      </c>
    </row>
    <row r="305" spans="2:51" x14ac:dyDescent="0.25">
      <c r="B305">
        <v>1</v>
      </c>
      <c r="C305">
        <v>1</v>
      </c>
      <c r="D305" t="s">
        <v>96</v>
      </c>
      <c r="E305">
        <v>68.146699999999996</v>
      </c>
      <c r="F305">
        <v>247</v>
      </c>
      <c r="G305">
        <v>67.293400000000005</v>
      </c>
      <c r="H305">
        <v>214</v>
      </c>
      <c r="I305">
        <v>97.951700000000002</v>
      </c>
      <c r="J305">
        <v>285</v>
      </c>
      <c r="K305">
        <v>99.168400000000005</v>
      </c>
      <c r="L305">
        <v>267</v>
      </c>
      <c r="M305">
        <v>109.461</v>
      </c>
      <c r="N305">
        <v>303</v>
      </c>
      <c r="O305">
        <v>112.13200000000001</v>
      </c>
      <c r="P305">
        <v>309</v>
      </c>
      <c r="Q305">
        <v>-12.9633</v>
      </c>
      <c r="R305">
        <v>305</v>
      </c>
      <c r="S305">
        <f t="shared" si="100"/>
        <v>-0.1902307815345424</v>
      </c>
      <c r="T305">
        <f t="shared" si="101"/>
        <v>308</v>
      </c>
      <c r="U305">
        <f t="shared" si="102"/>
        <v>670179.96828972071</v>
      </c>
      <c r="V305">
        <f t="shared" si="103"/>
        <v>274</v>
      </c>
      <c r="W305">
        <f t="shared" si="104"/>
        <v>27.933315031778669</v>
      </c>
      <c r="X305">
        <f t="shared" si="105"/>
        <v>327</v>
      </c>
      <c r="Y305">
        <f t="shared" si="106"/>
        <v>317.5</v>
      </c>
      <c r="Z305">
        <v>0.20799999999999999</v>
      </c>
      <c r="AA305">
        <f t="shared" si="107"/>
        <v>293</v>
      </c>
      <c r="AB305">
        <v>0.1918</v>
      </c>
      <c r="AC305">
        <f t="shared" si="108"/>
        <v>0.19989999999999999</v>
      </c>
      <c r="AD305">
        <f t="shared" si="109"/>
        <v>310</v>
      </c>
      <c r="AE305">
        <v>0.26219999999999999</v>
      </c>
      <c r="AF305">
        <f t="shared" si="110"/>
        <v>263</v>
      </c>
      <c r="AG305">
        <v>0.18360000000000001</v>
      </c>
      <c r="AH305">
        <f t="shared" si="111"/>
        <v>309</v>
      </c>
      <c r="AI305">
        <f t="shared" si="112"/>
        <v>296.91666666666669</v>
      </c>
      <c r="AJ305">
        <f>IF(C305=1,(AI305/Z305),REF)</f>
        <v>1427.4839743589746</v>
      </c>
      <c r="AK305">
        <f t="shared" si="113"/>
        <v>299</v>
      </c>
      <c r="AL305">
        <f>IF(B305=1,(AI305/AC305),REF)</f>
        <v>1485.3259963314993</v>
      </c>
      <c r="AM305">
        <f t="shared" si="114"/>
        <v>311</v>
      </c>
      <c r="AN305">
        <f t="shared" si="115"/>
        <v>299</v>
      </c>
      <c r="AO305" t="str">
        <f t="shared" si="116"/>
        <v>Dartmouth</v>
      </c>
      <c r="AP305">
        <f t="shared" si="117"/>
        <v>0.11087983822121193</v>
      </c>
      <c r="AQ305">
        <f t="shared" si="118"/>
        <v>9.0672917832501199E-2</v>
      </c>
      <c r="AR305">
        <f t="shared" si="119"/>
        <v>0.39934062948474813</v>
      </c>
      <c r="AS305" t="str">
        <f t="shared" si="120"/>
        <v>Dartmouth</v>
      </c>
      <c r="AT305">
        <f t="shared" si="121"/>
        <v>304</v>
      </c>
      <c r="AU305">
        <f t="shared" si="122"/>
        <v>304.33333333333331</v>
      </c>
      <c r="AV305">
        <v>308</v>
      </c>
      <c r="AW305" t="str">
        <f t="shared" si="123"/>
        <v>Dartmouth</v>
      </c>
      <c r="AX305" t="str">
        <f t="shared" si="124"/>
        <v/>
      </c>
      <c r="AY305">
        <v>304</v>
      </c>
    </row>
    <row r="306" spans="2:51" x14ac:dyDescent="0.25">
      <c r="B306">
        <v>1</v>
      </c>
      <c r="C306">
        <v>1</v>
      </c>
      <c r="D306" t="s">
        <v>270</v>
      </c>
      <c r="E306">
        <v>65.264600000000002</v>
      </c>
      <c r="F306">
        <v>325</v>
      </c>
      <c r="G306">
        <v>63.874000000000002</v>
      </c>
      <c r="H306">
        <v>326</v>
      </c>
      <c r="I306">
        <v>96.722300000000004</v>
      </c>
      <c r="J306">
        <v>308</v>
      </c>
      <c r="K306">
        <v>96.132900000000006</v>
      </c>
      <c r="L306">
        <v>315</v>
      </c>
      <c r="M306">
        <v>106.32299999999999</v>
      </c>
      <c r="N306">
        <v>234</v>
      </c>
      <c r="O306">
        <v>107.833</v>
      </c>
      <c r="P306">
        <v>235</v>
      </c>
      <c r="Q306">
        <v>-11.6997</v>
      </c>
      <c r="R306">
        <v>296</v>
      </c>
      <c r="S306">
        <f t="shared" si="100"/>
        <v>-0.17927176447875251</v>
      </c>
      <c r="T306">
        <f t="shared" si="101"/>
        <v>305</v>
      </c>
      <c r="U306">
        <f t="shared" si="102"/>
        <v>603145.05007540376</v>
      </c>
      <c r="V306">
        <f t="shared" si="103"/>
        <v>328</v>
      </c>
      <c r="W306">
        <f t="shared" si="104"/>
        <v>27.398388520993255</v>
      </c>
      <c r="X306">
        <f t="shared" si="105"/>
        <v>309</v>
      </c>
      <c r="Y306">
        <f t="shared" si="106"/>
        <v>307</v>
      </c>
      <c r="Z306">
        <v>0.20599999999999999</v>
      </c>
      <c r="AA306">
        <f t="shared" si="107"/>
        <v>295</v>
      </c>
      <c r="AB306">
        <v>0.19020000000000001</v>
      </c>
      <c r="AC306">
        <f t="shared" si="108"/>
        <v>0.1981</v>
      </c>
      <c r="AD306">
        <f t="shared" si="109"/>
        <v>311</v>
      </c>
      <c r="AE306">
        <v>0.23599999999999999</v>
      </c>
      <c r="AF306">
        <f t="shared" si="110"/>
        <v>277</v>
      </c>
      <c r="AG306">
        <v>0.20930000000000001</v>
      </c>
      <c r="AH306">
        <f t="shared" si="111"/>
        <v>294</v>
      </c>
      <c r="AI306">
        <f t="shared" si="112"/>
        <v>303.66666666666669</v>
      </c>
      <c r="AJ306">
        <f>IF(C306=1,(AI306/Z306),REF)</f>
        <v>1474.1100323624598</v>
      </c>
      <c r="AK306">
        <f t="shared" si="113"/>
        <v>303</v>
      </c>
      <c r="AL306">
        <f>IF(B306=1,(AI306/AC306),REF)</f>
        <v>1532.8958438499076</v>
      </c>
      <c r="AM306">
        <f t="shared" si="114"/>
        <v>313</v>
      </c>
      <c r="AN306">
        <f t="shared" si="115"/>
        <v>303</v>
      </c>
      <c r="AO306" t="str">
        <f t="shared" si="116"/>
        <v>Radford</v>
      </c>
      <c r="AP306">
        <f t="shared" si="117"/>
        <v>0.10946130032690674</v>
      </c>
      <c r="AQ306">
        <f t="shared" si="118"/>
        <v>8.9503066436958281E-2</v>
      </c>
      <c r="AR306">
        <f t="shared" si="119"/>
        <v>0.39728130001615913</v>
      </c>
      <c r="AS306" t="str">
        <f t="shared" si="120"/>
        <v>Radford</v>
      </c>
      <c r="AT306">
        <f t="shared" si="121"/>
        <v>305</v>
      </c>
      <c r="AU306">
        <f t="shared" si="122"/>
        <v>306.33333333333331</v>
      </c>
      <c r="AV306">
        <v>307</v>
      </c>
      <c r="AW306" t="str">
        <f t="shared" si="123"/>
        <v>Radford</v>
      </c>
      <c r="AX306" t="str">
        <f t="shared" si="124"/>
        <v/>
      </c>
      <c r="AY306">
        <v>305</v>
      </c>
    </row>
    <row r="307" spans="2:51" x14ac:dyDescent="0.25">
      <c r="B307">
        <v>1</v>
      </c>
      <c r="C307">
        <v>1</v>
      </c>
      <c r="D307" t="s">
        <v>230</v>
      </c>
      <c r="E307">
        <v>70.481700000000004</v>
      </c>
      <c r="F307">
        <v>116</v>
      </c>
      <c r="G307">
        <v>68.676599999999993</v>
      </c>
      <c r="H307">
        <v>128</v>
      </c>
      <c r="I307">
        <v>96.589200000000005</v>
      </c>
      <c r="J307">
        <v>310</v>
      </c>
      <c r="K307">
        <v>93.858099999999993</v>
      </c>
      <c r="L307">
        <v>330</v>
      </c>
      <c r="M307">
        <v>101.655</v>
      </c>
      <c r="N307">
        <v>132</v>
      </c>
      <c r="O307">
        <v>105.627</v>
      </c>
      <c r="P307">
        <v>192</v>
      </c>
      <c r="Q307">
        <v>-11.768800000000001</v>
      </c>
      <c r="R307">
        <v>298</v>
      </c>
      <c r="S307">
        <f t="shared" si="100"/>
        <v>-0.1669780950232472</v>
      </c>
      <c r="T307">
        <f t="shared" si="101"/>
        <v>295</v>
      </c>
      <c r="U307">
        <f t="shared" si="102"/>
        <v>620897.46598478325</v>
      </c>
      <c r="V307">
        <f t="shared" si="103"/>
        <v>323</v>
      </c>
      <c r="W307">
        <f t="shared" si="104"/>
        <v>24.54502855787959</v>
      </c>
      <c r="X307">
        <f t="shared" si="105"/>
        <v>177</v>
      </c>
      <c r="Y307">
        <f t="shared" si="106"/>
        <v>236</v>
      </c>
      <c r="Z307">
        <v>0.19320000000000001</v>
      </c>
      <c r="AA307">
        <f t="shared" si="107"/>
        <v>303</v>
      </c>
      <c r="AB307">
        <v>0.2283</v>
      </c>
      <c r="AC307">
        <f t="shared" si="108"/>
        <v>0.21074999999999999</v>
      </c>
      <c r="AD307">
        <f t="shared" si="109"/>
        <v>304</v>
      </c>
      <c r="AE307">
        <v>0.19259999999999999</v>
      </c>
      <c r="AF307">
        <f t="shared" si="110"/>
        <v>299</v>
      </c>
      <c r="AG307">
        <v>0.19800000000000001</v>
      </c>
      <c r="AH307">
        <f t="shared" si="111"/>
        <v>301</v>
      </c>
      <c r="AI307">
        <f t="shared" si="112"/>
        <v>293</v>
      </c>
      <c r="AJ307">
        <f>IF(C307=1,(AI307/Z307),REF)</f>
        <v>1516.5631469979296</v>
      </c>
      <c r="AK307">
        <f t="shared" si="113"/>
        <v>308</v>
      </c>
      <c r="AL307">
        <f>IF(B307=1,(AI307/AC307),REF)</f>
        <v>1390.2728351126927</v>
      </c>
      <c r="AM307">
        <f t="shared" si="114"/>
        <v>305</v>
      </c>
      <c r="AN307">
        <f t="shared" si="115"/>
        <v>304</v>
      </c>
      <c r="AO307" t="str">
        <f t="shared" si="116"/>
        <v>Norfolk St.</v>
      </c>
      <c r="AP307">
        <f t="shared" si="117"/>
        <v>0.10236876055554524</v>
      </c>
      <c r="AQ307">
        <f t="shared" si="118"/>
        <v>9.6387917833175976E-2</v>
      </c>
      <c r="AR307">
        <f t="shared" si="119"/>
        <v>0.39711536766961686</v>
      </c>
      <c r="AS307" t="str">
        <f t="shared" si="120"/>
        <v>Norfolk St.</v>
      </c>
      <c r="AT307">
        <f t="shared" si="121"/>
        <v>306</v>
      </c>
      <c r="AU307">
        <f t="shared" si="122"/>
        <v>304.66666666666669</v>
      </c>
      <c r="AV307">
        <v>306</v>
      </c>
      <c r="AW307" t="str">
        <f t="shared" si="123"/>
        <v>Norfolk St.</v>
      </c>
      <c r="AX307" t="str">
        <f t="shared" si="124"/>
        <v/>
      </c>
      <c r="AY307">
        <v>306</v>
      </c>
    </row>
    <row r="308" spans="2:51" x14ac:dyDescent="0.25">
      <c r="B308">
        <v>1</v>
      </c>
      <c r="C308">
        <v>1</v>
      </c>
      <c r="D308" t="s">
        <v>338</v>
      </c>
      <c r="E308">
        <v>68.964699999999993</v>
      </c>
      <c r="F308">
        <v>207</v>
      </c>
      <c r="G308">
        <v>67.749499999999998</v>
      </c>
      <c r="H308">
        <v>197</v>
      </c>
      <c r="I308">
        <v>92.114099999999993</v>
      </c>
      <c r="J308">
        <v>342</v>
      </c>
      <c r="K308">
        <v>92.137500000000003</v>
      </c>
      <c r="L308">
        <v>339</v>
      </c>
      <c r="M308">
        <v>102.8</v>
      </c>
      <c r="N308">
        <v>157</v>
      </c>
      <c r="O308">
        <v>106.003</v>
      </c>
      <c r="P308">
        <v>200</v>
      </c>
      <c r="Q308">
        <v>-13.8653</v>
      </c>
      <c r="R308">
        <v>314</v>
      </c>
      <c r="S308">
        <f t="shared" si="100"/>
        <v>-0.20105213246776973</v>
      </c>
      <c r="T308">
        <f t="shared" si="101"/>
        <v>316</v>
      </c>
      <c r="U308">
        <f t="shared" si="102"/>
        <v>585463.33157385932</v>
      </c>
      <c r="V308">
        <f t="shared" si="103"/>
        <v>338</v>
      </c>
      <c r="W308">
        <f t="shared" si="104"/>
        <v>25.227963789535615</v>
      </c>
      <c r="X308">
        <f t="shared" si="105"/>
        <v>211</v>
      </c>
      <c r="Y308">
        <f t="shared" si="106"/>
        <v>263.5</v>
      </c>
      <c r="Z308">
        <v>0.17960000000000001</v>
      </c>
      <c r="AA308">
        <f t="shared" si="107"/>
        <v>310</v>
      </c>
      <c r="AB308">
        <v>0.27579999999999999</v>
      </c>
      <c r="AC308">
        <f t="shared" si="108"/>
        <v>0.22770000000000001</v>
      </c>
      <c r="AD308">
        <f t="shared" si="109"/>
        <v>295</v>
      </c>
      <c r="AE308">
        <v>0.1825</v>
      </c>
      <c r="AF308">
        <f t="shared" si="110"/>
        <v>301</v>
      </c>
      <c r="AG308">
        <v>0.1731</v>
      </c>
      <c r="AH308">
        <f t="shared" si="111"/>
        <v>314</v>
      </c>
      <c r="AI308">
        <f t="shared" si="112"/>
        <v>304.58333333333331</v>
      </c>
      <c r="AJ308">
        <f>IF(C308=1,(AI308/Z308),REF)</f>
        <v>1695.8982925018558</v>
      </c>
      <c r="AK308">
        <f t="shared" si="113"/>
        <v>311</v>
      </c>
      <c r="AL308">
        <f>IF(B308=1,(AI308/AC308),REF)</f>
        <v>1337.6518811301419</v>
      </c>
      <c r="AM308">
        <f t="shared" si="114"/>
        <v>302</v>
      </c>
      <c r="AN308">
        <f t="shared" si="115"/>
        <v>295</v>
      </c>
      <c r="AO308" t="str">
        <f t="shared" si="116"/>
        <v>UC Riverside</v>
      </c>
      <c r="AP308">
        <f t="shared" si="117"/>
        <v>9.4105005587931778E-2</v>
      </c>
      <c r="AQ308">
        <f t="shared" si="118"/>
        <v>0.10464359773267186</v>
      </c>
      <c r="AR308">
        <f t="shared" si="119"/>
        <v>0.39710891400424841</v>
      </c>
      <c r="AS308" t="str">
        <f t="shared" si="120"/>
        <v>UC Riverside</v>
      </c>
      <c r="AT308">
        <f t="shared" si="121"/>
        <v>307</v>
      </c>
      <c r="AU308">
        <f t="shared" si="122"/>
        <v>299</v>
      </c>
      <c r="AV308">
        <v>303</v>
      </c>
      <c r="AW308" t="str">
        <f t="shared" si="123"/>
        <v>UC Riverside</v>
      </c>
      <c r="AX308" t="str">
        <f t="shared" si="124"/>
        <v/>
      </c>
      <c r="AY308">
        <v>307</v>
      </c>
    </row>
    <row r="309" spans="2:51" x14ac:dyDescent="0.25">
      <c r="B309">
        <v>1</v>
      </c>
      <c r="C309">
        <v>1</v>
      </c>
      <c r="D309" t="s">
        <v>79</v>
      </c>
      <c r="E309">
        <v>69.202299999999994</v>
      </c>
      <c r="F309">
        <v>193</v>
      </c>
      <c r="G309">
        <v>68.143100000000004</v>
      </c>
      <c r="H309">
        <v>174</v>
      </c>
      <c r="I309">
        <v>103.31399999999999</v>
      </c>
      <c r="J309">
        <v>172</v>
      </c>
      <c r="K309">
        <v>103.253</v>
      </c>
      <c r="L309">
        <v>192</v>
      </c>
      <c r="M309">
        <v>111.447</v>
      </c>
      <c r="N309">
        <v>327</v>
      </c>
      <c r="O309">
        <v>116.65600000000001</v>
      </c>
      <c r="P309">
        <v>341</v>
      </c>
      <c r="Q309">
        <v>-13.403</v>
      </c>
      <c r="R309">
        <v>309</v>
      </c>
      <c r="S309">
        <f t="shared" si="100"/>
        <v>-0.19367853380595743</v>
      </c>
      <c r="T309">
        <f t="shared" si="101"/>
        <v>311</v>
      </c>
      <c r="U309">
        <f t="shared" si="102"/>
        <v>737778.31574142061</v>
      </c>
      <c r="V309">
        <f t="shared" si="103"/>
        <v>207</v>
      </c>
      <c r="W309">
        <f t="shared" si="104"/>
        <v>29.304262810014578</v>
      </c>
      <c r="X309">
        <f t="shared" si="105"/>
        <v>346</v>
      </c>
      <c r="Y309">
        <f t="shared" si="106"/>
        <v>328.5</v>
      </c>
      <c r="Z309">
        <v>0.2084</v>
      </c>
      <c r="AA309">
        <f t="shared" si="107"/>
        <v>292</v>
      </c>
      <c r="AB309">
        <v>0.17910000000000001</v>
      </c>
      <c r="AC309">
        <f t="shared" si="108"/>
        <v>0.19375000000000001</v>
      </c>
      <c r="AD309">
        <f t="shared" si="109"/>
        <v>314</v>
      </c>
      <c r="AE309">
        <v>0.1338</v>
      </c>
      <c r="AF309">
        <f t="shared" si="110"/>
        <v>316</v>
      </c>
      <c r="AG309">
        <v>0.1719</v>
      </c>
      <c r="AH309">
        <f t="shared" si="111"/>
        <v>316</v>
      </c>
      <c r="AI309">
        <f t="shared" si="112"/>
        <v>298.75</v>
      </c>
      <c r="AJ309">
        <f>IF(C309=1,(AI309/Z309),REF)</f>
        <v>1433.5412667946257</v>
      </c>
      <c r="AK309">
        <f t="shared" si="113"/>
        <v>300</v>
      </c>
      <c r="AL309">
        <f>IF(B309=1,(AI309/AC309),REF)</f>
        <v>1541.9354838709678</v>
      </c>
      <c r="AM309">
        <f t="shared" si="114"/>
        <v>314</v>
      </c>
      <c r="AN309">
        <f t="shared" si="115"/>
        <v>300</v>
      </c>
      <c r="AO309" t="str">
        <f t="shared" si="116"/>
        <v>Charleston Southern</v>
      </c>
      <c r="AP309">
        <f t="shared" si="117"/>
        <v>0.11104603786321761</v>
      </c>
      <c r="AQ309">
        <f t="shared" si="118"/>
        <v>8.7473389627971257E-2</v>
      </c>
      <c r="AR309">
        <f t="shared" si="119"/>
        <v>0.39692568903613762</v>
      </c>
      <c r="AS309" t="str">
        <f t="shared" si="120"/>
        <v>Charleston Southern</v>
      </c>
      <c r="AT309">
        <f t="shared" si="121"/>
        <v>308</v>
      </c>
      <c r="AU309">
        <f t="shared" si="122"/>
        <v>307.33333333333331</v>
      </c>
      <c r="AV309">
        <v>309</v>
      </c>
      <c r="AW309" t="str">
        <f t="shared" si="123"/>
        <v>Charleston Southern</v>
      </c>
      <c r="AX309" t="str">
        <f t="shared" si="124"/>
        <v/>
      </c>
      <c r="AY309">
        <v>308</v>
      </c>
    </row>
    <row r="310" spans="2:51" x14ac:dyDescent="0.25">
      <c r="B310">
        <v>1</v>
      </c>
      <c r="C310">
        <v>1</v>
      </c>
      <c r="D310" t="s">
        <v>260</v>
      </c>
      <c r="E310">
        <v>69.543700000000001</v>
      </c>
      <c r="F310">
        <v>174</v>
      </c>
      <c r="G310">
        <v>68.433999999999997</v>
      </c>
      <c r="H310">
        <v>151</v>
      </c>
      <c r="I310">
        <v>98.625200000000007</v>
      </c>
      <c r="J310">
        <v>269</v>
      </c>
      <c r="K310">
        <v>102.095</v>
      </c>
      <c r="L310">
        <v>218</v>
      </c>
      <c r="M310">
        <v>115.523</v>
      </c>
      <c r="N310">
        <v>345</v>
      </c>
      <c r="O310">
        <v>114.07599999999999</v>
      </c>
      <c r="P310">
        <v>326</v>
      </c>
      <c r="Q310">
        <v>-11.9802</v>
      </c>
      <c r="R310">
        <v>299</v>
      </c>
      <c r="S310">
        <f t="shared" si="100"/>
        <v>-0.17228016340804406</v>
      </c>
      <c r="T310">
        <f t="shared" si="101"/>
        <v>302</v>
      </c>
      <c r="U310">
        <f t="shared" si="102"/>
        <v>724881.03933789255</v>
      </c>
      <c r="V310">
        <f t="shared" si="103"/>
        <v>223</v>
      </c>
      <c r="W310">
        <f t="shared" si="104"/>
        <v>28.135397940407092</v>
      </c>
      <c r="X310">
        <f t="shared" si="105"/>
        <v>330</v>
      </c>
      <c r="Y310">
        <f t="shared" si="106"/>
        <v>316</v>
      </c>
      <c r="Z310">
        <v>0.15010000000000001</v>
      </c>
      <c r="AA310">
        <f t="shared" si="107"/>
        <v>318</v>
      </c>
      <c r="AB310">
        <v>0.33900000000000002</v>
      </c>
      <c r="AC310">
        <f t="shared" si="108"/>
        <v>0.24455000000000002</v>
      </c>
      <c r="AD310">
        <f t="shared" si="109"/>
        <v>283</v>
      </c>
      <c r="AE310">
        <v>9.5899999999999999E-2</v>
      </c>
      <c r="AF310">
        <f t="shared" si="110"/>
        <v>327</v>
      </c>
      <c r="AG310">
        <v>0.187</v>
      </c>
      <c r="AH310">
        <f t="shared" si="111"/>
        <v>306</v>
      </c>
      <c r="AI310">
        <f t="shared" si="112"/>
        <v>292.83333333333331</v>
      </c>
      <c r="AJ310">
        <f>IF(C310=1,(AI310/Z310),REF)</f>
        <v>1950.9216078170107</v>
      </c>
      <c r="AK310">
        <f t="shared" si="113"/>
        <v>317</v>
      </c>
      <c r="AL310">
        <f>IF(B310=1,(AI310/AC310),REF)</f>
        <v>1197.4374701833297</v>
      </c>
      <c r="AM310">
        <f t="shared" si="114"/>
        <v>295</v>
      </c>
      <c r="AN310">
        <f t="shared" si="115"/>
        <v>283</v>
      </c>
      <c r="AO310" t="str">
        <f t="shared" si="116"/>
        <v>Pepperdine</v>
      </c>
      <c r="AP310">
        <f t="shared" si="117"/>
        <v>7.7553800143289289E-2</v>
      </c>
      <c r="AQ310">
        <f t="shared" si="118"/>
        <v>0.1139537395599594</v>
      </c>
      <c r="AR310">
        <f t="shared" si="119"/>
        <v>0.39125720891676274</v>
      </c>
      <c r="AS310" t="str">
        <f t="shared" si="120"/>
        <v>Pepperdine</v>
      </c>
      <c r="AT310">
        <f t="shared" si="121"/>
        <v>309</v>
      </c>
      <c r="AU310">
        <f t="shared" si="122"/>
        <v>291.66666666666669</v>
      </c>
      <c r="AV310">
        <v>297</v>
      </c>
      <c r="AW310" t="str">
        <f t="shared" si="123"/>
        <v>Pepperdine</v>
      </c>
      <c r="AX310" t="str">
        <f t="shared" si="124"/>
        <v/>
      </c>
      <c r="AY310">
        <v>309</v>
      </c>
    </row>
    <row r="311" spans="2:51" x14ac:dyDescent="0.25">
      <c r="B311">
        <v>1</v>
      </c>
      <c r="C311">
        <v>1</v>
      </c>
      <c r="D311" t="s">
        <v>155</v>
      </c>
      <c r="E311">
        <v>73.361199999999997</v>
      </c>
      <c r="F311">
        <v>31</v>
      </c>
      <c r="G311">
        <v>71.674000000000007</v>
      </c>
      <c r="H311">
        <v>29</v>
      </c>
      <c r="I311">
        <v>101.471</v>
      </c>
      <c r="J311">
        <v>213</v>
      </c>
      <c r="K311">
        <v>101.50700000000001</v>
      </c>
      <c r="L311">
        <v>226</v>
      </c>
      <c r="M311">
        <v>110.238</v>
      </c>
      <c r="N311">
        <v>317</v>
      </c>
      <c r="O311">
        <v>114.289</v>
      </c>
      <c r="P311">
        <v>329</v>
      </c>
      <c r="Q311">
        <v>-12.7822</v>
      </c>
      <c r="R311">
        <v>303</v>
      </c>
      <c r="S311">
        <f t="shared" si="100"/>
        <v>-0.17423379115935941</v>
      </c>
      <c r="T311">
        <f t="shared" si="101"/>
        <v>303</v>
      </c>
      <c r="U311">
        <f t="shared" si="102"/>
        <v>755889.67255989881</v>
      </c>
      <c r="V311">
        <f t="shared" si="103"/>
        <v>182</v>
      </c>
      <c r="W311">
        <f t="shared" si="104"/>
        <v>26.751039693044373</v>
      </c>
      <c r="X311">
        <f t="shared" si="105"/>
        <v>290</v>
      </c>
      <c r="Y311">
        <f t="shared" si="106"/>
        <v>296.5</v>
      </c>
      <c r="Z311">
        <v>0.1799</v>
      </c>
      <c r="AA311">
        <f t="shared" si="107"/>
        <v>309</v>
      </c>
      <c r="AB311">
        <v>0.21590000000000001</v>
      </c>
      <c r="AC311">
        <f t="shared" si="108"/>
        <v>0.19790000000000002</v>
      </c>
      <c r="AD311">
        <f t="shared" si="109"/>
        <v>312</v>
      </c>
      <c r="AE311">
        <v>0.22589999999999999</v>
      </c>
      <c r="AF311">
        <f t="shared" si="110"/>
        <v>282</v>
      </c>
      <c r="AG311">
        <v>0.2369</v>
      </c>
      <c r="AH311">
        <f t="shared" si="111"/>
        <v>281</v>
      </c>
      <c r="AI311">
        <f t="shared" si="112"/>
        <v>276.08333333333331</v>
      </c>
      <c r="AJ311">
        <f>IF(C311=1,(AI311/Z311),REF)</f>
        <v>1534.6488790068556</v>
      </c>
      <c r="AK311">
        <f t="shared" si="113"/>
        <v>309</v>
      </c>
      <c r="AL311">
        <f>IF(B311=1,(AI311/AC311),REF)</f>
        <v>1395.0648475661105</v>
      </c>
      <c r="AM311">
        <f t="shared" si="114"/>
        <v>306</v>
      </c>
      <c r="AN311">
        <f t="shared" si="115"/>
        <v>306</v>
      </c>
      <c r="AO311" t="str">
        <f t="shared" si="116"/>
        <v>Incarnate Word</v>
      </c>
      <c r="AP311">
        <f t="shared" si="117"/>
        <v>9.5208699612639641E-2</v>
      </c>
      <c r="AQ311">
        <f t="shared" si="118"/>
        <v>9.0471963292560978E-2</v>
      </c>
      <c r="AR311">
        <f t="shared" si="119"/>
        <v>0.38645121131234461</v>
      </c>
      <c r="AS311" t="str">
        <f t="shared" si="120"/>
        <v>Incarnate Word</v>
      </c>
      <c r="AT311">
        <f t="shared" si="121"/>
        <v>310</v>
      </c>
      <c r="AU311">
        <f t="shared" si="122"/>
        <v>309.33333333333331</v>
      </c>
      <c r="AV311">
        <v>313</v>
      </c>
      <c r="AW311" t="str">
        <f t="shared" si="123"/>
        <v>Incarnate Word</v>
      </c>
      <c r="AX311" t="str">
        <f t="shared" si="124"/>
        <v/>
      </c>
      <c r="AY311">
        <v>310</v>
      </c>
    </row>
    <row r="312" spans="2:51" x14ac:dyDescent="0.25">
      <c r="B312">
        <v>1</v>
      </c>
      <c r="C312">
        <v>1</v>
      </c>
      <c r="D312" t="s">
        <v>294</v>
      </c>
      <c r="E312">
        <v>70.896900000000002</v>
      </c>
      <c r="F312">
        <v>98</v>
      </c>
      <c r="G312">
        <v>69.120999999999995</v>
      </c>
      <c r="H312">
        <v>106</v>
      </c>
      <c r="I312">
        <v>95.479699999999994</v>
      </c>
      <c r="J312">
        <v>321</v>
      </c>
      <c r="K312">
        <v>94.971000000000004</v>
      </c>
      <c r="L312">
        <v>326</v>
      </c>
      <c r="M312">
        <v>108.255</v>
      </c>
      <c r="N312">
        <v>274</v>
      </c>
      <c r="O312">
        <v>109.114</v>
      </c>
      <c r="P312">
        <v>263</v>
      </c>
      <c r="Q312">
        <v>-14.1426</v>
      </c>
      <c r="R312">
        <v>318</v>
      </c>
      <c r="S312">
        <f t="shared" si="100"/>
        <v>-0.19948686049742656</v>
      </c>
      <c r="T312">
        <f t="shared" si="101"/>
        <v>315</v>
      </c>
      <c r="U312">
        <f t="shared" si="102"/>
        <v>639453.94020529301</v>
      </c>
      <c r="V312">
        <f t="shared" si="103"/>
        <v>306</v>
      </c>
      <c r="W312">
        <f t="shared" si="104"/>
        <v>25.702863927647186</v>
      </c>
      <c r="X312">
        <f t="shared" si="105"/>
        <v>236</v>
      </c>
      <c r="Y312">
        <f t="shared" si="106"/>
        <v>275.5</v>
      </c>
      <c r="Z312">
        <v>0.2039</v>
      </c>
      <c r="AA312">
        <f t="shared" si="107"/>
        <v>297</v>
      </c>
      <c r="AB312">
        <v>0.12540000000000001</v>
      </c>
      <c r="AC312">
        <f t="shared" si="108"/>
        <v>0.16465000000000002</v>
      </c>
      <c r="AD312">
        <f t="shared" si="109"/>
        <v>320</v>
      </c>
      <c r="AE312">
        <v>9.0200000000000002E-2</v>
      </c>
      <c r="AF312">
        <f t="shared" si="110"/>
        <v>330</v>
      </c>
      <c r="AG312">
        <v>0.20580000000000001</v>
      </c>
      <c r="AH312">
        <f t="shared" si="111"/>
        <v>298</v>
      </c>
      <c r="AI312">
        <f t="shared" si="112"/>
        <v>307.41666666666669</v>
      </c>
      <c r="AJ312">
        <f>IF(C312=1,(AI312/Z312),REF)</f>
        <v>1507.6835049861045</v>
      </c>
      <c r="AK312">
        <f t="shared" si="113"/>
        <v>307</v>
      </c>
      <c r="AL312">
        <f>IF(B312=1,(AI312/AC312),REF)</f>
        <v>1867.0918109120355</v>
      </c>
      <c r="AM312">
        <f t="shared" si="114"/>
        <v>321</v>
      </c>
      <c r="AN312">
        <f t="shared" si="115"/>
        <v>307</v>
      </c>
      <c r="AO312" t="str">
        <f t="shared" si="116"/>
        <v>SIU Edwardsville</v>
      </c>
      <c r="AP312">
        <f t="shared" si="117"/>
        <v>0.10810171407090417</v>
      </c>
      <c r="AQ312">
        <f t="shared" si="118"/>
        <v>7.2578593186778506E-2</v>
      </c>
      <c r="AR312">
        <f t="shared" si="119"/>
        <v>0.38225425633739724</v>
      </c>
      <c r="AS312" t="str">
        <f t="shared" si="120"/>
        <v>SIU Edwardsville</v>
      </c>
      <c r="AT312">
        <f t="shared" si="121"/>
        <v>311</v>
      </c>
      <c r="AU312">
        <f t="shared" si="122"/>
        <v>312.66666666666669</v>
      </c>
      <c r="AV312">
        <v>315</v>
      </c>
      <c r="AW312" t="str">
        <f t="shared" si="123"/>
        <v>SIU Edwardsville</v>
      </c>
      <c r="AX312" t="str">
        <f t="shared" si="124"/>
        <v/>
      </c>
      <c r="AY312">
        <v>311</v>
      </c>
    </row>
    <row r="313" spans="2:51" x14ac:dyDescent="0.25">
      <c r="B313">
        <v>1</v>
      </c>
      <c r="C313">
        <v>1</v>
      </c>
      <c r="D313" t="s">
        <v>42</v>
      </c>
      <c r="E313">
        <v>68.633399999999995</v>
      </c>
      <c r="F313">
        <v>227</v>
      </c>
      <c r="G313">
        <v>67.673599999999993</v>
      </c>
      <c r="H313">
        <v>199</v>
      </c>
      <c r="I313">
        <v>98.293400000000005</v>
      </c>
      <c r="J313">
        <v>280</v>
      </c>
      <c r="K313">
        <v>95.487399999999994</v>
      </c>
      <c r="L313">
        <v>322</v>
      </c>
      <c r="M313">
        <v>99.980400000000003</v>
      </c>
      <c r="N313">
        <v>79</v>
      </c>
      <c r="O313">
        <v>105.852</v>
      </c>
      <c r="P313">
        <v>193</v>
      </c>
      <c r="Q313">
        <v>-10.364800000000001</v>
      </c>
      <c r="R313">
        <v>280</v>
      </c>
      <c r="S313">
        <f t="shared" si="100"/>
        <v>-0.15101393782036168</v>
      </c>
      <c r="T313">
        <f t="shared" si="101"/>
        <v>287</v>
      </c>
      <c r="U313">
        <f t="shared" si="102"/>
        <v>625788.60410579853</v>
      </c>
      <c r="V313">
        <f t="shared" si="103"/>
        <v>319</v>
      </c>
      <c r="W313">
        <f t="shared" si="104"/>
        <v>25.291989640312085</v>
      </c>
      <c r="X313">
        <f t="shared" si="105"/>
        <v>214</v>
      </c>
      <c r="Y313">
        <f t="shared" si="106"/>
        <v>250.5</v>
      </c>
      <c r="Z313">
        <v>0.16830000000000001</v>
      </c>
      <c r="AA313">
        <f t="shared" si="107"/>
        <v>313</v>
      </c>
      <c r="AB313">
        <v>0.23400000000000001</v>
      </c>
      <c r="AC313">
        <f t="shared" si="108"/>
        <v>0.20115</v>
      </c>
      <c r="AD313">
        <f t="shared" si="109"/>
        <v>309</v>
      </c>
      <c r="AE313">
        <v>0.22289999999999999</v>
      </c>
      <c r="AF313">
        <f t="shared" si="110"/>
        <v>286</v>
      </c>
      <c r="AG313">
        <v>0.1013</v>
      </c>
      <c r="AH313">
        <f t="shared" si="111"/>
        <v>336</v>
      </c>
      <c r="AI313">
        <f t="shared" si="112"/>
        <v>297.91666666666669</v>
      </c>
      <c r="AJ313">
        <f>IF(C313=1,(AI313/Z313),REF)</f>
        <v>1770.1525054466231</v>
      </c>
      <c r="AK313">
        <f t="shared" si="113"/>
        <v>313</v>
      </c>
      <c r="AL313">
        <f>IF(B313=1,(AI313/AC313),REF)</f>
        <v>1481.067196950866</v>
      </c>
      <c r="AM313">
        <f t="shared" si="114"/>
        <v>309</v>
      </c>
      <c r="AN313">
        <f t="shared" si="115"/>
        <v>309</v>
      </c>
      <c r="AO313" t="str">
        <f t="shared" si="116"/>
        <v>Alcorn St.</v>
      </c>
      <c r="AP313">
        <f t="shared" si="117"/>
        <v>8.780705680893755E-2</v>
      </c>
      <c r="AQ313">
        <f t="shared" si="118"/>
        <v>9.1272660852694074E-2</v>
      </c>
      <c r="AR313">
        <f t="shared" si="119"/>
        <v>0.38089613174683246</v>
      </c>
      <c r="AS313" t="str">
        <f t="shared" si="120"/>
        <v>Alcorn St.</v>
      </c>
      <c r="AT313">
        <f t="shared" si="121"/>
        <v>312</v>
      </c>
      <c r="AU313">
        <f t="shared" si="122"/>
        <v>310</v>
      </c>
      <c r="AV313">
        <v>310</v>
      </c>
      <c r="AW313" t="str">
        <f t="shared" si="123"/>
        <v>Alcorn St.</v>
      </c>
      <c r="AX313" t="str">
        <f t="shared" si="124"/>
        <v/>
      </c>
      <c r="AY313">
        <v>312</v>
      </c>
    </row>
    <row r="314" spans="2:51" x14ac:dyDescent="0.25">
      <c r="B314">
        <v>1</v>
      </c>
      <c r="C314">
        <v>1</v>
      </c>
      <c r="D314" t="s">
        <v>76</v>
      </c>
      <c r="E314">
        <v>72.199299999999994</v>
      </c>
      <c r="F314">
        <v>52</v>
      </c>
      <c r="G314">
        <v>70.945499999999996</v>
      </c>
      <c r="H314">
        <v>46</v>
      </c>
      <c r="I314">
        <v>102.22</v>
      </c>
      <c r="J314">
        <v>194</v>
      </c>
      <c r="K314">
        <v>103.98399999999999</v>
      </c>
      <c r="L314">
        <v>181</v>
      </c>
      <c r="M314">
        <v>115.395</v>
      </c>
      <c r="N314">
        <v>344</v>
      </c>
      <c r="O314">
        <v>117.489</v>
      </c>
      <c r="P314">
        <v>344</v>
      </c>
      <c r="Q314">
        <v>-13.5046</v>
      </c>
      <c r="R314">
        <v>311</v>
      </c>
      <c r="S314">
        <f t="shared" si="100"/>
        <v>-0.18705167501623993</v>
      </c>
      <c r="T314">
        <f t="shared" si="101"/>
        <v>306</v>
      </c>
      <c r="U314">
        <f t="shared" si="102"/>
        <v>780667.3680126206</v>
      </c>
      <c r="V314">
        <f t="shared" si="103"/>
        <v>149</v>
      </c>
      <c r="W314">
        <f t="shared" si="104"/>
        <v>28.409431608575215</v>
      </c>
      <c r="X314">
        <f t="shared" si="105"/>
        <v>335</v>
      </c>
      <c r="Y314">
        <f t="shared" si="106"/>
        <v>320.5</v>
      </c>
      <c r="Z314">
        <v>0.16200000000000001</v>
      </c>
      <c r="AA314">
        <f t="shared" si="107"/>
        <v>315</v>
      </c>
      <c r="AB314">
        <v>0.24779999999999999</v>
      </c>
      <c r="AC314">
        <f t="shared" si="108"/>
        <v>0.2049</v>
      </c>
      <c r="AD314">
        <f t="shared" si="109"/>
        <v>307</v>
      </c>
      <c r="AE314">
        <v>5.5899999999999998E-2</v>
      </c>
      <c r="AF314">
        <f t="shared" si="110"/>
        <v>343</v>
      </c>
      <c r="AG314">
        <v>0.16500000000000001</v>
      </c>
      <c r="AH314">
        <f t="shared" si="111"/>
        <v>318</v>
      </c>
      <c r="AI314">
        <f t="shared" si="112"/>
        <v>290.58333333333331</v>
      </c>
      <c r="AJ314">
        <f>IF(C314=1,(AI314/Z314),REF)</f>
        <v>1793.7242798353907</v>
      </c>
      <c r="AK314">
        <f t="shared" si="113"/>
        <v>314</v>
      </c>
      <c r="AL314">
        <f>IF(B314=1,(AI314/AC314),REF)</f>
        <v>1418.1714657556531</v>
      </c>
      <c r="AM314">
        <f t="shared" si="114"/>
        <v>307</v>
      </c>
      <c r="AN314">
        <f t="shared" si="115"/>
        <v>307</v>
      </c>
      <c r="AO314" t="str">
        <f t="shared" si="116"/>
        <v>Central Arkansas</v>
      </c>
      <c r="AP314">
        <f t="shared" si="117"/>
        <v>8.4408429260847503E-2</v>
      </c>
      <c r="AQ314">
        <f t="shared" si="118"/>
        <v>9.3479931533833591E-2</v>
      </c>
      <c r="AR314">
        <f t="shared" si="119"/>
        <v>0.37988051230012726</v>
      </c>
      <c r="AS314" t="str">
        <f t="shared" si="120"/>
        <v>Central Arkansas</v>
      </c>
      <c r="AT314">
        <f t="shared" si="121"/>
        <v>313</v>
      </c>
      <c r="AU314">
        <f t="shared" si="122"/>
        <v>309</v>
      </c>
      <c r="AV314">
        <v>311</v>
      </c>
      <c r="AW314" t="str">
        <f t="shared" si="123"/>
        <v>Central Arkansas</v>
      </c>
      <c r="AX314" t="str">
        <f t="shared" si="124"/>
        <v/>
      </c>
      <c r="AY314">
        <v>313</v>
      </c>
    </row>
    <row r="315" spans="2:51" x14ac:dyDescent="0.25">
      <c r="B315">
        <v>1</v>
      </c>
      <c r="C315">
        <v>1</v>
      </c>
      <c r="D315" t="s">
        <v>290</v>
      </c>
      <c r="E315">
        <v>82.997699999999995</v>
      </c>
      <c r="F315">
        <v>1</v>
      </c>
      <c r="G315">
        <v>80.908100000000005</v>
      </c>
      <c r="H315">
        <v>1</v>
      </c>
      <c r="I315">
        <v>101.361</v>
      </c>
      <c r="J315">
        <v>215</v>
      </c>
      <c r="K315">
        <v>100.65900000000001</v>
      </c>
      <c r="L315">
        <v>245</v>
      </c>
      <c r="M315">
        <v>109.727</v>
      </c>
      <c r="N315">
        <v>306</v>
      </c>
      <c r="O315">
        <v>114.547</v>
      </c>
      <c r="P315">
        <v>332</v>
      </c>
      <c r="Q315">
        <v>-13.888</v>
      </c>
      <c r="R315">
        <v>315</v>
      </c>
      <c r="S315">
        <f t="shared" si="100"/>
        <v>-0.16732993805852442</v>
      </c>
      <c r="T315">
        <f t="shared" si="101"/>
        <v>296</v>
      </c>
      <c r="U315">
        <f t="shared" si="102"/>
        <v>840952.14118415373</v>
      </c>
      <c r="V315">
        <f t="shared" si="103"/>
        <v>77</v>
      </c>
      <c r="W315">
        <f t="shared" si="104"/>
        <v>23.73055489870972</v>
      </c>
      <c r="X315">
        <f t="shared" si="105"/>
        <v>127</v>
      </c>
      <c r="Y315">
        <f t="shared" si="106"/>
        <v>211.5</v>
      </c>
      <c r="Z315">
        <v>0.1857</v>
      </c>
      <c r="AA315">
        <f t="shared" si="107"/>
        <v>308</v>
      </c>
      <c r="AB315">
        <v>0.13189999999999999</v>
      </c>
      <c r="AC315">
        <f t="shared" si="108"/>
        <v>0.1588</v>
      </c>
      <c r="AD315">
        <f t="shared" si="109"/>
        <v>322</v>
      </c>
      <c r="AE315">
        <v>0.38529999999999998</v>
      </c>
      <c r="AF315">
        <f t="shared" si="110"/>
        <v>212</v>
      </c>
      <c r="AG315">
        <v>0.13619999999999999</v>
      </c>
      <c r="AH315">
        <f t="shared" si="111"/>
        <v>326</v>
      </c>
      <c r="AI315">
        <f t="shared" si="112"/>
        <v>240.75</v>
      </c>
      <c r="AJ315">
        <f>IF(C315=1,(AI315/Z315),REF)</f>
        <v>1296.4458804523424</v>
      </c>
      <c r="AK315">
        <f t="shared" si="113"/>
        <v>291</v>
      </c>
      <c r="AL315">
        <f>IF(B315=1,(AI315/AC315),REF)</f>
        <v>1516.0579345088161</v>
      </c>
      <c r="AM315">
        <f t="shared" si="114"/>
        <v>312</v>
      </c>
      <c r="AN315">
        <f t="shared" si="115"/>
        <v>291</v>
      </c>
      <c r="AO315" t="str">
        <f t="shared" si="116"/>
        <v>Savannah St.</v>
      </c>
      <c r="AP315">
        <f t="shared" si="117"/>
        <v>9.9950008944251267E-2</v>
      </c>
      <c r="AQ315">
        <f t="shared" si="118"/>
        <v>7.1846157081266473E-2</v>
      </c>
      <c r="AR315">
        <f t="shared" si="119"/>
        <v>0.37462209541230629</v>
      </c>
      <c r="AS315" t="str">
        <f t="shared" si="120"/>
        <v>Savannah St.</v>
      </c>
      <c r="AT315">
        <f t="shared" si="121"/>
        <v>314</v>
      </c>
      <c r="AU315">
        <f t="shared" si="122"/>
        <v>309</v>
      </c>
      <c r="AV315">
        <v>314</v>
      </c>
      <c r="AW315" t="str">
        <f t="shared" si="123"/>
        <v>Savannah St.</v>
      </c>
      <c r="AX315" t="str">
        <f t="shared" si="124"/>
        <v/>
      </c>
      <c r="AY315">
        <v>314</v>
      </c>
    </row>
    <row r="316" spans="2:51" x14ac:dyDescent="0.25">
      <c r="B316">
        <v>1</v>
      </c>
      <c r="C316">
        <v>1</v>
      </c>
      <c r="D316" t="s">
        <v>264</v>
      </c>
      <c r="E316">
        <v>68.367199999999997</v>
      </c>
      <c r="F316">
        <v>238</v>
      </c>
      <c r="G316">
        <v>67.493200000000002</v>
      </c>
      <c r="H316">
        <v>210</v>
      </c>
      <c r="I316">
        <v>99.034899999999993</v>
      </c>
      <c r="J316">
        <v>263</v>
      </c>
      <c r="K316">
        <v>97.968199999999996</v>
      </c>
      <c r="L316">
        <v>288</v>
      </c>
      <c r="M316">
        <v>107.306</v>
      </c>
      <c r="N316">
        <v>253</v>
      </c>
      <c r="O316">
        <v>111.461</v>
      </c>
      <c r="P316">
        <v>303</v>
      </c>
      <c r="Q316">
        <v>-13.4923</v>
      </c>
      <c r="R316">
        <v>310</v>
      </c>
      <c r="S316">
        <f t="shared" si="100"/>
        <v>-0.19735779730631067</v>
      </c>
      <c r="T316">
        <f t="shared" si="101"/>
        <v>313</v>
      </c>
      <c r="U316">
        <f t="shared" si="102"/>
        <v>656172.53885148733</v>
      </c>
      <c r="V316">
        <f t="shared" si="103"/>
        <v>290</v>
      </c>
      <c r="W316">
        <f t="shared" si="104"/>
        <v>27.577119597858392</v>
      </c>
      <c r="X316">
        <f t="shared" si="105"/>
        <v>313</v>
      </c>
      <c r="Y316">
        <f t="shared" si="106"/>
        <v>313</v>
      </c>
      <c r="Z316">
        <v>0.13619999999999999</v>
      </c>
      <c r="AA316">
        <f t="shared" si="107"/>
        <v>326</v>
      </c>
      <c r="AB316">
        <v>0.28220000000000001</v>
      </c>
      <c r="AC316">
        <f t="shared" si="108"/>
        <v>0.2092</v>
      </c>
      <c r="AD316">
        <f t="shared" si="109"/>
        <v>306</v>
      </c>
      <c r="AE316">
        <v>8.9300000000000004E-2</v>
      </c>
      <c r="AF316">
        <f t="shared" si="110"/>
        <v>331</v>
      </c>
      <c r="AG316">
        <v>0.1847</v>
      </c>
      <c r="AH316">
        <f t="shared" si="111"/>
        <v>308</v>
      </c>
      <c r="AI316">
        <f t="shared" si="112"/>
        <v>310.16666666666669</v>
      </c>
      <c r="AJ316">
        <f>IF(C316=1,(AI316/Z316),REF)</f>
        <v>2277.2883015173766</v>
      </c>
      <c r="AK316">
        <f t="shared" si="113"/>
        <v>327</v>
      </c>
      <c r="AL316">
        <f>IF(B316=1,(AI316/AC316),REF)</f>
        <v>1482.632249840663</v>
      </c>
      <c r="AM316">
        <f t="shared" si="114"/>
        <v>310</v>
      </c>
      <c r="AN316">
        <f t="shared" si="115"/>
        <v>306</v>
      </c>
      <c r="AO316" t="str">
        <f t="shared" si="116"/>
        <v>Prairie View A&amp;M</v>
      </c>
      <c r="AP316">
        <f t="shared" si="117"/>
        <v>6.9291773778328167E-2</v>
      </c>
      <c r="AQ316">
        <f t="shared" si="118"/>
        <v>9.4912851220962116E-2</v>
      </c>
      <c r="AR316">
        <f t="shared" si="119"/>
        <v>0.36791047737071386</v>
      </c>
      <c r="AS316" t="str">
        <f t="shared" si="120"/>
        <v>Prairie View A&amp;M</v>
      </c>
      <c r="AT316">
        <f t="shared" si="121"/>
        <v>315</v>
      </c>
      <c r="AU316">
        <f t="shared" si="122"/>
        <v>309</v>
      </c>
      <c r="AV316">
        <v>312</v>
      </c>
      <c r="AW316" t="str">
        <f t="shared" si="123"/>
        <v>Prairie View A&amp;M</v>
      </c>
      <c r="AX316" t="str">
        <f t="shared" si="124"/>
        <v/>
      </c>
      <c r="AY316">
        <v>315</v>
      </c>
    </row>
    <row r="317" spans="2:51" x14ac:dyDescent="0.25">
      <c r="B317">
        <v>1</v>
      </c>
      <c r="C317">
        <v>1</v>
      </c>
      <c r="D317" t="s">
        <v>339</v>
      </c>
      <c r="E317">
        <v>66.346500000000006</v>
      </c>
      <c r="F317">
        <v>301</v>
      </c>
      <c r="G317">
        <v>64.0291</v>
      </c>
      <c r="H317">
        <v>323</v>
      </c>
      <c r="I317">
        <v>90.477199999999996</v>
      </c>
      <c r="J317">
        <v>346</v>
      </c>
      <c r="K317">
        <v>91.331599999999995</v>
      </c>
      <c r="L317">
        <v>343</v>
      </c>
      <c r="M317">
        <v>107.17700000000001</v>
      </c>
      <c r="N317">
        <v>250</v>
      </c>
      <c r="O317">
        <v>109.47499999999999</v>
      </c>
      <c r="P317">
        <v>271</v>
      </c>
      <c r="Q317">
        <v>-18.1434</v>
      </c>
      <c r="R317">
        <v>331</v>
      </c>
      <c r="S317">
        <f t="shared" si="100"/>
        <v>-0.27346431236010937</v>
      </c>
      <c r="T317">
        <f t="shared" si="101"/>
        <v>334</v>
      </c>
      <c r="U317">
        <f t="shared" si="102"/>
        <v>553426.75275640108</v>
      </c>
      <c r="V317">
        <f t="shared" si="103"/>
        <v>347</v>
      </c>
      <c r="W317">
        <f t="shared" si="104"/>
        <v>27.611239869692913</v>
      </c>
      <c r="X317">
        <f t="shared" si="105"/>
        <v>315</v>
      </c>
      <c r="Y317">
        <f t="shared" si="106"/>
        <v>324.5</v>
      </c>
      <c r="Z317">
        <v>0.17130000000000001</v>
      </c>
      <c r="AA317">
        <f t="shared" si="107"/>
        <v>312</v>
      </c>
      <c r="AB317">
        <v>0.16719999999999999</v>
      </c>
      <c r="AC317">
        <f t="shared" si="108"/>
        <v>0.16925000000000001</v>
      </c>
      <c r="AD317">
        <f t="shared" si="109"/>
        <v>319</v>
      </c>
      <c r="AE317">
        <v>0.1462</v>
      </c>
      <c r="AF317">
        <f t="shared" si="110"/>
        <v>312</v>
      </c>
      <c r="AG317">
        <v>0.34989999999999999</v>
      </c>
      <c r="AH317">
        <f t="shared" si="111"/>
        <v>234</v>
      </c>
      <c r="AI317">
        <f t="shared" si="112"/>
        <v>311.75</v>
      </c>
      <c r="AJ317">
        <f>IF(C317=1,(AI317/Z317),REF)</f>
        <v>1819.9065966141272</v>
      </c>
      <c r="AK317">
        <f t="shared" si="113"/>
        <v>315</v>
      </c>
      <c r="AL317">
        <f>IF(B317=1,(AI317/AC317),REF)</f>
        <v>1841.9497784342686</v>
      </c>
      <c r="AM317">
        <f t="shared" si="114"/>
        <v>320</v>
      </c>
      <c r="AN317">
        <f t="shared" si="115"/>
        <v>315</v>
      </c>
      <c r="AO317" t="str">
        <f t="shared" si="116"/>
        <v>UC Santa Barbara</v>
      </c>
      <c r="AP317">
        <f t="shared" si="117"/>
        <v>8.9124852852925263E-2</v>
      </c>
      <c r="AQ317">
        <f t="shared" si="118"/>
        <v>7.4732837886024084E-2</v>
      </c>
      <c r="AR317">
        <f t="shared" si="119"/>
        <v>0.3675993491181957</v>
      </c>
      <c r="AS317" t="str">
        <f t="shared" si="120"/>
        <v>UC Santa Barbara</v>
      </c>
      <c r="AT317">
        <f t="shared" si="121"/>
        <v>316</v>
      </c>
      <c r="AU317">
        <f t="shared" si="122"/>
        <v>316.66666666666669</v>
      </c>
      <c r="AV317">
        <v>316</v>
      </c>
      <c r="AW317" t="str">
        <f t="shared" si="123"/>
        <v>UC Santa Barbara</v>
      </c>
      <c r="AX317" t="str">
        <f t="shared" si="124"/>
        <v/>
      </c>
      <c r="AY317">
        <v>316</v>
      </c>
    </row>
    <row r="318" spans="2:51" x14ac:dyDescent="0.25">
      <c r="B318">
        <v>1</v>
      </c>
      <c r="C318">
        <v>1</v>
      </c>
      <c r="D318" t="s">
        <v>195</v>
      </c>
      <c r="E318">
        <v>69.200999999999993</v>
      </c>
      <c r="F318">
        <v>194</v>
      </c>
      <c r="G318">
        <v>68.461299999999994</v>
      </c>
      <c r="H318">
        <v>145</v>
      </c>
      <c r="I318">
        <v>99.767399999999995</v>
      </c>
      <c r="J318">
        <v>249</v>
      </c>
      <c r="K318">
        <v>97.883499999999998</v>
      </c>
      <c r="L318">
        <v>291</v>
      </c>
      <c r="M318">
        <v>109.003</v>
      </c>
      <c r="N318">
        <v>291</v>
      </c>
      <c r="O318">
        <v>112.42700000000001</v>
      </c>
      <c r="P318">
        <v>312</v>
      </c>
      <c r="Q318">
        <v>-14.543100000000001</v>
      </c>
      <c r="R318">
        <v>321</v>
      </c>
      <c r="S318">
        <f t="shared" si="100"/>
        <v>-0.21016314793138843</v>
      </c>
      <c r="T318">
        <f t="shared" si="101"/>
        <v>321</v>
      </c>
      <c r="U318">
        <f t="shared" si="102"/>
        <v>663027.2075792721</v>
      </c>
      <c r="V318">
        <f t="shared" si="103"/>
        <v>281</v>
      </c>
      <c r="W318">
        <f t="shared" si="104"/>
        <v>27.623622159958604</v>
      </c>
      <c r="X318">
        <f t="shared" si="105"/>
        <v>317</v>
      </c>
      <c r="Y318">
        <f t="shared" si="106"/>
        <v>319</v>
      </c>
      <c r="Z318">
        <v>0.17730000000000001</v>
      </c>
      <c r="AA318">
        <f t="shared" si="107"/>
        <v>311</v>
      </c>
      <c r="AB318">
        <v>0.1148</v>
      </c>
      <c r="AC318">
        <f t="shared" si="108"/>
        <v>0.14605000000000001</v>
      </c>
      <c r="AD318">
        <f t="shared" si="109"/>
        <v>327</v>
      </c>
      <c r="AE318">
        <v>0.1077</v>
      </c>
      <c r="AF318">
        <f t="shared" si="110"/>
        <v>325</v>
      </c>
      <c r="AG318">
        <v>0.2198</v>
      </c>
      <c r="AH318">
        <f t="shared" si="111"/>
        <v>291</v>
      </c>
      <c r="AI318">
        <f t="shared" si="112"/>
        <v>310.66666666666669</v>
      </c>
      <c r="AJ318">
        <f>IF(C318=1,(AI318/Z318),REF)</f>
        <v>1752.2090618537318</v>
      </c>
      <c r="AK318">
        <f t="shared" si="113"/>
        <v>312</v>
      </c>
      <c r="AL318">
        <f>IF(B318=1,(AI318/AC318),REF)</f>
        <v>2127.1254136711173</v>
      </c>
      <c r="AM318">
        <f t="shared" si="114"/>
        <v>327</v>
      </c>
      <c r="AN318">
        <f t="shared" si="115"/>
        <v>312</v>
      </c>
      <c r="AO318" t="str">
        <f t="shared" si="116"/>
        <v>Maryland Eastern Shore</v>
      </c>
      <c r="AP318">
        <f t="shared" si="117"/>
        <v>9.2596914660261598E-2</v>
      </c>
      <c r="AQ318">
        <f t="shared" si="118"/>
        <v>6.3338816521591221E-2</v>
      </c>
      <c r="AR318">
        <f t="shared" si="119"/>
        <v>0.36038462801896692</v>
      </c>
      <c r="AS318" t="str">
        <f t="shared" si="120"/>
        <v>Maryland Eastern Shore</v>
      </c>
      <c r="AT318">
        <f t="shared" si="121"/>
        <v>317</v>
      </c>
      <c r="AU318">
        <f t="shared" si="122"/>
        <v>318.66666666666669</v>
      </c>
      <c r="AV318">
        <v>322</v>
      </c>
      <c r="AW318" t="str">
        <f t="shared" si="123"/>
        <v>Maryland Eastern Shore</v>
      </c>
      <c r="AX318" t="str">
        <f t="shared" si="124"/>
        <v/>
      </c>
      <c r="AY318">
        <v>317</v>
      </c>
    </row>
    <row r="319" spans="2:51" x14ac:dyDescent="0.25">
      <c r="B319">
        <v>1</v>
      </c>
      <c r="C319">
        <v>1</v>
      </c>
      <c r="D319" t="s">
        <v>57</v>
      </c>
      <c r="E319">
        <v>66.773700000000005</v>
      </c>
      <c r="F319">
        <v>291</v>
      </c>
      <c r="G319">
        <v>65.857299999999995</v>
      </c>
      <c r="H319">
        <v>273</v>
      </c>
      <c r="I319">
        <v>97.295299999999997</v>
      </c>
      <c r="J319">
        <v>297</v>
      </c>
      <c r="K319">
        <v>96.203000000000003</v>
      </c>
      <c r="L319">
        <v>314</v>
      </c>
      <c r="M319">
        <v>106.79900000000001</v>
      </c>
      <c r="N319">
        <v>242</v>
      </c>
      <c r="O319">
        <v>109.887</v>
      </c>
      <c r="P319">
        <v>281</v>
      </c>
      <c r="Q319">
        <v>-13.683999999999999</v>
      </c>
      <c r="R319">
        <v>312</v>
      </c>
      <c r="S319">
        <f t="shared" si="100"/>
        <v>-0.20493098330630169</v>
      </c>
      <c r="T319">
        <f t="shared" si="101"/>
        <v>320</v>
      </c>
      <c r="U319">
        <f t="shared" si="102"/>
        <v>617991.74260860344</v>
      </c>
      <c r="V319">
        <f t="shared" si="103"/>
        <v>324</v>
      </c>
      <c r="W319">
        <f t="shared" si="104"/>
        <v>27.599973529639296</v>
      </c>
      <c r="X319">
        <f t="shared" si="105"/>
        <v>314</v>
      </c>
      <c r="Y319">
        <f t="shared" si="106"/>
        <v>317</v>
      </c>
      <c r="Z319">
        <v>0.14580000000000001</v>
      </c>
      <c r="AA319">
        <f t="shared" si="107"/>
        <v>321</v>
      </c>
      <c r="AB319">
        <v>0.21529999999999999</v>
      </c>
      <c r="AC319">
        <f t="shared" si="108"/>
        <v>0.18054999999999999</v>
      </c>
      <c r="AD319">
        <f t="shared" si="109"/>
        <v>315</v>
      </c>
      <c r="AE319">
        <v>8.1000000000000003E-2</v>
      </c>
      <c r="AF319">
        <f t="shared" si="110"/>
        <v>334</v>
      </c>
      <c r="AG319">
        <v>0.2402</v>
      </c>
      <c r="AH319">
        <f t="shared" si="111"/>
        <v>278</v>
      </c>
      <c r="AI319">
        <f t="shared" si="112"/>
        <v>314.66666666666669</v>
      </c>
      <c r="AJ319">
        <f>IF(C319=1,(AI319/Z319),REF)</f>
        <v>2158.2075903063555</v>
      </c>
      <c r="AK319">
        <f t="shared" si="113"/>
        <v>322</v>
      </c>
      <c r="AL319">
        <f>IF(B319=1,(AI319/AC319),REF)</f>
        <v>1742.8228560878799</v>
      </c>
      <c r="AM319">
        <f t="shared" si="114"/>
        <v>318</v>
      </c>
      <c r="AN319">
        <f t="shared" si="115"/>
        <v>315</v>
      </c>
      <c r="AO319" t="str">
        <f t="shared" si="116"/>
        <v>Binghamton</v>
      </c>
      <c r="AP319">
        <f t="shared" si="117"/>
        <v>7.4575225492054045E-2</v>
      </c>
      <c r="AQ319">
        <f t="shared" si="118"/>
        <v>8.0275562428239647E-2</v>
      </c>
      <c r="AR319">
        <f t="shared" si="119"/>
        <v>0.35937955743884381</v>
      </c>
      <c r="AS319" t="str">
        <f t="shared" si="120"/>
        <v>Binghamton</v>
      </c>
      <c r="AT319">
        <f t="shared" si="121"/>
        <v>318</v>
      </c>
      <c r="AU319">
        <f t="shared" si="122"/>
        <v>316</v>
      </c>
      <c r="AV319">
        <v>317</v>
      </c>
      <c r="AW319" t="str">
        <f t="shared" si="123"/>
        <v>Binghamton</v>
      </c>
      <c r="AX319" t="str">
        <f t="shared" si="124"/>
        <v/>
      </c>
      <c r="AY319">
        <v>318</v>
      </c>
    </row>
    <row r="320" spans="2:51" x14ac:dyDescent="0.25">
      <c r="B320">
        <v>1</v>
      </c>
      <c r="C320">
        <v>1</v>
      </c>
      <c r="D320" t="s">
        <v>238</v>
      </c>
      <c r="E320">
        <v>71.054500000000004</v>
      </c>
      <c r="F320">
        <v>90</v>
      </c>
      <c r="G320">
        <v>70.044899999999998</v>
      </c>
      <c r="H320">
        <v>70</v>
      </c>
      <c r="I320">
        <v>95.808499999999995</v>
      </c>
      <c r="J320">
        <v>319</v>
      </c>
      <c r="K320">
        <v>96.209000000000003</v>
      </c>
      <c r="L320">
        <v>313</v>
      </c>
      <c r="M320">
        <v>106.32299999999999</v>
      </c>
      <c r="N320">
        <v>233</v>
      </c>
      <c r="O320">
        <v>110.724</v>
      </c>
      <c r="P320">
        <v>295</v>
      </c>
      <c r="Q320">
        <v>-14.514699999999999</v>
      </c>
      <c r="R320">
        <v>320</v>
      </c>
      <c r="S320">
        <f t="shared" si="100"/>
        <v>-0.20427981338268511</v>
      </c>
      <c r="T320">
        <f t="shared" si="101"/>
        <v>319</v>
      </c>
      <c r="U320">
        <f t="shared" si="102"/>
        <v>657692.65070761449</v>
      </c>
      <c r="V320">
        <f t="shared" si="103"/>
        <v>289</v>
      </c>
      <c r="W320">
        <f t="shared" si="104"/>
        <v>26.253985371728572</v>
      </c>
      <c r="X320">
        <f t="shared" si="105"/>
        <v>272</v>
      </c>
      <c r="Y320">
        <f t="shared" si="106"/>
        <v>295.5</v>
      </c>
      <c r="Z320">
        <v>0.1452</v>
      </c>
      <c r="AA320">
        <f t="shared" si="107"/>
        <v>322</v>
      </c>
      <c r="AB320">
        <v>0.20580000000000001</v>
      </c>
      <c r="AC320">
        <f t="shared" si="108"/>
        <v>0.17549999999999999</v>
      </c>
      <c r="AD320">
        <f t="shared" si="109"/>
        <v>316</v>
      </c>
      <c r="AE320">
        <v>0.25929999999999997</v>
      </c>
      <c r="AF320">
        <f t="shared" si="110"/>
        <v>265</v>
      </c>
      <c r="AG320">
        <v>0.2031</v>
      </c>
      <c r="AH320">
        <f t="shared" si="111"/>
        <v>299</v>
      </c>
      <c r="AI320">
        <f t="shared" si="112"/>
        <v>297.25</v>
      </c>
      <c r="AJ320">
        <f>IF(C320=1,(AI320/Z320),REF)</f>
        <v>2047.176308539945</v>
      </c>
      <c r="AK320">
        <f t="shared" si="113"/>
        <v>320</v>
      </c>
      <c r="AL320">
        <f>IF(B320=1,(AI320/AC320),REF)</f>
        <v>1693.7321937321938</v>
      </c>
      <c r="AM320">
        <f t="shared" si="114"/>
        <v>317</v>
      </c>
      <c r="AN320">
        <f t="shared" si="115"/>
        <v>316</v>
      </c>
      <c r="AO320" t="str">
        <f t="shared" si="116"/>
        <v>North Texas</v>
      </c>
      <c r="AP320">
        <f t="shared" si="117"/>
        <v>7.4661629538969085E-2</v>
      </c>
      <c r="AQ320">
        <f t="shared" si="118"/>
        <v>7.8309427342654434E-2</v>
      </c>
      <c r="AR320">
        <f t="shared" si="119"/>
        <v>0.3576281603141358</v>
      </c>
      <c r="AS320" t="str">
        <f t="shared" si="120"/>
        <v>North Texas</v>
      </c>
      <c r="AT320">
        <f t="shared" si="121"/>
        <v>319</v>
      </c>
      <c r="AU320">
        <f t="shared" si="122"/>
        <v>317</v>
      </c>
      <c r="AV320">
        <v>319</v>
      </c>
      <c r="AW320" t="str">
        <f t="shared" si="123"/>
        <v>North Texas</v>
      </c>
      <c r="AX320" t="str">
        <f t="shared" si="124"/>
        <v/>
      </c>
      <c r="AY320">
        <v>319</v>
      </c>
    </row>
    <row r="321" spans="2:51" x14ac:dyDescent="0.25">
      <c r="B321">
        <v>1</v>
      </c>
      <c r="C321">
        <v>1</v>
      </c>
      <c r="D321" t="s">
        <v>197</v>
      </c>
      <c r="E321">
        <v>71.953500000000005</v>
      </c>
      <c r="F321">
        <v>58</v>
      </c>
      <c r="G321">
        <v>69.865899999999996</v>
      </c>
      <c r="H321">
        <v>83</v>
      </c>
      <c r="I321">
        <v>95.69</v>
      </c>
      <c r="J321">
        <v>320</v>
      </c>
      <c r="K321">
        <v>96.070499999999996</v>
      </c>
      <c r="L321">
        <v>317</v>
      </c>
      <c r="M321">
        <v>109.473</v>
      </c>
      <c r="N321">
        <v>304</v>
      </c>
      <c r="O321">
        <v>110.14100000000001</v>
      </c>
      <c r="P321">
        <v>288</v>
      </c>
      <c r="Q321">
        <v>-14.070499999999999</v>
      </c>
      <c r="R321">
        <v>317</v>
      </c>
      <c r="S321">
        <f t="shared" si="100"/>
        <v>-0.19554990375728781</v>
      </c>
      <c r="T321">
        <f t="shared" si="101"/>
        <v>312</v>
      </c>
      <c r="U321">
        <f t="shared" si="102"/>
        <v>664097.77620288334</v>
      </c>
      <c r="V321">
        <f t="shared" si="103"/>
        <v>280</v>
      </c>
      <c r="W321">
        <f t="shared" si="104"/>
        <v>25.707893992845875</v>
      </c>
      <c r="X321">
        <f t="shared" si="105"/>
        <v>238</v>
      </c>
      <c r="Y321">
        <f t="shared" si="106"/>
        <v>275</v>
      </c>
      <c r="Z321">
        <v>0.1492</v>
      </c>
      <c r="AA321">
        <f t="shared" si="107"/>
        <v>319</v>
      </c>
      <c r="AB321">
        <v>0.18970000000000001</v>
      </c>
      <c r="AC321">
        <f t="shared" si="108"/>
        <v>0.16944999999999999</v>
      </c>
      <c r="AD321">
        <f t="shared" si="109"/>
        <v>318</v>
      </c>
      <c r="AE321">
        <v>0.16450000000000001</v>
      </c>
      <c r="AF321">
        <f t="shared" si="110"/>
        <v>307</v>
      </c>
      <c r="AG321">
        <v>0.13150000000000001</v>
      </c>
      <c r="AH321">
        <f t="shared" si="111"/>
        <v>329</v>
      </c>
      <c r="AI321">
        <f t="shared" si="112"/>
        <v>303.5</v>
      </c>
      <c r="AJ321">
        <f>IF(C321=1,(AI321/Z321),REF)</f>
        <v>2034.1823056300268</v>
      </c>
      <c r="AK321">
        <f t="shared" si="113"/>
        <v>319</v>
      </c>
      <c r="AL321">
        <f>IF(B321=1,(AI321/AC321),REF)</f>
        <v>1791.0888167601063</v>
      </c>
      <c r="AM321">
        <f t="shared" si="114"/>
        <v>319</v>
      </c>
      <c r="AN321">
        <f t="shared" si="115"/>
        <v>318</v>
      </c>
      <c r="AO321" t="str">
        <f t="shared" si="116"/>
        <v>McNeese St.</v>
      </c>
      <c r="AP321">
        <f t="shared" si="117"/>
        <v>7.6767289833751487E-2</v>
      </c>
      <c r="AQ321">
        <f t="shared" si="118"/>
        <v>7.5083490324688376E-2</v>
      </c>
      <c r="AR321">
        <f t="shared" si="119"/>
        <v>0.35657822003790707</v>
      </c>
      <c r="AS321" t="str">
        <f t="shared" si="120"/>
        <v>McNeese St.</v>
      </c>
      <c r="AT321">
        <f t="shared" si="121"/>
        <v>320</v>
      </c>
      <c r="AU321">
        <f t="shared" si="122"/>
        <v>318.66666666666669</v>
      </c>
      <c r="AV321">
        <v>320</v>
      </c>
      <c r="AW321" t="str">
        <f t="shared" si="123"/>
        <v>McNeese St.</v>
      </c>
      <c r="AX321" t="str">
        <f t="shared" si="124"/>
        <v/>
      </c>
      <c r="AY321">
        <v>320</v>
      </c>
    </row>
    <row r="322" spans="2:51" x14ac:dyDescent="0.25">
      <c r="B322">
        <v>1</v>
      </c>
      <c r="C322">
        <v>1</v>
      </c>
      <c r="D322" t="s">
        <v>365</v>
      </c>
      <c r="E322">
        <v>69.973699999999994</v>
      </c>
      <c r="F322">
        <v>147</v>
      </c>
      <c r="G322">
        <v>68.958100000000002</v>
      </c>
      <c r="H322">
        <v>112</v>
      </c>
      <c r="I322">
        <v>97.222099999999998</v>
      </c>
      <c r="J322">
        <v>299</v>
      </c>
      <c r="K322">
        <v>97.639099999999999</v>
      </c>
      <c r="L322">
        <v>295</v>
      </c>
      <c r="M322">
        <v>114.983</v>
      </c>
      <c r="N322">
        <v>341</v>
      </c>
      <c r="O322">
        <v>113.66800000000001</v>
      </c>
      <c r="P322">
        <v>323</v>
      </c>
      <c r="Q322">
        <v>-16.028500000000001</v>
      </c>
      <c r="R322">
        <v>327</v>
      </c>
      <c r="S322">
        <f t="shared" ref="S322:S352" si="125">(K322-O322)/E322</f>
        <v>-0.22907035071748397</v>
      </c>
      <c r="T322">
        <f t="shared" ref="T322:T352" si="126">RANK(S322,S:S,0)</f>
        <v>326</v>
      </c>
      <c r="U322">
        <f t="shared" ref="U322:U352" si="127">(K322^2)*E322</f>
        <v>667086.84115847619</v>
      </c>
      <c r="V322">
        <f t="shared" ref="V322:V352" si="128">RANK(U322,U:U,0)</f>
        <v>275</v>
      </c>
      <c r="W322">
        <f t="shared" ref="W322:W352" si="129">O322^1.6/E322</f>
        <v>27.802657588542321</v>
      </c>
      <c r="X322">
        <f t="shared" ref="X322:X352" si="130">RANK(W322,W:W,1)</f>
        <v>325</v>
      </c>
      <c r="Y322">
        <f t="shared" ref="Y322:Y352" si="131">AVERAGE(X322,T322)</f>
        <v>325.5</v>
      </c>
      <c r="Z322">
        <v>0.16009999999999999</v>
      </c>
      <c r="AA322">
        <f t="shared" ref="AA322:AA352" si="132">RANK(Z322,Z:Z,0)</f>
        <v>317</v>
      </c>
      <c r="AB322">
        <v>0.14119999999999999</v>
      </c>
      <c r="AC322">
        <f t="shared" ref="AC322:AC352" si="133">(Z322+AB322)/2</f>
        <v>0.15065000000000001</v>
      </c>
      <c r="AD322">
        <f t="shared" ref="AD322:AD352" si="134">RANK(AC322,AC:AC,0)</f>
        <v>325</v>
      </c>
      <c r="AE322">
        <v>0.11169999999999999</v>
      </c>
      <c r="AF322">
        <f t="shared" ref="AF322:AF352" si="135">RANK(AE322,AE:AE,0)</f>
        <v>322</v>
      </c>
      <c r="AG322">
        <v>0.1137</v>
      </c>
      <c r="AH322">
        <f t="shared" ref="AH322:AH352" si="136">RANK(AG322,AG:AG,0)</f>
        <v>332</v>
      </c>
      <c r="AI322">
        <f t="shared" ref="AI322:AI352" si="137">(T322+V322+(AD322+AF322)+AH322+Y322)/6</f>
        <v>317.58333333333331</v>
      </c>
      <c r="AJ322">
        <f>IF(C322=1,(AI322/Z322),REF)</f>
        <v>1983.6560483031437</v>
      </c>
      <c r="AK322">
        <f t="shared" ref="AK322:AK352" si="138">RANK(AJ322,AJ:AJ,1)</f>
        <v>318</v>
      </c>
      <c r="AL322">
        <f>IF(B322=1,(AI322/AC322),REF)</f>
        <v>2108.087177785153</v>
      </c>
      <c r="AM322">
        <f t="shared" ref="AM322:AM352" si="139">RANK(AL322,AL:AL,1)</f>
        <v>326</v>
      </c>
      <c r="AN322">
        <f t="shared" ref="AN322:AN352" si="140">MIN(AK322,AM322,AD322)</f>
        <v>318</v>
      </c>
      <c r="AO322" t="str">
        <f t="shared" ref="AO322:AO352" si="141">D322</f>
        <v>VMI</v>
      </c>
      <c r="AP322">
        <f t="shared" ref="AP322:AP352" si="142">(Z322*(($BD$2)/((AJ322)))^(1/10))</f>
        <v>8.2583078370842486E-2</v>
      </c>
      <c r="AQ322">
        <f t="shared" ref="AQ322:AQ352" si="143">(AC322*(($BC$2)/((AL322)))^(1/8))</f>
        <v>6.5407204117824816E-2</v>
      </c>
      <c r="AR322">
        <f t="shared" ref="AR322:AR352" si="144">((AP322+AQ322)/2)^(1/2.5)</f>
        <v>0.3529240719829172</v>
      </c>
      <c r="AS322" t="str">
        <f t="shared" ref="AS322:AS352" si="145">AO322</f>
        <v>VMI</v>
      </c>
      <c r="AT322">
        <f t="shared" ref="AT322:AT352" si="146">RANK(AR322,AR:AR,0)</f>
        <v>321</v>
      </c>
      <c r="AU322">
        <f t="shared" ref="AU322:AU352" si="147">(AT322+AN322+AD322)/3</f>
        <v>321.33333333333331</v>
      </c>
      <c r="AV322">
        <v>324</v>
      </c>
      <c r="AW322" t="str">
        <f t="shared" ref="AW322:AW352" si="148">AS322</f>
        <v>VMI</v>
      </c>
      <c r="AX322" t="str">
        <f t="shared" ref="AX322:AX352" si="149">IF(OR(((RANK(Z322,Z:Z,0))&lt;17),(RANK(AB322,AB:AB,0)&lt;17)),"y","")</f>
        <v/>
      </c>
      <c r="AY322">
        <v>321</v>
      </c>
    </row>
    <row r="323" spans="2:51" x14ac:dyDescent="0.25">
      <c r="B323">
        <v>1</v>
      </c>
      <c r="C323">
        <v>1</v>
      </c>
      <c r="D323" t="s">
        <v>314</v>
      </c>
      <c r="E323">
        <v>74.525499999999994</v>
      </c>
      <c r="F323">
        <v>16</v>
      </c>
      <c r="G323">
        <v>72.334000000000003</v>
      </c>
      <c r="H323">
        <v>21</v>
      </c>
      <c r="I323">
        <v>101.122</v>
      </c>
      <c r="J323">
        <v>224</v>
      </c>
      <c r="K323">
        <v>100.887</v>
      </c>
      <c r="L323">
        <v>239</v>
      </c>
      <c r="M323">
        <v>112.851</v>
      </c>
      <c r="N323">
        <v>333</v>
      </c>
      <c r="O323">
        <v>115.167</v>
      </c>
      <c r="P323">
        <v>334</v>
      </c>
      <c r="Q323">
        <v>-14.279199999999999</v>
      </c>
      <c r="R323">
        <v>319</v>
      </c>
      <c r="S323">
        <f t="shared" si="125"/>
        <v>-0.19161226694218761</v>
      </c>
      <c r="T323">
        <f t="shared" si="126"/>
        <v>309</v>
      </c>
      <c r="U323">
        <f t="shared" si="127"/>
        <v>758534.45805310947</v>
      </c>
      <c r="V323">
        <f t="shared" si="128"/>
        <v>178</v>
      </c>
      <c r="W323">
        <f t="shared" si="129"/>
        <v>26.657534991096359</v>
      </c>
      <c r="X323">
        <f t="shared" si="130"/>
        <v>285</v>
      </c>
      <c r="Y323">
        <f t="shared" si="131"/>
        <v>297</v>
      </c>
      <c r="Z323">
        <v>0.12520000000000001</v>
      </c>
      <c r="AA323">
        <f t="shared" si="132"/>
        <v>328</v>
      </c>
      <c r="AB323">
        <v>0.22339999999999999</v>
      </c>
      <c r="AC323">
        <f t="shared" si="133"/>
        <v>0.17430000000000001</v>
      </c>
      <c r="AD323">
        <f t="shared" si="134"/>
        <v>317</v>
      </c>
      <c r="AE323">
        <v>0.24729999999999999</v>
      </c>
      <c r="AF323">
        <f t="shared" si="135"/>
        <v>270</v>
      </c>
      <c r="AG323">
        <v>0.1588</v>
      </c>
      <c r="AH323">
        <f t="shared" si="136"/>
        <v>319</v>
      </c>
      <c r="AI323">
        <f t="shared" si="137"/>
        <v>281.66666666666669</v>
      </c>
      <c r="AJ323">
        <f>IF(C323=1,(AI323/Z323),REF)</f>
        <v>2249.7337593184238</v>
      </c>
      <c r="AK323">
        <f t="shared" si="138"/>
        <v>325</v>
      </c>
      <c r="AL323">
        <f>IF(B323=1,(AI323/AC323),REF)</f>
        <v>1615.9877605660738</v>
      </c>
      <c r="AM323">
        <f t="shared" si="139"/>
        <v>316</v>
      </c>
      <c r="AN323">
        <f t="shared" si="140"/>
        <v>316</v>
      </c>
      <c r="AO323" t="str">
        <f t="shared" si="141"/>
        <v>Stetson</v>
      </c>
      <c r="AP323">
        <f t="shared" si="142"/>
        <v>6.3773108904314008E-2</v>
      </c>
      <c r="AQ323">
        <f t="shared" si="143"/>
        <v>7.8232128923420047E-2</v>
      </c>
      <c r="AR323">
        <f t="shared" si="144"/>
        <v>0.34714406697209887</v>
      </c>
      <c r="AS323" t="str">
        <f t="shared" si="145"/>
        <v>Stetson</v>
      </c>
      <c r="AT323">
        <f t="shared" si="146"/>
        <v>322</v>
      </c>
      <c r="AU323">
        <f t="shared" si="147"/>
        <v>318.33333333333331</v>
      </c>
      <c r="AV323">
        <v>321</v>
      </c>
      <c r="AW323" t="str">
        <f t="shared" si="148"/>
        <v>Stetson</v>
      </c>
      <c r="AX323" t="str">
        <f t="shared" si="149"/>
        <v/>
      </c>
      <c r="AY323">
        <v>322</v>
      </c>
    </row>
    <row r="324" spans="2:51" x14ac:dyDescent="0.25">
      <c r="B324">
        <v>1</v>
      </c>
      <c r="C324">
        <v>1</v>
      </c>
      <c r="D324" t="s">
        <v>140</v>
      </c>
      <c r="E324">
        <v>70.228800000000007</v>
      </c>
      <c r="F324">
        <v>133</v>
      </c>
      <c r="G324">
        <v>68.146199999999993</v>
      </c>
      <c r="H324">
        <v>173</v>
      </c>
      <c r="I324">
        <v>96.729299999999995</v>
      </c>
      <c r="J324">
        <v>307</v>
      </c>
      <c r="K324">
        <v>93.659400000000005</v>
      </c>
      <c r="L324">
        <v>332</v>
      </c>
      <c r="M324">
        <v>101.33799999999999</v>
      </c>
      <c r="N324">
        <v>122</v>
      </c>
      <c r="O324">
        <v>106.824</v>
      </c>
      <c r="P324">
        <v>216</v>
      </c>
      <c r="Q324">
        <v>-13.164199999999999</v>
      </c>
      <c r="R324">
        <v>306</v>
      </c>
      <c r="S324">
        <f t="shared" si="125"/>
        <v>-0.1874530107306403</v>
      </c>
      <c r="T324">
        <f t="shared" si="126"/>
        <v>307</v>
      </c>
      <c r="U324">
        <f t="shared" si="127"/>
        <v>616052.87722327292</v>
      </c>
      <c r="V324">
        <f t="shared" si="128"/>
        <v>326</v>
      </c>
      <c r="W324">
        <f t="shared" si="129"/>
        <v>25.081579927646718</v>
      </c>
      <c r="X324">
        <f t="shared" si="130"/>
        <v>198</v>
      </c>
      <c r="Y324">
        <f t="shared" si="131"/>
        <v>252.5</v>
      </c>
      <c r="Z324">
        <v>0.1366</v>
      </c>
      <c r="AA324">
        <f t="shared" si="132"/>
        <v>325</v>
      </c>
      <c r="AB324">
        <v>0.1865</v>
      </c>
      <c r="AC324">
        <f t="shared" si="133"/>
        <v>0.16155</v>
      </c>
      <c r="AD324">
        <f t="shared" si="134"/>
        <v>321</v>
      </c>
      <c r="AE324">
        <v>0.22509999999999999</v>
      </c>
      <c r="AF324">
        <f t="shared" si="135"/>
        <v>283</v>
      </c>
      <c r="AG324">
        <v>0.13159999999999999</v>
      </c>
      <c r="AH324">
        <f t="shared" si="136"/>
        <v>328</v>
      </c>
      <c r="AI324">
        <f t="shared" si="137"/>
        <v>302.91666666666669</v>
      </c>
      <c r="AJ324">
        <f>IF(C324=1,(AI324/Z324),REF)</f>
        <v>2217.5451439726698</v>
      </c>
      <c r="AK324">
        <f t="shared" si="138"/>
        <v>324</v>
      </c>
      <c r="AL324">
        <f>IF(B324=1,(AI324/AC324),REF)</f>
        <v>1875.0644795213041</v>
      </c>
      <c r="AM324">
        <f t="shared" si="139"/>
        <v>322</v>
      </c>
      <c r="AN324">
        <f t="shared" si="140"/>
        <v>321</v>
      </c>
      <c r="AO324" t="str">
        <f t="shared" si="141"/>
        <v>Hampton</v>
      </c>
      <c r="AP324">
        <f t="shared" si="142"/>
        <v>6.9680270051990428E-2</v>
      </c>
      <c r="AQ324">
        <f t="shared" si="143"/>
        <v>7.1174177423429172E-2</v>
      </c>
      <c r="AR324">
        <f t="shared" si="144"/>
        <v>0.34601603678837256</v>
      </c>
      <c r="AS324" t="str">
        <f t="shared" si="145"/>
        <v>Hampton</v>
      </c>
      <c r="AT324">
        <f t="shared" si="146"/>
        <v>323</v>
      </c>
      <c r="AU324">
        <f t="shared" si="147"/>
        <v>321.66666666666669</v>
      </c>
      <c r="AV324">
        <v>323</v>
      </c>
      <c r="AW324" t="str">
        <f t="shared" si="148"/>
        <v>Hampton</v>
      </c>
      <c r="AX324" t="str">
        <f t="shared" si="149"/>
        <v/>
      </c>
      <c r="AY324">
        <v>323</v>
      </c>
    </row>
    <row r="325" spans="2:51" x14ac:dyDescent="0.25">
      <c r="B325">
        <v>1</v>
      </c>
      <c r="C325">
        <v>1</v>
      </c>
      <c r="D325" t="s">
        <v>151</v>
      </c>
      <c r="E325">
        <v>70.584800000000001</v>
      </c>
      <c r="F325">
        <v>112</v>
      </c>
      <c r="G325">
        <v>68.809299999999993</v>
      </c>
      <c r="H325">
        <v>122</v>
      </c>
      <c r="I325">
        <v>97.769099999999995</v>
      </c>
      <c r="J325">
        <v>292</v>
      </c>
      <c r="K325">
        <v>97.706400000000002</v>
      </c>
      <c r="L325">
        <v>294</v>
      </c>
      <c r="M325">
        <v>114.621</v>
      </c>
      <c r="N325">
        <v>340</v>
      </c>
      <c r="O325">
        <v>115.964</v>
      </c>
      <c r="P325">
        <v>338</v>
      </c>
      <c r="Q325">
        <v>-18.258099999999999</v>
      </c>
      <c r="R325">
        <v>332</v>
      </c>
      <c r="S325">
        <f t="shared" si="125"/>
        <v>-0.25866192154684858</v>
      </c>
      <c r="T325">
        <f t="shared" si="126"/>
        <v>332</v>
      </c>
      <c r="U325">
        <f t="shared" si="127"/>
        <v>673840.65901064151</v>
      </c>
      <c r="V325">
        <f t="shared" si="128"/>
        <v>266</v>
      </c>
      <c r="W325">
        <f t="shared" si="129"/>
        <v>28.458100655740481</v>
      </c>
      <c r="X325">
        <f t="shared" si="130"/>
        <v>336</v>
      </c>
      <c r="Y325">
        <f t="shared" si="131"/>
        <v>334</v>
      </c>
      <c r="Z325">
        <v>0.1469</v>
      </c>
      <c r="AA325">
        <f t="shared" si="132"/>
        <v>320</v>
      </c>
      <c r="AB325">
        <v>0.1512</v>
      </c>
      <c r="AC325">
        <f t="shared" si="133"/>
        <v>0.14905000000000002</v>
      </c>
      <c r="AD325">
        <f t="shared" si="134"/>
        <v>326</v>
      </c>
      <c r="AE325">
        <v>0.1255</v>
      </c>
      <c r="AF325">
        <f t="shared" si="135"/>
        <v>318</v>
      </c>
      <c r="AG325">
        <v>0.22989999999999999</v>
      </c>
      <c r="AH325">
        <f t="shared" si="136"/>
        <v>283</v>
      </c>
      <c r="AI325">
        <f t="shared" si="137"/>
        <v>309.83333333333331</v>
      </c>
      <c r="AJ325">
        <f>IF(C325=1,(AI325/Z325),REF)</f>
        <v>2109.1445427728613</v>
      </c>
      <c r="AK325">
        <f t="shared" si="138"/>
        <v>321</v>
      </c>
      <c r="AL325">
        <f>IF(B325=1,(AI325/AC325),REF)</f>
        <v>2078.7207872078716</v>
      </c>
      <c r="AM325">
        <f t="shared" si="139"/>
        <v>324</v>
      </c>
      <c r="AN325">
        <f t="shared" si="140"/>
        <v>321</v>
      </c>
      <c r="AO325" t="str">
        <f t="shared" si="141"/>
        <v>Idaho St.</v>
      </c>
      <c r="AP325">
        <f t="shared" si="142"/>
        <v>7.5310847381001411E-2</v>
      </c>
      <c r="AQ325">
        <f t="shared" si="143"/>
        <v>6.4826112803211697E-2</v>
      </c>
      <c r="AR325">
        <f t="shared" si="144"/>
        <v>0.34530993903060225</v>
      </c>
      <c r="AS325" t="str">
        <f t="shared" si="145"/>
        <v>Idaho St.</v>
      </c>
      <c r="AT325">
        <f t="shared" si="146"/>
        <v>324</v>
      </c>
      <c r="AU325">
        <f t="shared" si="147"/>
        <v>323.66666666666669</v>
      </c>
      <c r="AV325">
        <v>325</v>
      </c>
      <c r="AW325" t="str">
        <f t="shared" si="148"/>
        <v>Idaho St.</v>
      </c>
      <c r="AX325" t="str">
        <f t="shared" si="149"/>
        <v/>
      </c>
      <c r="AY325">
        <v>324</v>
      </c>
    </row>
    <row r="326" spans="2:51" x14ac:dyDescent="0.25">
      <c r="B326">
        <v>1</v>
      </c>
      <c r="C326">
        <v>1</v>
      </c>
      <c r="D326" t="s">
        <v>172</v>
      </c>
      <c r="E326">
        <v>69.717299999999994</v>
      </c>
      <c r="F326">
        <v>159</v>
      </c>
      <c r="G326">
        <v>69.210099999999997</v>
      </c>
      <c r="H326">
        <v>102</v>
      </c>
      <c r="I326">
        <v>93.435000000000002</v>
      </c>
      <c r="J326">
        <v>333</v>
      </c>
      <c r="K326">
        <v>96.125699999999995</v>
      </c>
      <c r="L326">
        <v>316</v>
      </c>
      <c r="M326">
        <v>109.146</v>
      </c>
      <c r="N326">
        <v>296</v>
      </c>
      <c r="O326">
        <v>113.36799999999999</v>
      </c>
      <c r="P326">
        <v>321</v>
      </c>
      <c r="Q326">
        <v>-17.241900000000001</v>
      </c>
      <c r="R326">
        <v>330</v>
      </c>
      <c r="S326">
        <f t="shared" si="125"/>
        <v>-0.24731738033457981</v>
      </c>
      <c r="T326">
        <f t="shared" si="126"/>
        <v>330</v>
      </c>
      <c r="U326">
        <f t="shared" si="127"/>
        <v>644198.32357262133</v>
      </c>
      <c r="V326">
        <f t="shared" si="128"/>
        <v>301</v>
      </c>
      <c r="W326">
        <f t="shared" si="129"/>
        <v>27.787163505909604</v>
      </c>
      <c r="X326">
        <f t="shared" si="130"/>
        <v>324</v>
      </c>
      <c r="Y326">
        <f t="shared" si="131"/>
        <v>327</v>
      </c>
      <c r="Z326">
        <v>0.16389999999999999</v>
      </c>
      <c r="AA326">
        <f t="shared" si="132"/>
        <v>314</v>
      </c>
      <c r="AB326">
        <v>9.1600000000000001E-2</v>
      </c>
      <c r="AC326">
        <f t="shared" si="133"/>
        <v>0.12775</v>
      </c>
      <c r="AD326">
        <f t="shared" si="134"/>
        <v>332</v>
      </c>
      <c r="AE326">
        <v>0.23769999999999999</v>
      </c>
      <c r="AF326">
        <f t="shared" si="135"/>
        <v>276</v>
      </c>
      <c r="AG326">
        <v>9.2200000000000004E-2</v>
      </c>
      <c r="AH326">
        <f t="shared" si="136"/>
        <v>339</v>
      </c>
      <c r="AI326">
        <f t="shared" si="137"/>
        <v>317.5</v>
      </c>
      <c r="AJ326">
        <f>IF(C326=1,(AI326/Z326),REF)</f>
        <v>1937.1568029286152</v>
      </c>
      <c r="AK326">
        <f t="shared" si="138"/>
        <v>316</v>
      </c>
      <c r="AL326">
        <f>IF(B326=1,(AI326/AC326),REF)</f>
        <v>2485.3228962818002</v>
      </c>
      <c r="AM326">
        <f t="shared" si="139"/>
        <v>332</v>
      </c>
      <c r="AN326">
        <f t="shared" si="140"/>
        <v>316</v>
      </c>
      <c r="AO326" t="str">
        <f t="shared" si="141"/>
        <v>Lafayette</v>
      </c>
      <c r="AP326">
        <f t="shared" si="142"/>
        <v>8.4743978433015024E-2</v>
      </c>
      <c r="AQ326">
        <f t="shared" si="143"/>
        <v>5.433511321407989E-2</v>
      </c>
      <c r="AR326">
        <f t="shared" si="144"/>
        <v>0.34426489531136312</v>
      </c>
      <c r="AS326" t="str">
        <f t="shared" si="145"/>
        <v>Lafayette</v>
      </c>
      <c r="AT326">
        <f t="shared" si="146"/>
        <v>325</v>
      </c>
      <c r="AU326">
        <f t="shared" si="147"/>
        <v>324.33333333333331</v>
      </c>
      <c r="AV326">
        <v>326</v>
      </c>
      <c r="AW326" t="str">
        <f t="shared" si="148"/>
        <v>Lafayette</v>
      </c>
      <c r="AX326" t="str">
        <f t="shared" si="149"/>
        <v/>
      </c>
      <c r="AY326">
        <v>325</v>
      </c>
    </row>
    <row r="327" spans="2:51" x14ac:dyDescent="0.25">
      <c r="B327">
        <v>1</v>
      </c>
      <c r="C327">
        <v>1</v>
      </c>
      <c r="D327" t="s">
        <v>240</v>
      </c>
      <c r="E327">
        <v>70.837100000000007</v>
      </c>
      <c r="F327">
        <v>102</v>
      </c>
      <c r="G327">
        <v>69.113200000000006</v>
      </c>
      <c r="H327">
        <v>107</v>
      </c>
      <c r="I327">
        <v>96.4953</v>
      </c>
      <c r="J327">
        <v>312</v>
      </c>
      <c r="K327">
        <v>94.936099999999996</v>
      </c>
      <c r="L327">
        <v>327</v>
      </c>
      <c r="M327">
        <v>107.575</v>
      </c>
      <c r="N327">
        <v>264</v>
      </c>
      <c r="O327">
        <v>110.568</v>
      </c>
      <c r="P327">
        <v>290</v>
      </c>
      <c r="Q327">
        <v>-15.632300000000001</v>
      </c>
      <c r="R327">
        <v>326</v>
      </c>
      <c r="S327">
        <f t="shared" si="125"/>
        <v>-0.22067391239901127</v>
      </c>
      <c r="T327">
        <f t="shared" si="126"/>
        <v>324</v>
      </c>
      <c r="U327">
        <f t="shared" si="127"/>
        <v>638445.0835116551</v>
      </c>
      <c r="V327">
        <f t="shared" si="128"/>
        <v>308</v>
      </c>
      <c r="W327">
        <f t="shared" si="129"/>
        <v>26.275219517154785</v>
      </c>
      <c r="X327">
        <f t="shared" si="130"/>
        <v>275</v>
      </c>
      <c r="Y327">
        <f t="shared" si="131"/>
        <v>299.5</v>
      </c>
      <c r="Z327">
        <v>0.14069999999999999</v>
      </c>
      <c r="AA327">
        <f t="shared" si="132"/>
        <v>323</v>
      </c>
      <c r="AB327">
        <v>0.16109999999999999</v>
      </c>
      <c r="AC327">
        <f t="shared" si="133"/>
        <v>0.15089999999999998</v>
      </c>
      <c r="AD327">
        <f t="shared" si="134"/>
        <v>324</v>
      </c>
      <c r="AE327">
        <v>0.13009999999999999</v>
      </c>
      <c r="AF327">
        <f t="shared" si="135"/>
        <v>317</v>
      </c>
      <c r="AG327">
        <v>0.10539999999999999</v>
      </c>
      <c r="AH327">
        <f t="shared" si="136"/>
        <v>335</v>
      </c>
      <c r="AI327">
        <f t="shared" si="137"/>
        <v>317.91666666666669</v>
      </c>
      <c r="AJ327">
        <f>IF(C327=1,(AI327/Z327),REF)</f>
        <v>2259.5356550580432</v>
      </c>
      <c r="AK327">
        <f t="shared" si="138"/>
        <v>326</v>
      </c>
      <c r="AL327">
        <f>IF(B327=1,(AI327/AC327),REF)</f>
        <v>2106.8036227081957</v>
      </c>
      <c r="AM327">
        <f t="shared" si="139"/>
        <v>325</v>
      </c>
      <c r="AN327">
        <f t="shared" si="140"/>
        <v>324</v>
      </c>
      <c r="AO327" t="str">
        <f t="shared" si="141"/>
        <v>Northern Arizona</v>
      </c>
      <c r="AP327">
        <f t="shared" si="142"/>
        <v>7.1637191355397895E-2</v>
      </c>
      <c r="AQ327">
        <f t="shared" si="143"/>
        <v>6.5520733823205113E-2</v>
      </c>
      <c r="AR327">
        <f t="shared" si="144"/>
        <v>0.34235475520067843</v>
      </c>
      <c r="AS327" t="str">
        <f t="shared" si="145"/>
        <v>Northern Arizona</v>
      </c>
      <c r="AT327">
        <f t="shared" si="146"/>
        <v>326</v>
      </c>
      <c r="AU327">
        <f t="shared" si="147"/>
        <v>324.66666666666669</v>
      </c>
      <c r="AV327">
        <v>327</v>
      </c>
      <c r="AW327" t="str">
        <f t="shared" si="148"/>
        <v>Northern Arizona</v>
      </c>
      <c r="AX327" t="str">
        <f t="shared" si="149"/>
        <v/>
      </c>
      <c r="AY327">
        <v>326</v>
      </c>
    </row>
    <row r="328" spans="2:51" x14ac:dyDescent="0.25">
      <c r="B328">
        <v>1</v>
      </c>
      <c r="C328">
        <v>1</v>
      </c>
      <c r="D328" t="s">
        <v>216</v>
      </c>
      <c r="E328">
        <v>69.799099999999996</v>
      </c>
      <c r="F328">
        <v>156</v>
      </c>
      <c r="G328">
        <v>67.588700000000003</v>
      </c>
      <c r="H328">
        <v>202</v>
      </c>
      <c r="I328">
        <v>95.325100000000006</v>
      </c>
      <c r="J328">
        <v>322</v>
      </c>
      <c r="K328">
        <v>91.186800000000005</v>
      </c>
      <c r="L328">
        <v>344</v>
      </c>
      <c r="M328">
        <v>100.492</v>
      </c>
      <c r="N328">
        <v>100</v>
      </c>
      <c r="O328">
        <v>106.52</v>
      </c>
      <c r="P328">
        <v>211</v>
      </c>
      <c r="Q328">
        <v>-15.333600000000001</v>
      </c>
      <c r="R328">
        <v>323</v>
      </c>
      <c r="S328">
        <f t="shared" si="125"/>
        <v>-0.21967618493648186</v>
      </c>
      <c r="T328">
        <f t="shared" si="126"/>
        <v>323</v>
      </c>
      <c r="U328">
        <f t="shared" si="127"/>
        <v>580381.78456870711</v>
      </c>
      <c r="V328">
        <f t="shared" si="128"/>
        <v>340</v>
      </c>
      <c r="W328">
        <f t="shared" si="129"/>
        <v>25.121179668193381</v>
      </c>
      <c r="X328">
        <f t="shared" si="130"/>
        <v>202</v>
      </c>
      <c r="Y328">
        <f t="shared" si="131"/>
        <v>262.5</v>
      </c>
      <c r="Z328">
        <v>9.7299999999999998E-2</v>
      </c>
      <c r="AA328">
        <f t="shared" si="132"/>
        <v>338</v>
      </c>
      <c r="AB328">
        <v>0.29270000000000002</v>
      </c>
      <c r="AC328">
        <f t="shared" si="133"/>
        <v>0.19500000000000001</v>
      </c>
      <c r="AD328">
        <f t="shared" si="134"/>
        <v>313</v>
      </c>
      <c r="AE328">
        <v>0.13969999999999999</v>
      </c>
      <c r="AF328">
        <f t="shared" si="135"/>
        <v>313</v>
      </c>
      <c r="AG328">
        <v>0.1303</v>
      </c>
      <c r="AH328">
        <f t="shared" si="136"/>
        <v>330</v>
      </c>
      <c r="AI328">
        <f t="shared" si="137"/>
        <v>313.58333333333331</v>
      </c>
      <c r="AJ328">
        <f>IF(C328=1,(AI328/Z328),REF)</f>
        <v>3222.8502911956148</v>
      </c>
      <c r="AK328">
        <f t="shared" si="138"/>
        <v>337</v>
      </c>
      <c r="AL328">
        <f>IF(B328=1,(AI328/AC328),REF)</f>
        <v>1608.119658119658</v>
      </c>
      <c r="AM328">
        <f t="shared" si="139"/>
        <v>315</v>
      </c>
      <c r="AN328">
        <f t="shared" si="140"/>
        <v>313</v>
      </c>
      <c r="AO328" t="str">
        <f t="shared" si="141"/>
        <v>Morgan St.</v>
      </c>
      <c r="AP328">
        <f t="shared" si="142"/>
        <v>4.781181163647865E-2</v>
      </c>
      <c r="AQ328">
        <f t="shared" si="143"/>
        <v>8.7576449940111212E-2</v>
      </c>
      <c r="AR328">
        <f t="shared" si="144"/>
        <v>0.34058099227785932</v>
      </c>
      <c r="AS328" t="str">
        <f t="shared" si="145"/>
        <v>Morgan St.</v>
      </c>
      <c r="AT328">
        <f t="shared" si="146"/>
        <v>327</v>
      </c>
      <c r="AU328">
        <f t="shared" si="147"/>
        <v>317.66666666666669</v>
      </c>
      <c r="AV328">
        <v>318</v>
      </c>
      <c r="AW328" t="str">
        <f t="shared" si="148"/>
        <v>Morgan St.</v>
      </c>
      <c r="AX328" t="str">
        <f t="shared" si="149"/>
        <v/>
      </c>
      <c r="AY328">
        <v>327</v>
      </c>
    </row>
    <row r="329" spans="2:51" x14ac:dyDescent="0.25">
      <c r="B329">
        <v>1</v>
      </c>
      <c r="C329">
        <v>1</v>
      </c>
      <c r="D329" t="s">
        <v>372</v>
      </c>
      <c r="E329">
        <v>68.955799999999996</v>
      </c>
      <c r="F329">
        <v>208</v>
      </c>
      <c r="G329">
        <v>66.737099999999998</v>
      </c>
      <c r="H329">
        <v>239</v>
      </c>
      <c r="I329">
        <v>86.529399999999995</v>
      </c>
      <c r="J329">
        <v>351</v>
      </c>
      <c r="K329">
        <v>90.132599999999996</v>
      </c>
      <c r="L329">
        <v>348</v>
      </c>
      <c r="M329">
        <v>107.539</v>
      </c>
      <c r="N329">
        <v>258</v>
      </c>
      <c r="O329">
        <v>104.883</v>
      </c>
      <c r="P329">
        <v>179</v>
      </c>
      <c r="Q329">
        <v>-14.7506</v>
      </c>
      <c r="R329">
        <v>322</v>
      </c>
      <c r="S329">
        <f t="shared" si="125"/>
        <v>-0.21391094005145325</v>
      </c>
      <c r="T329">
        <f t="shared" si="126"/>
        <v>322</v>
      </c>
      <c r="U329">
        <f t="shared" si="127"/>
        <v>560189.02946768189</v>
      </c>
      <c r="V329">
        <f t="shared" si="128"/>
        <v>345</v>
      </c>
      <c r="W329">
        <f t="shared" si="129"/>
        <v>24.806035473675685</v>
      </c>
      <c r="X329">
        <f t="shared" si="130"/>
        <v>189</v>
      </c>
      <c r="Y329">
        <f t="shared" si="131"/>
        <v>255.5</v>
      </c>
      <c r="Z329">
        <v>0.1239</v>
      </c>
      <c r="AA329">
        <f t="shared" si="132"/>
        <v>329</v>
      </c>
      <c r="AB329">
        <v>0.18390000000000001</v>
      </c>
      <c r="AC329">
        <f t="shared" si="133"/>
        <v>0.15390000000000001</v>
      </c>
      <c r="AD329">
        <f t="shared" si="134"/>
        <v>323</v>
      </c>
      <c r="AE329">
        <v>0.20250000000000001</v>
      </c>
      <c r="AF329">
        <f t="shared" si="135"/>
        <v>294</v>
      </c>
      <c r="AG329">
        <v>0.1686</v>
      </c>
      <c r="AH329">
        <f t="shared" si="136"/>
        <v>317</v>
      </c>
      <c r="AI329">
        <f t="shared" si="137"/>
        <v>309.41666666666669</v>
      </c>
      <c r="AJ329">
        <f>IF(C329=1,(AI329/Z329),REF)</f>
        <v>2497.3096583266079</v>
      </c>
      <c r="AK329">
        <f t="shared" si="138"/>
        <v>329</v>
      </c>
      <c r="AL329">
        <f>IF(B329=1,(AI329/AC329),REF)</f>
        <v>2010.5046567034872</v>
      </c>
      <c r="AM329">
        <f t="shared" si="139"/>
        <v>323</v>
      </c>
      <c r="AN329">
        <f t="shared" si="140"/>
        <v>323</v>
      </c>
      <c r="AO329" t="str">
        <f t="shared" si="141"/>
        <v>Western Carolina</v>
      </c>
      <c r="AP329">
        <f t="shared" si="142"/>
        <v>6.2455464039175221E-2</v>
      </c>
      <c r="AQ329">
        <f t="shared" si="143"/>
        <v>6.7215278822603558E-2</v>
      </c>
      <c r="AR329">
        <f t="shared" si="144"/>
        <v>0.33475324935278505</v>
      </c>
      <c r="AS329" t="str">
        <f t="shared" si="145"/>
        <v>Western Carolina</v>
      </c>
      <c r="AT329">
        <f t="shared" si="146"/>
        <v>328</v>
      </c>
      <c r="AU329">
        <f t="shared" si="147"/>
        <v>324.66666666666669</v>
      </c>
      <c r="AV329">
        <v>328</v>
      </c>
      <c r="AW329" t="str">
        <f t="shared" si="148"/>
        <v>Western Carolina</v>
      </c>
      <c r="AX329" t="str">
        <f t="shared" si="149"/>
        <v/>
      </c>
      <c r="AY329">
        <v>328</v>
      </c>
    </row>
    <row r="330" spans="2:51" x14ac:dyDescent="0.25">
      <c r="B330">
        <v>1</v>
      </c>
      <c r="C330">
        <v>1</v>
      </c>
      <c r="D330" t="s">
        <v>307</v>
      </c>
      <c r="E330">
        <v>73.039199999999994</v>
      </c>
      <c r="F330">
        <v>34</v>
      </c>
      <c r="G330">
        <v>71.286600000000007</v>
      </c>
      <c r="H330">
        <v>34</v>
      </c>
      <c r="I330">
        <v>102.499</v>
      </c>
      <c r="J330">
        <v>185</v>
      </c>
      <c r="K330">
        <v>101.19</v>
      </c>
      <c r="L330">
        <v>232</v>
      </c>
      <c r="M330">
        <v>116.52200000000001</v>
      </c>
      <c r="N330">
        <v>348</v>
      </c>
      <c r="O330">
        <v>119.777</v>
      </c>
      <c r="P330">
        <v>349</v>
      </c>
      <c r="Q330">
        <v>-18.5867</v>
      </c>
      <c r="R330">
        <v>334</v>
      </c>
      <c r="S330">
        <f t="shared" si="125"/>
        <v>-0.25447978619700112</v>
      </c>
      <c r="T330">
        <f t="shared" si="126"/>
        <v>331</v>
      </c>
      <c r="U330">
        <f t="shared" si="127"/>
        <v>747878.76041112002</v>
      </c>
      <c r="V330">
        <f t="shared" si="128"/>
        <v>193</v>
      </c>
      <c r="W330">
        <f t="shared" si="129"/>
        <v>28.962862493603126</v>
      </c>
      <c r="X330">
        <f t="shared" si="130"/>
        <v>345</v>
      </c>
      <c r="Y330">
        <f t="shared" si="131"/>
        <v>338</v>
      </c>
      <c r="Z330">
        <v>0.14000000000000001</v>
      </c>
      <c r="AA330">
        <f t="shared" si="132"/>
        <v>324</v>
      </c>
      <c r="AB330">
        <v>0.11600000000000001</v>
      </c>
      <c r="AC330">
        <f t="shared" si="133"/>
        <v>0.128</v>
      </c>
      <c r="AD330">
        <f t="shared" si="134"/>
        <v>331</v>
      </c>
      <c r="AE330">
        <v>9.1999999999999998E-2</v>
      </c>
      <c r="AF330">
        <f t="shared" si="135"/>
        <v>329</v>
      </c>
      <c r="AG330">
        <v>0.13489999999999999</v>
      </c>
      <c r="AH330">
        <f t="shared" si="136"/>
        <v>327</v>
      </c>
      <c r="AI330">
        <f t="shared" si="137"/>
        <v>308.16666666666669</v>
      </c>
      <c r="AJ330">
        <f>IF(C330=1,(AI330/Z330),REF)</f>
        <v>2201.1904761904761</v>
      </c>
      <c r="AK330">
        <f t="shared" si="138"/>
        <v>323</v>
      </c>
      <c r="AL330">
        <f>IF(B330=1,(AI330/AC330),REF)</f>
        <v>2407.5520833333335</v>
      </c>
      <c r="AM330">
        <f t="shared" si="139"/>
        <v>330</v>
      </c>
      <c r="AN330">
        <f t="shared" si="140"/>
        <v>323</v>
      </c>
      <c r="AO330" t="str">
        <f t="shared" si="141"/>
        <v>Southern Utah</v>
      </c>
      <c r="AP330">
        <f t="shared" si="142"/>
        <v>7.1467509151626252E-2</v>
      </c>
      <c r="AQ330">
        <f t="shared" si="143"/>
        <v>5.4658225538665915E-2</v>
      </c>
      <c r="AR330">
        <f t="shared" si="144"/>
        <v>0.33106211509433758</v>
      </c>
      <c r="AS330" t="str">
        <f t="shared" si="145"/>
        <v>Southern Utah</v>
      </c>
      <c r="AT330">
        <f t="shared" si="146"/>
        <v>329</v>
      </c>
      <c r="AU330">
        <f t="shared" si="147"/>
        <v>327.66666666666669</v>
      </c>
      <c r="AV330">
        <v>331</v>
      </c>
      <c r="AW330" t="str">
        <f t="shared" si="148"/>
        <v>Southern Utah</v>
      </c>
      <c r="AX330" t="str">
        <f t="shared" si="149"/>
        <v/>
      </c>
      <c r="AY330">
        <v>329</v>
      </c>
    </row>
    <row r="331" spans="2:51" x14ac:dyDescent="0.25">
      <c r="B331">
        <v>1</v>
      </c>
      <c r="C331">
        <v>1</v>
      </c>
      <c r="D331" t="s">
        <v>304</v>
      </c>
      <c r="E331">
        <v>69.488900000000001</v>
      </c>
      <c r="F331">
        <v>177</v>
      </c>
      <c r="G331">
        <v>68.418199999999999</v>
      </c>
      <c r="H331">
        <v>153</v>
      </c>
      <c r="I331">
        <v>101.244</v>
      </c>
      <c r="J331">
        <v>220</v>
      </c>
      <c r="K331">
        <v>97.956900000000005</v>
      </c>
      <c r="L331">
        <v>289</v>
      </c>
      <c r="M331">
        <v>105.268</v>
      </c>
      <c r="N331">
        <v>214</v>
      </c>
      <c r="O331">
        <v>113.539</v>
      </c>
      <c r="P331">
        <v>322</v>
      </c>
      <c r="Q331">
        <v>-15.581899999999999</v>
      </c>
      <c r="R331">
        <v>325</v>
      </c>
      <c r="S331">
        <f t="shared" si="125"/>
        <v>-0.22423869135933935</v>
      </c>
      <c r="T331">
        <f t="shared" si="126"/>
        <v>325</v>
      </c>
      <c r="U331">
        <f t="shared" si="127"/>
        <v>666784.51025163569</v>
      </c>
      <c r="V331">
        <f t="shared" si="128"/>
        <v>277</v>
      </c>
      <c r="W331">
        <f t="shared" si="129"/>
        <v>27.945807735888884</v>
      </c>
      <c r="X331">
        <f t="shared" si="130"/>
        <v>328</v>
      </c>
      <c r="Y331">
        <f t="shared" si="131"/>
        <v>326.5</v>
      </c>
      <c r="Z331">
        <v>0.1229</v>
      </c>
      <c r="AA331">
        <f t="shared" si="132"/>
        <v>330</v>
      </c>
      <c r="AB331">
        <v>0.15509999999999999</v>
      </c>
      <c r="AC331">
        <f t="shared" si="133"/>
        <v>0.13899999999999998</v>
      </c>
      <c r="AD331">
        <f t="shared" si="134"/>
        <v>329</v>
      </c>
      <c r="AE331">
        <v>7.9399999999999998E-2</v>
      </c>
      <c r="AF331">
        <f t="shared" si="135"/>
        <v>336</v>
      </c>
      <c r="AG331">
        <v>0.2485</v>
      </c>
      <c r="AH331">
        <f t="shared" si="136"/>
        <v>274</v>
      </c>
      <c r="AI331">
        <f t="shared" si="137"/>
        <v>311.25</v>
      </c>
      <c r="AJ331">
        <f>IF(C331=1,(AI331/Z331),REF)</f>
        <v>2532.5467860048821</v>
      </c>
      <c r="AK331">
        <f t="shared" si="138"/>
        <v>330</v>
      </c>
      <c r="AL331">
        <f>IF(B331=1,(AI331/AC331),REF)</f>
        <v>2239.2086330935253</v>
      </c>
      <c r="AM331">
        <f t="shared" si="139"/>
        <v>328</v>
      </c>
      <c r="AN331">
        <f t="shared" si="140"/>
        <v>328</v>
      </c>
      <c r="AO331" t="str">
        <f t="shared" si="141"/>
        <v>Southern</v>
      </c>
      <c r="AP331">
        <f t="shared" si="142"/>
        <v>6.1864642550773771E-2</v>
      </c>
      <c r="AQ331">
        <f t="shared" si="143"/>
        <v>5.9895680071583371E-2</v>
      </c>
      <c r="AR331">
        <f t="shared" si="144"/>
        <v>0.32643018999583501</v>
      </c>
      <c r="AS331" t="str">
        <f t="shared" si="145"/>
        <v>Southern</v>
      </c>
      <c r="AT331">
        <f t="shared" si="146"/>
        <v>330</v>
      </c>
      <c r="AU331">
        <f t="shared" si="147"/>
        <v>329</v>
      </c>
      <c r="AV331">
        <v>329</v>
      </c>
      <c r="AW331" t="str">
        <f t="shared" si="148"/>
        <v>Southern</v>
      </c>
      <c r="AX331" t="str">
        <f t="shared" si="149"/>
        <v/>
      </c>
      <c r="AY331">
        <v>330</v>
      </c>
    </row>
    <row r="332" spans="2:51" x14ac:dyDescent="0.25">
      <c r="B332">
        <v>1</v>
      </c>
      <c r="C332">
        <v>1</v>
      </c>
      <c r="D332" t="s">
        <v>162</v>
      </c>
      <c r="E332">
        <v>65.680400000000006</v>
      </c>
      <c r="F332">
        <v>318</v>
      </c>
      <c r="G332">
        <v>64.223200000000006</v>
      </c>
      <c r="H332">
        <v>316</v>
      </c>
      <c r="I332">
        <v>96.7393</v>
      </c>
      <c r="J332">
        <v>306</v>
      </c>
      <c r="K332">
        <v>92.775000000000006</v>
      </c>
      <c r="L332">
        <v>336</v>
      </c>
      <c r="M332">
        <v>102.533</v>
      </c>
      <c r="N332">
        <v>149</v>
      </c>
      <c r="O332">
        <v>108.976</v>
      </c>
      <c r="P332">
        <v>257</v>
      </c>
      <c r="Q332">
        <v>-16.200700000000001</v>
      </c>
      <c r="R332">
        <v>329</v>
      </c>
      <c r="S332">
        <f t="shared" si="125"/>
        <v>-0.24666414942661727</v>
      </c>
      <c r="T332">
        <f t="shared" si="126"/>
        <v>329</v>
      </c>
      <c r="U332">
        <f t="shared" si="127"/>
        <v>565324.37993025011</v>
      </c>
      <c r="V332">
        <f t="shared" si="128"/>
        <v>344</v>
      </c>
      <c r="W332">
        <f t="shared" si="129"/>
        <v>27.688127852561426</v>
      </c>
      <c r="X332">
        <f t="shared" si="130"/>
        <v>319</v>
      </c>
      <c r="Y332">
        <f t="shared" si="131"/>
        <v>324</v>
      </c>
      <c r="Z332">
        <v>0.1125</v>
      </c>
      <c r="AA332">
        <f t="shared" si="132"/>
        <v>333</v>
      </c>
      <c r="AB332">
        <v>0.16750000000000001</v>
      </c>
      <c r="AC332">
        <f t="shared" si="133"/>
        <v>0.14000000000000001</v>
      </c>
      <c r="AD332">
        <f t="shared" si="134"/>
        <v>328</v>
      </c>
      <c r="AE332">
        <v>0.1082</v>
      </c>
      <c r="AF332">
        <f t="shared" si="135"/>
        <v>324</v>
      </c>
      <c r="AG332">
        <v>0.15870000000000001</v>
      </c>
      <c r="AH332">
        <f t="shared" si="136"/>
        <v>320</v>
      </c>
      <c r="AI332">
        <f t="shared" si="137"/>
        <v>328.16666666666669</v>
      </c>
      <c r="AJ332">
        <f>IF(C332=1,(AI332/Z332),REF)</f>
        <v>2917.037037037037</v>
      </c>
      <c r="AK332">
        <f t="shared" si="138"/>
        <v>334</v>
      </c>
      <c r="AL332">
        <f>IF(B332=1,(AI332/AC332),REF)</f>
        <v>2344.0476190476188</v>
      </c>
      <c r="AM332">
        <f t="shared" si="139"/>
        <v>329</v>
      </c>
      <c r="AN332">
        <f t="shared" si="140"/>
        <v>328</v>
      </c>
      <c r="AO332" t="str">
        <f t="shared" si="141"/>
        <v>Jackson St.</v>
      </c>
      <c r="AP332">
        <f t="shared" si="142"/>
        <v>5.5834766067307376E-2</v>
      </c>
      <c r="AQ332">
        <f t="shared" si="143"/>
        <v>5.9982526150120244E-2</v>
      </c>
      <c r="AR332">
        <f t="shared" si="144"/>
        <v>0.31996123508058444</v>
      </c>
      <c r="AS332" t="str">
        <f t="shared" si="145"/>
        <v>Jackson St.</v>
      </c>
      <c r="AT332">
        <f t="shared" si="146"/>
        <v>331</v>
      </c>
      <c r="AU332">
        <f t="shared" si="147"/>
        <v>329</v>
      </c>
      <c r="AV332">
        <v>330</v>
      </c>
      <c r="AW332" t="str">
        <f t="shared" si="148"/>
        <v>Jackson St.</v>
      </c>
      <c r="AX332" t="str">
        <f t="shared" si="149"/>
        <v/>
      </c>
      <c r="AY332">
        <v>331</v>
      </c>
    </row>
    <row r="333" spans="2:51" x14ac:dyDescent="0.25">
      <c r="B333">
        <v>1</v>
      </c>
      <c r="C333">
        <v>1</v>
      </c>
      <c r="D333" t="s">
        <v>189</v>
      </c>
      <c r="E333">
        <v>69.058099999999996</v>
      </c>
      <c r="F333">
        <v>200</v>
      </c>
      <c r="G333">
        <v>67.844099999999997</v>
      </c>
      <c r="H333">
        <v>193</v>
      </c>
      <c r="I333">
        <v>92.042299999999997</v>
      </c>
      <c r="J333">
        <v>343</v>
      </c>
      <c r="K333">
        <v>91.117800000000003</v>
      </c>
      <c r="L333">
        <v>345</v>
      </c>
      <c r="M333">
        <v>109.751</v>
      </c>
      <c r="N333">
        <v>308</v>
      </c>
      <c r="O333">
        <v>110.602</v>
      </c>
      <c r="P333">
        <v>292</v>
      </c>
      <c r="Q333">
        <v>-19.4846</v>
      </c>
      <c r="R333">
        <v>337</v>
      </c>
      <c r="S333">
        <f t="shared" si="125"/>
        <v>-0.2821421382864574</v>
      </c>
      <c r="T333">
        <f t="shared" si="126"/>
        <v>337</v>
      </c>
      <c r="U333">
        <f t="shared" si="127"/>
        <v>573351.66244896443</v>
      </c>
      <c r="V333">
        <f t="shared" si="128"/>
        <v>342</v>
      </c>
      <c r="W333">
        <f t="shared" si="129"/>
        <v>26.965355058780911</v>
      </c>
      <c r="X333">
        <f t="shared" si="130"/>
        <v>294</v>
      </c>
      <c r="Y333">
        <f t="shared" si="131"/>
        <v>315.5</v>
      </c>
      <c r="Z333">
        <v>0.1338</v>
      </c>
      <c r="AA333">
        <f t="shared" si="132"/>
        <v>327</v>
      </c>
      <c r="AB333">
        <v>8.6400000000000005E-2</v>
      </c>
      <c r="AC333">
        <f t="shared" si="133"/>
        <v>0.1101</v>
      </c>
      <c r="AD333">
        <f t="shared" si="134"/>
        <v>336</v>
      </c>
      <c r="AE333">
        <v>7.85E-2</v>
      </c>
      <c r="AF333">
        <f t="shared" si="135"/>
        <v>337</v>
      </c>
      <c r="AG333">
        <v>0.14330000000000001</v>
      </c>
      <c r="AH333">
        <f t="shared" si="136"/>
        <v>325</v>
      </c>
      <c r="AI333">
        <f t="shared" si="137"/>
        <v>332.08333333333331</v>
      </c>
      <c r="AJ333">
        <f>IF(C333=1,(AI333/Z333),REF)</f>
        <v>2481.9382162431489</v>
      </c>
      <c r="AK333">
        <f t="shared" si="138"/>
        <v>328</v>
      </c>
      <c r="AL333">
        <f>IF(B333=1,(AI333/AC333),REF)</f>
        <v>3016.1973963063879</v>
      </c>
      <c r="AM333">
        <f t="shared" si="139"/>
        <v>336</v>
      </c>
      <c r="AN333">
        <f t="shared" si="140"/>
        <v>328</v>
      </c>
      <c r="AO333" t="str">
        <f t="shared" si="141"/>
        <v>Maine</v>
      </c>
      <c r="AP333">
        <f t="shared" si="142"/>
        <v>6.7487507631653121E-2</v>
      </c>
      <c r="AQ333">
        <f t="shared" si="143"/>
        <v>4.5708542051938902E-2</v>
      </c>
      <c r="AR333">
        <f t="shared" si="144"/>
        <v>0.31704470923045491</v>
      </c>
      <c r="AS333" t="str">
        <f t="shared" si="145"/>
        <v>Maine</v>
      </c>
      <c r="AT333">
        <f t="shared" si="146"/>
        <v>332</v>
      </c>
      <c r="AU333">
        <f t="shared" si="147"/>
        <v>332</v>
      </c>
      <c r="AV333">
        <v>332</v>
      </c>
      <c r="AW333" t="str">
        <f t="shared" si="148"/>
        <v>Maine</v>
      </c>
      <c r="AX333" t="str">
        <f t="shared" si="149"/>
        <v/>
      </c>
      <c r="AY333">
        <v>332</v>
      </c>
    </row>
    <row r="334" spans="2:51" x14ac:dyDescent="0.25">
      <c r="B334">
        <v>1</v>
      </c>
      <c r="C334">
        <v>1</v>
      </c>
      <c r="D334" t="s">
        <v>141</v>
      </c>
      <c r="E334">
        <v>69.995900000000006</v>
      </c>
      <c r="F334">
        <v>144</v>
      </c>
      <c r="G334">
        <v>68.363900000000001</v>
      </c>
      <c r="H334">
        <v>155</v>
      </c>
      <c r="I334">
        <v>94.040199999999999</v>
      </c>
      <c r="J334">
        <v>330</v>
      </c>
      <c r="K334">
        <v>92.512</v>
      </c>
      <c r="L334">
        <v>337</v>
      </c>
      <c r="M334">
        <v>108.634</v>
      </c>
      <c r="N334">
        <v>285</v>
      </c>
      <c r="O334">
        <v>110.77500000000001</v>
      </c>
      <c r="P334">
        <v>297</v>
      </c>
      <c r="Q334">
        <v>-18.263000000000002</v>
      </c>
      <c r="R334">
        <v>333</v>
      </c>
      <c r="S334">
        <f t="shared" si="125"/>
        <v>-0.2609152821808135</v>
      </c>
      <c r="T334">
        <f t="shared" si="126"/>
        <v>333</v>
      </c>
      <c r="U334">
        <f t="shared" si="127"/>
        <v>599057.82035240973</v>
      </c>
      <c r="V334">
        <f t="shared" si="128"/>
        <v>331</v>
      </c>
      <c r="W334">
        <f t="shared" si="129"/>
        <v>26.670687567798204</v>
      </c>
      <c r="X334">
        <f t="shared" si="130"/>
        <v>286</v>
      </c>
      <c r="Y334">
        <f t="shared" si="131"/>
        <v>309.5</v>
      </c>
      <c r="Z334">
        <v>0.1118</v>
      </c>
      <c r="AA334">
        <f t="shared" si="132"/>
        <v>334</v>
      </c>
      <c r="AB334">
        <v>0.13500000000000001</v>
      </c>
      <c r="AC334">
        <f t="shared" si="133"/>
        <v>0.12340000000000001</v>
      </c>
      <c r="AD334">
        <f t="shared" si="134"/>
        <v>333</v>
      </c>
      <c r="AE334">
        <v>8.0399999999999999E-2</v>
      </c>
      <c r="AF334">
        <f t="shared" si="135"/>
        <v>335</v>
      </c>
      <c r="AG334">
        <v>0.17280000000000001</v>
      </c>
      <c r="AH334">
        <f t="shared" si="136"/>
        <v>315</v>
      </c>
      <c r="AI334">
        <f t="shared" si="137"/>
        <v>326.08333333333331</v>
      </c>
      <c r="AJ334">
        <f>IF(C334=1,(AI334/Z334),REF)</f>
        <v>2916.6666666666665</v>
      </c>
      <c r="AK334">
        <f t="shared" si="138"/>
        <v>333</v>
      </c>
      <c r="AL334">
        <f>IF(B334=1,(AI334/AC334),REF)</f>
        <v>2642.4905456509991</v>
      </c>
      <c r="AM334">
        <f t="shared" si="139"/>
        <v>334</v>
      </c>
      <c r="AN334">
        <f t="shared" si="140"/>
        <v>333</v>
      </c>
      <c r="AO334" t="str">
        <f t="shared" si="141"/>
        <v>Hartford</v>
      </c>
      <c r="AP334">
        <f t="shared" si="142"/>
        <v>5.548805430611771E-2</v>
      </c>
      <c r="AQ334">
        <f t="shared" si="143"/>
        <v>5.2084200195742461E-2</v>
      </c>
      <c r="AR334">
        <f t="shared" si="144"/>
        <v>0.31064767676000687</v>
      </c>
      <c r="AS334" t="str">
        <f t="shared" si="145"/>
        <v>Hartford</v>
      </c>
      <c r="AT334">
        <f t="shared" si="146"/>
        <v>333</v>
      </c>
      <c r="AU334">
        <f t="shared" si="147"/>
        <v>333</v>
      </c>
      <c r="AV334">
        <v>333</v>
      </c>
      <c r="AW334" t="str">
        <f t="shared" si="148"/>
        <v>Hartford</v>
      </c>
      <c r="AX334" t="str">
        <f t="shared" si="149"/>
        <v/>
      </c>
      <c r="AY334">
        <v>333</v>
      </c>
    </row>
    <row r="335" spans="2:51" x14ac:dyDescent="0.25">
      <c r="B335">
        <v>1</v>
      </c>
      <c r="C335">
        <v>1</v>
      </c>
      <c r="D335" t="s">
        <v>306</v>
      </c>
      <c r="E335">
        <v>67.298900000000003</v>
      </c>
      <c r="F335">
        <v>277</v>
      </c>
      <c r="G335">
        <v>65.407399999999996</v>
      </c>
      <c r="H335">
        <v>290</v>
      </c>
      <c r="I335">
        <v>91.092100000000002</v>
      </c>
      <c r="J335">
        <v>345</v>
      </c>
      <c r="K335">
        <v>92.940200000000004</v>
      </c>
      <c r="L335">
        <v>334</v>
      </c>
      <c r="M335">
        <v>106.824</v>
      </c>
      <c r="N335">
        <v>243</v>
      </c>
      <c r="O335">
        <v>108.40300000000001</v>
      </c>
      <c r="P335">
        <v>247</v>
      </c>
      <c r="Q335">
        <v>-15.4633</v>
      </c>
      <c r="R335">
        <v>324</v>
      </c>
      <c r="S335">
        <f t="shared" si="125"/>
        <v>-0.22976304218939686</v>
      </c>
      <c r="T335">
        <f t="shared" si="126"/>
        <v>327</v>
      </c>
      <c r="U335">
        <f t="shared" si="127"/>
        <v>581319.87455863843</v>
      </c>
      <c r="V335">
        <f t="shared" si="128"/>
        <v>339</v>
      </c>
      <c r="W335">
        <f t="shared" si="129"/>
        <v>26.795268688213536</v>
      </c>
      <c r="X335">
        <f t="shared" si="130"/>
        <v>291</v>
      </c>
      <c r="Y335">
        <f t="shared" si="131"/>
        <v>309</v>
      </c>
      <c r="Z335">
        <v>0.1047</v>
      </c>
      <c r="AA335">
        <f t="shared" si="132"/>
        <v>336</v>
      </c>
      <c r="AB335">
        <v>0.1391</v>
      </c>
      <c r="AC335">
        <f t="shared" si="133"/>
        <v>0.12190000000000001</v>
      </c>
      <c r="AD335">
        <f t="shared" si="134"/>
        <v>334</v>
      </c>
      <c r="AE335">
        <v>0.2419</v>
      </c>
      <c r="AF335">
        <f t="shared" si="135"/>
        <v>271</v>
      </c>
      <c r="AG335">
        <v>4.6800000000000001E-2</v>
      </c>
      <c r="AH335">
        <f t="shared" si="136"/>
        <v>348</v>
      </c>
      <c r="AI335">
        <f t="shared" si="137"/>
        <v>321.33333333333331</v>
      </c>
      <c r="AJ335">
        <f>IF(C335=1,(AI335/Z335),REF)</f>
        <v>3069.0862782553327</v>
      </c>
      <c r="AK335">
        <f t="shared" si="138"/>
        <v>336</v>
      </c>
      <c r="AL335">
        <f>IF(B335=1,(AI335/AC335),REF)</f>
        <v>2636.0404703308718</v>
      </c>
      <c r="AM335">
        <f t="shared" si="139"/>
        <v>333</v>
      </c>
      <c r="AN335">
        <f t="shared" si="140"/>
        <v>333</v>
      </c>
      <c r="AO335" t="str">
        <f t="shared" si="141"/>
        <v>Southern Miss</v>
      </c>
      <c r="AP335">
        <f t="shared" si="142"/>
        <v>5.1700190662841358E-2</v>
      </c>
      <c r="AQ335">
        <f t="shared" si="143"/>
        <v>5.146680594072521E-2</v>
      </c>
      <c r="AR335">
        <f t="shared" si="144"/>
        <v>0.30549514783476517</v>
      </c>
      <c r="AS335" t="str">
        <f t="shared" si="145"/>
        <v>Southern Miss</v>
      </c>
      <c r="AT335">
        <f t="shared" si="146"/>
        <v>334</v>
      </c>
      <c r="AU335">
        <f t="shared" si="147"/>
        <v>333.66666666666669</v>
      </c>
      <c r="AV335">
        <v>335</v>
      </c>
      <c r="AW335" t="str">
        <f t="shared" si="148"/>
        <v>Southern Miss</v>
      </c>
      <c r="AX335" t="str">
        <f t="shared" si="149"/>
        <v/>
      </c>
      <c r="AY335">
        <v>334</v>
      </c>
    </row>
    <row r="336" spans="2:51" x14ac:dyDescent="0.25">
      <c r="B336">
        <v>1</v>
      </c>
      <c r="C336">
        <v>1</v>
      </c>
      <c r="D336" t="s">
        <v>82</v>
      </c>
      <c r="E336">
        <v>69.495800000000003</v>
      </c>
      <c r="F336">
        <v>176</v>
      </c>
      <c r="G336">
        <v>66.985699999999994</v>
      </c>
      <c r="H336">
        <v>228</v>
      </c>
      <c r="I336">
        <v>88.308999999999997</v>
      </c>
      <c r="J336">
        <v>349</v>
      </c>
      <c r="K336">
        <v>91.907600000000002</v>
      </c>
      <c r="L336">
        <v>340</v>
      </c>
      <c r="M336">
        <v>111.586</v>
      </c>
      <c r="N336">
        <v>329</v>
      </c>
      <c r="O336">
        <v>111.286</v>
      </c>
      <c r="P336">
        <v>302</v>
      </c>
      <c r="Q336">
        <v>-19.3781</v>
      </c>
      <c r="R336">
        <v>336</v>
      </c>
      <c r="S336">
        <f t="shared" si="125"/>
        <v>-0.27884275020936516</v>
      </c>
      <c r="T336">
        <f t="shared" si="126"/>
        <v>336</v>
      </c>
      <c r="U336">
        <f t="shared" si="127"/>
        <v>587031.50474518153</v>
      </c>
      <c r="V336">
        <f t="shared" si="128"/>
        <v>335</v>
      </c>
      <c r="W336">
        <f t="shared" si="129"/>
        <v>27.061152804836798</v>
      </c>
      <c r="X336">
        <f t="shared" si="130"/>
        <v>299</v>
      </c>
      <c r="Y336">
        <f t="shared" si="131"/>
        <v>317.5</v>
      </c>
      <c r="Z336">
        <v>0.12</v>
      </c>
      <c r="AA336">
        <f t="shared" si="132"/>
        <v>331</v>
      </c>
      <c r="AB336">
        <v>7.3599999999999999E-2</v>
      </c>
      <c r="AC336">
        <f t="shared" si="133"/>
        <v>9.6799999999999997E-2</v>
      </c>
      <c r="AD336">
        <f t="shared" si="134"/>
        <v>340</v>
      </c>
      <c r="AE336">
        <v>5.3400000000000003E-2</v>
      </c>
      <c r="AF336">
        <f t="shared" si="135"/>
        <v>344</v>
      </c>
      <c r="AG336">
        <v>0.12180000000000001</v>
      </c>
      <c r="AH336">
        <f t="shared" si="136"/>
        <v>331</v>
      </c>
      <c r="AI336">
        <f t="shared" si="137"/>
        <v>333.91666666666669</v>
      </c>
      <c r="AJ336">
        <f>IF(C336=1,(AI336/Z336),REF)</f>
        <v>2782.6388888888891</v>
      </c>
      <c r="AK336">
        <f t="shared" si="138"/>
        <v>331</v>
      </c>
      <c r="AL336">
        <f>IF(B336=1,(AI336/AC336),REF)</f>
        <v>3449.5523415977964</v>
      </c>
      <c r="AM336">
        <f t="shared" si="139"/>
        <v>339</v>
      </c>
      <c r="AN336">
        <f t="shared" si="140"/>
        <v>331</v>
      </c>
      <c r="AO336" t="str">
        <f t="shared" si="141"/>
        <v>Chicago St.</v>
      </c>
      <c r="AP336">
        <f t="shared" si="142"/>
        <v>5.9838670227327202E-2</v>
      </c>
      <c r="AQ336">
        <f t="shared" si="143"/>
        <v>3.9518234594006232E-2</v>
      </c>
      <c r="AR336">
        <f t="shared" si="144"/>
        <v>0.30093120439052423</v>
      </c>
      <c r="AS336" t="str">
        <f t="shared" si="145"/>
        <v>Chicago St.</v>
      </c>
      <c r="AT336">
        <f t="shared" si="146"/>
        <v>335</v>
      </c>
      <c r="AU336">
        <f t="shared" si="147"/>
        <v>335.33333333333331</v>
      </c>
      <c r="AV336">
        <v>336</v>
      </c>
      <c r="AW336" t="str">
        <f t="shared" si="148"/>
        <v>Chicago St.</v>
      </c>
      <c r="AX336" t="str">
        <f t="shared" si="149"/>
        <v/>
      </c>
      <c r="AY336">
        <v>335</v>
      </c>
    </row>
    <row r="337" spans="2:51" x14ac:dyDescent="0.25">
      <c r="B337">
        <v>1</v>
      </c>
      <c r="C337">
        <v>1</v>
      </c>
      <c r="D337" t="s">
        <v>298</v>
      </c>
      <c r="E337">
        <v>69.344300000000004</v>
      </c>
      <c r="F337">
        <v>185</v>
      </c>
      <c r="G337">
        <v>68.243899999999996</v>
      </c>
      <c r="H337">
        <v>164</v>
      </c>
      <c r="I337">
        <v>97.851100000000002</v>
      </c>
      <c r="J337">
        <v>290</v>
      </c>
      <c r="K337">
        <v>99.094999999999999</v>
      </c>
      <c r="L337">
        <v>268</v>
      </c>
      <c r="M337">
        <v>115.011</v>
      </c>
      <c r="N337">
        <v>342</v>
      </c>
      <c r="O337">
        <v>118.324</v>
      </c>
      <c r="P337">
        <v>348</v>
      </c>
      <c r="Q337">
        <v>-19.2286</v>
      </c>
      <c r="R337">
        <v>335</v>
      </c>
      <c r="S337">
        <f t="shared" si="125"/>
        <v>-0.27729748515739577</v>
      </c>
      <c r="T337">
        <f t="shared" si="126"/>
        <v>335</v>
      </c>
      <c r="U337">
        <f t="shared" si="127"/>
        <v>680948.47641530749</v>
      </c>
      <c r="V337">
        <f t="shared" si="128"/>
        <v>260</v>
      </c>
      <c r="W337">
        <f t="shared" si="129"/>
        <v>29.916155360175473</v>
      </c>
      <c r="X337">
        <f t="shared" si="130"/>
        <v>348</v>
      </c>
      <c r="Y337">
        <f t="shared" si="131"/>
        <v>341.5</v>
      </c>
      <c r="Z337">
        <v>0.1133</v>
      </c>
      <c r="AA337">
        <f t="shared" si="132"/>
        <v>332</v>
      </c>
      <c r="AB337">
        <v>8.43E-2</v>
      </c>
      <c r="AC337">
        <f t="shared" si="133"/>
        <v>9.8799999999999999E-2</v>
      </c>
      <c r="AD337">
        <f t="shared" si="134"/>
        <v>338</v>
      </c>
      <c r="AE337">
        <v>0.1016</v>
      </c>
      <c r="AF337">
        <f t="shared" si="135"/>
        <v>326</v>
      </c>
      <c r="AG337">
        <v>0.1782</v>
      </c>
      <c r="AH337">
        <f t="shared" si="136"/>
        <v>313</v>
      </c>
      <c r="AI337">
        <f t="shared" si="137"/>
        <v>318.91666666666669</v>
      </c>
      <c r="AJ337">
        <f>IF(C337=1,(AI337/Z337),REF)</f>
        <v>2814.7984701382761</v>
      </c>
      <c r="AK337">
        <f t="shared" si="138"/>
        <v>332</v>
      </c>
      <c r="AL337">
        <f>IF(B337=1,(AI337/AC337),REF)</f>
        <v>3227.9014844804319</v>
      </c>
      <c r="AM337">
        <f t="shared" si="139"/>
        <v>337</v>
      </c>
      <c r="AN337">
        <f t="shared" si="140"/>
        <v>332</v>
      </c>
      <c r="AO337" t="str">
        <f t="shared" si="141"/>
        <v>South Carolina St.</v>
      </c>
      <c r="AP337">
        <f t="shared" si="142"/>
        <v>5.6432793895861338E-2</v>
      </c>
      <c r="AQ337">
        <f t="shared" si="143"/>
        <v>4.067096066480632E-2</v>
      </c>
      <c r="AR337">
        <f t="shared" si="144"/>
        <v>0.29818267789629782</v>
      </c>
      <c r="AS337" t="str">
        <f t="shared" si="145"/>
        <v>South Carolina St.</v>
      </c>
      <c r="AT337">
        <f t="shared" si="146"/>
        <v>336</v>
      </c>
      <c r="AU337">
        <f t="shared" si="147"/>
        <v>335.33333333333331</v>
      </c>
      <c r="AV337">
        <v>337</v>
      </c>
      <c r="AW337" t="str">
        <f t="shared" si="148"/>
        <v>South Carolina St.</v>
      </c>
      <c r="AX337" t="str">
        <f t="shared" si="149"/>
        <v/>
      </c>
      <c r="AY337">
        <v>336</v>
      </c>
    </row>
    <row r="338" spans="2:51" x14ac:dyDescent="0.25">
      <c r="B338">
        <v>1</v>
      </c>
      <c r="C338">
        <v>1</v>
      </c>
      <c r="D338" t="s">
        <v>56</v>
      </c>
      <c r="E338">
        <v>69.759699999999995</v>
      </c>
      <c r="F338">
        <v>157</v>
      </c>
      <c r="G338">
        <v>68.172899999999998</v>
      </c>
      <c r="H338">
        <v>170</v>
      </c>
      <c r="I338">
        <v>98.558700000000002</v>
      </c>
      <c r="J338">
        <v>274</v>
      </c>
      <c r="K338">
        <v>95.060900000000004</v>
      </c>
      <c r="L338">
        <v>325</v>
      </c>
      <c r="M338">
        <v>109.999</v>
      </c>
      <c r="N338">
        <v>311</v>
      </c>
      <c r="O338">
        <v>115.271</v>
      </c>
      <c r="P338">
        <v>335</v>
      </c>
      <c r="Q338">
        <v>-20.21</v>
      </c>
      <c r="R338">
        <v>340</v>
      </c>
      <c r="S338">
        <f t="shared" si="125"/>
        <v>-0.28971024818053975</v>
      </c>
      <c r="T338">
        <f t="shared" si="126"/>
        <v>339</v>
      </c>
      <c r="U338">
        <f t="shared" si="127"/>
        <v>630388.74071417307</v>
      </c>
      <c r="V338">
        <f t="shared" si="128"/>
        <v>316</v>
      </c>
      <c r="W338">
        <f t="shared" si="129"/>
        <v>28.519866808950493</v>
      </c>
      <c r="X338">
        <f t="shared" si="130"/>
        <v>339</v>
      </c>
      <c r="Y338">
        <f t="shared" si="131"/>
        <v>339</v>
      </c>
      <c r="Z338">
        <v>9.8799999999999999E-2</v>
      </c>
      <c r="AA338">
        <f t="shared" si="132"/>
        <v>337</v>
      </c>
      <c r="AB338">
        <v>0.12989999999999999</v>
      </c>
      <c r="AC338">
        <f t="shared" si="133"/>
        <v>0.11434999999999999</v>
      </c>
      <c r="AD338">
        <f t="shared" si="134"/>
        <v>335</v>
      </c>
      <c r="AE338">
        <v>0.1084</v>
      </c>
      <c r="AF338">
        <f t="shared" si="135"/>
        <v>323</v>
      </c>
      <c r="AG338">
        <v>9.2899999999999996E-2</v>
      </c>
      <c r="AH338">
        <f t="shared" si="136"/>
        <v>338</v>
      </c>
      <c r="AI338">
        <f t="shared" si="137"/>
        <v>331.66666666666669</v>
      </c>
      <c r="AJ338">
        <f>IF(C338=1,(AI338/Z338),REF)</f>
        <v>3356.9500674763835</v>
      </c>
      <c r="AK338">
        <f t="shared" si="138"/>
        <v>338</v>
      </c>
      <c r="AL338">
        <f>IF(B338=1,(AI338/AC338),REF)</f>
        <v>2900.4518291794202</v>
      </c>
      <c r="AM338">
        <f t="shared" si="139"/>
        <v>335</v>
      </c>
      <c r="AN338">
        <f t="shared" si="140"/>
        <v>335</v>
      </c>
      <c r="AO338" t="str">
        <f t="shared" si="141"/>
        <v>Bethune Cookman</v>
      </c>
      <c r="AP338">
        <f t="shared" si="142"/>
        <v>4.8351375034942745E-2</v>
      </c>
      <c r="AQ338">
        <f t="shared" si="143"/>
        <v>4.77057229737049E-2</v>
      </c>
      <c r="AR338">
        <f t="shared" si="144"/>
        <v>0.29689288268855002</v>
      </c>
      <c r="AS338" t="str">
        <f t="shared" si="145"/>
        <v>Bethune Cookman</v>
      </c>
      <c r="AT338">
        <f t="shared" si="146"/>
        <v>337</v>
      </c>
      <c r="AU338">
        <f t="shared" si="147"/>
        <v>335.66666666666669</v>
      </c>
      <c r="AV338">
        <v>338</v>
      </c>
      <c r="AW338" t="str">
        <f t="shared" si="148"/>
        <v>Bethune Cookman</v>
      </c>
      <c r="AX338" t="str">
        <f t="shared" si="149"/>
        <v/>
      </c>
      <c r="AY338">
        <v>337</v>
      </c>
    </row>
    <row r="339" spans="2:51" x14ac:dyDescent="0.25">
      <c r="B339">
        <v>1</v>
      </c>
      <c r="C339">
        <v>1</v>
      </c>
      <c r="D339" t="s">
        <v>100</v>
      </c>
      <c r="E339">
        <v>67.816400000000002</v>
      </c>
      <c r="F339">
        <v>256</v>
      </c>
      <c r="G339">
        <v>65.655100000000004</v>
      </c>
      <c r="H339">
        <v>279</v>
      </c>
      <c r="I339">
        <v>96.815100000000001</v>
      </c>
      <c r="J339">
        <v>304</v>
      </c>
      <c r="K339">
        <v>94.246700000000004</v>
      </c>
      <c r="L339">
        <v>329</v>
      </c>
      <c r="M339">
        <v>110.30200000000001</v>
      </c>
      <c r="N339">
        <v>320</v>
      </c>
      <c r="O339">
        <v>114.102</v>
      </c>
      <c r="P339">
        <v>327</v>
      </c>
      <c r="Q339">
        <v>-19.855</v>
      </c>
      <c r="R339">
        <v>339</v>
      </c>
      <c r="S339">
        <f t="shared" si="125"/>
        <v>-0.29278021245598407</v>
      </c>
      <c r="T339">
        <f t="shared" si="126"/>
        <v>340</v>
      </c>
      <c r="U339">
        <f t="shared" si="127"/>
        <v>602375.13527190068</v>
      </c>
      <c r="V339">
        <f t="shared" si="128"/>
        <v>329</v>
      </c>
      <c r="W339">
        <f t="shared" si="129"/>
        <v>28.862535444173439</v>
      </c>
      <c r="X339">
        <f t="shared" si="130"/>
        <v>342</v>
      </c>
      <c r="Y339">
        <f t="shared" si="131"/>
        <v>341</v>
      </c>
      <c r="Z339">
        <v>0.111</v>
      </c>
      <c r="AA339">
        <f t="shared" si="132"/>
        <v>335</v>
      </c>
      <c r="AB339">
        <v>8.7900000000000006E-2</v>
      </c>
      <c r="AC339">
        <f t="shared" si="133"/>
        <v>9.9450000000000011E-2</v>
      </c>
      <c r="AD339">
        <f t="shared" si="134"/>
        <v>337</v>
      </c>
      <c r="AE339">
        <v>0.1236</v>
      </c>
      <c r="AF339">
        <f t="shared" si="135"/>
        <v>319</v>
      </c>
      <c r="AG339">
        <v>9.3799999999999994E-2</v>
      </c>
      <c r="AH339">
        <f t="shared" si="136"/>
        <v>337</v>
      </c>
      <c r="AI339">
        <f t="shared" si="137"/>
        <v>333.83333333333331</v>
      </c>
      <c r="AJ339">
        <f>IF(C339=1,(AI339/Z339),REF)</f>
        <v>3007.5075075075074</v>
      </c>
      <c r="AK339">
        <f t="shared" si="138"/>
        <v>335</v>
      </c>
      <c r="AL339">
        <f>IF(B339=1,(AI339/AC339),REF)</f>
        <v>3356.7957097368858</v>
      </c>
      <c r="AM339">
        <f t="shared" si="139"/>
        <v>338</v>
      </c>
      <c r="AN339">
        <f t="shared" si="140"/>
        <v>335</v>
      </c>
      <c r="AO339" t="str">
        <f t="shared" si="141"/>
        <v>Delaware St.</v>
      </c>
      <c r="AP339">
        <f t="shared" si="142"/>
        <v>5.4922295385813898E-2</v>
      </c>
      <c r="AQ339">
        <f t="shared" si="143"/>
        <v>4.0738655666340058E-2</v>
      </c>
      <c r="AR339">
        <f t="shared" si="144"/>
        <v>0.29640251165275061</v>
      </c>
      <c r="AS339" t="str">
        <f t="shared" si="145"/>
        <v>Delaware St.</v>
      </c>
      <c r="AT339">
        <f t="shared" si="146"/>
        <v>338</v>
      </c>
      <c r="AU339">
        <f t="shared" si="147"/>
        <v>336.66666666666669</v>
      </c>
      <c r="AV339">
        <v>339</v>
      </c>
      <c r="AW339" t="str">
        <f t="shared" si="148"/>
        <v>Delaware St.</v>
      </c>
      <c r="AX339" t="str">
        <f t="shared" si="149"/>
        <v/>
      </c>
      <c r="AY339">
        <v>338</v>
      </c>
    </row>
    <row r="340" spans="2:51" x14ac:dyDescent="0.25">
      <c r="B340">
        <v>1</v>
      </c>
      <c r="C340">
        <v>1</v>
      </c>
      <c r="D340" t="s">
        <v>137</v>
      </c>
      <c r="E340">
        <v>68.308999999999997</v>
      </c>
      <c r="F340">
        <v>242</v>
      </c>
      <c r="G340">
        <v>66.996099999999998</v>
      </c>
      <c r="H340">
        <v>227</v>
      </c>
      <c r="I340">
        <v>98.591999999999999</v>
      </c>
      <c r="J340">
        <v>271</v>
      </c>
      <c r="K340">
        <v>96.544200000000004</v>
      </c>
      <c r="L340">
        <v>309</v>
      </c>
      <c r="M340">
        <v>105.986</v>
      </c>
      <c r="N340">
        <v>227</v>
      </c>
      <c r="O340">
        <v>112.622</v>
      </c>
      <c r="P340">
        <v>315</v>
      </c>
      <c r="Q340">
        <v>-16.0779</v>
      </c>
      <c r="R340">
        <v>328</v>
      </c>
      <c r="S340">
        <f t="shared" si="125"/>
        <v>-0.23536869226602639</v>
      </c>
      <c r="T340">
        <f t="shared" si="126"/>
        <v>328</v>
      </c>
      <c r="U340">
        <f t="shared" si="127"/>
        <v>636693.33545659482</v>
      </c>
      <c r="V340">
        <f t="shared" si="128"/>
        <v>311</v>
      </c>
      <c r="W340">
        <f t="shared" si="129"/>
        <v>28.062040637811464</v>
      </c>
      <c r="X340">
        <f t="shared" si="130"/>
        <v>329</v>
      </c>
      <c r="Y340">
        <f t="shared" si="131"/>
        <v>328.5</v>
      </c>
      <c r="Z340">
        <v>7.9100000000000004E-2</v>
      </c>
      <c r="AA340">
        <f t="shared" si="132"/>
        <v>341</v>
      </c>
      <c r="AB340">
        <v>0.18779999999999999</v>
      </c>
      <c r="AC340">
        <f t="shared" si="133"/>
        <v>0.13345000000000001</v>
      </c>
      <c r="AD340">
        <f t="shared" si="134"/>
        <v>330</v>
      </c>
      <c r="AE340">
        <v>0.15459999999999999</v>
      </c>
      <c r="AF340">
        <f t="shared" si="135"/>
        <v>309</v>
      </c>
      <c r="AG340">
        <v>6.0900000000000003E-2</v>
      </c>
      <c r="AH340">
        <f t="shared" si="136"/>
        <v>345</v>
      </c>
      <c r="AI340">
        <f t="shared" si="137"/>
        <v>325.25</v>
      </c>
      <c r="AJ340">
        <f>IF(C340=1,(AI340/Z340),REF)</f>
        <v>4111.8836915297088</v>
      </c>
      <c r="AK340">
        <f t="shared" si="138"/>
        <v>340</v>
      </c>
      <c r="AL340">
        <f>IF(B340=1,(AI340/AC340),REF)</f>
        <v>2437.2424128887224</v>
      </c>
      <c r="AM340">
        <f t="shared" si="139"/>
        <v>331</v>
      </c>
      <c r="AN340">
        <f t="shared" si="140"/>
        <v>330</v>
      </c>
      <c r="AO340" t="str">
        <f t="shared" si="141"/>
        <v>Grambling St.</v>
      </c>
      <c r="AP340">
        <f t="shared" si="142"/>
        <v>3.7933138272841276E-2</v>
      </c>
      <c r="AQ340">
        <f t="shared" si="143"/>
        <v>5.6898230109853669E-2</v>
      </c>
      <c r="AR340">
        <f t="shared" si="144"/>
        <v>0.29537164973247115</v>
      </c>
      <c r="AS340" t="str">
        <f t="shared" si="145"/>
        <v>Grambling St.</v>
      </c>
      <c r="AT340">
        <f t="shared" si="146"/>
        <v>339</v>
      </c>
      <c r="AU340">
        <f t="shared" si="147"/>
        <v>333</v>
      </c>
      <c r="AV340">
        <v>334</v>
      </c>
      <c r="AW340" t="str">
        <f t="shared" si="148"/>
        <v>Grambling St.</v>
      </c>
      <c r="AX340" t="str">
        <f t="shared" si="149"/>
        <v/>
      </c>
      <c r="AY340">
        <v>339</v>
      </c>
    </row>
    <row r="341" spans="2:51" x14ac:dyDescent="0.25">
      <c r="B341">
        <v>1</v>
      </c>
      <c r="C341">
        <v>1</v>
      </c>
      <c r="D341" t="s">
        <v>149</v>
      </c>
      <c r="E341">
        <v>68.3262</v>
      </c>
      <c r="F341">
        <v>240</v>
      </c>
      <c r="G341">
        <v>67.937100000000001</v>
      </c>
      <c r="H341">
        <v>185</v>
      </c>
      <c r="I341">
        <v>92.391099999999994</v>
      </c>
      <c r="J341">
        <v>340</v>
      </c>
      <c r="K341">
        <v>90.493600000000001</v>
      </c>
      <c r="L341">
        <v>347</v>
      </c>
      <c r="M341">
        <v>106.117</v>
      </c>
      <c r="N341">
        <v>228</v>
      </c>
      <c r="O341">
        <v>110.051</v>
      </c>
      <c r="P341">
        <v>286</v>
      </c>
      <c r="Q341">
        <v>-19.557500000000001</v>
      </c>
      <c r="R341">
        <v>338</v>
      </c>
      <c r="S341">
        <f t="shared" si="125"/>
        <v>-0.28623573387660955</v>
      </c>
      <c r="T341">
        <f t="shared" si="126"/>
        <v>338</v>
      </c>
      <c r="U341">
        <f t="shared" si="127"/>
        <v>559529.51327856118</v>
      </c>
      <c r="V341">
        <f t="shared" si="128"/>
        <v>346</v>
      </c>
      <c r="W341">
        <f t="shared" si="129"/>
        <v>27.037287634231788</v>
      </c>
      <c r="X341">
        <f t="shared" si="130"/>
        <v>297</v>
      </c>
      <c r="Y341">
        <f t="shared" si="131"/>
        <v>317.5</v>
      </c>
      <c r="Z341">
        <v>8.6400000000000005E-2</v>
      </c>
      <c r="AA341">
        <f t="shared" si="132"/>
        <v>339</v>
      </c>
      <c r="AB341">
        <v>9.5899999999999999E-2</v>
      </c>
      <c r="AC341">
        <f t="shared" si="133"/>
        <v>9.1150000000000009E-2</v>
      </c>
      <c r="AD341">
        <f t="shared" si="134"/>
        <v>341</v>
      </c>
      <c r="AE341">
        <v>7.6200000000000004E-2</v>
      </c>
      <c r="AF341">
        <f t="shared" si="135"/>
        <v>338</v>
      </c>
      <c r="AG341">
        <v>9.1399999999999995E-2</v>
      </c>
      <c r="AH341">
        <f t="shared" si="136"/>
        <v>340</v>
      </c>
      <c r="AI341">
        <f t="shared" si="137"/>
        <v>336.75</v>
      </c>
      <c r="AJ341">
        <f>IF(C341=1,(AI341/Z341),REF)</f>
        <v>3897.5694444444443</v>
      </c>
      <c r="AK341">
        <f t="shared" si="138"/>
        <v>339</v>
      </c>
      <c r="AL341">
        <f>IF(B341=1,(AI341/AC341),REF)</f>
        <v>3694.4596818431155</v>
      </c>
      <c r="AM341">
        <f t="shared" si="139"/>
        <v>341</v>
      </c>
      <c r="AN341">
        <f t="shared" si="140"/>
        <v>339</v>
      </c>
      <c r="AO341" t="str">
        <f t="shared" si="141"/>
        <v>Howard</v>
      </c>
      <c r="AP341">
        <f t="shared" si="142"/>
        <v>4.165630351956532E-2</v>
      </c>
      <c r="AQ341">
        <f t="shared" si="143"/>
        <v>3.6893964595439317E-2</v>
      </c>
      <c r="AR341">
        <f t="shared" si="144"/>
        <v>0.2739347135728939</v>
      </c>
      <c r="AS341" t="str">
        <f t="shared" si="145"/>
        <v>Howard</v>
      </c>
      <c r="AT341">
        <f t="shared" si="146"/>
        <v>340</v>
      </c>
      <c r="AU341">
        <f t="shared" si="147"/>
        <v>340</v>
      </c>
      <c r="AV341">
        <v>341</v>
      </c>
      <c r="AW341" t="str">
        <f t="shared" si="148"/>
        <v>Howard</v>
      </c>
      <c r="AX341" t="str">
        <f t="shared" si="149"/>
        <v/>
      </c>
      <c r="AY341">
        <v>340</v>
      </c>
    </row>
    <row r="342" spans="2:51" x14ac:dyDescent="0.25">
      <c r="B342">
        <v>1</v>
      </c>
      <c r="C342">
        <v>1</v>
      </c>
      <c r="D342" t="s">
        <v>77</v>
      </c>
      <c r="E342">
        <v>66.466899999999995</v>
      </c>
      <c r="F342">
        <v>298</v>
      </c>
      <c r="G342">
        <v>64.812600000000003</v>
      </c>
      <c r="H342">
        <v>308</v>
      </c>
      <c r="I342">
        <v>93.810400000000001</v>
      </c>
      <c r="J342">
        <v>331</v>
      </c>
      <c r="K342">
        <v>92.856700000000004</v>
      </c>
      <c r="L342">
        <v>335</v>
      </c>
      <c r="M342">
        <v>108.68</v>
      </c>
      <c r="N342">
        <v>287</v>
      </c>
      <c r="O342">
        <v>113.944</v>
      </c>
      <c r="P342">
        <v>325</v>
      </c>
      <c r="Q342">
        <v>-21.087299999999999</v>
      </c>
      <c r="R342">
        <v>341</v>
      </c>
      <c r="S342">
        <f t="shared" si="125"/>
        <v>-0.31726017009970375</v>
      </c>
      <c r="T342">
        <f t="shared" si="126"/>
        <v>345</v>
      </c>
      <c r="U342">
        <f t="shared" si="127"/>
        <v>573101.98753126012</v>
      </c>
      <c r="V342">
        <f t="shared" si="128"/>
        <v>343</v>
      </c>
      <c r="W342">
        <f t="shared" si="129"/>
        <v>29.383323338618467</v>
      </c>
      <c r="X342">
        <f t="shared" si="130"/>
        <v>347</v>
      </c>
      <c r="Y342">
        <f t="shared" si="131"/>
        <v>346</v>
      </c>
      <c r="Z342">
        <v>8.14E-2</v>
      </c>
      <c r="AA342">
        <f t="shared" si="132"/>
        <v>340</v>
      </c>
      <c r="AB342">
        <v>0.11269999999999999</v>
      </c>
      <c r="AC342">
        <f t="shared" si="133"/>
        <v>9.7049999999999997E-2</v>
      </c>
      <c r="AD342">
        <f t="shared" si="134"/>
        <v>339</v>
      </c>
      <c r="AE342">
        <v>6.3700000000000007E-2</v>
      </c>
      <c r="AF342">
        <f t="shared" si="135"/>
        <v>341</v>
      </c>
      <c r="AG342">
        <v>9.1200000000000003E-2</v>
      </c>
      <c r="AH342">
        <f t="shared" si="136"/>
        <v>341</v>
      </c>
      <c r="AI342">
        <f t="shared" si="137"/>
        <v>342.5</v>
      </c>
      <c r="AJ342">
        <f>IF(C342=1,(AI342/Z342),REF)</f>
        <v>4207.6167076167076</v>
      </c>
      <c r="AK342">
        <f t="shared" si="138"/>
        <v>341</v>
      </c>
      <c r="AL342">
        <f>IF(B342=1,(AI342/AC342),REF)</f>
        <v>3529.1087068521383</v>
      </c>
      <c r="AM342">
        <f t="shared" si="139"/>
        <v>340</v>
      </c>
      <c r="AN342">
        <f t="shared" si="140"/>
        <v>339</v>
      </c>
      <c r="AO342" t="str">
        <f t="shared" si="141"/>
        <v>Central Connecticut</v>
      </c>
      <c r="AP342">
        <f t="shared" si="142"/>
        <v>3.8946385706218167E-2</v>
      </c>
      <c r="AQ342">
        <f t="shared" si="143"/>
        <v>3.9507534708094504E-2</v>
      </c>
      <c r="AR342">
        <f t="shared" si="144"/>
        <v>0.27380026362808474</v>
      </c>
      <c r="AS342" t="str">
        <f t="shared" si="145"/>
        <v>Central Connecticut</v>
      </c>
      <c r="AT342">
        <f t="shared" si="146"/>
        <v>341</v>
      </c>
      <c r="AU342">
        <f t="shared" si="147"/>
        <v>339.66666666666669</v>
      </c>
      <c r="AV342">
        <v>340</v>
      </c>
      <c r="AW342" t="str">
        <f t="shared" si="148"/>
        <v>Central Connecticut</v>
      </c>
      <c r="AX342" t="str">
        <f t="shared" si="149"/>
        <v/>
      </c>
      <c r="AY342">
        <v>341</v>
      </c>
    </row>
    <row r="343" spans="2:51" x14ac:dyDescent="0.25">
      <c r="B343">
        <v>1</v>
      </c>
      <c r="C343">
        <v>1</v>
      </c>
      <c r="D343" t="s">
        <v>180</v>
      </c>
      <c r="E343">
        <v>70.867400000000004</v>
      </c>
      <c r="F343">
        <v>100</v>
      </c>
      <c r="G343">
        <v>70.4041</v>
      </c>
      <c r="H343">
        <v>61</v>
      </c>
      <c r="I343">
        <v>93.0655</v>
      </c>
      <c r="J343">
        <v>336</v>
      </c>
      <c r="K343">
        <v>92.169399999999996</v>
      </c>
      <c r="L343">
        <v>338</v>
      </c>
      <c r="M343">
        <v>114.202</v>
      </c>
      <c r="N343">
        <v>338</v>
      </c>
      <c r="O343">
        <v>117.289</v>
      </c>
      <c r="P343">
        <v>343</v>
      </c>
      <c r="Q343">
        <v>-25.119800000000001</v>
      </c>
      <c r="R343">
        <v>347</v>
      </c>
      <c r="S343">
        <f t="shared" si="125"/>
        <v>-0.35445917304712748</v>
      </c>
      <c r="T343">
        <f t="shared" si="126"/>
        <v>347</v>
      </c>
      <c r="U343">
        <f t="shared" si="127"/>
        <v>602032.61574746261</v>
      </c>
      <c r="V343">
        <f t="shared" si="128"/>
        <v>330</v>
      </c>
      <c r="W343">
        <f t="shared" si="129"/>
        <v>28.864574118051628</v>
      </c>
      <c r="X343">
        <f t="shared" si="130"/>
        <v>343</v>
      </c>
      <c r="Y343">
        <f t="shared" si="131"/>
        <v>345</v>
      </c>
      <c r="Z343">
        <v>7.8700000000000006E-2</v>
      </c>
      <c r="AA343">
        <f t="shared" si="132"/>
        <v>342</v>
      </c>
      <c r="AB343">
        <v>3.61E-2</v>
      </c>
      <c r="AC343">
        <f t="shared" si="133"/>
        <v>5.7400000000000007E-2</v>
      </c>
      <c r="AD343">
        <f t="shared" si="134"/>
        <v>347</v>
      </c>
      <c r="AE343">
        <v>9.3100000000000002E-2</v>
      </c>
      <c r="AF343">
        <f t="shared" si="135"/>
        <v>328</v>
      </c>
      <c r="AG343">
        <v>5.62E-2</v>
      </c>
      <c r="AH343">
        <f t="shared" si="136"/>
        <v>346</v>
      </c>
      <c r="AI343">
        <f t="shared" si="137"/>
        <v>340.5</v>
      </c>
      <c r="AJ343">
        <f>IF(C343=1,(AI343/Z343),REF)</f>
        <v>4326.5565438373569</v>
      </c>
      <c r="AK343">
        <f t="shared" si="138"/>
        <v>342</v>
      </c>
      <c r="AL343">
        <f>IF(B343=1,(AI343/AC343),REF)</f>
        <v>5932.0557491289192</v>
      </c>
      <c r="AM343">
        <f t="shared" si="139"/>
        <v>347</v>
      </c>
      <c r="AN343">
        <f t="shared" si="140"/>
        <v>342</v>
      </c>
      <c r="AO343" t="str">
        <f t="shared" si="141"/>
        <v>Longwood</v>
      </c>
      <c r="AP343">
        <f t="shared" si="142"/>
        <v>3.7549734165849349E-2</v>
      </c>
      <c r="AQ343">
        <f t="shared" si="143"/>
        <v>2.1897965112288257E-2</v>
      </c>
      <c r="AR343">
        <f t="shared" si="144"/>
        <v>0.24504284286024899</v>
      </c>
      <c r="AS343" t="str">
        <f t="shared" si="145"/>
        <v>Longwood</v>
      </c>
      <c r="AT343">
        <f t="shared" si="146"/>
        <v>342</v>
      </c>
      <c r="AU343">
        <f t="shared" si="147"/>
        <v>343.66666666666669</v>
      </c>
      <c r="AV343">
        <v>343</v>
      </c>
      <c r="AW343" t="str">
        <f t="shared" si="148"/>
        <v>Longwood</v>
      </c>
      <c r="AX343" t="str">
        <f t="shared" si="149"/>
        <v/>
      </c>
      <c r="AY343">
        <v>342</v>
      </c>
    </row>
    <row r="344" spans="2:51" x14ac:dyDescent="0.25">
      <c r="B344">
        <v>1</v>
      </c>
      <c r="C344">
        <v>1</v>
      </c>
      <c r="D344" t="s">
        <v>120</v>
      </c>
      <c r="E344">
        <v>71.167699999999996</v>
      </c>
      <c r="F344">
        <v>86</v>
      </c>
      <c r="G344">
        <v>69.139099999999999</v>
      </c>
      <c r="H344">
        <v>105</v>
      </c>
      <c r="I344">
        <v>97.072800000000001</v>
      </c>
      <c r="J344">
        <v>301</v>
      </c>
      <c r="K344">
        <v>93.630099999999999</v>
      </c>
      <c r="L344">
        <v>333</v>
      </c>
      <c r="M344">
        <v>109.267</v>
      </c>
      <c r="N344">
        <v>299</v>
      </c>
      <c r="O344">
        <v>115.973</v>
      </c>
      <c r="P344">
        <v>339</v>
      </c>
      <c r="Q344">
        <v>-22.343</v>
      </c>
      <c r="R344">
        <v>344</v>
      </c>
      <c r="S344">
        <f t="shared" si="125"/>
        <v>-0.31394719795637632</v>
      </c>
      <c r="T344">
        <f t="shared" si="126"/>
        <v>344</v>
      </c>
      <c r="U344">
        <f t="shared" si="127"/>
        <v>623898.44753319176</v>
      </c>
      <c r="V344">
        <f t="shared" si="128"/>
        <v>321</v>
      </c>
      <c r="W344">
        <f t="shared" si="129"/>
        <v>28.228519165372095</v>
      </c>
      <c r="X344">
        <f t="shared" si="130"/>
        <v>332</v>
      </c>
      <c r="Y344">
        <f t="shared" si="131"/>
        <v>338</v>
      </c>
      <c r="Z344">
        <v>7.0699999999999999E-2</v>
      </c>
      <c r="AA344">
        <f t="shared" si="132"/>
        <v>344</v>
      </c>
      <c r="AB344">
        <v>6.08E-2</v>
      </c>
      <c r="AC344">
        <f t="shared" si="133"/>
        <v>6.5750000000000003E-2</v>
      </c>
      <c r="AD344">
        <f t="shared" si="134"/>
        <v>345</v>
      </c>
      <c r="AE344">
        <v>6.54E-2</v>
      </c>
      <c r="AF344">
        <f t="shared" si="135"/>
        <v>340</v>
      </c>
      <c r="AG344">
        <v>6.3799999999999996E-2</v>
      </c>
      <c r="AH344">
        <f t="shared" si="136"/>
        <v>344</v>
      </c>
      <c r="AI344">
        <f t="shared" si="137"/>
        <v>338.66666666666669</v>
      </c>
      <c r="AJ344">
        <f>IF(C344=1,(AI344/Z344),REF)</f>
        <v>4790.1933050447906</v>
      </c>
      <c r="AK344">
        <f t="shared" si="138"/>
        <v>344</v>
      </c>
      <c r="AL344">
        <f>IF(B344=1,(AI344/AC344),REF)</f>
        <v>5150.8238276299116</v>
      </c>
      <c r="AM344">
        <f t="shared" si="139"/>
        <v>345</v>
      </c>
      <c r="AN344">
        <f t="shared" si="140"/>
        <v>344</v>
      </c>
      <c r="AO344" t="str">
        <f t="shared" si="141"/>
        <v>Florida A&amp;M</v>
      </c>
      <c r="AP344">
        <f t="shared" si="142"/>
        <v>3.3391081272425731E-2</v>
      </c>
      <c r="AQ344">
        <f t="shared" si="143"/>
        <v>2.5530169033889979E-2</v>
      </c>
      <c r="AR344">
        <f t="shared" si="144"/>
        <v>0.24417251883855889</v>
      </c>
      <c r="AS344" t="str">
        <f t="shared" si="145"/>
        <v>Florida A&amp;M</v>
      </c>
      <c r="AT344">
        <f t="shared" si="146"/>
        <v>343</v>
      </c>
      <c r="AU344">
        <f t="shared" si="147"/>
        <v>344</v>
      </c>
      <c r="AV344">
        <v>345</v>
      </c>
      <c r="AW344" t="str">
        <f t="shared" si="148"/>
        <v>Florida A&amp;M</v>
      </c>
      <c r="AX344" t="str">
        <f t="shared" si="149"/>
        <v/>
      </c>
      <c r="AY344">
        <v>343</v>
      </c>
    </row>
    <row r="345" spans="2:51" x14ac:dyDescent="0.25">
      <c r="B345">
        <v>1</v>
      </c>
      <c r="C345">
        <v>1</v>
      </c>
      <c r="D345" t="s">
        <v>309</v>
      </c>
      <c r="E345">
        <v>68.609099999999998</v>
      </c>
      <c r="F345">
        <v>228</v>
      </c>
      <c r="G345">
        <v>67.027900000000002</v>
      </c>
      <c r="H345">
        <v>225</v>
      </c>
      <c r="I345">
        <v>88.760900000000007</v>
      </c>
      <c r="J345">
        <v>348</v>
      </c>
      <c r="K345">
        <v>87.776799999999994</v>
      </c>
      <c r="L345">
        <v>350</v>
      </c>
      <c r="M345">
        <v>107.54300000000001</v>
      </c>
      <c r="N345">
        <v>262</v>
      </c>
      <c r="O345">
        <v>112.09399999999999</v>
      </c>
      <c r="P345">
        <v>307</v>
      </c>
      <c r="Q345">
        <v>-24.317299999999999</v>
      </c>
      <c r="R345">
        <v>346</v>
      </c>
      <c r="S345">
        <f t="shared" si="125"/>
        <v>-0.35443111773802599</v>
      </c>
      <c r="T345">
        <f t="shared" si="126"/>
        <v>346</v>
      </c>
      <c r="U345">
        <f t="shared" si="127"/>
        <v>528617.10338748991</v>
      </c>
      <c r="V345">
        <f t="shared" si="128"/>
        <v>349</v>
      </c>
      <c r="W345">
        <f t="shared" si="129"/>
        <v>27.73001246149305</v>
      </c>
      <c r="X345">
        <f t="shared" si="130"/>
        <v>322</v>
      </c>
      <c r="Y345">
        <f t="shared" si="131"/>
        <v>334</v>
      </c>
      <c r="Z345">
        <v>7.3800000000000004E-2</v>
      </c>
      <c r="AA345">
        <f t="shared" si="132"/>
        <v>343</v>
      </c>
      <c r="AB345">
        <v>4.8000000000000001E-2</v>
      </c>
      <c r="AC345">
        <f t="shared" si="133"/>
        <v>6.0900000000000003E-2</v>
      </c>
      <c r="AD345">
        <f t="shared" si="134"/>
        <v>346</v>
      </c>
      <c r="AE345">
        <v>5.7500000000000002E-2</v>
      </c>
      <c r="AF345">
        <f t="shared" si="135"/>
        <v>342</v>
      </c>
      <c r="AG345">
        <v>0.1133</v>
      </c>
      <c r="AH345">
        <f t="shared" si="136"/>
        <v>333</v>
      </c>
      <c r="AI345">
        <f t="shared" si="137"/>
        <v>341.66666666666669</v>
      </c>
      <c r="AJ345">
        <f>IF(C345=1,(AI345/Z345),REF)</f>
        <v>4629.6296296296296</v>
      </c>
      <c r="AK345">
        <f t="shared" si="138"/>
        <v>343</v>
      </c>
      <c r="AL345">
        <f>IF(B345=1,(AI345/AC345),REF)</f>
        <v>5610.290093048714</v>
      </c>
      <c r="AM345">
        <f t="shared" si="139"/>
        <v>346</v>
      </c>
      <c r="AN345">
        <f t="shared" si="140"/>
        <v>343</v>
      </c>
      <c r="AO345" t="str">
        <f t="shared" si="141"/>
        <v>St. Francis NY</v>
      </c>
      <c r="AP345">
        <f t="shared" si="142"/>
        <v>3.4974225810084393E-2</v>
      </c>
      <c r="AQ345">
        <f t="shared" si="143"/>
        <v>2.3395732546113237E-2</v>
      </c>
      <c r="AR345">
        <f t="shared" si="144"/>
        <v>0.24325610866976399</v>
      </c>
      <c r="AS345" t="str">
        <f t="shared" si="145"/>
        <v>St. Francis NY</v>
      </c>
      <c r="AT345">
        <f t="shared" si="146"/>
        <v>344</v>
      </c>
      <c r="AU345">
        <f t="shared" si="147"/>
        <v>344.33333333333331</v>
      </c>
      <c r="AV345">
        <v>346</v>
      </c>
      <c r="AW345" t="str">
        <f t="shared" si="148"/>
        <v>St. Francis NY</v>
      </c>
      <c r="AX345" t="str">
        <f t="shared" si="149"/>
        <v/>
      </c>
      <c r="AY345">
        <v>344</v>
      </c>
    </row>
    <row r="346" spans="2:51" x14ac:dyDescent="0.25">
      <c r="B346">
        <v>1</v>
      </c>
      <c r="C346">
        <v>1</v>
      </c>
      <c r="D346" t="s">
        <v>209</v>
      </c>
      <c r="E346">
        <v>72.102099999999993</v>
      </c>
      <c r="F346">
        <v>55</v>
      </c>
      <c r="G346">
        <v>71.128600000000006</v>
      </c>
      <c r="H346">
        <v>41</v>
      </c>
      <c r="I346">
        <v>95.822400000000002</v>
      </c>
      <c r="J346">
        <v>318</v>
      </c>
      <c r="K346">
        <v>95.778999999999996</v>
      </c>
      <c r="L346">
        <v>319</v>
      </c>
      <c r="M346">
        <v>114.46599999999999</v>
      </c>
      <c r="N346">
        <v>339</v>
      </c>
      <c r="O346">
        <v>118.23099999999999</v>
      </c>
      <c r="P346">
        <v>347</v>
      </c>
      <c r="Q346">
        <v>-22.451599999999999</v>
      </c>
      <c r="R346">
        <v>345</v>
      </c>
      <c r="S346">
        <f t="shared" si="125"/>
        <v>-0.31139176251454537</v>
      </c>
      <c r="T346">
        <f t="shared" si="126"/>
        <v>343</v>
      </c>
      <c r="U346">
        <f t="shared" si="127"/>
        <v>661437.03883146599</v>
      </c>
      <c r="V346">
        <f t="shared" si="128"/>
        <v>284</v>
      </c>
      <c r="W346">
        <f t="shared" si="129"/>
        <v>28.73573213824919</v>
      </c>
      <c r="X346">
        <f t="shared" si="130"/>
        <v>340</v>
      </c>
      <c r="Y346">
        <f t="shared" si="131"/>
        <v>341.5</v>
      </c>
      <c r="Z346">
        <v>5.8999999999999997E-2</v>
      </c>
      <c r="AA346">
        <f t="shared" si="132"/>
        <v>346</v>
      </c>
      <c r="AB346">
        <v>9.2200000000000004E-2</v>
      </c>
      <c r="AC346">
        <f t="shared" si="133"/>
        <v>7.5600000000000001E-2</v>
      </c>
      <c r="AD346">
        <f t="shared" si="134"/>
        <v>343</v>
      </c>
      <c r="AE346">
        <v>0.05</v>
      </c>
      <c r="AF346">
        <f t="shared" si="135"/>
        <v>345</v>
      </c>
      <c r="AG346">
        <v>5.4100000000000002E-2</v>
      </c>
      <c r="AH346">
        <f t="shared" si="136"/>
        <v>347</v>
      </c>
      <c r="AI346">
        <f t="shared" si="137"/>
        <v>333.91666666666669</v>
      </c>
      <c r="AJ346">
        <f>IF(C346=1,(AI346/Z346),REF)</f>
        <v>5659.6045197740123</v>
      </c>
      <c r="AK346">
        <f t="shared" si="138"/>
        <v>346</v>
      </c>
      <c r="AL346">
        <f>IF(B346=1,(AI346/AC346),REF)</f>
        <v>4416.887125220459</v>
      </c>
      <c r="AM346">
        <f t="shared" si="139"/>
        <v>343</v>
      </c>
      <c r="AN346">
        <f t="shared" si="140"/>
        <v>343</v>
      </c>
      <c r="AO346" t="str">
        <f t="shared" si="141"/>
        <v>Mississippi Valley St.</v>
      </c>
      <c r="AP346">
        <f t="shared" si="142"/>
        <v>2.7404367061987036E-2</v>
      </c>
      <c r="AQ346">
        <f t="shared" si="143"/>
        <v>2.9924353604518797E-2</v>
      </c>
      <c r="AR346">
        <f t="shared" si="144"/>
        <v>0.24151099203563994</v>
      </c>
      <c r="AS346" t="str">
        <f t="shared" si="145"/>
        <v>Mississippi Valley St.</v>
      </c>
      <c r="AT346">
        <f t="shared" si="146"/>
        <v>345</v>
      </c>
      <c r="AU346">
        <f t="shared" si="147"/>
        <v>343.66666666666669</v>
      </c>
      <c r="AV346">
        <v>344</v>
      </c>
      <c r="AW346" t="str">
        <f t="shared" si="148"/>
        <v>Mississippi Valley St.</v>
      </c>
      <c r="AX346" t="str">
        <f t="shared" si="149"/>
        <v/>
      </c>
      <c r="AY346">
        <v>345</v>
      </c>
    </row>
    <row r="347" spans="2:51" x14ac:dyDescent="0.25">
      <c r="B347">
        <v>1</v>
      </c>
      <c r="C347">
        <v>1</v>
      </c>
      <c r="D347" t="s">
        <v>40</v>
      </c>
      <c r="E347">
        <v>69.451999999999998</v>
      </c>
      <c r="F347">
        <v>180</v>
      </c>
      <c r="G347">
        <v>68.305599999999998</v>
      </c>
      <c r="H347">
        <v>158</v>
      </c>
      <c r="I347">
        <v>93.158100000000005</v>
      </c>
      <c r="J347">
        <v>335</v>
      </c>
      <c r="K347">
        <v>91.112099999999998</v>
      </c>
      <c r="L347">
        <v>346</v>
      </c>
      <c r="M347">
        <v>106.208</v>
      </c>
      <c r="N347">
        <v>231</v>
      </c>
      <c r="O347">
        <v>112.666</v>
      </c>
      <c r="P347">
        <v>316</v>
      </c>
      <c r="Q347">
        <v>-21.553599999999999</v>
      </c>
      <c r="R347">
        <v>342</v>
      </c>
      <c r="S347">
        <f t="shared" si="125"/>
        <v>-0.31034239474745146</v>
      </c>
      <c r="T347">
        <f t="shared" si="126"/>
        <v>342</v>
      </c>
      <c r="U347">
        <f t="shared" si="127"/>
        <v>576549.85835670726</v>
      </c>
      <c r="V347">
        <f t="shared" si="128"/>
        <v>341</v>
      </c>
      <c r="W347">
        <f t="shared" si="129"/>
        <v>27.617467057148644</v>
      </c>
      <c r="X347">
        <f t="shared" si="130"/>
        <v>316</v>
      </c>
      <c r="Y347">
        <f t="shared" si="131"/>
        <v>329</v>
      </c>
      <c r="Z347">
        <v>5.3900000000000003E-2</v>
      </c>
      <c r="AA347">
        <f t="shared" si="132"/>
        <v>347</v>
      </c>
      <c r="AB347">
        <v>0.10299999999999999</v>
      </c>
      <c r="AC347">
        <f t="shared" si="133"/>
        <v>7.8449999999999992E-2</v>
      </c>
      <c r="AD347">
        <f t="shared" si="134"/>
        <v>342</v>
      </c>
      <c r="AE347">
        <v>4.36E-2</v>
      </c>
      <c r="AF347">
        <f t="shared" si="135"/>
        <v>346</v>
      </c>
      <c r="AG347">
        <v>7.2900000000000006E-2</v>
      </c>
      <c r="AH347">
        <f t="shared" si="136"/>
        <v>342</v>
      </c>
      <c r="AI347">
        <f t="shared" si="137"/>
        <v>340.33333333333331</v>
      </c>
      <c r="AJ347">
        <f>IF(C347=1,(AI347/Z347),REF)</f>
        <v>6314.1620284477422</v>
      </c>
      <c r="AK347">
        <f t="shared" si="138"/>
        <v>347</v>
      </c>
      <c r="AL347">
        <f>IF(B347=1,(AI347/AC347),REF)</f>
        <v>4338.219672827704</v>
      </c>
      <c r="AM347">
        <f t="shared" si="139"/>
        <v>342</v>
      </c>
      <c r="AN347">
        <f t="shared" si="140"/>
        <v>342</v>
      </c>
      <c r="AO347" t="str">
        <f t="shared" si="141"/>
        <v>Alabama St.</v>
      </c>
      <c r="AP347">
        <f t="shared" si="142"/>
        <v>2.4763017567389058E-2</v>
      </c>
      <c r="AQ347">
        <f t="shared" si="143"/>
        <v>3.1122288595886442E-2</v>
      </c>
      <c r="AR347">
        <f t="shared" si="144"/>
        <v>0.23906007727022704</v>
      </c>
      <c r="AS347" t="str">
        <f t="shared" si="145"/>
        <v>Alabama St.</v>
      </c>
      <c r="AT347">
        <f t="shared" si="146"/>
        <v>346</v>
      </c>
      <c r="AU347">
        <f t="shared" si="147"/>
        <v>343.33333333333331</v>
      </c>
      <c r="AV347">
        <v>342</v>
      </c>
      <c r="AW347" t="str">
        <f t="shared" si="148"/>
        <v>Alabama St.</v>
      </c>
      <c r="AX347" t="str">
        <f t="shared" si="149"/>
        <v/>
      </c>
      <c r="AY347">
        <v>346</v>
      </c>
    </row>
    <row r="348" spans="2:51" x14ac:dyDescent="0.25">
      <c r="B348">
        <v>1</v>
      </c>
      <c r="C348">
        <v>1</v>
      </c>
      <c r="D348" t="s">
        <v>232</v>
      </c>
      <c r="E348">
        <v>64.6828</v>
      </c>
      <c r="F348">
        <v>336</v>
      </c>
      <c r="G348">
        <v>62.736400000000003</v>
      </c>
      <c r="H348">
        <v>341</v>
      </c>
      <c r="I348">
        <v>96.515299999999996</v>
      </c>
      <c r="J348">
        <v>311</v>
      </c>
      <c r="K348">
        <v>95.497399999999999</v>
      </c>
      <c r="L348">
        <v>321</v>
      </c>
      <c r="M348">
        <v>116.55500000000001</v>
      </c>
      <c r="N348">
        <v>349</v>
      </c>
      <c r="O348">
        <v>122.974</v>
      </c>
      <c r="P348">
        <v>351</v>
      </c>
      <c r="Q348">
        <v>-27.476199999999999</v>
      </c>
      <c r="R348">
        <v>349</v>
      </c>
      <c r="S348">
        <f t="shared" si="125"/>
        <v>-0.42478989777808018</v>
      </c>
      <c r="T348">
        <f t="shared" si="126"/>
        <v>349</v>
      </c>
      <c r="U348">
        <f t="shared" si="127"/>
        <v>589891.18565877562</v>
      </c>
      <c r="V348">
        <f t="shared" si="128"/>
        <v>334</v>
      </c>
      <c r="W348">
        <f t="shared" si="129"/>
        <v>34.112415115008581</v>
      </c>
      <c r="X348">
        <f t="shared" si="130"/>
        <v>351</v>
      </c>
      <c r="Y348">
        <f t="shared" si="131"/>
        <v>350</v>
      </c>
      <c r="Z348">
        <v>6.2399999999999997E-2</v>
      </c>
      <c r="AA348">
        <f t="shared" si="132"/>
        <v>345</v>
      </c>
      <c r="AB348">
        <v>3.5900000000000001E-2</v>
      </c>
      <c r="AC348">
        <f t="shared" si="133"/>
        <v>4.9149999999999999E-2</v>
      </c>
      <c r="AD348">
        <f t="shared" si="134"/>
        <v>349</v>
      </c>
      <c r="AE348">
        <v>2.6100000000000002E-2</v>
      </c>
      <c r="AF348">
        <f t="shared" si="135"/>
        <v>350</v>
      </c>
      <c r="AG348">
        <v>0.1076</v>
      </c>
      <c r="AH348">
        <f t="shared" si="136"/>
        <v>334</v>
      </c>
      <c r="AI348">
        <f t="shared" si="137"/>
        <v>344.33333333333331</v>
      </c>
      <c r="AJ348">
        <f>IF(C348=1,(AI348/Z348),REF)</f>
        <v>5518.1623931623935</v>
      </c>
      <c r="AK348">
        <f t="shared" si="138"/>
        <v>345</v>
      </c>
      <c r="AL348">
        <f>IF(B348=1,(AI348/AC348),REF)</f>
        <v>7005.7646659884704</v>
      </c>
      <c r="AM348">
        <f t="shared" si="139"/>
        <v>349</v>
      </c>
      <c r="AN348">
        <f t="shared" si="140"/>
        <v>345</v>
      </c>
      <c r="AO348" t="str">
        <f t="shared" si="141"/>
        <v>North Carolina A&amp;T</v>
      </c>
      <c r="AP348">
        <f t="shared" si="142"/>
        <v>2.9057049601750914E-2</v>
      </c>
      <c r="AQ348">
        <f t="shared" si="143"/>
        <v>1.8364711034599805E-2</v>
      </c>
      <c r="AR348">
        <f t="shared" si="144"/>
        <v>0.2238613257269523</v>
      </c>
      <c r="AS348" t="str">
        <f t="shared" si="145"/>
        <v>North Carolina A&amp;T</v>
      </c>
      <c r="AT348">
        <f t="shared" si="146"/>
        <v>347</v>
      </c>
      <c r="AU348">
        <f t="shared" si="147"/>
        <v>347</v>
      </c>
      <c r="AV348">
        <v>348</v>
      </c>
      <c r="AW348" t="str">
        <f t="shared" si="148"/>
        <v>North Carolina A&amp;T</v>
      </c>
      <c r="AX348" t="str">
        <f t="shared" si="149"/>
        <v/>
      </c>
      <c r="AY348">
        <v>347</v>
      </c>
    </row>
    <row r="349" spans="2:51" x14ac:dyDescent="0.25">
      <c r="B349">
        <v>1</v>
      </c>
      <c r="C349">
        <v>1</v>
      </c>
      <c r="D349" t="s">
        <v>93</v>
      </c>
      <c r="E349">
        <v>70.399600000000007</v>
      </c>
      <c r="F349">
        <v>123</v>
      </c>
      <c r="G349">
        <v>68.693100000000001</v>
      </c>
      <c r="H349">
        <v>126</v>
      </c>
      <c r="I349">
        <v>92.375699999999995</v>
      </c>
      <c r="J349">
        <v>341</v>
      </c>
      <c r="K349">
        <v>93.665700000000001</v>
      </c>
      <c r="L349">
        <v>331</v>
      </c>
      <c r="M349">
        <v>111.565</v>
      </c>
      <c r="N349">
        <v>328</v>
      </c>
      <c r="O349">
        <v>115.41200000000001</v>
      </c>
      <c r="P349">
        <v>336</v>
      </c>
      <c r="Q349">
        <v>-21.746700000000001</v>
      </c>
      <c r="R349">
        <v>343</v>
      </c>
      <c r="S349">
        <f t="shared" si="125"/>
        <v>-0.30889806192080643</v>
      </c>
      <c r="T349">
        <f t="shared" si="126"/>
        <v>341</v>
      </c>
      <c r="U349">
        <f t="shared" si="127"/>
        <v>617634.23099155352</v>
      </c>
      <c r="V349">
        <f t="shared" si="128"/>
        <v>325</v>
      </c>
      <c r="W349">
        <f t="shared" si="129"/>
        <v>28.315964277779646</v>
      </c>
      <c r="X349">
        <f t="shared" si="130"/>
        <v>334</v>
      </c>
      <c r="Y349">
        <f t="shared" si="131"/>
        <v>337.5</v>
      </c>
      <c r="Z349">
        <v>4.1599999999999998E-2</v>
      </c>
      <c r="AA349">
        <f t="shared" si="132"/>
        <v>348</v>
      </c>
      <c r="AB349">
        <v>0.1046</v>
      </c>
      <c r="AC349">
        <f t="shared" si="133"/>
        <v>7.3099999999999998E-2</v>
      </c>
      <c r="AD349">
        <f t="shared" si="134"/>
        <v>344</v>
      </c>
      <c r="AE349">
        <v>3.6799999999999999E-2</v>
      </c>
      <c r="AF349">
        <f t="shared" si="135"/>
        <v>347</v>
      </c>
      <c r="AG349">
        <v>2.46E-2</v>
      </c>
      <c r="AH349">
        <f t="shared" si="136"/>
        <v>350</v>
      </c>
      <c r="AI349">
        <f t="shared" si="137"/>
        <v>340.75</v>
      </c>
      <c r="AJ349">
        <f>IF(C349=1,(AI349/Z349),REF)</f>
        <v>8191.1057692307695</v>
      </c>
      <c r="AK349">
        <f t="shared" si="138"/>
        <v>348</v>
      </c>
      <c r="AL349">
        <f>IF(B349=1,(AI349/AC349),REF)</f>
        <v>4661.4227086183309</v>
      </c>
      <c r="AM349">
        <f t="shared" si="139"/>
        <v>344</v>
      </c>
      <c r="AN349">
        <f t="shared" si="140"/>
        <v>344</v>
      </c>
      <c r="AO349" t="str">
        <f t="shared" si="141"/>
        <v>Coppin St.</v>
      </c>
      <c r="AP349">
        <f t="shared" si="142"/>
        <v>1.8621105044031416E-2</v>
      </c>
      <c r="AQ349">
        <f t="shared" si="143"/>
        <v>2.8740550745384556E-2</v>
      </c>
      <c r="AR349">
        <f t="shared" si="144"/>
        <v>0.22374778907096252</v>
      </c>
      <c r="AS349" t="str">
        <f t="shared" si="145"/>
        <v>Coppin St.</v>
      </c>
      <c r="AT349">
        <f t="shared" si="146"/>
        <v>348</v>
      </c>
      <c r="AU349">
        <f t="shared" si="147"/>
        <v>345.33333333333331</v>
      </c>
      <c r="AV349">
        <v>347</v>
      </c>
      <c r="AW349" t="str">
        <f t="shared" si="148"/>
        <v>Coppin St.</v>
      </c>
      <c r="AX349" t="str">
        <f t="shared" si="149"/>
        <v/>
      </c>
      <c r="AY349">
        <v>348</v>
      </c>
    </row>
    <row r="350" spans="2:51" x14ac:dyDescent="0.25">
      <c r="B350">
        <v>1</v>
      </c>
      <c r="C350">
        <v>1</v>
      </c>
      <c r="D350" t="s">
        <v>48</v>
      </c>
      <c r="E350">
        <v>68.717799999999997</v>
      </c>
      <c r="F350">
        <v>221</v>
      </c>
      <c r="G350">
        <v>67.493600000000001</v>
      </c>
      <c r="H350">
        <v>209</v>
      </c>
      <c r="I350">
        <v>87.718500000000006</v>
      </c>
      <c r="J350">
        <v>350</v>
      </c>
      <c r="K350">
        <v>85.653899999999993</v>
      </c>
      <c r="L350">
        <v>351</v>
      </c>
      <c r="M350">
        <v>105.688</v>
      </c>
      <c r="N350">
        <v>222</v>
      </c>
      <c r="O350">
        <v>110.855</v>
      </c>
      <c r="P350">
        <v>298</v>
      </c>
      <c r="Q350">
        <v>-25.201000000000001</v>
      </c>
      <c r="R350">
        <v>348</v>
      </c>
      <c r="S350">
        <f t="shared" si="125"/>
        <v>-0.36673321904950407</v>
      </c>
      <c r="T350">
        <f t="shared" si="126"/>
        <v>348</v>
      </c>
      <c r="U350">
        <f t="shared" si="127"/>
        <v>504154.36451634363</v>
      </c>
      <c r="V350">
        <f t="shared" si="128"/>
        <v>351</v>
      </c>
      <c r="W350">
        <f t="shared" si="129"/>
        <v>27.198140377130443</v>
      </c>
      <c r="X350">
        <f t="shared" si="130"/>
        <v>305</v>
      </c>
      <c r="Y350">
        <f t="shared" si="131"/>
        <v>326.5</v>
      </c>
      <c r="Z350">
        <v>3.3000000000000002E-2</v>
      </c>
      <c r="AA350">
        <f t="shared" si="132"/>
        <v>349</v>
      </c>
      <c r="AB350">
        <v>7.4499999999999997E-2</v>
      </c>
      <c r="AC350">
        <f t="shared" si="133"/>
        <v>5.3749999999999999E-2</v>
      </c>
      <c r="AD350">
        <f t="shared" si="134"/>
        <v>348</v>
      </c>
      <c r="AE350">
        <v>3.3000000000000002E-2</v>
      </c>
      <c r="AF350">
        <f t="shared" si="135"/>
        <v>348</v>
      </c>
      <c r="AG350">
        <v>3.5099999999999999E-2</v>
      </c>
      <c r="AH350">
        <f t="shared" si="136"/>
        <v>349</v>
      </c>
      <c r="AI350">
        <f t="shared" si="137"/>
        <v>345.08333333333331</v>
      </c>
      <c r="AJ350">
        <f>IF(C350=1,(AI350/Z350),REF)</f>
        <v>10457.070707070707</v>
      </c>
      <c r="AK350">
        <f t="shared" si="138"/>
        <v>349</v>
      </c>
      <c r="AL350">
        <f>IF(B350=1,(AI350/AC350),REF)</f>
        <v>6420.1550387596899</v>
      </c>
      <c r="AM350">
        <f t="shared" si="139"/>
        <v>348</v>
      </c>
      <c r="AN350">
        <f t="shared" si="140"/>
        <v>348</v>
      </c>
      <c r="AO350" t="str">
        <f t="shared" si="141"/>
        <v>Arkansas Pine Bluff</v>
      </c>
      <c r="AP350">
        <f t="shared" si="142"/>
        <v>1.4415154723569258E-2</v>
      </c>
      <c r="AQ350">
        <f t="shared" si="143"/>
        <v>2.0303822085106855E-2</v>
      </c>
      <c r="AR350">
        <f t="shared" si="144"/>
        <v>0.19761266215449769</v>
      </c>
      <c r="AS350" t="str">
        <f t="shared" si="145"/>
        <v>Arkansas Pine Bluff</v>
      </c>
      <c r="AT350">
        <f t="shared" si="146"/>
        <v>349</v>
      </c>
      <c r="AU350">
        <f t="shared" si="147"/>
        <v>348.33333333333331</v>
      </c>
      <c r="AV350">
        <v>349</v>
      </c>
      <c r="AW350" t="str">
        <f t="shared" si="148"/>
        <v>Arkansas Pine Bluff</v>
      </c>
      <c r="AX350" t="str">
        <f t="shared" si="149"/>
        <v/>
      </c>
      <c r="AY350">
        <v>349</v>
      </c>
    </row>
    <row r="351" spans="2:51" x14ac:dyDescent="0.25">
      <c r="B351">
        <v>1</v>
      </c>
      <c r="C351">
        <v>1</v>
      </c>
      <c r="D351" t="s">
        <v>265</v>
      </c>
      <c r="E351">
        <v>65.281499999999994</v>
      </c>
      <c r="F351">
        <v>324</v>
      </c>
      <c r="G351">
        <v>64.0745</v>
      </c>
      <c r="H351">
        <v>322</v>
      </c>
      <c r="I351">
        <v>89.215000000000003</v>
      </c>
      <c r="J351">
        <v>347</v>
      </c>
      <c r="K351">
        <v>88.854200000000006</v>
      </c>
      <c r="L351">
        <v>349</v>
      </c>
      <c r="M351">
        <v>116.446</v>
      </c>
      <c r="N351">
        <v>347</v>
      </c>
      <c r="O351">
        <v>118.081</v>
      </c>
      <c r="P351">
        <v>346</v>
      </c>
      <c r="Q351">
        <v>-29.226600000000001</v>
      </c>
      <c r="R351">
        <v>350</v>
      </c>
      <c r="S351">
        <f t="shared" si="125"/>
        <v>-0.44770417346415142</v>
      </c>
      <c r="T351">
        <f t="shared" si="126"/>
        <v>350</v>
      </c>
      <c r="U351">
        <f t="shared" si="127"/>
        <v>515401.93763002567</v>
      </c>
      <c r="V351">
        <f t="shared" si="128"/>
        <v>350</v>
      </c>
      <c r="W351">
        <f t="shared" si="129"/>
        <v>31.673635245551932</v>
      </c>
      <c r="X351">
        <f t="shared" si="130"/>
        <v>349</v>
      </c>
      <c r="Y351">
        <f t="shared" si="131"/>
        <v>349.5</v>
      </c>
      <c r="Z351">
        <v>2.9000000000000001E-2</v>
      </c>
      <c r="AA351">
        <f t="shared" si="132"/>
        <v>350</v>
      </c>
      <c r="AB351">
        <v>3.7400000000000003E-2</v>
      </c>
      <c r="AC351">
        <f t="shared" si="133"/>
        <v>3.32E-2</v>
      </c>
      <c r="AD351">
        <f t="shared" si="134"/>
        <v>350</v>
      </c>
      <c r="AE351">
        <v>2.7099999999999999E-2</v>
      </c>
      <c r="AF351">
        <f t="shared" si="135"/>
        <v>349</v>
      </c>
      <c r="AG351">
        <v>6.9500000000000006E-2</v>
      </c>
      <c r="AH351">
        <f t="shared" si="136"/>
        <v>343</v>
      </c>
      <c r="AI351">
        <f t="shared" si="137"/>
        <v>348.58333333333331</v>
      </c>
      <c r="AJ351">
        <f>IF(C351=1,(AI351/Z351),REF)</f>
        <v>12020.114942528735</v>
      </c>
      <c r="AK351">
        <f t="shared" si="138"/>
        <v>350</v>
      </c>
      <c r="AL351">
        <f>IF(B351=1,(AI351/AC351),REF)</f>
        <v>10499.497991967872</v>
      </c>
      <c r="AM351">
        <f t="shared" si="139"/>
        <v>350</v>
      </c>
      <c r="AN351">
        <f t="shared" si="140"/>
        <v>350</v>
      </c>
      <c r="AO351" t="str">
        <f t="shared" si="141"/>
        <v>Presbyterian</v>
      </c>
      <c r="AP351">
        <f t="shared" si="142"/>
        <v>1.2492619390024285E-2</v>
      </c>
      <c r="AQ351">
        <f t="shared" si="143"/>
        <v>1.1793278021057389E-2</v>
      </c>
      <c r="AR351">
        <f t="shared" si="144"/>
        <v>0.17128907504070084</v>
      </c>
      <c r="AS351" t="str">
        <f t="shared" si="145"/>
        <v>Presbyterian</v>
      </c>
      <c r="AT351">
        <f t="shared" si="146"/>
        <v>350</v>
      </c>
      <c r="AU351">
        <f t="shared" si="147"/>
        <v>350</v>
      </c>
      <c r="AV351">
        <v>350</v>
      </c>
      <c r="AW351" t="str">
        <f t="shared" si="148"/>
        <v>Presbyterian</v>
      </c>
      <c r="AX351" t="str">
        <f t="shared" si="149"/>
        <v/>
      </c>
      <c r="AY351">
        <v>350</v>
      </c>
    </row>
    <row r="352" spans="2:51" x14ac:dyDescent="0.25">
      <c r="B352">
        <v>1</v>
      </c>
      <c r="C352">
        <v>1</v>
      </c>
      <c r="D352" t="s">
        <v>39</v>
      </c>
      <c r="E352">
        <v>65.705600000000004</v>
      </c>
      <c r="F352">
        <v>315</v>
      </c>
      <c r="G352">
        <v>64.2149</v>
      </c>
      <c r="H352">
        <v>317</v>
      </c>
      <c r="I352">
        <v>93.006200000000007</v>
      </c>
      <c r="J352">
        <v>338</v>
      </c>
      <c r="K352">
        <v>91.421700000000001</v>
      </c>
      <c r="L352">
        <v>342</v>
      </c>
      <c r="M352">
        <v>117.04900000000001</v>
      </c>
      <c r="N352">
        <v>350</v>
      </c>
      <c r="O352">
        <v>121.63500000000001</v>
      </c>
      <c r="P352">
        <v>350</v>
      </c>
      <c r="Q352">
        <v>-30.212800000000001</v>
      </c>
      <c r="R352">
        <v>351</v>
      </c>
      <c r="S352">
        <f t="shared" si="125"/>
        <v>-0.45982838601275999</v>
      </c>
      <c r="T352">
        <f t="shared" si="126"/>
        <v>351</v>
      </c>
      <c r="U352">
        <f t="shared" si="127"/>
        <v>549162.62346196605</v>
      </c>
      <c r="V352">
        <f t="shared" si="128"/>
        <v>348</v>
      </c>
      <c r="W352">
        <f t="shared" si="129"/>
        <v>32.998280482710896</v>
      </c>
      <c r="X352">
        <f t="shared" si="130"/>
        <v>350</v>
      </c>
      <c r="Y352">
        <f t="shared" si="131"/>
        <v>350.5</v>
      </c>
      <c r="Z352">
        <v>1.9900000000000001E-2</v>
      </c>
      <c r="AA352">
        <f t="shared" si="132"/>
        <v>351</v>
      </c>
      <c r="AB352">
        <v>4.4499999999999998E-2</v>
      </c>
      <c r="AC352">
        <f t="shared" si="133"/>
        <v>3.2199999999999999E-2</v>
      </c>
      <c r="AD352">
        <f t="shared" si="134"/>
        <v>351</v>
      </c>
      <c r="AE352">
        <v>2.4400000000000002E-2</v>
      </c>
      <c r="AF352">
        <f t="shared" si="135"/>
        <v>351</v>
      </c>
      <c r="AG352">
        <v>2.2800000000000001E-2</v>
      </c>
      <c r="AH352">
        <f t="shared" si="136"/>
        <v>351</v>
      </c>
      <c r="AI352">
        <f t="shared" si="137"/>
        <v>350.41666666666669</v>
      </c>
      <c r="AJ352">
        <f>IF(C352=1,(AI352/Z352),REF)</f>
        <v>17608.877721943049</v>
      </c>
      <c r="AK352">
        <f t="shared" si="138"/>
        <v>351</v>
      </c>
      <c r="AL352">
        <f>IF(B352=1,(AI352/AC352),REF)</f>
        <v>10882.505175983437</v>
      </c>
      <c r="AM352">
        <f t="shared" si="139"/>
        <v>351</v>
      </c>
      <c r="AN352">
        <f t="shared" si="140"/>
        <v>351</v>
      </c>
      <c r="AO352" t="str">
        <f t="shared" si="141"/>
        <v>Alabama A&amp;M</v>
      </c>
      <c r="AP352">
        <f t="shared" si="142"/>
        <v>8.2513741733990335E-3</v>
      </c>
      <c r="AQ352">
        <f t="shared" si="143"/>
        <v>1.1386946534506006E-2</v>
      </c>
      <c r="AR352">
        <f t="shared" si="144"/>
        <v>0.1573365927611754</v>
      </c>
      <c r="AS352" t="str">
        <f t="shared" si="145"/>
        <v>Alabama A&amp;M</v>
      </c>
      <c r="AT352">
        <f t="shared" si="146"/>
        <v>351</v>
      </c>
      <c r="AU352">
        <f t="shared" si="147"/>
        <v>351</v>
      </c>
      <c r="AV352">
        <v>351</v>
      </c>
      <c r="AW352" t="str">
        <f t="shared" si="148"/>
        <v>Alabama A&amp;M</v>
      </c>
      <c r="AX352" t="str">
        <f t="shared" si="149"/>
        <v/>
      </c>
      <c r="AY352">
        <v>351</v>
      </c>
    </row>
  </sheetData>
  <sortState xmlns:xlrd2="http://schemas.microsoft.com/office/spreadsheetml/2017/richdata2" ref="A2:AY352">
    <sortCondition ref="AT2:AT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A6FC-163E-4676-B03C-E824FBE23842}">
  <dimension ref="A1:M717"/>
  <sheetViews>
    <sheetView topLeftCell="A318" workbookViewId="0">
      <selection activeCell="E2" sqref="E2:F352"/>
    </sheetView>
  </sheetViews>
  <sheetFormatPr defaultRowHeight="15" x14ac:dyDescent="0.25"/>
  <sheetData>
    <row r="1" spans="1:13" x14ac:dyDescent="0.25">
      <c r="A1" t="s">
        <v>387</v>
      </c>
      <c r="B1" t="s">
        <v>386</v>
      </c>
      <c r="D1" t="s">
        <v>388</v>
      </c>
      <c r="E1" t="s">
        <v>439</v>
      </c>
      <c r="F1" t="s">
        <v>432</v>
      </c>
    </row>
    <row r="2" spans="1:13" x14ac:dyDescent="0.25">
      <c r="A2" t="str">
        <f>IF(B2=D2,"","BAD")</f>
        <v/>
      </c>
      <c r="B2" t="s">
        <v>35</v>
      </c>
      <c r="D2" t="s">
        <v>35</v>
      </c>
      <c r="E2">
        <v>0.36969999999999997</v>
      </c>
      <c r="F2">
        <v>223</v>
      </c>
      <c r="I2" t="s">
        <v>35</v>
      </c>
      <c r="J2">
        <v>0.36969999999999997</v>
      </c>
      <c r="L2" s="13" t="s">
        <v>363</v>
      </c>
      <c r="M2" s="15">
        <v>0.97409999999999997</v>
      </c>
    </row>
    <row r="3" spans="1:13" ht="15.75" thickBot="1" x14ac:dyDescent="0.3">
      <c r="A3" t="str">
        <f t="shared" ref="A3:A66" si="0">IF(B3=D3,"","BAD")</f>
        <v/>
      </c>
      <c r="B3" t="s">
        <v>36</v>
      </c>
      <c r="D3" t="s">
        <v>36</v>
      </c>
      <c r="E3">
        <v>0.4672</v>
      </c>
      <c r="F3">
        <v>172</v>
      </c>
      <c r="I3" t="s">
        <v>36</v>
      </c>
      <c r="J3">
        <v>0.4672</v>
      </c>
      <c r="L3" s="14" t="s">
        <v>392</v>
      </c>
      <c r="M3" s="16">
        <v>1</v>
      </c>
    </row>
    <row r="4" spans="1:13" x14ac:dyDescent="0.25">
      <c r="A4" t="str">
        <f t="shared" si="0"/>
        <v/>
      </c>
      <c r="B4" t="s">
        <v>37</v>
      </c>
      <c r="D4" t="s">
        <v>37</v>
      </c>
      <c r="E4">
        <v>0.69320000000000004</v>
      </c>
      <c r="F4">
        <v>94</v>
      </c>
      <c r="I4" t="s">
        <v>37</v>
      </c>
      <c r="J4">
        <v>0.69320000000000004</v>
      </c>
      <c r="L4" s="13" t="s">
        <v>136</v>
      </c>
      <c r="M4" s="15">
        <v>0.97070000000000001</v>
      </c>
    </row>
    <row r="5" spans="1:13" ht="15.75" thickBot="1" x14ac:dyDescent="0.3">
      <c r="A5" t="str">
        <f t="shared" si="0"/>
        <v/>
      </c>
      <c r="B5" t="s">
        <v>38</v>
      </c>
      <c r="D5" t="s">
        <v>38</v>
      </c>
      <c r="E5">
        <v>0.71689999999999998</v>
      </c>
      <c r="F5">
        <v>86</v>
      </c>
      <c r="I5" t="s">
        <v>38</v>
      </c>
      <c r="J5">
        <v>0.71689999999999998</v>
      </c>
      <c r="L5" s="14" t="s">
        <v>391</v>
      </c>
      <c r="M5" s="16">
        <v>2</v>
      </c>
    </row>
    <row r="6" spans="1:13" x14ac:dyDescent="0.25">
      <c r="A6" t="str">
        <f t="shared" si="0"/>
        <v/>
      </c>
      <c r="B6" t="s">
        <v>39</v>
      </c>
      <c r="D6" t="s">
        <v>39</v>
      </c>
      <c r="E6">
        <v>2.2800000000000001E-2</v>
      </c>
      <c r="F6">
        <v>351</v>
      </c>
      <c r="I6" t="s">
        <v>39</v>
      </c>
      <c r="J6">
        <v>2.2800000000000001E-2</v>
      </c>
      <c r="L6" s="13" t="s">
        <v>371</v>
      </c>
      <c r="M6" s="17">
        <v>0.9698</v>
      </c>
    </row>
    <row r="7" spans="1:13" ht="15.75" thickBot="1" x14ac:dyDescent="0.3">
      <c r="A7" t="str">
        <f t="shared" si="0"/>
        <v/>
      </c>
      <c r="B7" t="s">
        <v>40</v>
      </c>
      <c r="D7" t="s">
        <v>40</v>
      </c>
      <c r="E7">
        <v>7.2900000000000006E-2</v>
      </c>
      <c r="F7">
        <v>342</v>
      </c>
      <c r="I7" t="s">
        <v>40</v>
      </c>
      <c r="J7">
        <v>7.2900000000000006E-2</v>
      </c>
      <c r="L7" s="14" t="s">
        <v>393</v>
      </c>
      <c r="M7" s="18">
        <v>3</v>
      </c>
    </row>
    <row r="8" spans="1:13" x14ac:dyDescent="0.25">
      <c r="A8" t="str">
        <f t="shared" si="0"/>
        <v/>
      </c>
      <c r="B8" t="s">
        <v>41</v>
      </c>
      <c r="D8" t="s">
        <v>41</v>
      </c>
      <c r="E8">
        <v>0.53149999999999997</v>
      </c>
      <c r="F8">
        <v>150</v>
      </c>
      <c r="I8" t="s">
        <v>41</v>
      </c>
      <c r="J8">
        <v>0.53149999999999997</v>
      </c>
      <c r="L8" s="13" t="s">
        <v>184</v>
      </c>
      <c r="M8" s="19">
        <v>0.96199999999999997</v>
      </c>
    </row>
    <row r="9" spans="1:13" ht="15.75" thickBot="1" x14ac:dyDescent="0.3">
      <c r="A9" t="str">
        <f t="shared" si="0"/>
        <v/>
      </c>
      <c r="B9" t="s">
        <v>42</v>
      </c>
      <c r="D9" t="s">
        <v>42</v>
      </c>
      <c r="E9">
        <v>0.1013</v>
      </c>
      <c r="F9">
        <v>336</v>
      </c>
      <c r="I9" t="s">
        <v>42</v>
      </c>
      <c r="J9">
        <v>0.1013</v>
      </c>
      <c r="L9" s="14" t="s">
        <v>400</v>
      </c>
      <c r="M9" s="20">
        <v>4</v>
      </c>
    </row>
    <row r="10" spans="1:13" x14ac:dyDescent="0.25">
      <c r="A10" t="str">
        <f t="shared" si="0"/>
        <v/>
      </c>
      <c r="B10" t="s">
        <v>43</v>
      </c>
      <c r="D10" t="s">
        <v>43</v>
      </c>
      <c r="E10">
        <v>0.2213</v>
      </c>
      <c r="F10">
        <v>289</v>
      </c>
      <c r="I10" t="s">
        <v>43</v>
      </c>
      <c r="J10">
        <v>0.2213</v>
      </c>
      <c r="L10" s="13" t="s">
        <v>170</v>
      </c>
      <c r="M10" s="21">
        <v>0.96150000000000002</v>
      </c>
    </row>
    <row r="11" spans="1:13" ht="15.75" thickBot="1" x14ac:dyDescent="0.3">
      <c r="A11" t="str">
        <f t="shared" si="0"/>
        <v/>
      </c>
      <c r="B11" t="s">
        <v>44</v>
      </c>
      <c r="D11" t="s">
        <v>44</v>
      </c>
      <c r="E11">
        <v>0.3296</v>
      </c>
      <c r="F11">
        <v>243</v>
      </c>
      <c r="I11" t="s">
        <v>44</v>
      </c>
      <c r="J11">
        <v>0.3296</v>
      </c>
      <c r="L11" s="14" t="s">
        <v>398</v>
      </c>
      <c r="M11" s="22">
        <v>5</v>
      </c>
    </row>
    <row r="12" spans="1:13" x14ac:dyDescent="0.25">
      <c r="A12" t="str">
        <f t="shared" si="0"/>
        <v/>
      </c>
      <c r="B12" t="s">
        <v>45</v>
      </c>
      <c r="D12" t="s">
        <v>45</v>
      </c>
      <c r="E12">
        <v>0.92479999999999996</v>
      </c>
      <c r="F12">
        <v>16</v>
      </c>
      <c r="I12" t="s">
        <v>45</v>
      </c>
      <c r="J12">
        <v>0.92479999999999996</v>
      </c>
      <c r="L12" s="13" t="s">
        <v>106</v>
      </c>
      <c r="M12" s="23">
        <v>0.95950000000000002</v>
      </c>
    </row>
    <row r="13" spans="1:13" ht="15.75" thickBot="1" x14ac:dyDescent="0.3">
      <c r="A13" t="str">
        <f t="shared" si="0"/>
        <v/>
      </c>
      <c r="B13" t="s">
        <v>46</v>
      </c>
      <c r="D13" t="s">
        <v>46</v>
      </c>
      <c r="E13">
        <v>0.52229999999999999</v>
      </c>
      <c r="F13">
        <v>154</v>
      </c>
      <c r="I13" t="s">
        <v>46</v>
      </c>
      <c r="J13">
        <v>0.52229999999999999</v>
      </c>
      <c r="L13" s="14" t="s">
        <v>400</v>
      </c>
      <c r="M13" s="24">
        <v>6</v>
      </c>
    </row>
    <row r="14" spans="1:13" x14ac:dyDescent="0.25">
      <c r="A14" t="str">
        <f t="shared" si="0"/>
        <v/>
      </c>
      <c r="B14" t="s">
        <v>47</v>
      </c>
      <c r="D14" t="s">
        <v>47</v>
      </c>
      <c r="E14">
        <v>0.8</v>
      </c>
      <c r="F14">
        <v>58</v>
      </c>
      <c r="I14" t="s">
        <v>47</v>
      </c>
      <c r="J14">
        <v>0.8</v>
      </c>
      <c r="L14" s="13" t="s">
        <v>362</v>
      </c>
      <c r="M14" s="25">
        <v>0.95660000000000001</v>
      </c>
    </row>
    <row r="15" spans="1:13" ht="15.75" thickBot="1" x14ac:dyDescent="0.3">
      <c r="A15" t="str">
        <f t="shared" si="0"/>
        <v/>
      </c>
      <c r="B15" t="s">
        <v>48</v>
      </c>
      <c r="D15" t="s">
        <v>48</v>
      </c>
      <c r="E15">
        <v>3.5099999999999999E-2</v>
      </c>
      <c r="F15">
        <v>349</v>
      </c>
      <c r="I15" t="s">
        <v>48</v>
      </c>
      <c r="J15">
        <v>3.5099999999999999E-2</v>
      </c>
      <c r="L15" s="14" t="s">
        <v>396</v>
      </c>
      <c r="M15" s="26">
        <v>7</v>
      </c>
    </row>
    <row r="16" spans="1:13" x14ac:dyDescent="0.25">
      <c r="A16" t="str">
        <f t="shared" si="0"/>
        <v/>
      </c>
      <c r="B16" t="s">
        <v>49</v>
      </c>
      <c r="D16" t="s">
        <v>49</v>
      </c>
      <c r="E16">
        <v>0.74250000000000005</v>
      </c>
      <c r="F16">
        <v>77</v>
      </c>
      <c r="I16" t="s">
        <v>49</v>
      </c>
      <c r="J16">
        <v>0.74250000000000005</v>
      </c>
      <c r="L16" s="13" t="s">
        <v>166</v>
      </c>
      <c r="M16" s="27">
        <v>0.95499999999999996</v>
      </c>
    </row>
    <row r="17" spans="1:13" ht="15.75" thickBot="1" x14ac:dyDescent="0.3">
      <c r="A17" t="str">
        <f t="shared" si="0"/>
        <v/>
      </c>
      <c r="B17" t="s">
        <v>50</v>
      </c>
      <c r="D17" t="s">
        <v>50</v>
      </c>
      <c r="E17">
        <v>0.43790000000000001</v>
      </c>
      <c r="F17">
        <v>188</v>
      </c>
      <c r="I17" t="s">
        <v>50</v>
      </c>
      <c r="J17">
        <v>0.43790000000000001</v>
      </c>
      <c r="L17" s="14" t="s">
        <v>401</v>
      </c>
      <c r="M17" s="28">
        <v>8</v>
      </c>
    </row>
    <row r="18" spans="1:13" x14ac:dyDescent="0.25">
      <c r="A18" t="str">
        <f t="shared" si="0"/>
        <v/>
      </c>
      <c r="B18" t="s">
        <v>51</v>
      </c>
      <c r="D18" t="s">
        <v>51</v>
      </c>
      <c r="E18">
        <v>0.81130000000000002</v>
      </c>
      <c r="F18">
        <v>55</v>
      </c>
      <c r="I18" t="s">
        <v>51</v>
      </c>
      <c r="J18">
        <v>0.81130000000000002</v>
      </c>
      <c r="L18" s="13" t="s">
        <v>119</v>
      </c>
      <c r="M18" s="29">
        <v>0.95240000000000002</v>
      </c>
    </row>
    <row r="19" spans="1:13" ht="15.75" thickBot="1" x14ac:dyDescent="0.3">
      <c r="A19" t="str">
        <f t="shared" si="0"/>
        <v/>
      </c>
      <c r="B19" t="s">
        <v>52</v>
      </c>
      <c r="D19" t="s">
        <v>52</v>
      </c>
      <c r="E19">
        <v>0.15049999999999999</v>
      </c>
      <c r="F19">
        <v>322</v>
      </c>
      <c r="I19" t="s">
        <v>52</v>
      </c>
      <c r="J19">
        <v>0.15049999999999999</v>
      </c>
      <c r="L19" s="14" t="s">
        <v>397</v>
      </c>
      <c r="M19" s="30">
        <v>9</v>
      </c>
    </row>
    <row r="20" spans="1:13" x14ac:dyDescent="0.25">
      <c r="A20" t="str">
        <f t="shared" si="0"/>
        <v/>
      </c>
      <c r="B20" t="s">
        <v>53</v>
      </c>
      <c r="D20" t="s">
        <v>53</v>
      </c>
      <c r="E20">
        <v>0.50070000000000003</v>
      </c>
      <c r="F20">
        <v>161</v>
      </c>
      <c r="I20" t="s">
        <v>53</v>
      </c>
      <c r="J20">
        <v>0.50070000000000003</v>
      </c>
      <c r="L20" s="13" t="s">
        <v>231</v>
      </c>
      <c r="M20" s="31">
        <v>0.95150000000000001</v>
      </c>
    </row>
    <row r="21" spans="1:13" ht="15.75" thickBot="1" x14ac:dyDescent="0.3">
      <c r="A21" t="str">
        <f t="shared" si="0"/>
        <v/>
      </c>
      <c r="B21" t="s">
        <v>54</v>
      </c>
      <c r="D21" t="s">
        <v>54</v>
      </c>
      <c r="E21">
        <v>0.91679999999999995</v>
      </c>
      <c r="F21">
        <v>19</v>
      </c>
      <c r="I21" t="s">
        <v>54</v>
      </c>
      <c r="J21">
        <v>0.91679999999999995</v>
      </c>
      <c r="L21" s="14" t="s">
        <v>389</v>
      </c>
      <c r="M21" s="32">
        <v>10</v>
      </c>
    </row>
    <row r="22" spans="1:13" x14ac:dyDescent="0.25">
      <c r="A22" t="str">
        <f t="shared" si="0"/>
        <v/>
      </c>
      <c r="B22" t="s">
        <v>55</v>
      </c>
      <c r="D22" t="s">
        <v>55</v>
      </c>
      <c r="E22">
        <v>0.59550000000000003</v>
      </c>
      <c r="F22">
        <v>129</v>
      </c>
      <c r="I22" t="s">
        <v>55</v>
      </c>
      <c r="J22">
        <v>0.59550000000000003</v>
      </c>
      <c r="L22" s="13" t="s">
        <v>252</v>
      </c>
      <c r="M22" s="33">
        <v>0.94510000000000005</v>
      </c>
    </row>
    <row r="23" spans="1:13" ht="15.75" thickBot="1" x14ac:dyDescent="0.3">
      <c r="A23" t="str">
        <f t="shared" si="0"/>
        <v/>
      </c>
      <c r="B23" t="s">
        <v>56</v>
      </c>
      <c r="D23" t="s">
        <v>56</v>
      </c>
      <c r="E23">
        <v>9.2899999999999996E-2</v>
      </c>
      <c r="F23">
        <v>338</v>
      </c>
      <c r="I23" t="s">
        <v>56</v>
      </c>
      <c r="J23">
        <v>9.2899999999999996E-2</v>
      </c>
      <c r="L23" s="14" t="s">
        <v>408</v>
      </c>
      <c r="M23" s="34">
        <v>11</v>
      </c>
    </row>
    <row r="24" spans="1:13" x14ac:dyDescent="0.25">
      <c r="A24" t="str">
        <f t="shared" si="0"/>
        <v/>
      </c>
      <c r="B24" t="s">
        <v>57</v>
      </c>
      <c r="D24" t="s">
        <v>57</v>
      </c>
      <c r="E24">
        <v>0.2402</v>
      </c>
      <c r="F24">
        <v>278</v>
      </c>
      <c r="I24" t="s">
        <v>57</v>
      </c>
      <c r="J24">
        <v>0.2402</v>
      </c>
      <c r="L24" s="13" t="s">
        <v>67</v>
      </c>
      <c r="M24" s="35">
        <v>0.93759999999999999</v>
      </c>
    </row>
    <row r="25" spans="1:13" ht="15.75" thickBot="1" x14ac:dyDescent="0.3">
      <c r="A25" t="str">
        <f t="shared" si="0"/>
        <v/>
      </c>
      <c r="B25" t="s">
        <v>58</v>
      </c>
      <c r="D25" t="s">
        <v>58</v>
      </c>
      <c r="E25">
        <v>0.76100000000000001</v>
      </c>
      <c r="F25">
        <v>71</v>
      </c>
      <c r="I25" t="s">
        <v>58</v>
      </c>
      <c r="J25">
        <v>0.76100000000000001</v>
      </c>
      <c r="L25" s="14" t="s">
        <v>393</v>
      </c>
      <c r="M25" s="36">
        <v>12</v>
      </c>
    </row>
    <row r="26" spans="1:13" x14ac:dyDescent="0.25">
      <c r="A26" t="str">
        <f t="shared" si="0"/>
        <v/>
      </c>
      <c r="B26" t="s">
        <v>59</v>
      </c>
      <c r="D26" t="s">
        <v>59</v>
      </c>
      <c r="E26">
        <v>0.4415</v>
      </c>
      <c r="F26">
        <v>184</v>
      </c>
      <c r="I26" t="s">
        <v>59</v>
      </c>
      <c r="J26">
        <v>0.4415</v>
      </c>
      <c r="L26" s="13" t="s">
        <v>247</v>
      </c>
      <c r="M26" s="37">
        <v>0.9345</v>
      </c>
    </row>
    <row r="27" spans="1:13" ht="15.75" thickBot="1" x14ac:dyDescent="0.3">
      <c r="A27" t="str">
        <f t="shared" si="0"/>
        <v/>
      </c>
      <c r="B27" t="s">
        <v>60</v>
      </c>
      <c r="D27" t="s">
        <v>60</v>
      </c>
      <c r="E27">
        <v>0.43090000000000001</v>
      </c>
      <c r="F27">
        <v>191</v>
      </c>
      <c r="I27" t="s">
        <v>60</v>
      </c>
      <c r="J27">
        <v>0.43090000000000001</v>
      </c>
      <c r="L27" s="14" t="s">
        <v>392</v>
      </c>
      <c r="M27" s="38">
        <v>13</v>
      </c>
    </row>
    <row r="28" spans="1:13" x14ac:dyDescent="0.25">
      <c r="A28" t="str">
        <f t="shared" si="0"/>
        <v/>
      </c>
      <c r="B28" t="s">
        <v>61</v>
      </c>
      <c r="D28" t="s">
        <v>61</v>
      </c>
      <c r="E28">
        <v>0.35310000000000002</v>
      </c>
      <c r="F28">
        <v>230</v>
      </c>
      <c r="I28" t="s">
        <v>61</v>
      </c>
      <c r="J28">
        <v>0.35310000000000002</v>
      </c>
      <c r="L28" s="13" t="s">
        <v>379</v>
      </c>
      <c r="M28" s="39">
        <v>0.93189999999999995</v>
      </c>
    </row>
    <row r="29" spans="1:13" ht="15.75" thickBot="1" x14ac:dyDescent="0.3">
      <c r="A29" t="str">
        <f t="shared" si="0"/>
        <v/>
      </c>
      <c r="B29" t="s">
        <v>62</v>
      </c>
      <c r="D29" t="s">
        <v>62</v>
      </c>
      <c r="E29">
        <v>0.24249999999999999</v>
      </c>
      <c r="F29">
        <v>276</v>
      </c>
      <c r="I29" t="s">
        <v>62</v>
      </c>
      <c r="J29">
        <v>0.24249999999999999</v>
      </c>
      <c r="L29" s="14" t="s">
        <v>402</v>
      </c>
      <c r="M29" s="40">
        <v>14</v>
      </c>
    </row>
    <row r="30" spans="1:13" x14ac:dyDescent="0.25">
      <c r="A30" t="str">
        <f t="shared" si="0"/>
        <v/>
      </c>
      <c r="B30" t="s">
        <v>63</v>
      </c>
      <c r="D30" t="s">
        <v>63</v>
      </c>
      <c r="E30">
        <v>0.2409</v>
      </c>
      <c r="F30">
        <v>277</v>
      </c>
      <c r="I30" t="s">
        <v>63</v>
      </c>
      <c r="J30">
        <v>0.2409</v>
      </c>
      <c r="L30" s="13" t="s">
        <v>268</v>
      </c>
      <c r="M30" s="41">
        <v>0.92979999999999996</v>
      </c>
    </row>
    <row r="31" spans="1:13" ht="15.75" thickBot="1" x14ac:dyDescent="0.3">
      <c r="A31" t="str">
        <f t="shared" si="0"/>
        <v/>
      </c>
      <c r="B31" t="s">
        <v>64</v>
      </c>
      <c r="D31" t="s">
        <v>64</v>
      </c>
      <c r="E31">
        <v>0.27950000000000003</v>
      </c>
      <c r="F31">
        <v>262</v>
      </c>
      <c r="I31" t="s">
        <v>64</v>
      </c>
      <c r="J31">
        <v>0.27950000000000003</v>
      </c>
      <c r="L31" s="14" t="s">
        <v>393</v>
      </c>
      <c r="M31" s="42">
        <v>15</v>
      </c>
    </row>
    <row r="32" spans="1:13" x14ac:dyDescent="0.25">
      <c r="A32" t="str">
        <f t="shared" si="0"/>
        <v/>
      </c>
      <c r="B32" t="s">
        <v>65</v>
      </c>
      <c r="D32" t="s">
        <v>65</v>
      </c>
      <c r="E32">
        <v>0.61809999999999998</v>
      </c>
      <c r="F32">
        <v>117</v>
      </c>
      <c r="I32" t="s">
        <v>65</v>
      </c>
      <c r="J32">
        <v>0.61809999999999998</v>
      </c>
      <c r="L32" s="13" t="s">
        <v>45</v>
      </c>
      <c r="M32" s="43">
        <v>0.92479999999999996</v>
      </c>
    </row>
    <row r="33" spans="1:13" ht="15.75" thickBot="1" x14ac:dyDescent="0.3">
      <c r="A33" t="str">
        <f t="shared" si="0"/>
        <v/>
      </c>
      <c r="B33" t="s">
        <v>66</v>
      </c>
      <c r="D33" t="s">
        <v>66</v>
      </c>
      <c r="E33">
        <v>0.44440000000000002</v>
      </c>
      <c r="F33">
        <v>182</v>
      </c>
      <c r="I33" t="s">
        <v>66</v>
      </c>
      <c r="J33">
        <v>0.44440000000000002</v>
      </c>
      <c r="L33" s="14" t="s">
        <v>410</v>
      </c>
      <c r="M33" s="44">
        <v>16</v>
      </c>
    </row>
    <row r="34" spans="1:13" x14ac:dyDescent="0.25">
      <c r="A34" t="str">
        <f t="shared" si="0"/>
        <v/>
      </c>
      <c r="B34" t="s">
        <v>67</v>
      </c>
      <c r="D34" t="s">
        <v>67</v>
      </c>
      <c r="E34">
        <v>0.93759999999999999</v>
      </c>
      <c r="F34">
        <v>12</v>
      </c>
      <c r="I34" t="s">
        <v>67</v>
      </c>
      <c r="J34">
        <v>0.93759999999999999</v>
      </c>
      <c r="L34" s="13" t="s">
        <v>281</v>
      </c>
      <c r="M34" s="45">
        <v>0.92010000000000003</v>
      </c>
    </row>
    <row r="35" spans="1:13" ht="15.75" thickBot="1" x14ac:dyDescent="0.3">
      <c r="A35" t="str">
        <f t="shared" si="0"/>
        <v/>
      </c>
      <c r="B35" t="s">
        <v>68</v>
      </c>
      <c r="D35" t="s">
        <v>68</v>
      </c>
      <c r="E35">
        <v>0.78939999999999999</v>
      </c>
      <c r="F35">
        <v>62</v>
      </c>
      <c r="I35" t="s">
        <v>68</v>
      </c>
      <c r="J35">
        <v>0.78939999999999999</v>
      </c>
      <c r="L35" s="14" t="s">
        <v>413</v>
      </c>
      <c r="M35" s="46">
        <v>17</v>
      </c>
    </row>
    <row r="36" spans="1:13" x14ac:dyDescent="0.25">
      <c r="A36" t="str">
        <f t="shared" si="0"/>
        <v/>
      </c>
      <c r="B36" t="s">
        <v>69</v>
      </c>
      <c r="D36" t="s">
        <v>69</v>
      </c>
      <c r="E36">
        <v>0.32679999999999998</v>
      </c>
      <c r="F36">
        <v>246</v>
      </c>
      <c r="I36" t="s">
        <v>69</v>
      </c>
      <c r="J36">
        <v>0.32679999999999998</v>
      </c>
      <c r="L36" s="13" t="s">
        <v>383</v>
      </c>
      <c r="M36" s="47">
        <v>0.91690000000000005</v>
      </c>
    </row>
    <row r="37" spans="1:13" ht="15.75" thickBot="1" x14ac:dyDescent="0.3">
      <c r="A37" t="str">
        <f t="shared" si="0"/>
        <v/>
      </c>
      <c r="B37" t="s">
        <v>70</v>
      </c>
      <c r="D37" t="s">
        <v>70</v>
      </c>
      <c r="E37">
        <v>0.68059999999999998</v>
      </c>
      <c r="F37">
        <v>100</v>
      </c>
      <c r="I37" t="s">
        <v>70</v>
      </c>
      <c r="J37">
        <v>0.68059999999999998</v>
      </c>
      <c r="L37" s="14" t="s">
        <v>411</v>
      </c>
      <c r="M37" s="48">
        <v>18</v>
      </c>
    </row>
    <row r="38" spans="1:13" x14ac:dyDescent="0.25">
      <c r="A38" t="str">
        <f t="shared" si="0"/>
        <v/>
      </c>
      <c r="B38" t="s">
        <v>71</v>
      </c>
      <c r="D38" t="s">
        <v>71</v>
      </c>
      <c r="E38">
        <v>0.19139999999999999</v>
      </c>
      <c r="F38">
        <v>304</v>
      </c>
      <c r="I38" t="s">
        <v>71</v>
      </c>
      <c r="J38">
        <v>0.19139999999999999</v>
      </c>
      <c r="L38" s="13" t="s">
        <v>54</v>
      </c>
      <c r="M38" s="49">
        <v>0.91679999999999995</v>
      </c>
    </row>
    <row r="39" spans="1:13" ht="15.75" thickBot="1" x14ac:dyDescent="0.3">
      <c r="A39" t="str">
        <f t="shared" si="0"/>
        <v/>
      </c>
      <c r="B39" t="s">
        <v>72</v>
      </c>
      <c r="D39" t="s">
        <v>72</v>
      </c>
      <c r="E39">
        <v>0.26279999999999998</v>
      </c>
      <c r="F39">
        <v>271</v>
      </c>
      <c r="I39" t="s">
        <v>72</v>
      </c>
      <c r="J39">
        <v>0.26279999999999998</v>
      </c>
      <c r="L39" s="14" t="s">
        <v>404</v>
      </c>
      <c r="M39" s="50">
        <v>19</v>
      </c>
    </row>
    <row r="40" spans="1:13" x14ac:dyDescent="0.25">
      <c r="A40" t="str">
        <f t="shared" si="0"/>
        <v/>
      </c>
      <c r="B40" t="s">
        <v>73</v>
      </c>
      <c r="D40" t="s">
        <v>73</v>
      </c>
      <c r="E40">
        <v>0.85150000000000003</v>
      </c>
      <c r="F40">
        <v>39</v>
      </c>
      <c r="I40" t="s">
        <v>73</v>
      </c>
      <c r="J40">
        <v>0.85150000000000003</v>
      </c>
      <c r="L40" s="427" t="s">
        <v>84</v>
      </c>
      <c r="M40" s="51">
        <v>0.91520000000000001</v>
      </c>
    </row>
    <row r="41" spans="1:13" ht="15.75" thickBot="1" x14ac:dyDescent="0.3">
      <c r="A41" t="str">
        <f t="shared" si="0"/>
        <v/>
      </c>
      <c r="B41" t="s">
        <v>74</v>
      </c>
      <c r="D41" t="s">
        <v>74</v>
      </c>
      <c r="E41">
        <v>0.224</v>
      </c>
      <c r="F41">
        <v>287</v>
      </c>
      <c r="I41" t="s">
        <v>74</v>
      </c>
      <c r="J41">
        <v>0.224</v>
      </c>
      <c r="L41" s="428"/>
      <c r="M41" s="52">
        <v>20</v>
      </c>
    </row>
    <row r="42" spans="1:13" x14ac:dyDescent="0.25">
      <c r="A42" t="str">
        <f t="shared" si="0"/>
        <v/>
      </c>
      <c r="B42" t="s">
        <v>75</v>
      </c>
      <c r="D42" t="s">
        <v>75</v>
      </c>
      <c r="E42">
        <v>0.51829999999999998</v>
      </c>
      <c r="F42">
        <v>156</v>
      </c>
      <c r="I42" t="s">
        <v>75</v>
      </c>
      <c r="J42">
        <v>0.51829999999999998</v>
      </c>
      <c r="L42" s="13" t="s">
        <v>341</v>
      </c>
      <c r="M42" s="53">
        <v>0.91479999999999995</v>
      </c>
    </row>
    <row r="43" spans="1:13" ht="15.75" thickBot="1" x14ac:dyDescent="0.3">
      <c r="A43" t="str">
        <f t="shared" si="0"/>
        <v/>
      </c>
      <c r="B43" t="s">
        <v>76</v>
      </c>
      <c r="D43" t="s">
        <v>76</v>
      </c>
      <c r="E43">
        <v>0.16500000000000001</v>
      </c>
      <c r="F43">
        <v>318</v>
      </c>
      <c r="I43" t="s">
        <v>76</v>
      </c>
      <c r="J43">
        <v>0.16500000000000001</v>
      </c>
      <c r="L43" s="14" t="s">
        <v>404</v>
      </c>
      <c r="M43" s="54">
        <v>21</v>
      </c>
    </row>
    <row r="44" spans="1:13" x14ac:dyDescent="0.25">
      <c r="A44" t="str">
        <f t="shared" si="0"/>
        <v/>
      </c>
      <c r="B44" t="s">
        <v>77</v>
      </c>
      <c r="D44" t="s">
        <v>77</v>
      </c>
      <c r="E44">
        <v>9.1200000000000003E-2</v>
      </c>
      <c r="F44">
        <v>341</v>
      </c>
      <c r="I44" t="s">
        <v>77</v>
      </c>
      <c r="J44">
        <v>9.1200000000000003E-2</v>
      </c>
      <c r="L44" s="13" t="s">
        <v>202</v>
      </c>
      <c r="M44" s="55">
        <v>0.91239999999999999</v>
      </c>
    </row>
    <row r="45" spans="1:13" ht="15.75" thickBot="1" x14ac:dyDescent="0.3">
      <c r="A45" t="str">
        <f t="shared" si="0"/>
        <v/>
      </c>
      <c r="B45" t="s">
        <v>78</v>
      </c>
      <c r="D45" t="s">
        <v>78</v>
      </c>
      <c r="E45">
        <v>0.36759999999999998</v>
      </c>
      <c r="F45">
        <v>225</v>
      </c>
      <c r="I45" t="s">
        <v>78</v>
      </c>
      <c r="J45">
        <v>0.36759999999999998</v>
      </c>
      <c r="L45" s="14" t="s">
        <v>409</v>
      </c>
      <c r="M45" s="56">
        <v>22</v>
      </c>
    </row>
    <row r="46" spans="1:13" x14ac:dyDescent="0.25">
      <c r="A46" t="str">
        <f t="shared" si="0"/>
        <v/>
      </c>
      <c r="B46" t="s">
        <v>79</v>
      </c>
      <c r="D46" t="s">
        <v>79</v>
      </c>
      <c r="E46">
        <v>0.1719</v>
      </c>
      <c r="F46">
        <v>316</v>
      </c>
      <c r="I46" t="s">
        <v>79</v>
      </c>
      <c r="J46">
        <v>0.1719</v>
      </c>
      <c r="L46" s="427" t="s">
        <v>156</v>
      </c>
      <c r="M46" s="57">
        <v>0.91220000000000001</v>
      </c>
    </row>
    <row r="47" spans="1:13" ht="15.75" thickBot="1" x14ac:dyDescent="0.3">
      <c r="A47" t="str">
        <f t="shared" si="0"/>
        <v/>
      </c>
      <c r="B47" t="s">
        <v>80</v>
      </c>
      <c r="D47" t="s">
        <v>80</v>
      </c>
      <c r="E47">
        <v>0.38940000000000002</v>
      </c>
      <c r="F47">
        <v>212</v>
      </c>
      <c r="I47" t="s">
        <v>80</v>
      </c>
      <c r="J47">
        <v>0.38940000000000002</v>
      </c>
      <c r="L47" s="428"/>
      <c r="M47" s="58">
        <v>23</v>
      </c>
    </row>
    <row r="48" spans="1:13" x14ac:dyDescent="0.25">
      <c r="A48" t="str">
        <f t="shared" si="0"/>
        <v/>
      </c>
      <c r="B48" t="s">
        <v>81</v>
      </c>
      <c r="D48" t="s">
        <v>81</v>
      </c>
      <c r="E48">
        <v>0.82520000000000004</v>
      </c>
      <c r="F48">
        <v>50</v>
      </c>
      <c r="I48" t="s">
        <v>81</v>
      </c>
      <c r="J48">
        <v>0.82520000000000004</v>
      </c>
      <c r="L48" s="13" t="s">
        <v>83</v>
      </c>
      <c r="M48" s="59">
        <v>0.91169999999999995</v>
      </c>
    </row>
    <row r="49" spans="1:13" ht="15.75" thickBot="1" x14ac:dyDescent="0.3">
      <c r="A49" t="str">
        <f t="shared" si="0"/>
        <v/>
      </c>
      <c r="B49" t="s">
        <v>82</v>
      </c>
      <c r="D49" t="s">
        <v>82</v>
      </c>
      <c r="E49">
        <v>0.12180000000000001</v>
      </c>
      <c r="F49">
        <v>331</v>
      </c>
      <c r="I49" t="s">
        <v>82</v>
      </c>
      <c r="J49">
        <v>0.12180000000000001</v>
      </c>
      <c r="L49" s="14" t="s">
        <v>403</v>
      </c>
      <c r="M49" s="60">
        <v>24</v>
      </c>
    </row>
    <row r="50" spans="1:13" x14ac:dyDescent="0.25">
      <c r="A50" t="str">
        <f t="shared" si="0"/>
        <v/>
      </c>
      <c r="B50" t="s">
        <v>83</v>
      </c>
      <c r="D50" t="s">
        <v>83</v>
      </c>
      <c r="E50">
        <v>0.91169999999999995</v>
      </c>
      <c r="F50">
        <v>24</v>
      </c>
      <c r="I50" t="s">
        <v>83</v>
      </c>
      <c r="J50">
        <v>0.91169999999999995</v>
      </c>
      <c r="L50" s="13" t="s">
        <v>200</v>
      </c>
      <c r="M50" s="61">
        <v>0.91069999999999995</v>
      </c>
    </row>
    <row r="51" spans="1:13" ht="15.75" thickBot="1" x14ac:dyDescent="0.3">
      <c r="A51" t="str">
        <f t="shared" si="0"/>
        <v/>
      </c>
      <c r="B51" t="s">
        <v>84</v>
      </c>
      <c r="D51" t="s">
        <v>84</v>
      </c>
      <c r="E51">
        <v>0.91520000000000001</v>
      </c>
      <c r="F51">
        <v>20</v>
      </c>
      <c r="I51" t="s">
        <v>84</v>
      </c>
      <c r="J51">
        <v>0.91520000000000001</v>
      </c>
      <c r="L51" s="14" t="s">
        <v>412</v>
      </c>
      <c r="M51" s="62">
        <v>25</v>
      </c>
    </row>
    <row r="52" spans="1:13" ht="15.75" thickBot="1" x14ac:dyDescent="0.3">
      <c r="A52" t="str">
        <f t="shared" si="0"/>
        <v/>
      </c>
      <c r="B52" t="s">
        <v>85</v>
      </c>
      <c r="D52" t="s">
        <v>85</v>
      </c>
      <c r="E52">
        <v>0.2581</v>
      </c>
      <c r="F52">
        <v>272</v>
      </c>
      <c r="I52" t="s">
        <v>85</v>
      </c>
      <c r="J52">
        <v>0.2581</v>
      </c>
      <c r="L52" s="63" t="s">
        <v>23</v>
      </c>
      <c r="M52" s="64" t="s">
        <v>407</v>
      </c>
    </row>
    <row r="53" spans="1:13" x14ac:dyDescent="0.25">
      <c r="A53" t="str">
        <f t="shared" si="0"/>
        <v/>
      </c>
      <c r="B53" t="s">
        <v>86</v>
      </c>
      <c r="D53" t="s">
        <v>86</v>
      </c>
      <c r="E53">
        <v>0.32819999999999999</v>
      </c>
      <c r="F53">
        <v>245</v>
      </c>
      <c r="I53" t="s">
        <v>86</v>
      </c>
      <c r="J53">
        <v>0.32819999999999999</v>
      </c>
      <c r="L53" s="13" t="s">
        <v>123</v>
      </c>
      <c r="M53" s="65">
        <v>0.90480000000000005</v>
      </c>
    </row>
    <row r="54" spans="1:13" ht="15.75" thickBot="1" x14ac:dyDescent="0.3">
      <c r="A54" t="str">
        <f t="shared" si="0"/>
        <v/>
      </c>
      <c r="B54" t="s">
        <v>87</v>
      </c>
      <c r="D54" t="s">
        <v>87</v>
      </c>
      <c r="E54">
        <v>0.1794</v>
      </c>
      <c r="F54">
        <v>312</v>
      </c>
      <c r="I54" t="s">
        <v>87</v>
      </c>
      <c r="J54">
        <v>0.1794</v>
      </c>
      <c r="L54" s="14" t="s">
        <v>395</v>
      </c>
      <c r="M54" s="66">
        <v>26</v>
      </c>
    </row>
    <row r="55" spans="1:13" x14ac:dyDescent="0.25">
      <c r="A55" t="str">
        <f t="shared" si="0"/>
        <v/>
      </c>
      <c r="B55" t="s">
        <v>88</v>
      </c>
      <c r="D55" t="s">
        <v>88</v>
      </c>
      <c r="E55">
        <v>0.63229999999999997</v>
      </c>
      <c r="F55">
        <v>113</v>
      </c>
      <c r="I55" t="s">
        <v>88</v>
      </c>
      <c r="J55">
        <v>0.63229999999999997</v>
      </c>
      <c r="L55" s="13" t="s">
        <v>245</v>
      </c>
      <c r="M55" s="67">
        <v>0.90469999999999995</v>
      </c>
    </row>
    <row r="56" spans="1:13" ht="15.75" thickBot="1" x14ac:dyDescent="0.3">
      <c r="A56" t="str">
        <f t="shared" si="0"/>
        <v/>
      </c>
      <c r="B56" t="s">
        <v>89</v>
      </c>
      <c r="D56" t="s">
        <v>89</v>
      </c>
      <c r="E56">
        <v>0.75080000000000002</v>
      </c>
      <c r="F56">
        <v>74</v>
      </c>
      <c r="I56" t="s">
        <v>89</v>
      </c>
      <c r="J56">
        <v>0.75080000000000002</v>
      </c>
      <c r="L56" s="14" t="s">
        <v>419</v>
      </c>
      <c r="M56" s="68">
        <v>27</v>
      </c>
    </row>
    <row r="57" spans="1:13" x14ac:dyDescent="0.25">
      <c r="A57" t="str">
        <f t="shared" si="0"/>
        <v/>
      </c>
      <c r="B57" t="s">
        <v>90</v>
      </c>
      <c r="D57" t="s">
        <v>90</v>
      </c>
      <c r="E57">
        <v>0.60119999999999996</v>
      </c>
      <c r="F57">
        <v>126</v>
      </c>
      <c r="I57" t="s">
        <v>90</v>
      </c>
      <c r="J57">
        <v>0.60119999999999996</v>
      </c>
      <c r="L57" s="13" t="s">
        <v>95</v>
      </c>
      <c r="M57" s="69">
        <v>0.9002</v>
      </c>
    </row>
    <row r="58" spans="1:13" ht="15.75" thickBot="1" x14ac:dyDescent="0.3">
      <c r="A58" t="str">
        <f t="shared" si="0"/>
        <v/>
      </c>
      <c r="B58" t="s">
        <v>91</v>
      </c>
      <c r="D58" t="s">
        <v>91</v>
      </c>
      <c r="E58">
        <v>0.3705</v>
      </c>
      <c r="F58">
        <v>222</v>
      </c>
      <c r="I58" t="s">
        <v>91</v>
      </c>
      <c r="J58">
        <v>0.3705</v>
      </c>
      <c r="L58" s="14" t="s">
        <v>394</v>
      </c>
      <c r="M58" s="70">
        <v>28</v>
      </c>
    </row>
    <row r="59" spans="1:13" x14ac:dyDescent="0.25">
      <c r="A59" t="str">
        <f t="shared" si="0"/>
        <v/>
      </c>
      <c r="B59" t="s">
        <v>92</v>
      </c>
      <c r="D59" t="s">
        <v>92</v>
      </c>
      <c r="E59">
        <v>0.58760000000000001</v>
      </c>
      <c r="F59">
        <v>131</v>
      </c>
      <c r="I59" t="s">
        <v>92</v>
      </c>
      <c r="J59">
        <v>0.58760000000000001</v>
      </c>
      <c r="L59" s="13" t="s">
        <v>376</v>
      </c>
      <c r="M59" s="71">
        <v>0.89790000000000003</v>
      </c>
    </row>
    <row r="60" spans="1:13" ht="15.75" thickBot="1" x14ac:dyDescent="0.3">
      <c r="A60" t="str">
        <f t="shared" si="0"/>
        <v/>
      </c>
      <c r="B60" t="s">
        <v>93</v>
      </c>
      <c r="D60" t="s">
        <v>93</v>
      </c>
      <c r="E60">
        <v>2.46E-2</v>
      </c>
      <c r="F60">
        <v>350</v>
      </c>
      <c r="I60" t="s">
        <v>93</v>
      </c>
      <c r="J60">
        <v>2.46E-2</v>
      </c>
      <c r="L60" s="14" t="s">
        <v>390</v>
      </c>
      <c r="M60" s="72">
        <v>29</v>
      </c>
    </row>
    <row r="61" spans="1:13" x14ac:dyDescent="0.25">
      <c r="A61" t="str">
        <f t="shared" si="0"/>
        <v/>
      </c>
      <c r="B61" t="s">
        <v>94</v>
      </c>
      <c r="D61" t="s">
        <v>94</v>
      </c>
      <c r="E61">
        <v>0.27239999999999998</v>
      </c>
      <c r="F61">
        <v>265</v>
      </c>
      <c r="I61" t="s">
        <v>94</v>
      </c>
      <c r="J61">
        <v>0.27239999999999998</v>
      </c>
      <c r="L61" s="13" t="s">
        <v>297</v>
      </c>
      <c r="M61" s="73">
        <v>0.89570000000000005</v>
      </c>
    </row>
    <row r="62" spans="1:13" ht="15.75" thickBot="1" x14ac:dyDescent="0.3">
      <c r="A62" t="str">
        <f t="shared" si="0"/>
        <v/>
      </c>
      <c r="B62" t="s">
        <v>95</v>
      </c>
      <c r="D62" t="s">
        <v>95</v>
      </c>
      <c r="E62">
        <v>0.9002</v>
      </c>
      <c r="F62">
        <v>28</v>
      </c>
      <c r="I62" t="s">
        <v>95</v>
      </c>
      <c r="J62">
        <v>0.9002</v>
      </c>
      <c r="L62" s="14" t="s">
        <v>405</v>
      </c>
      <c r="M62" s="74">
        <v>30</v>
      </c>
    </row>
    <row r="63" spans="1:13" x14ac:dyDescent="0.25">
      <c r="A63" t="str">
        <f t="shared" si="0"/>
        <v/>
      </c>
      <c r="B63" t="s">
        <v>96</v>
      </c>
      <c r="D63" t="s">
        <v>96</v>
      </c>
      <c r="E63">
        <v>0.18360000000000001</v>
      </c>
      <c r="F63">
        <v>309</v>
      </c>
      <c r="I63" t="s">
        <v>96</v>
      </c>
      <c r="J63">
        <v>0.18360000000000001</v>
      </c>
      <c r="L63" s="13" t="s">
        <v>367</v>
      </c>
      <c r="M63" s="75">
        <v>0.89270000000000005</v>
      </c>
    </row>
    <row r="64" spans="1:13" ht="15.75" thickBot="1" x14ac:dyDescent="0.3">
      <c r="A64" t="str">
        <f t="shared" si="0"/>
        <v/>
      </c>
      <c r="B64" t="s">
        <v>97</v>
      </c>
      <c r="D64" t="s">
        <v>97</v>
      </c>
      <c r="E64">
        <v>0.7893</v>
      </c>
      <c r="F64">
        <v>63</v>
      </c>
      <c r="I64" t="s">
        <v>97</v>
      </c>
      <c r="J64">
        <v>0.7893</v>
      </c>
      <c r="L64" s="14" t="s">
        <v>406</v>
      </c>
      <c r="M64" s="76">
        <v>31</v>
      </c>
    </row>
    <row r="65" spans="1:13" x14ac:dyDescent="0.25">
      <c r="A65" t="str">
        <f t="shared" si="0"/>
        <v/>
      </c>
      <c r="B65" t="s">
        <v>98</v>
      </c>
      <c r="D65" t="s">
        <v>98</v>
      </c>
      <c r="E65">
        <v>0.81059999999999999</v>
      </c>
      <c r="F65">
        <v>56</v>
      </c>
      <c r="I65" t="s">
        <v>98</v>
      </c>
      <c r="J65">
        <v>0.81059999999999999</v>
      </c>
      <c r="L65" s="13" t="s">
        <v>160</v>
      </c>
      <c r="M65" s="77">
        <v>0.89149999999999996</v>
      </c>
    </row>
    <row r="66" spans="1:13" ht="15.75" thickBot="1" x14ac:dyDescent="0.3">
      <c r="A66" t="str">
        <f t="shared" si="0"/>
        <v/>
      </c>
      <c r="B66" t="s">
        <v>99</v>
      </c>
      <c r="D66" t="s">
        <v>99</v>
      </c>
      <c r="E66">
        <v>0.31719999999999998</v>
      </c>
      <c r="F66">
        <v>247</v>
      </c>
      <c r="I66" t="s">
        <v>99</v>
      </c>
      <c r="J66">
        <v>0.31719999999999998</v>
      </c>
      <c r="L66" s="14" t="s">
        <v>392</v>
      </c>
      <c r="M66" s="78">
        <v>32</v>
      </c>
    </row>
    <row r="67" spans="1:13" x14ac:dyDescent="0.25">
      <c r="A67" t="str">
        <f t="shared" ref="A67:A130" si="1">IF(B67=D67,"","BAD")</f>
        <v/>
      </c>
      <c r="B67" t="s">
        <v>100</v>
      </c>
      <c r="D67" t="s">
        <v>100</v>
      </c>
      <c r="E67">
        <v>9.3799999999999994E-2</v>
      </c>
      <c r="F67">
        <v>337</v>
      </c>
      <c r="I67" t="s">
        <v>100</v>
      </c>
      <c r="J67">
        <v>9.3799999999999994E-2</v>
      </c>
      <c r="L67" s="13" t="s">
        <v>192</v>
      </c>
      <c r="M67" s="79">
        <v>0.88280000000000003</v>
      </c>
    </row>
    <row r="68" spans="1:13" ht="15.75" thickBot="1" x14ac:dyDescent="0.3">
      <c r="A68" t="str">
        <f t="shared" si="1"/>
        <v/>
      </c>
      <c r="B68" t="s">
        <v>101</v>
      </c>
      <c r="D68" t="s">
        <v>101</v>
      </c>
      <c r="E68">
        <v>0.41570000000000001</v>
      </c>
      <c r="F68">
        <v>200</v>
      </c>
      <c r="I68" t="s">
        <v>101</v>
      </c>
      <c r="J68">
        <v>0.41570000000000001</v>
      </c>
      <c r="L68" s="14" t="s">
        <v>408</v>
      </c>
      <c r="M68" s="80">
        <v>33</v>
      </c>
    </row>
    <row r="69" spans="1:13" x14ac:dyDescent="0.25">
      <c r="A69" t="str">
        <f t="shared" si="1"/>
        <v/>
      </c>
      <c r="B69" t="s">
        <v>102</v>
      </c>
      <c r="D69" t="s">
        <v>102</v>
      </c>
      <c r="E69">
        <v>0.40260000000000001</v>
      </c>
      <c r="F69">
        <v>207</v>
      </c>
      <c r="I69" t="s">
        <v>102</v>
      </c>
      <c r="J69">
        <v>0.40260000000000001</v>
      </c>
      <c r="L69" s="13" t="s">
        <v>295</v>
      </c>
      <c r="M69" s="81">
        <v>0.88060000000000005</v>
      </c>
    </row>
    <row r="70" spans="1:13" ht="15.75" thickBot="1" x14ac:dyDescent="0.3">
      <c r="A70" t="str">
        <f t="shared" si="1"/>
        <v/>
      </c>
      <c r="B70" t="s">
        <v>103</v>
      </c>
      <c r="D70" t="s">
        <v>103</v>
      </c>
      <c r="E70">
        <v>0.22009999999999999</v>
      </c>
      <c r="F70">
        <v>290</v>
      </c>
      <c r="I70" t="s">
        <v>103</v>
      </c>
      <c r="J70">
        <v>0.22009999999999999</v>
      </c>
      <c r="L70" s="14" t="s">
        <v>394</v>
      </c>
      <c r="M70" s="82">
        <v>34</v>
      </c>
    </row>
    <row r="71" spans="1:13" x14ac:dyDescent="0.25">
      <c r="A71" t="str">
        <f t="shared" si="1"/>
        <v/>
      </c>
      <c r="B71" t="s">
        <v>104</v>
      </c>
      <c r="D71" t="s">
        <v>104</v>
      </c>
      <c r="E71">
        <v>0.34739999999999999</v>
      </c>
      <c r="F71">
        <v>235</v>
      </c>
      <c r="I71" t="s">
        <v>104</v>
      </c>
      <c r="J71">
        <v>0.34739999999999999</v>
      </c>
      <c r="L71" s="13" t="s">
        <v>167</v>
      </c>
      <c r="M71" s="83">
        <v>0.87539999999999996</v>
      </c>
    </row>
    <row r="72" spans="1:13" ht="15.75" thickBot="1" x14ac:dyDescent="0.3">
      <c r="A72" t="str">
        <f t="shared" si="1"/>
        <v/>
      </c>
      <c r="B72" t="s">
        <v>105</v>
      </c>
      <c r="D72" t="s">
        <v>105</v>
      </c>
      <c r="E72">
        <v>0.30780000000000002</v>
      </c>
      <c r="F72">
        <v>252</v>
      </c>
      <c r="I72" t="s">
        <v>105</v>
      </c>
      <c r="J72">
        <v>0.30780000000000002</v>
      </c>
      <c r="L72" s="14" t="s">
        <v>417</v>
      </c>
      <c r="M72" s="84">
        <v>35</v>
      </c>
    </row>
    <row r="73" spans="1:13" x14ac:dyDescent="0.25">
      <c r="A73" t="str">
        <f t="shared" si="1"/>
        <v/>
      </c>
      <c r="B73" t="s">
        <v>106</v>
      </c>
      <c r="D73" t="s">
        <v>106</v>
      </c>
      <c r="E73">
        <v>0.95950000000000002</v>
      </c>
      <c r="F73">
        <v>6</v>
      </c>
      <c r="I73" t="s">
        <v>106</v>
      </c>
      <c r="J73">
        <v>0.95950000000000002</v>
      </c>
      <c r="L73" s="427" t="s">
        <v>147</v>
      </c>
      <c r="M73" s="85">
        <v>0.87280000000000002</v>
      </c>
    </row>
    <row r="74" spans="1:13" ht="15.75" thickBot="1" x14ac:dyDescent="0.3">
      <c r="A74" t="str">
        <f t="shared" si="1"/>
        <v/>
      </c>
      <c r="B74" t="s">
        <v>107</v>
      </c>
      <c r="D74" t="s">
        <v>107</v>
      </c>
      <c r="E74">
        <v>0.38690000000000002</v>
      </c>
      <c r="F74">
        <v>214</v>
      </c>
      <c r="I74" t="s">
        <v>107</v>
      </c>
      <c r="J74">
        <v>0.38690000000000002</v>
      </c>
      <c r="L74" s="428"/>
      <c r="M74" s="86">
        <v>36</v>
      </c>
    </row>
    <row r="75" spans="1:13" x14ac:dyDescent="0.25">
      <c r="A75" t="str">
        <f t="shared" si="1"/>
        <v/>
      </c>
      <c r="B75" t="s">
        <v>108</v>
      </c>
      <c r="D75" t="s">
        <v>108</v>
      </c>
      <c r="E75">
        <v>0.47939999999999999</v>
      </c>
      <c r="F75">
        <v>168</v>
      </c>
      <c r="I75" t="s">
        <v>108</v>
      </c>
      <c r="J75">
        <v>0.47939999999999999</v>
      </c>
      <c r="L75" s="13" t="s">
        <v>206</v>
      </c>
      <c r="M75" s="87">
        <v>0.87070000000000003</v>
      </c>
    </row>
    <row r="76" spans="1:13" ht="15.75" thickBot="1" x14ac:dyDescent="0.3">
      <c r="A76" t="str">
        <f t="shared" si="1"/>
        <v/>
      </c>
      <c r="B76" t="s">
        <v>109</v>
      </c>
      <c r="D76" t="s">
        <v>109</v>
      </c>
      <c r="E76">
        <v>0.79110000000000003</v>
      </c>
      <c r="F76">
        <v>61</v>
      </c>
      <c r="I76" t="s">
        <v>109</v>
      </c>
      <c r="J76">
        <v>0.79110000000000003</v>
      </c>
      <c r="L76" s="14" t="s">
        <v>416</v>
      </c>
      <c r="M76" s="88">
        <v>37</v>
      </c>
    </row>
    <row r="77" spans="1:13" x14ac:dyDescent="0.25">
      <c r="A77" t="str">
        <f t="shared" si="1"/>
        <v/>
      </c>
      <c r="B77" t="s">
        <v>110</v>
      </c>
      <c r="D77" t="s">
        <v>110</v>
      </c>
      <c r="E77">
        <v>0.54149999999999998</v>
      </c>
      <c r="F77">
        <v>146</v>
      </c>
      <c r="I77" t="s">
        <v>110</v>
      </c>
      <c r="J77">
        <v>0.54149999999999998</v>
      </c>
      <c r="L77" s="13" t="s">
        <v>255</v>
      </c>
      <c r="M77" s="89">
        <v>0.85829999999999995</v>
      </c>
    </row>
    <row r="78" spans="1:13" ht="15.75" thickBot="1" x14ac:dyDescent="0.3">
      <c r="A78" t="str">
        <f t="shared" si="1"/>
        <v/>
      </c>
      <c r="B78" t="s">
        <v>111</v>
      </c>
      <c r="D78" t="s">
        <v>111</v>
      </c>
      <c r="E78">
        <v>0.37840000000000001</v>
      </c>
      <c r="F78">
        <v>219</v>
      </c>
      <c r="I78" t="s">
        <v>111</v>
      </c>
      <c r="J78">
        <v>0.37840000000000001</v>
      </c>
      <c r="L78" s="14" t="s">
        <v>399</v>
      </c>
      <c r="M78" s="90">
        <v>38</v>
      </c>
    </row>
    <row r="79" spans="1:13" x14ac:dyDescent="0.25">
      <c r="A79" t="str">
        <f t="shared" si="1"/>
        <v/>
      </c>
      <c r="B79" t="s">
        <v>112</v>
      </c>
      <c r="D79" t="s">
        <v>112</v>
      </c>
      <c r="E79">
        <v>0.5504</v>
      </c>
      <c r="F79">
        <v>143</v>
      </c>
      <c r="I79" t="s">
        <v>112</v>
      </c>
      <c r="J79">
        <v>0.5504</v>
      </c>
      <c r="L79" s="427" t="s">
        <v>73</v>
      </c>
      <c r="M79" s="91">
        <v>0.85150000000000003</v>
      </c>
    </row>
    <row r="80" spans="1:13" ht="15.75" thickBot="1" x14ac:dyDescent="0.3">
      <c r="A80" t="str">
        <f t="shared" si="1"/>
        <v/>
      </c>
      <c r="B80" t="s">
        <v>113</v>
      </c>
      <c r="D80" t="s">
        <v>113</v>
      </c>
      <c r="E80">
        <v>0.35189999999999999</v>
      </c>
      <c r="F80">
        <v>232</v>
      </c>
      <c r="I80" t="s">
        <v>113</v>
      </c>
      <c r="J80">
        <v>0.35189999999999999</v>
      </c>
      <c r="L80" s="428"/>
      <c r="M80" s="92">
        <v>39</v>
      </c>
    </row>
    <row r="81" spans="1:13" x14ac:dyDescent="0.25">
      <c r="A81" t="str">
        <f t="shared" si="1"/>
        <v/>
      </c>
      <c r="B81" t="s">
        <v>114</v>
      </c>
      <c r="D81" t="s">
        <v>114</v>
      </c>
      <c r="E81">
        <v>0.52990000000000004</v>
      </c>
      <c r="F81">
        <v>152</v>
      </c>
      <c r="I81" t="s">
        <v>114</v>
      </c>
      <c r="J81">
        <v>0.52990000000000004</v>
      </c>
      <c r="L81" s="427" t="s">
        <v>324</v>
      </c>
      <c r="M81" s="93">
        <v>0.84589999999999999</v>
      </c>
    </row>
    <row r="82" spans="1:13" ht="15.75" thickBot="1" x14ac:dyDescent="0.3">
      <c r="A82" t="str">
        <f t="shared" si="1"/>
        <v/>
      </c>
      <c r="B82" t="s">
        <v>115</v>
      </c>
      <c r="D82" t="s">
        <v>115</v>
      </c>
      <c r="E82">
        <v>0.70240000000000002</v>
      </c>
      <c r="F82">
        <v>91</v>
      </c>
      <c r="I82" t="s">
        <v>115</v>
      </c>
      <c r="J82">
        <v>0.70240000000000002</v>
      </c>
      <c r="L82" s="428"/>
      <c r="M82" s="94">
        <v>40</v>
      </c>
    </row>
    <row r="83" spans="1:13" x14ac:dyDescent="0.25">
      <c r="A83" t="str">
        <f t="shared" si="1"/>
        <v/>
      </c>
      <c r="B83" t="s">
        <v>116</v>
      </c>
      <c r="D83" t="s">
        <v>116</v>
      </c>
      <c r="E83">
        <v>0.48449999999999999</v>
      </c>
      <c r="F83">
        <v>165</v>
      </c>
      <c r="I83" t="s">
        <v>116</v>
      </c>
      <c r="J83">
        <v>0.48449999999999999</v>
      </c>
      <c r="L83" s="427" t="s">
        <v>319</v>
      </c>
      <c r="M83" s="95">
        <v>0.84489999999999998</v>
      </c>
    </row>
    <row r="84" spans="1:13" ht="15.75" thickBot="1" x14ac:dyDescent="0.3">
      <c r="A84" t="str">
        <f t="shared" si="1"/>
        <v/>
      </c>
      <c r="B84" t="s">
        <v>117</v>
      </c>
      <c r="D84" t="s">
        <v>117</v>
      </c>
      <c r="E84">
        <v>0.22170000000000001</v>
      </c>
      <c r="F84">
        <v>288</v>
      </c>
      <c r="I84" t="s">
        <v>117</v>
      </c>
      <c r="J84">
        <v>0.22170000000000001</v>
      </c>
      <c r="L84" s="428"/>
      <c r="M84" s="96">
        <v>41</v>
      </c>
    </row>
    <row r="85" spans="1:13" x14ac:dyDescent="0.25">
      <c r="A85" t="str">
        <f t="shared" si="1"/>
        <v/>
      </c>
      <c r="B85" t="s">
        <v>118</v>
      </c>
      <c r="D85" t="s">
        <v>118</v>
      </c>
      <c r="E85">
        <v>0.26340000000000002</v>
      </c>
      <c r="F85">
        <v>269</v>
      </c>
      <c r="I85" t="s">
        <v>118</v>
      </c>
      <c r="J85">
        <v>0.26340000000000002</v>
      </c>
      <c r="L85" s="427" t="s">
        <v>154</v>
      </c>
      <c r="M85" s="97">
        <v>0.84189999999999998</v>
      </c>
    </row>
    <row r="86" spans="1:13" ht="15.75" thickBot="1" x14ac:dyDescent="0.3">
      <c r="A86" t="str">
        <f t="shared" si="1"/>
        <v/>
      </c>
      <c r="B86" t="s">
        <v>119</v>
      </c>
      <c r="D86" t="s">
        <v>119</v>
      </c>
      <c r="E86">
        <v>0.95240000000000002</v>
      </c>
      <c r="F86">
        <v>9</v>
      </c>
      <c r="I86" t="s">
        <v>119</v>
      </c>
      <c r="J86">
        <v>0.95240000000000002</v>
      </c>
      <c r="L86" s="428"/>
      <c r="M86" s="98">
        <v>42</v>
      </c>
    </row>
    <row r="87" spans="1:13" x14ac:dyDescent="0.25">
      <c r="A87" t="str">
        <f t="shared" si="1"/>
        <v/>
      </c>
      <c r="B87" t="s">
        <v>120</v>
      </c>
      <c r="D87" t="s">
        <v>120</v>
      </c>
      <c r="E87">
        <v>6.3799999999999996E-2</v>
      </c>
      <c r="F87">
        <v>344</v>
      </c>
      <c r="I87" t="s">
        <v>120</v>
      </c>
      <c r="J87">
        <v>6.3799999999999996E-2</v>
      </c>
      <c r="L87" s="427" t="s">
        <v>328</v>
      </c>
      <c r="M87" s="99">
        <v>0.84109999999999996</v>
      </c>
    </row>
    <row r="88" spans="1:13" ht="15.75" thickBot="1" x14ac:dyDescent="0.3">
      <c r="A88" t="str">
        <f t="shared" si="1"/>
        <v/>
      </c>
      <c r="B88" t="s">
        <v>121</v>
      </c>
      <c r="D88" t="s">
        <v>121</v>
      </c>
      <c r="E88">
        <v>0.32829999999999998</v>
      </c>
      <c r="F88">
        <v>244</v>
      </c>
      <c r="I88" t="s">
        <v>121</v>
      </c>
      <c r="J88">
        <v>0.32829999999999998</v>
      </c>
      <c r="L88" s="428"/>
      <c r="M88" s="100">
        <v>43</v>
      </c>
    </row>
    <row r="89" spans="1:13" x14ac:dyDescent="0.25">
      <c r="A89" t="str">
        <f t="shared" si="1"/>
        <v/>
      </c>
      <c r="B89" t="s">
        <v>122</v>
      </c>
      <c r="D89" t="s">
        <v>122</v>
      </c>
      <c r="E89">
        <v>0.71779999999999999</v>
      </c>
      <c r="F89">
        <v>84</v>
      </c>
      <c r="I89" t="s">
        <v>122</v>
      </c>
      <c r="J89">
        <v>0.71779999999999999</v>
      </c>
      <c r="L89" s="13" t="s">
        <v>364</v>
      </c>
      <c r="M89" s="101">
        <v>0.83879999999999999</v>
      </c>
    </row>
    <row r="90" spans="1:13" ht="15.75" thickBot="1" x14ac:dyDescent="0.3">
      <c r="A90" t="str">
        <f t="shared" si="1"/>
        <v/>
      </c>
      <c r="B90" t="s">
        <v>123</v>
      </c>
      <c r="D90" t="s">
        <v>123</v>
      </c>
      <c r="E90">
        <v>0.90480000000000005</v>
      </c>
      <c r="F90">
        <v>26</v>
      </c>
      <c r="I90" t="s">
        <v>123</v>
      </c>
      <c r="J90">
        <v>0.90480000000000005</v>
      </c>
      <c r="L90" s="14" t="s">
        <v>418</v>
      </c>
      <c r="M90" s="102">
        <v>44</v>
      </c>
    </row>
    <row r="91" spans="1:13" x14ac:dyDescent="0.25">
      <c r="A91" t="str">
        <f t="shared" si="1"/>
        <v/>
      </c>
      <c r="B91" t="s">
        <v>124</v>
      </c>
      <c r="D91" t="s">
        <v>124</v>
      </c>
      <c r="E91">
        <v>0.47060000000000002</v>
      </c>
      <c r="F91">
        <v>171</v>
      </c>
      <c r="I91" t="s">
        <v>124</v>
      </c>
      <c r="J91">
        <v>0.47060000000000002</v>
      </c>
      <c r="L91" s="427" t="s">
        <v>250</v>
      </c>
      <c r="M91" s="103">
        <v>0.8377</v>
      </c>
    </row>
    <row r="92" spans="1:13" ht="15.75" thickBot="1" x14ac:dyDescent="0.3">
      <c r="A92" t="str">
        <f t="shared" si="1"/>
        <v/>
      </c>
      <c r="B92" t="s">
        <v>125</v>
      </c>
      <c r="D92" t="s">
        <v>125</v>
      </c>
      <c r="E92">
        <v>0.68330000000000002</v>
      </c>
      <c r="F92">
        <v>99</v>
      </c>
      <c r="I92" t="s">
        <v>125</v>
      </c>
      <c r="J92">
        <v>0.68330000000000002</v>
      </c>
      <c r="L92" s="428"/>
      <c r="M92" s="104">
        <v>45</v>
      </c>
    </row>
    <row r="93" spans="1:13" x14ac:dyDescent="0.25">
      <c r="A93" t="str">
        <f t="shared" si="1"/>
        <v/>
      </c>
      <c r="B93" t="s">
        <v>126</v>
      </c>
      <c r="D93" t="s">
        <v>126</v>
      </c>
      <c r="E93">
        <v>0.55400000000000005</v>
      </c>
      <c r="F93">
        <v>141</v>
      </c>
      <c r="I93" t="s">
        <v>126</v>
      </c>
      <c r="J93">
        <v>0.55400000000000005</v>
      </c>
      <c r="L93" s="427" t="s">
        <v>261</v>
      </c>
      <c r="M93" s="105">
        <v>0.83499999999999996</v>
      </c>
    </row>
    <row r="94" spans="1:13" ht="15.75" thickBot="1" x14ac:dyDescent="0.3">
      <c r="A94" t="str">
        <f t="shared" si="1"/>
        <v/>
      </c>
      <c r="B94" t="s">
        <v>127</v>
      </c>
      <c r="D94" t="s">
        <v>127</v>
      </c>
      <c r="E94">
        <v>0.57909999999999995</v>
      </c>
      <c r="F94">
        <v>133</v>
      </c>
      <c r="I94" t="s">
        <v>127</v>
      </c>
      <c r="J94">
        <v>0.57909999999999995</v>
      </c>
      <c r="L94" s="428"/>
      <c r="M94" s="106">
        <v>46</v>
      </c>
    </row>
    <row r="95" spans="1:13" x14ac:dyDescent="0.25">
      <c r="A95" t="str">
        <f t="shared" si="1"/>
        <v/>
      </c>
      <c r="B95" t="s">
        <v>128</v>
      </c>
      <c r="D95" t="s">
        <v>128</v>
      </c>
      <c r="E95">
        <v>0.44159999999999999</v>
      </c>
      <c r="F95">
        <v>183</v>
      </c>
      <c r="I95" t="s">
        <v>128</v>
      </c>
      <c r="J95">
        <v>0.44159999999999999</v>
      </c>
      <c r="L95" s="13" t="s">
        <v>271</v>
      </c>
      <c r="M95" s="107">
        <v>0.83460000000000001</v>
      </c>
    </row>
    <row r="96" spans="1:13" ht="15.75" thickBot="1" x14ac:dyDescent="0.3">
      <c r="A96" t="str">
        <f t="shared" si="1"/>
        <v/>
      </c>
      <c r="B96" t="s">
        <v>129</v>
      </c>
      <c r="D96" t="s">
        <v>129</v>
      </c>
      <c r="E96">
        <v>0.61439999999999995</v>
      </c>
      <c r="F96">
        <v>121</v>
      </c>
      <c r="I96" t="s">
        <v>129</v>
      </c>
      <c r="J96">
        <v>0.61439999999999995</v>
      </c>
      <c r="L96" s="14" t="s">
        <v>421</v>
      </c>
      <c r="M96" s="108">
        <v>47</v>
      </c>
    </row>
    <row r="97" spans="1:13" x14ac:dyDescent="0.25">
      <c r="A97" t="str">
        <f t="shared" si="1"/>
        <v/>
      </c>
      <c r="B97" t="s">
        <v>130</v>
      </c>
      <c r="D97" t="s">
        <v>130</v>
      </c>
      <c r="E97">
        <v>0.56930000000000003</v>
      </c>
      <c r="F97">
        <v>137</v>
      </c>
      <c r="I97" t="s">
        <v>130</v>
      </c>
      <c r="J97">
        <v>0.56930000000000003</v>
      </c>
      <c r="L97" s="427" t="s">
        <v>317</v>
      </c>
      <c r="M97" s="109">
        <v>0.83430000000000004</v>
      </c>
    </row>
    <row r="98" spans="1:13" ht="15.75" thickBot="1" x14ac:dyDescent="0.3">
      <c r="A98" t="str">
        <f t="shared" si="1"/>
        <v/>
      </c>
      <c r="B98" t="s">
        <v>131</v>
      </c>
      <c r="D98" t="s">
        <v>131</v>
      </c>
      <c r="E98">
        <v>0.79649999999999999</v>
      </c>
      <c r="F98">
        <v>59</v>
      </c>
      <c r="I98" t="s">
        <v>131</v>
      </c>
      <c r="J98">
        <v>0.79649999999999999</v>
      </c>
      <c r="L98" s="428"/>
      <c r="M98" s="110">
        <v>48</v>
      </c>
    </row>
    <row r="99" spans="1:13" x14ac:dyDescent="0.25">
      <c r="A99" t="str">
        <f t="shared" si="1"/>
        <v/>
      </c>
      <c r="B99" t="s">
        <v>132</v>
      </c>
      <c r="D99" t="s">
        <v>132</v>
      </c>
      <c r="E99">
        <v>0.79569999999999996</v>
      </c>
      <c r="F99">
        <v>60</v>
      </c>
      <c r="I99" t="s">
        <v>132</v>
      </c>
      <c r="J99">
        <v>0.79569999999999996</v>
      </c>
      <c r="L99" s="427" t="s">
        <v>316</v>
      </c>
      <c r="M99" s="111">
        <v>0.83</v>
      </c>
    </row>
    <row r="100" spans="1:13" ht="15.75" thickBot="1" x14ac:dyDescent="0.3">
      <c r="A100" t="str">
        <f t="shared" si="1"/>
        <v/>
      </c>
      <c r="B100" t="s">
        <v>133</v>
      </c>
      <c r="D100" t="s">
        <v>133</v>
      </c>
      <c r="E100">
        <v>0.44519999999999998</v>
      </c>
      <c r="F100">
        <v>181</v>
      </c>
      <c r="I100" t="s">
        <v>133</v>
      </c>
      <c r="J100">
        <v>0.44519999999999998</v>
      </c>
      <c r="L100" s="428"/>
      <c r="M100" s="112">
        <v>49</v>
      </c>
    </row>
    <row r="101" spans="1:13" x14ac:dyDescent="0.25">
      <c r="A101" t="str">
        <f t="shared" si="1"/>
        <v/>
      </c>
      <c r="B101" t="s">
        <v>134</v>
      </c>
      <c r="D101" t="s">
        <v>134</v>
      </c>
      <c r="E101">
        <v>0.54290000000000005</v>
      </c>
      <c r="F101">
        <v>145</v>
      </c>
      <c r="I101" t="s">
        <v>134</v>
      </c>
      <c r="J101">
        <v>0.54290000000000005</v>
      </c>
      <c r="L101" s="427" t="s">
        <v>81</v>
      </c>
      <c r="M101" s="113">
        <v>0.82520000000000004</v>
      </c>
    </row>
    <row r="102" spans="1:13" ht="15.75" thickBot="1" x14ac:dyDescent="0.3">
      <c r="A102" t="str">
        <f t="shared" si="1"/>
        <v/>
      </c>
      <c r="B102" t="s">
        <v>135</v>
      </c>
      <c r="D102" t="s">
        <v>135</v>
      </c>
      <c r="E102">
        <v>0.53069999999999995</v>
      </c>
      <c r="F102">
        <v>151</v>
      </c>
      <c r="I102" t="s">
        <v>135</v>
      </c>
      <c r="J102">
        <v>0.53069999999999995</v>
      </c>
      <c r="L102" s="428"/>
      <c r="M102" s="114">
        <v>50</v>
      </c>
    </row>
    <row r="103" spans="1:13" ht="15.75" thickBot="1" x14ac:dyDescent="0.3">
      <c r="A103" t="str">
        <f t="shared" si="1"/>
        <v/>
      </c>
      <c r="B103" s="416" t="s">
        <v>136</v>
      </c>
      <c r="D103" t="s">
        <v>136</v>
      </c>
      <c r="E103">
        <v>0.97070000000000001</v>
      </c>
      <c r="F103">
        <v>2</v>
      </c>
      <c r="I103" t="s">
        <v>136</v>
      </c>
      <c r="J103">
        <v>0.97070000000000001</v>
      </c>
      <c r="L103" s="63" t="s">
        <v>23</v>
      </c>
      <c r="M103" s="64" t="s">
        <v>407</v>
      </c>
    </row>
    <row r="104" spans="1:13" x14ac:dyDescent="0.25">
      <c r="A104" t="str">
        <f t="shared" si="1"/>
        <v/>
      </c>
      <c r="B104" t="s">
        <v>137</v>
      </c>
      <c r="D104" t="s">
        <v>137</v>
      </c>
      <c r="E104">
        <v>6.0900000000000003E-2</v>
      </c>
      <c r="F104">
        <v>345</v>
      </c>
      <c r="I104" t="s">
        <v>137</v>
      </c>
      <c r="J104">
        <v>6.0900000000000003E-2</v>
      </c>
      <c r="L104" s="13" t="s">
        <v>204</v>
      </c>
      <c r="M104" s="115">
        <v>0.81830000000000003</v>
      </c>
    </row>
    <row r="105" spans="1:13" ht="15.75" thickBot="1" x14ac:dyDescent="0.3">
      <c r="A105" t="str">
        <f t="shared" si="1"/>
        <v/>
      </c>
      <c r="B105" t="s">
        <v>138</v>
      </c>
      <c r="D105" t="s">
        <v>138</v>
      </c>
      <c r="E105">
        <v>0.4763</v>
      </c>
      <c r="F105">
        <v>170</v>
      </c>
      <c r="I105" t="s">
        <v>138</v>
      </c>
      <c r="J105">
        <v>0.4763</v>
      </c>
      <c r="L105" s="14" t="s">
        <v>423</v>
      </c>
      <c r="M105" s="116">
        <v>51</v>
      </c>
    </row>
    <row r="106" spans="1:13" x14ac:dyDescent="0.25">
      <c r="A106" t="str">
        <f t="shared" si="1"/>
        <v/>
      </c>
      <c r="B106" t="s">
        <v>139</v>
      </c>
      <c r="D106" t="s">
        <v>139</v>
      </c>
      <c r="E106">
        <v>0.34179999999999999</v>
      </c>
      <c r="F106">
        <v>236</v>
      </c>
      <c r="I106" t="s">
        <v>139</v>
      </c>
      <c r="J106">
        <v>0.34179999999999999</v>
      </c>
      <c r="L106" s="13" t="s">
        <v>347</v>
      </c>
      <c r="M106" s="117">
        <v>0.81320000000000003</v>
      </c>
    </row>
    <row r="107" spans="1:13" ht="15.75" thickBot="1" x14ac:dyDescent="0.3">
      <c r="A107" t="str">
        <f t="shared" si="1"/>
        <v/>
      </c>
      <c r="B107" t="s">
        <v>140</v>
      </c>
      <c r="D107" t="s">
        <v>140</v>
      </c>
      <c r="E107">
        <v>0.13159999999999999</v>
      </c>
      <c r="F107">
        <v>328</v>
      </c>
      <c r="I107" t="s">
        <v>140</v>
      </c>
      <c r="J107">
        <v>0.13159999999999999</v>
      </c>
      <c r="L107" s="14" t="s">
        <v>420</v>
      </c>
      <c r="M107" s="118">
        <v>52</v>
      </c>
    </row>
    <row r="108" spans="1:13" x14ac:dyDescent="0.25">
      <c r="A108" t="str">
        <f t="shared" si="1"/>
        <v/>
      </c>
      <c r="B108" t="s">
        <v>141</v>
      </c>
      <c r="D108" t="s">
        <v>141</v>
      </c>
      <c r="E108">
        <v>0.17280000000000001</v>
      </c>
      <c r="F108">
        <v>315</v>
      </c>
      <c r="I108" t="s">
        <v>141</v>
      </c>
      <c r="J108">
        <v>0.17280000000000001</v>
      </c>
      <c r="L108" s="13" t="s">
        <v>267</v>
      </c>
      <c r="M108" s="119">
        <v>0.8115</v>
      </c>
    </row>
    <row r="109" spans="1:13" ht="15.75" thickBot="1" x14ac:dyDescent="0.3">
      <c r="A109" t="str">
        <f t="shared" si="1"/>
        <v/>
      </c>
      <c r="B109" t="s">
        <v>142</v>
      </c>
      <c r="D109" t="s">
        <v>142</v>
      </c>
      <c r="E109">
        <v>0.60160000000000002</v>
      </c>
      <c r="F109">
        <v>124</v>
      </c>
      <c r="I109" t="s">
        <v>142</v>
      </c>
      <c r="J109">
        <v>0.60160000000000002</v>
      </c>
      <c r="L109" s="14" t="s">
        <v>406</v>
      </c>
      <c r="M109" s="120">
        <v>53</v>
      </c>
    </row>
    <row r="110" spans="1:13" x14ac:dyDescent="0.25">
      <c r="A110" t="str">
        <f t="shared" si="1"/>
        <v/>
      </c>
      <c r="B110" t="s">
        <v>143</v>
      </c>
      <c r="D110" t="s">
        <v>143</v>
      </c>
      <c r="E110">
        <v>0.29680000000000001</v>
      </c>
      <c r="F110">
        <v>258</v>
      </c>
      <c r="I110" t="s">
        <v>143</v>
      </c>
      <c r="J110">
        <v>0.29680000000000001</v>
      </c>
      <c r="L110" s="13" t="s">
        <v>349</v>
      </c>
      <c r="M110" s="121">
        <v>0.81140000000000001</v>
      </c>
    </row>
    <row r="111" spans="1:13" ht="15.75" thickBot="1" x14ac:dyDescent="0.3">
      <c r="A111" t="str">
        <f t="shared" si="1"/>
        <v/>
      </c>
      <c r="B111" t="s">
        <v>144</v>
      </c>
      <c r="D111" t="s">
        <v>144</v>
      </c>
      <c r="E111">
        <v>0.19839999999999999</v>
      </c>
      <c r="F111">
        <v>300</v>
      </c>
      <c r="I111" t="s">
        <v>144</v>
      </c>
      <c r="J111">
        <v>0.19839999999999999</v>
      </c>
      <c r="L111" s="14" t="s">
        <v>421</v>
      </c>
      <c r="M111" s="122">
        <v>54</v>
      </c>
    </row>
    <row r="112" spans="1:13" x14ac:dyDescent="0.25">
      <c r="A112" t="str">
        <f t="shared" si="1"/>
        <v/>
      </c>
      <c r="B112" t="s">
        <v>145</v>
      </c>
      <c r="D112" t="s">
        <v>145</v>
      </c>
      <c r="E112">
        <v>0.46510000000000001</v>
      </c>
      <c r="F112">
        <v>175</v>
      </c>
      <c r="I112" t="s">
        <v>145</v>
      </c>
      <c r="J112">
        <v>0.46510000000000001</v>
      </c>
      <c r="L112" s="427" t="s">
        <v>51</v>
      </c>
      <c r="M112" s="123">
        <v>0.81130000000000002</v>
      </c>
    </row>
    <row r="113" spans="1:13" ht="15.75" thickBot="1" x14ac:dyDescent="0.3">
      <c r="A113" t="str">
        <f t="shared" si="1"/>
        <v/>
      </c>
      <c r="B113" t="s">
        <v>146</v>
      </c>
      <c r="D113" t="s">
        <v>146</v>
      </c>
      <c r="E113">
        <v>0.43269999999999997</v>
      </c>
      <c r="F113">
        <v>189</v>
      </c>
      <c r="I113" t="s">
        <v>146</v>
      </c>
      <c r="J113">
        <v>0.43269999999999997</v>
      </c>
      <c r="L113" s="428"/>
      <c r="M113" s="124">
        <v>55</v>
      </c>
    </row>
    <row r="114" spans="1:13" x14ac:dyDescent="0.25">
      <c r="A114" t="str">
        <f t="shared" si="1"/>
        <v/>
      </c>
      <c r="B114" t="s">
        <v>147</v>
      </c>
      <c r="D114" t="s">
        <v>147</v>
      </c>
      <c r="E114">
        <v>0.87280000000000002</v>
      </c>
      <c r="F114">
        <v>36</v>
      </c>
      <c r="I114" t="s">
        <v>147</v>
      </c>
      <c r="J114">
        <v>0.87280000000000002</v>
      </c>
      <c r="L114" s="13" t="s">
        <v>98</v>
      </c>
      <c r="M114" s="125">
        <v>0.81059999999999999</v>
      </c>
    </row>
    <row r="115" spans="1:13" ht="15.75" thickBot="1" x14ac:dyDescent="0.3">
      <c r="A115" t="str">
        <f t="shared" si="1"/>
        <v>BAD</v>
      </c>
      <c r="B115" t="s">
        <v>148</v>
      </c>
      <c r="D115" t="s">
        <v>428</v>
      </c>
      <c r="E115">
        <v>0.37440000000000001</v>
      </c>
      <c r="F115">
        <v>221</v>
      </c>
      <c r="I115" t="s">
        <v>428</v>
      </c>
      <c r="J115">
        <v>0.37440000000000001</v>
      </c>
      <c r="L115" s="14" t="s">
        <v>415</v>
      </c>
      <c r="M115" s="126">
        <v>56</v>
      </c>
    </row>
    <row r="116" spans="1:13" x14ac:dyDescent="0.25">
      <c r="A116" t="str">
        <f t="shared" si="1"/>
        <v/>
      </c>
      <c r="B116" t="s">
        <v>149</v>
      </c>
      <c r="D116" t="s">
        <v>149</v>
      </c>
      <c r="E116">
        <v>9.1399999999999995E-2</v>
      </c>
      <c r="F116">
        <v>340</v>
      </c>
      <c r="I116" t="s">
        <v>149</v>
      </c>
      <c r="J116">
        <v>9.1399999999999995E-2</v>
      </c>
      <c r="L116" s="427" t="s">
        <v>351</v>
      </c>
      <c r="M116" s="127">
        <v>0.80489999999999995</v>
      </c>
    </row>
    <row r="117" spans="1:13" ht="15.75" thickBot="1" x14ac:dyDescent="0.3">
      <c r="A117" t="str">
        <f t="shared" si="1"/>
        <v/>
      </c>
      <c r="B117" t="s">
        <v>150</v>
      </c>
      <c r="D117" t="s">
        <v>150</v>
      </c>
      <c r="E117">
        <v>0.30840000000000001</v>
      </c>
      <c r="F117">
        <v>251</v>
      </c>
      <c r="I117" t="s">
        <v>150</v>
      </c>
      <c r="J117">
        <v>0.30840000000000001</v>
      </c>
      <c r="L117" s="428"/>
      <c r="M117" s="128">
        <v>57</v>
      </c>
    </row>
    <row r="118" spans="1:13" x14ac:dyDescent="0.25">
      <c r="A118" t="str">
        <f t="shared" si="1"/>
        <v/>
      </c>
      <c r="B118" t="s">
        <v>151</v>
      </c>
      <c r="D118" t="s">
        <v>151</v>
      </c>
      <c r="E118">
        <v>0.22989999999999999</v>
      </c>
      <c r="F118">
        <v>283</v>
      </c>
      <c r="I118" t="s">
        <v>151</v>
      </c>
      <c r="J118">
        <v>0.22989999999999999</v>
      </c>
      <c r="L118" s="13" t="s">
        <v>47</v>
      </c>
      <c r="M118" s="129">
        <v>0.8</v>
      </c>
    </row>
    <row r="119" spans="1:13" ht="15.75" thickBot="1" x14ac:dyDescent="0.3">
      <c r="A119" t="str">
        <f t="shared" si="1"/>
        <v/>
      </c>
      <c r="B119" t="s">
        <v>152</v>
      </c>
      <c r="D119" t="s">
        <v>152</v>
      </c>
      <c r="E119">
        <v>0.75160000000000005</v>
      </c>
      <c r="F119">
        <v>73</v>
      </c>
      <c r="I119" t="s">
        <v>152</v>
      </c>
      <c r="J119">
        <v>0.75160000000000005</v>
      </c>
      <c r="L119" s="14" t="s">
        <v>419</v>
      </c>
      <c r="M119" s="130">
        <v>58</v>
      </c>
    </row>
    <row r="120" spans="1:13" x14ac:dyDescent="0.25">
      <c r="A120" t="str">
        <f t="shared" si="1"/>
        <v/>
      </c>
      <c r="B120" t="s">
        <v>153</v>
      </c>
      <c r="D120" t="s">
        <v>153</v>
      </c>
      <c r="E120">
        <v>0.38350000000000001</v>
      </c>
      <c r="F120">
        <v>216</v>
      </c>
      <c r="I120" t="s">
        <v>153</v>
      </c>
      <c r="J120">
        <v>0.38350000000000001</v>
      </c>
      <c r="L120" s="427" t="s">
        <v>131</v>
      </c>
      <c r="M120" s="131">
        <v>0.79649999999999999</v>
      </c>
    </row>
    <row r="121" spans="1:13" ht="15.75" thickBot="1" x14ac:dyDescent="0.3">
      <c r="A121" t="str">
        <f t="shared" si="1"/>
        <v/>
      </c>
      <c r="B121" t="s">
        <v>154</v>
      </c>
      <c r="D121" t="s">
        <v>154</v>
      </c>
      <c r="E121">
        <v>0.84189999999999998</v>
      </c>
      <c r="F121">
        <v>42</v>
      </c>
      <c r="I121" t="s">
        <v>154</v>
      </c>
      <c r="J121">
        <v>0.84189999999999998</v>
      </c>
      <c r="L121" s="428"/>
      <c r="M121" s="132">
        <v>59</v>
      </c>
    </row>
    <row r="122" spans="1:13" x14ac:dyDescent="0.25">
      <c r="A122" t="str">
        <f t="shared" si="1"/>
        <v/>
      </c>
      <c r="B122" t="s">
        <v>155</v>
      </c>
      <c r="D122" t="s">
        <v>155</v>
      </c>
      <c r="E122">
        <v>0.2369</v>
      </c>
      <c r="F122">
        <v>281</v>
      </c>
      <c r="I122" t="s">
        <v>155</v>
      </c>
      <c r="J122">
        <v>0.2369</v>
      </c>
      <c r="L122" s="427" t="s">
        <v>132</v>
      </c>
      <c r="M122" s="133">
        <v>0.79569999999999996</v>
      </c>
    </row>
    <row r="123" spans="1:13" ht="15.75" thickBot="1" x14ac:dyDescent="0.3">
      <c r="A123" t="str">
        <f t="shared" si="1"/>
        <v/>
      </c>
      <c r="B123" t="s">
        <v>156</v>
      </c>
      <c r="D123" t="s">
        <v>156</v>
      </c>
      <c r="E123">
        <v>0.91220000000000001</v>
      </c>
      <c r="F123">
        <v>23</v>
      </c>
      <c r="I123" t="s">
        <v>156</v>
      </c>
      <c r="J123">
        <v>0.91220000000000001</v>
      </c>
      <c r="L123" s="428"/>
      <c r="M123" s="134">
        <v>60</v>
      </c>
    </row>
    <row r="124" spans="1:13" x14ac:dyDescent="0.25">
      <c r="A124" t="str">
        <f t="shared" si="1"/>
        <v/>
      </c>
      <c r="B124" t="s">
        <v>157</v>
      </c>
      <c r="D124" t="s">
        <v>157</v>
      </c>
      <c r="E124">
        <v>0.47720000000000001</v>
      </c>
      <c r="F124">
        <v>169</v>
      </c>
      <c r="I124" t="s">
        <v>157</v>
      </c>
      <c r="J124">
        <v>0.47720000000000001</v>
      </c>
      <c r="L124" s="13" t="s">
        <v>109</v>
      </c>
      <c r="M124" s="135">
        <v>0.79110000000000003</v>
      </c>
    </row>
    <row r="125" spans="1:13" ht="15.75" thickBot="1" x14ac:dyDescent="0.3">
      <c r="A125" t="str">
        <f t="shared" si="1"/>
        <v/>
      </c>
      <c r="B125" t="s">
        <v>158</v>
      </c>
      <c r="D125" t="s">
        <v>158</v>
      </c>
      <c r="E125">
        <v>0.6371</v>
      </c>
      <c r="F125">
        <v>110</v>
      </c>
      <c r="I125" t="s">
        <v>158</v>
      </c>
      <c r="J125">
        <v>0.6371</v>
      </c>
      <c r="L125" s="14" t="s">
        <v>422</v>
      </c>
      <c r="M125" s="136">
        <v>61</v>
      </c>
    </row>
    <row r="126" spans="1:13" x14ac:dyDescent="0.25">
      <c r="A126" t="str">
        <f t="shared" si="1"/>
        <v/>
      </c>
      <c r="B126" t="s">
        <v>159</v>
      </c>
      <c r="D126" t="s">
        <v>159</v>
      </c>
      <c r="E126">
        <v>0.74539999999999995</v>
      </c>
      <c r="F126">
        <v>76</v>
      </c>
      <c r="I126" t="s">
        <v>159</v>
      </c>
      <c r="J126">
        <v>0.74539999999999995</v>
      </c>
      <c r="L126" s="427" t="s">
        <v>68</v>
      </c>
      <c r="M126" s="137">
        <v>0.78939999999999999</v>
      </c>
    </row>
    <row r="127" spans="1:13" ht="15.75" thickBot="1" x14ac:dyDescent="0.3">
      <c r="A127" t="str">
        <f t="shared" si="1"/>
        <v/>
      </c>
      <c r="B127" t="s">
        <v>160</v>
      </c>
      <c r="D127" t="s">
        <v>160</v>
      </c>
      <c r="E127">
        <v>0.89149999999999996</v>
      </c>
      <c r="F127">
        <v>32</v>
      </c>
      <c r="I127" t="s">
        <v>160</v>
      </c>
      <c r="J127">
        <v>0.89149999999999996</v>
      </c>
      <c r="L127" s="428"/>
      <c r="M127" s="138">
        <v>62</v>
      </c>
    </row>
    <row r="128" spans="1:13" x14ac:dyDescent="0.25">
      <c r="A128" t="str">
        <f t="shared" si="1"/>
        <v/>
      </c>
      <c r="B128" t="s">
        <v>161</v>
      </c>
      <c r="D128" t="s">
        <v>161</v>
      </c>
      <c r="E128">
        <v>0.45469999999999999</v>
      </c>
      <c r="F128">
        <v>178</v>
      </c>
      <c r="I128" t="s">
        <v>161</v>
      </c>
      <c r="J128">
        <v>0.45469999999999999</v>
      </c>
      <c r="L128" s="427" t="s">
        <v>97</v>
      </c>
      <c r="M128" s="139">
        <v>0.7893</v>
      </c>
    </row>
    <row r="129" spans="1:13" ht="15.75" thickBot="1" x14ac:dyDescent="0.3">
      <c r="A129" t="str">
        <f t="shared" si="1"/>
        <v/>
      </c>
      <c r="B129" t="s">
        <v>162</v>
      </c>
      <c r="D129" t="s">
        <v>162</v>
      </c>
      <c r="E129">
        <v>0.15870000000000001</v>
      </c>
      <c r="F129">
        <v>320</v>
      </c>
      <c r="I129" t="s">
        <v>162</v>
      </c>
      <c r="J129">
        <v>0.15870000000000001</v>
      </c>
      <c r="L129" s="428"/>
      <c r="M129" s="140">
        <v>63</v>
      </c>
    </row>
    <row r="130" spans="1:13" x14ac:dyDescent="0.25">
      <c r="A130" t="str">
        <f t="shared" si="1"/>
        <v/>
      </c>
      <c r="B130" t="s">
        <v>163</v>
      </c>
      <c r="D130" t="s">
        <v>163</v>
      </c>
      <c r="E130">
        <v>0.309</v>
      </c>
      <c r="F130">
        <v>249</v>
      </c>
      <c r="I130" t="s">
        <v>163</v>
      </c>
      <c r="J130">
        <v>0.309</v>
      </c>
      <c r="L130" s="427" t="s">
        <v>198</v>
      </c>
      <c r="M130" s="141">
        <v>0.78639999999999999</v>
      </c>
    </row>
    <row r="131" spans="1:13" ht="15.75" thickBot="1" x14ac:dyDescent="0.3">
      <c r="A131" t="str">
        <f t="shared" ref="A131:A194" si="2">IF(B131=D131,"","BAD")</f>
        <v/>
      </c>
      <c r="B131" t="s">
        <v>164</v>
      </c>
      <c r="D131" t="s">
        <v>164</v>
      </c>
      <c r="E131">
        <v>0.40160000000000001</v>
      </c>
      <c r="F131">
        <v>208</v>
      </c>
      <c r="I131" t="s">
        <v>164</v>
      </c>
      <c r="J131">
        <v>0.40160000000000001</v>
      </c>
      <c r="L131" s="428"/>
      <c r="M131" s="142">
        <v>64</v>
      </c>
    </row>
    <row r="132" spans="1:13" x14ac:dyDescent="0.25">
      <c r="A132" t="str">
        <f t="shared" si="2"/>
        <v/>
      </c>
      <c r="B132" t="s">
        <v>165</v>
      </c>
      <c r="D132" t="s">
        <v>165</v>
      </c>
      <c r="E132">
        <v>0.20910000000000001</v>
      </c>
      <c r="F132">
        <v>295</v>
      </c>
      <c r="I132" t="s">
        <v>165</v>
      </c>
      <c r="J132">
        <v>0.20910000000000001</v>
      </c>
      <c r="L132" s="13" t="s">
        <v>359</v>
      </c>
      <c r="M132" s="143">
        <v>0.78580000000000005</v>
      </c>
    </row>
    <row r="133" spans="1:13" ht="15.75" thickBot="1" x14ac:dyDescent="0.3">
      <c r="A133" t="str">
        <f t="shared" si="2"/>
        <v/>
      </c>
      <c r="B133" t="s">
        <v>166</v>
      </c>
      <c r="D133" t="s">
        <v>166</v>
      </c>
      <c r="E133">
        <v>0.95499999999999996</v>
      </c>
      <c r="F133">
        <v>8</v>
      </c>
      <c r="I133" t="s">
        <v>166</v>
      </c>
      <c r="J133">
        <v>0.95499999999999996</v>
      </c>
      <c r="L133" s="14" t="s">
        <v>418</v>
      </c>
      <c r="M133" s="144">
        <v>65</v>
      </c>
    </row>
    <row r="134" spans="1:13" x14ac:dyDescent="0.25">
      <c r="A134" t="str">
        <f t="shared" si="2"/>
        <v/>
      </c>
      <c r="B134" t="s">
        <v>167</v>
      </c>
      <c r="D134" t="s">
        <v>167</v>
      </c>
      <c r="E134">
        <v>0.87539999999999996</v>
      </c>
      <c r="F134">
        <v>35</v>
      </c>
      <c r="I134" t="s">
        <v>167</v>
      </c>
      <c r="J134">
        <v>0.87539999999999996</v>
      </c>
      <c r="L134" s="427" t="s">
        <v>340</v>
      </c>
      <c r="M134" s="145">
        <v>0.78249999999999997</v>
      </c>
    </row>
    <row r="135" spans="1:13" ht="15.75" thickBot="1" x14ac:dyDescent="0.3">
      <c r="A135" t="str">
        <f t="shared" si="2"/>
        <v/>
      </c>
      <c r="B135" t="s">
        <v>168</v>
      </c>
      <c r="D135" t="s">
        <v>168</v>
      </c>
      <c r="E135">
        <v>0.19259999999999999</v>
      </c>
      <c r="F135">
        <v>302</v>
      </c>
      <c r="I135" t="s">
        <v>168</v>
      </c>
      <c r="J135">
        <v>0.19259999999999999</v>
      </c>
      <c r="L135" s="428"/>
      <c r="M135" s="146">
        <v>66</v>
      </c>
    </row>
    <row r="136" spans="1:13" x14ac:dyDescent="0.25">
      <c r="A136" t="str">
        <f t="shared" si="2"/>
        <v/>
      </c>
      <c r="B136" t="s">
        <v>169</v>
      </c>
      <c r="D136" t="s">
        <v>169</v>
      </c>
      <c r="E136">
        <v>0.59830000000000005</v>
      </c>
      <c r="F136">
        <v>127</v>
      </c>
      <c r="I136" t="s">
        <v>169</v>
      </c>
      <c r="J136">
        <v>0.59830000000000005</v>
      </c>
      <c r="L136" s="13" t="s">
        <v>292</v>
      </c>
      <c r="M136" s="147">
        <v>0.77439999999999998</v>
      </c>
    </row>
    <row r="137" spans="1:13" ht="15.75" thickBot="1" x14ac:dyDescent="0.3">
      <c r="A137" t="str">
        <f t="shared" si="2"/>
        <v/>
      </c>
      <c r="B137" t="s">
        <v>170</v>
      </c>
      <c r="D137" t="s">
        <v>170</v>
      </c>
      <c r="E137">
        <v>0.96150000000000002</v>
      </c>
      <c r="F137">
        <v>5</v>
      </c>
      <c r="I137" t="s">
        <v>170</v>
      </c>
      <c r="J137">
        <v>0.96150000000000002</v>
      </c>
      <c r="L137" s="14" t="s">
        <v>418</v>
      </c>
      <c r="M137" s="148">
        <v>67</v>
      </c>
    </row>
    <row r="138" spans="1:13" x14ac:dyDescent="0.25">
      <c r="A138" t="str">
        <f t="shared" si="2"/>
        <v/>
      </c>
      <c r="B138" t="s">
        <v>171</v>
      </c>
      <c r="D138" t="s">
        <v>171</v>
      </c>
      <c r="E138">
        <v>0.62419999999999998</v>
      </c>
      <c r="F138">
        <v>115</v>
      </c>
      <c r="I138" t="s">
        <v>171</v>
      </c>
      <c r="J138">
        <v>0.62419999999999998</v>
      </c>
      <c r="L138" s="13" t="s">
        <v>194</v>
      </c>
      <c r="M138" s="149">
        <v>0.76880000000000004</v>
      </c>
    </row>
    <row r="139" spans="1:13" ht="15.75" thickBot="1" x14ac:dyDescent="0.3">
      <c r="A139" t="str">
        <f t="shared" si="2"/>
        <v/>
      </c>
      <c r="B139" t="s">
        <v>172</v>
      </c>
      <c r="D139" t="s">
        <v>172</v>
      </c>
      <c r="E139">
        <v>9.2200000000000004E-2</v>
      </c>
      <c r="F139">
        <v>339</v>
      </c>
      <c r="I139" t="s">
        <v>172</v>
      </c>
      <c r="J139">
        <v>9.2200000000000004E-2</v>
      </c>
      <c r="L139" s="14" t="s">
        <v>394</v>
      </c>
      <c r="M139" s="150">
        <v>68</v>
      </c>
    </row>
    <row r="140" spans="1:13" x14ac:dyDescent="0.25">
      <c r="A140" t="str">
        <f t="shared" si="2"/>
        <v/>
      </c>
      <c r="B140" t="s">
        <v>173</v>
      </c>
      <c r="D140" t="s">
        <v>173</v>
      </c>
      <c r="E140">
        <v>0.29480000000000001</v>
      </c>
      <c r="F140">
        <v>259</v>
      </c>
      <c r="I140" t="s">
        <v>173</v>
      </c>
      <c r="J140">
        <v>0.29480000000000001</v>
      </c>
      <c r="L140" s="427" t="s">
        <v>286</v>
      </c>
      <c r="M140" s="151">
        <v>0.76449999999999996</v>
      </c>
    </row>
    <row r="141" spans="1:13" ht="15.75" thickBot="1" x14ac:dyDescent="0.3">
      <c r="A141" t="str">
        <f t="shared" si="2"/>
        <v/>
      </c>
      <c r="B141" t="s">
        <v>174</v>
      </c>
      <c r="D141" t="s">
        <v>174</v>
      </c>
      <c r="E141">
        <v>0.66310000000000002</v>
      </c>
      <c r="F141">
        <v>104</v>
      </c>
      <c r="I141" t="s">
        <v>174</v>
      </c>
      <c r="J141">
        <v>0.66310000000000002</v>
      </c>
      <c r="L141" s="428"/>
      <c r="M141" s="152">
        <v>69</v>
      </c>
    </row>
    <row r="142" spans="1:13" x14ac:dyDescent="0.25">
      <c r="A142" t="str">
        <f t="shared" si="2"/>
        <v/>
      </c>
      <c r="B142" t="s">
        <v>175</v>
      </c>
      <c r="D142" t="s">
        <v>175</v>
      </c>
      <c r="E142">
        <v>0.26500000000000001</v>
      </c>
      <c r="F142">
        <v>268</v>
      </c>
      <c r="I142" t="s">
        <v>175</v>
      </c>
      <c r="J142">
        <v>0.26500000000000001</v>
      </c>
      <c r="L142" s="13" t="s">
        <v>203</v>
      </c>
      <c r="M142" s="153">
        <v>0.7611</v>
      </c>
    </row>
    <row r="143" spans="1:13" ht="15.75" thickBot="1" x14ac:dyDescent="0.3">
      <c r="A143" t="str">
        <f t="shared" si="2"/>
        <v/>
      </c>
      <c r="B143" t="s">
        <v>176</v>
      </c>
      <c r="D143" t="s">
        <v>176</v>
      </c>
      <c r="E143">
        <v>0.45379999999999998</v>
      </c>
      <c r="F143">
        <v>179</v>
      </c>
      <c r="I143" t="s">
        <v>176</v>
      </c>
      <c r="J143">
        <v>0.45379999999999998</v>
      </c>
      <c r="L143" s="14" t="s">
        <v>414</v>
      </c>
      <c r="M143" s="154">
        <v>70</v>
      </c>
    </row>
    <row r="144" spans="1:13" x14ac:dyDescent="0.25">
      <c r="A144" t="str">
        <f t="shared" si="2"/>
        <v/>
      </c>
      <c r="B144" t="s">
        <v>177</v>
      </c>
      <c r="D144" t="s">
        <v>177</v>
      </c>
      <c r="E144">
        <v>0.3528</v>
      </c>
      <c r="F144">
        <v>231</v>
      </c>
      <c r="I144" t="s">
        <v>177</v>
      </c>
      <c r="J144">
        <v>0.3528</v>
      </c>
      <c r="L144" s="427" t="s">
        <v>58</v>
      </c>
      <c r="M144" s="155">
        <v>0.76100000000000001</v>
      </c>
    </row>
    <row r="145" spans="1:13" ht="15.75" thickBot="1" x14ac:dyDescent="0.3">
      <c r="A145" t="str">
        <f t="shared" si="2"/>
        <v/>
      </c>
      <c r="B145" t="s">
        <v>178</v>
      </c>
      <c r="D145" t="s">
        <v>178</v>
      </c>
      <c r="E145">
        <v>0.22919999999999999</v>
      </c>
      <c r="F145">
        <v>284</v>
      </c>
      <c r="I145" t="s">
        <v>178</v>
      </c>
      <c r="J145">
        <v>0.22919999999999999</v>
      </c>
      <c r="L145" s="428"/>
      <c r="M145" s="156">
        <v>71</v>
      </c>
    </row>
    <row r="146" spans="1:13" x14ac:dyDescent="0.25">
      <c r="A146" t="str">
        <f t="shared" si="2"/>
        <v/>
      </c>
      <c r="B146" t="s">
        <v>179</v>
      </c>
      <c r="D146" t="s">
        <v>179</v>
      </c>
      <c r="E146">
        <v>0.41349999999999998</v>
      </c>
      <c r="F146">
        <v>201</v>
      </c>
      <c r="I146" t="s">
        <v>179</v>
      </c>
      <c r="J146">
        <v>0.41349999999999998</v>
      </c>
      <c r="L146" s="13" t="s">
        <v>360</v>
      </c>
      <c r="M146" s="157">
        <v>0.75619999999999998</v>
      </c>
    </row>
    <row r="147" spans="1:13" ht="15.75" thickBot="1" x14ac:dyDescent="0.3">
      <c r="A147" t="str">
        <f t="shared" si="2"/>
        <v/>
      </c>
      <c r="B147" t="s">
        <v>180</v>
      </c>
      <c r="D147" t="s">
        <v>180</v>
      </c>
      <c r="E147">
        <v>5.62E-2</v>
      </c>
      <c r="F147">
        <v>346</v>
      </c>
      <c r="I147" t="s">
        <v>180</v>
      </c>
      <c r="J147">
        <v>5.62E-2</v>
      </c>
      <c r="L147" s="14" t="s">
        <v>408</v>
      </c>
      <c r="M147" s="158">
        <v>72</v>
      </c>
    </row>
    <row r="148" spans="1:13" x14ac:dyDescent="0.25">
      <c r="A148" t="str">
        <f t="shared" si="2"/>
        <v/>
      </c>
      <c r="B148" t="s">
        <v>181</v>
      </c>
      <c r="D148" t="s">
        <v>181</v>
      </c>
      <c r="E148">
        <v>0.59660000000000002</v>
      </c>
      <c r="F148">
        <v>128</v>
      </c>
      <c r="I148" t="s">
        <v>181</v>
      </c>
      <c r="J148">
        <v>0.59660000000000002</v>
      </c>
      <c r="L148" s="427" t="s">
        <v>152</v>
      </c>
      <c r="M148" s="159">
        <v>0.75160000000000005</v>
      </c>
    </row>
    <row r="149" spans="1:13" ht="15.75" thickBot="1" x14ac:dyDescent="0.3">
      <c r="A149" t="str">
        <f t="shared" si="2"/>
        <v/>
      </c>
      <c r="B149" t="s">
        <v>182</v>
      </c>
      <c r="D149" t="s">
        <v>182</v>
      </c>
      <c r="E149">
        <v>0.33110000000000001</v>
      </c>
      <c r="F149">
        <v>241</v>
      </c>
      <c r="I149" t="s">
        <v>182</v>
      </c>
      <c r="J149">
        <v>0.33110000000000001</v>
      </c>
      <c r="L149" s="428"/>
      <c r="M149" s="160">
        <v>73</v>
      </c>
    </row>
    <row r="150" spans="1:13" x14ac:dyDescent="0.25">
      <c r="A150" t="str">
        <f t="shared" si="2"/>
        <v/>
      </c>
      <c r="B150" t="s">
        <v>183</v>
      </c>
      <c r="D150" t="s">
        <v>183</v>
      </c>
      <c r="E150">
        <v>0.69889999999999997</v>
      </c>
      <c r="F150">
        <v>92</v>
      </c>
      <c r="I150" t="s">
        <v>183</v>
      </c>
      <c r="J150">
        <v>0.69889999999999997</v>
      </c>
      <c r="L150" s="427" t="s">
        <v>89</v>
      </c>
      <c r="M150" s="161">
        <v>0.75080000000000002</v>
      </c>
    </row>
    <row r="151" spans="1:13" ht="15.75" thickBot="1" x14ac:dyDescent="0.3">
      <c r="A151" t="str">
        <f t="shared" si="2"/>
        <v/>
      </c>
      <c r="B151" t="s">
        <v>184</v>
      </c>
      <c r="D151" t="s">
        <v>184</v>
      </c>
      <c r="E151">
        <v>0.96199999999999997</v>
      </c>
      <c r="F151">
        <v>4</v>
      </c>
      <c r="I151" t="s">
        <v>184</v>
      </c>
      <c r="J151">
        <v>0.96199999999999997</v>
      </c>
      <c r="L151" s="428"/>
      <c r="M151" s="162">
        <v>74</v>
      </c>
    </row>
    <row r="152" spans="1:13" x14ac:dyDescent="0.25">
      <c r="A152" t="str">
        <f t="shared" si="2"/>
        <v/>
      </c>
      <c r="B152" t="s">
        <v>185</v>
      </c>
      <c r="D152" t="s">
        <v>185</v>
      </c>
      <c r="E152">
        <v>0.72219999999999995</v>
      </c>
      <c r="F152">
        <v>82</v>
      </c>
      <c r="I152" t="s">
        <v>185</v>
      </c>
      <c r="J152">
        <v>0.72219999999999995</v>
      </c>
      <c r="L152" s="427" t="s">
        <v>234</v>
      </c>
      <c r="M152" s="163">
        <v>0.74890000000000001</v>
      </c>
    </row>
    <row r="153" spans="1:13" ht="15.75" thickBot="1" x14ac:dyDescent="0.3">
      <c r="A153" t="str">
        <f t="shared" si="2"/>
        <v/>
      </c>
      <c r="B153" t="s">
        <v>186</v>
      </c>
      <c r="D153" t="s">
        <v>186</v>
      </c>
      <c r="E153">
        <v>0.50249999999999995</v>
      </c>
      <c r="F153">
        <v>159</v>
      </c>
      <c r="I153" t="s">
        <v>186</v>
      </c>
      <c r="J153">
        <v>0.50249999999999995</v>
      </c>
      <c r="L153" s="428"/>
      <c r="M153" s="164">
        <v>75</v>
      </c>
    </row>
    <row r="154" spans="1:13" ht="15.75" thickBot="1" x14ac:dyDescent="0.3">
      <c r="A154" t="str">
        <f t="shared" si="2"/>
        <v/>
      </c>
      <c r="B154" t="s">
        <v>187</v>
      </c>
      <c r="D154" t="s">
        <v>187</v>
      </c>
      <c r="E154">
        <v>0.29830000000000001</v>
      </c>
      <c r="F154">
        <v>255</v>
      </c>
      <c r="I154" t="s">
        <v>187</v>
      </c>
      <c r="J154">
        <v>0.29830000000000001</v>
      </c>
      <c r="L154" s="63" t="s">
        <v>23</v>
      </c>
      <c r="M154" s="64" t="s">
        <v>407</v>
      </c>
    </row>
    <row r="155" spans="1:13" x14ac:dyDescent="0.25">
      <c r="A155" t="str">
        <f t="shared" si="2"/>
        <v/>
      </c>
      <c r="B155" t="s">
        <v>188</v>
      </c>
      <c r="D155" t="s">
        <v>188</v>
      </c>
      <c r="E155">
        <v>0.57030000000000003</v>
      </c>
      <c r="F155">
        <v>135</v>
      </c>
      <c r="I155" t="s">
        <v>188</v>
      </c>
      <c r="J155">
        <v>0.57030000000000003</v>
      </c>
      <c r="L155" s="427" t="s">
        <v>159</v>
      </c>
      <c r="M155" s="165">
        <v>0.74539999999999995</v>
      </c>
    </row>
    <row r="156" spans="1:13" ht="15.75" thickBot="1" x14ac:dyDescent="0.3">
      <c r="A156" t="str">
        <f t="shared" si="2"/>
        <v/>
      </c>
      <c r="B156" t="s">
        <v>189</v>
      </c>
      <c r="D156" t="s">
        <v>189</v>
      </c>
      <c r="E156">
        <v>0.14330000000000001</v>
      </c>
      <c r="F156">
        <v>325</v>
      </c>
      <c r="I156" t="s">
        <v>189</v>
      </c>
      <c r="J156">
        <v>0.14330000000000001</v>
      </c>
      <c r="L156" s="428"/>
      <c r="M156" s="166">
        <v>76</v>
      </c>
    </row>
    <row r="157" spans="1:13" x14ac:dyDescent="0.25">
      <c r="A157" t="str">
        <f t="shared" si="2"/>
        <v/>
      </c>
      <c r="B157" t="s">
        <v>190</v>
      </c>
      <c r="D157" t="s">
        <v>190</v>
      </c>
      <c r="E157">
        <v>0.37830000000000003</v>
      </c>
      <c r="F157">
        <v>220</v>
      </c>
      <c r="I157" t="s">
        <v>190</v>
      </c>
      <c r="J157">
        <v>0.37830000000000003</v>
      </c>
      <c r="L157" s="427" t="s">
        <v>49</v>
      </c>
      <c r="M157" s="167">
        <v>0.74250000000000005</v>
      </c>
    </row>
    <row r="158" spans="1:13" ht="15.75" thickBot="1" x14ac:dyDescent="0.3">
      <c r="A158" t="str">
        <f t="shared" si="2"/>
        <v/>
      </c>
      <c r="B158" t="s">
        <v>191</v>
      </c>
      <c r="D158" t="s">
        <v>191</v>
      </c>
      <c r="E158">
        <v>0.1875</v>
      </c>
      <c r="F158">
        <v>305</v>
      </c>
      <c r="I158" t="s">
        <v>191</v>
      </c>
      <c r="J158">
        <v>0.1875</v>
      </c>
      <c r="L158" s="428"/>
      <c r="M158" s="168">
        <v>77</v>
      </c>
    </row>
    <row r="159" spans="1:13" x14ac:dyDescent="0.25">
      <c r="A159" t="str">
        <f t="shared" si="2"/>
        <v/>
      </c>
      <c r="B159" t="s">
        <v>192</v>
      </c>
      <c r="D159" t="s">
        <v>192</v>
      </c>
      <c r="E159">
        <v>0.88280000000000003</v>
      </c>
      <c r="F159">
        <v>33</v>
      </c>
      <c r="I159" t="s">
        <v>192</v>
      </c>
      <c r="J159">
        <v>0.88280000000000003</v>
      </c>
      <c r="L159" s="427" t="s">
        <v>251</v>
      </c>
      <c r="M159" s="169">
        <v>0.73829999999999996</v>
      </c>
    </row>
    <row r="160" spans="1:13" ht="15.75" thickBot="1" x14ac:dyDescent="0.3">
      <c r="A160" t="str">
        <f t="shared" si="2"/>
        <v/>
      </c>
      <c r="B160" t="s">
        <v>193</v>
      </c>
      <c r="D160" t="s">
        <v>193</v>
      </c>
      <c r="E160">
        <v>0.53739999999999999</v>
      </c>
      <c r="F160">
        <v>148</v>
      </c>
      <c r="I160" t="s">
        <v>193</v>
      </c>
      <c r="J160">
        <v>0.53739999999999999</v>
      </c>
      <c r="L160" s="428"/>
      <c r="M160" s="170">
        <v>78</v>
      </c>
    </row>
    <row r="161" spans="1:13" x14ac:dyDescent="0.25">
      <c r="A161" t="str">
        <f t="shared" si="2"/>
        <v/>
      </c>
      <c r="B161" t="s">
        <v>194</v>
      </c>
      <c r="D161" t="s">
        <v>194</v>
      </c>
      <c r="E161">
        <v>0.76880000000000004</v>
      </c>
      <c r="F161">
        <v>68</v>
      </c>
      <c r="I161" t="s">
        <v>194</v>
      </c>
      <c r="J161">
        <v>0.76880000000000004</v>
      </c>
      <c r="L161" s="427" t="s">
        <v>353</v>
      </c>
      <c r="M161" s="171">
        <v>0.73140000000000005</v>
      </c>
    </row>
    <row r="162" spans="1:13" ht="15.75" thickBot="1" x14ac:dyDescent="0.3">
      <c r="A162" t="str">
        <f t="shared" si="2"/>
        <v/>
      </c>
      <c r="B162" t="s">
        <v>195</v>
      </c>
      <c r="D162" t="s">
        <v>195</v>
      </c>
      <c r="E162">
        <v>0.2198</v>
      </c>
      <c r="F162">
        <v>291</v>
      </c>
      <c r="I162" t="s">
        <v>195</v>
      </c>
      <c r="J162">
        <v>0.2198</v>
      </c>
      <c r="L162" s="428"/>
      <c r="M162" s="172">
        <v>79</v>
      </c>
    </row>
    <row r="163" spans="1:13" x14ac:dyDescent="0.25">
      <c r="A163" t="str">
        <f t="shared" si="2"/>
        <v/>
      </c>
      <c r="B163" t="s">
        <v>196</v>
      </c>
      <c r="D163" t="s">
        <v>196</v>
      </c>
      <c r="E163">
        <v>0.63290000000000002</v>
      </c>
      <c r="F163">
        <v>112</v>
      </c>
      <c r="I163" t="s">
        <v>196</v>
      </c>
      <c r="J163">
        <v>0.63290000000000002</v>
      </c>
      <c r="L163" s="427" t="s">
        <v>248</v>
      </c>
      <c r="M163" s="173">
        <v>0.72689999999999999</v>
      </c>
    </row>
    <row r="164" spans="1:13" ht="15.75" thickBot="1" x14ac:dyDescent="0.3">
      <c r="A164" t="str">
        <f t="shared" si="2"/>
        <v/>
      </c>
      <c r="B164" t="s">
        <v>197</v>
      </c>
      <c r="D164" t="s">
        <v>197</v>
      </c>
      <c r="E164">
        <v>0.13150000000000001</v>
      </c>
      <c r="F164">
        <v>329</v>
      </c>
      <c r="I164" t="s">
        <v>197</v>
      </c>
      <c r="J164">
        <v>0.13150000000000001</v>
      </c>
      <c r="L164" s="428"/>
      <c r="M164" s="174">
        <v>80</v>
      </c>
    </row>
    <row r="165" spans="1:13" x14ac:dyDescent="0.25">
      <c r="A165" t="str">
        <f t="shared" si="2"/>
        <v/>
      </c>
      <c r="B165" t="s">
        <v>198</v>
      </c>
      <c r="D165" t="s">
        <v>198</v>
      </c>
      <c r="E165">
        <v>0.78639999999999999</v>
      </c>
      <c r="F165">
        <v>64</v>
      </c>
      <c r="I165" t="s">
        <v>198</v>
      </c>
      <c r="J165">
        <v>0.78639999999999999</v>
      </c>
      <c r="L165" s="427" t="s">
        <v>312</v>
      </c>
      <c r="M165" s="175">
        <v>0.72230000000000005</v>
      </c>
    </row>
    <row r="166" spans="1:13" ht="15.75" thickBot="1" x14ac:dyDescent="0.3">
      <c r="A166" t="str">
        <f t="shared" si="2"/>
        <v/>
      </c>
      <c r="B166" t="s">
        <v>199</v>
      </c>
      <c r="D166" t="s">
        <v>199</v>
      </c>
      <c r="E166">
        <v>0.41249999999999998</v>
      </c>
      <c r="F166">
        <v>202</v>
      </c>
      <c r="I166" t="s">
        <v>199</v>
      </c>
      <c r="J166">
        <v>0.41249999999999998</v>
      </c>
      <c r="L166" s="428"/>
      <c r="M166" s="176">
        <v>81</v>
      </c>
    </row>
    <row r="167" spans="1:13" x14ac:dyDescent="0.25">
      <c r="A167" t="str">
        <f t="shared" si="2"/>
        <v/>
      </c>
      <c r="B167" t="s">
        <v>200</v>
      </c>
      <c r="D167" t="s">
        <v>200</v>
      </c>
      <c r="E167">
        <v>0.91069999999999995</v>
      </c>
      <c r="F167">
        <v>25</v>
      </c>
      <c r="I167" t="s">
        <v>200</v>
      </c>
      <c r="J167">
        <v>0.91069999999999995</v>
      </c>
      <c r="L167" s="427" t="s">
        <v>185</v>
      </c>
      <c r="M167" s="177">
        <v>0.72219999999999995</v>
      </c>
    </row>
    <row r="168" spans="1:13" ht="15.75" thickBot="1" x14ac:dyDescent="0.3">
      <c r="A168" t="str">
        <f t="shared" si="2"/>
        <v/>
      </c>
      <c r="B168" t="s">
        <v>201</v>
      </c>
      <c r="D168" t="s">
        <v>201</v>
      </c>
      <c r="E168">
        <v>0.25619999999999998</v>
      </c>
      <c r="F168">
        <v>273</v>
      </c>
      <c r="I168" t="s">
        <v>201</v>
      </c>
      <c r="J168">
        <v>0.25619999999999998</v>
      </c>
      <c r="L168" s="428"/>
      <c r="M168" s="178">
        <v>82</v>
      </c>
    </row>
    <row r="169" spans="1:13" x14ac:dyDescent="0.25">
      <c r="A169" t="str">
        <f t="shared" si="2"/>
        <v/>
      </c>
      <c r="B169" t="s">
        <v>202</v>
      </c>
      <c r="D169" t="s">
        <v>202</v>
      </c>
      <c r="E169">
        <v>0.91239999999999999</v>
      </c>
      <c r="F169">
        <v>22</v>
      </c>
      <c r="I169" t="s">
        <v>202</v>
      </c>
      <c r="J169">
        <v>0.91239999999999999</v>
      </c>
      <c r="L169" s="13" t="s">
        <v>222</v>
      </c>
      <c r="M169" s="179">
        <v>0.71809999999999996</v>
      </c>
    </row>
    <row r="170" spans="1:13" ht="15.75" thickBot="1" x14ac:dyDescent="0.3">
      <c r="A170" t="str">
        <f t="shared" si="2"/>
        <v/>
      </c>
      <c r="B170" t="s">
        <v>203</v>
      </c>
      <c r="D170" t="s">
        <v>203</v>
      </c>
      <c r="E170">
        <v>0.7611</v>
      </c>
      <c r="F170">
        <v>70</v>
      </c>
      <c r="I170" t="s">
        <v>203</v>
      </c>
      <c r="J170">
        <v>0.7611</v>
      </c>
      <c r="L170" s="14" t="s">
        <v>420</v>
      </c>
      <c r="M170" s="180">
        <v>83</v>
      </c>
    </row>
    <row r="171" spans="1:13" x14ac:dyDescent="0.25">
      <c r="A171" t="str">
        <f t="shared" si="2"/>
        <v/>
      </c>
      <c r="B171" t="s">
        <v>204</v>
      </c>
      <c r="D171" t="s">
        <v>204</v>
      </c>
      <c r="E171">
        <v>0.81830000000000003</v>
      </c>
      <c r="F171">
        <v>51</v>
      </c>
      <c r="I171" t="s">
        <v>204</v>
      </c>
      <c r="J171">
        <v>0.81830000000000003</v>
      </c>
      <c r="L171" s="13" t="s">
        <v>122</v>
      </c>
      <c r="M171" s="181">
        <v>0.71779999999999999</v>
      </c>
    </row>
    <row r="172" spans="1:13" ht="15.75" thickBot="1" x14ac:dyDescent="0.3">
      <c r="A172" t="str">
        <f t="shared" si="2"/>
        <v/>
      </c>
      <c r="B172" t="s">
        <v>205</v>
      </c>
      <c r="D172" t="s">
        <v>205</v>
      </c>
      <c r="E172">
        <v>0.22819999999999999</v>
      </c>
      <c r="F172">
        <v>285</v>
      </c>
      <c r="I172" t="s">
        <v>205</v>
      </c>
      <c r="J172">
        <v>0.22819999999999999</v>
      </c>
      <c r="L172" s="14" t="s">
        <v>424</v>
      </c>
      <c r="M172" s="182">
        <v>84</v>
      </c>
    </row>
    <row r="173" spans="1:13" x14ac:dyDescent="0.25">
      <c r="A173" t="str">
        <f t="shared" si="2"/>
        <v/>
      </c>
      <c r="B173" t="s">
        <v>206</v>
      </c>
      <c r="D173" t="s">
        <v>206</v>
      </c>
      <c r="E173">
        <v>0.87070000000000003</v>
      </c>
      <c r="F173">
        <v>37</v>
      </c>
      <c r="I173" t="s">
        <v>206</v>
      </c>
      <c r="J173">
        <v>0.87070000000000003</v>
      </c>
      <c r="L173" s="427" t="s">
        <v>287</v>
      </c>
      <c r="M173" s="183">
        <v>0.71699999999999997</v>
      </c>
    </row>
    <row r="174" spans="1:13" ht="15.75" thickBot="1" x14ac:dyDescent="0.3">
      <c r="A174" t="str">
        <f t="shared" si="2"/>
        <v/>
      </c>
      <c r="B174" t="s">
        <v>207</v>
      </c>
      <c r="D174" t="s">
        <v>207</v>
      </c>
      <c r="E174">
        <v>0.71099999999999997</v>
      </c>
      <c r="F174">
        <v>88</v>
      </c>
      <c r="I174" t="s">
        <v>207</v>
      </c>
      <c r="J174">
        <v>0.71099999999999997</v>
      </c>
      <c r="L174" s="428"/>
      <c r="M174" s="184">
        <v>85</v>
      </c>
    </row>
    <row r="175" spans="1:13" x14ac:dyDescent="0.25">
      <c r="A175" t="str">
        <f t="shared" si="2"/>
        <v/>
      </c>
      <c r="B175" t="s">
        <v>208</v>
      </c>
      <c r="D175" t="s">
        <v>208</v>
      </c>
      <c r="E175">
        <v>0.63400000000000001</v>
      </c>
      <c r="F175">
        <v>111</v>
      </c>
      <c r="I175" t="s">
        <v>208</v>
      </c>
      <c r="J175">
        <v>0.63400000000000001</v>
      </c>
      <c r="L175" s="427" t="s">
        <v>38</v>
      </c>
      <c r="M175" s="185">
        <v>0.71689999999999998</v>
      </c>
    </row>
    <row r="176" spans="1:13" ht="15.75" thickBot="1" x14ac:dyDescent="0.3">
      <c r="A176" t="str">
        <f t="shared" si="2"/>
        <v/>
      </c>
      <c r="B176" t="s">
        <v>209</v>
      </c>
      <c r="D176" t="s">
        <v>209</v>
      </c>
      <c r="E176">
        <v>5.4100000000000002E-2</v>
      </c>
      <c r="F176">
        <v>347</v>
      </c>
      <c r="I176" t="s">
        <v>209</v>
      </c>
      <c r="J176">
        <v>5.4100000000000002E-2</v>
      </c>
      <c r="L176" s="428"/>
      <c r="M176" s="186">
        <v>86</v>
      </c>
    </row>
    <row r="177" spans="1:13" x14ac:dyDescent="0.25">
      <c r="A177" t="str">
        <f t="shared" si="2"/>
        <v/>
      </c>
      <c r="B177" t="s">
        <v>210</v>
      </c>
      <c r="D177" t="s">
        <v>210</v>
      </c>
      <c r="E177">
        <v>0.50770000000000004</v>
      </c>
      <c r="F177">
        <v>158</v>
      </c>
      <c r="I177" t="s">
        <v>210</v>
      </c>
      <c r="J177">
        <v>0.50770000000000004</v>
      </c>
      <c r="L177" s="427" t="s">
        <v>318</v>
      </c>
      <c r="M177" s="187">
        <v>0.71440000000000003</v>
      </c>
    </row>
    <row r="178" spans="1:13" ht="15.75" thickBot="1" x14ac:dyDescent="0.3">
      <c r="A178" t="str">
        <f t="shared" si="2"/>
        <v/>
      </c>
      <c r="B178" t="s">
        <v>211</v>
      </c>
      <c r="D178" t="s">
        <v>211</v>
      </c>
      <c r="E178">
        <v>0.68889999999999996</v>
      </c>
      <c r="F178">
        <v>98</v>
      </c>
      <c r="I178" t="s">
        <v>211</v>
      </c>
      <c r="J178">
        <v>0.68889999999999996</v>
      </c>
      <c r="L178" s="428"/>
      <c r="M178" s="188">
        <v>87</v>
      </c>
    </row>
    <row r="179" spans="1:13" x14ac:dyDescent="0.25">
      <c r="A179" t="str">
        <f t="shared" si="2"/>
        <v/>
      </c>
      <c r="B179" t="s">
        <v>212</v>
      </c>
      <c r="D179" t="s">
        <v>212</v>
      </c>
      <c r="E179">
        <v>0.67230000000000001</v>
      </c>
      <c r="F179">
        <v>102</v>
      </c>
      <c r="I179" t="s">
        <v>212</v>
      </c>
      <c r="J179">
        <v>0.67230000000000001</v>
      </c>
      <c r="L179" s="427" t="s">
        <v>207</v>
      </c>
      <c r="M179" s="189">
        <v>0.71099999999999997</v>
      </c>
    </row>
    <row r="180" spans="1:13" ht="15.75" thickBot="1" x14ac:dyDescent="0.3">
      <c r="A180" t="str">
        <f t="shared" si="2"/>
        <v/>
      </c>
      <c r="B180" t="s">
        <v>213</v>
      </c>
      <c r="D180" t="s">
        <v>213</v>
      </c>
      <c r="E180">
        <v>0.4803</v>
      </c>
      <c r="F180">
        <v>167</v>
      </c>
      <c r="I180" t="s">
        <v>213</v>
      </c>
      <c r="J180">
        <v>0.4803</v>
      </c>
      <c r="L180" s="428"/>
      <c r="M180" s="190">
        <v>88</v>
      </c>
    </row>
    <row r="181" spans="1:13" x14ac:dyDescent="0.25">
      <c r="A181" t="str">
        <f t="shared" si="2"/>
        <v/>
      </c>
      <c r="B181" t="s">
        <v>214</v>
      </c>
      <c r="D181" t="s">
        <v>214</v>
      </c>
      <c r="E181">
        <v>0.30869999999999997</v>
      </c>
      <c r="F181">
        <v>250</v>
      </c>
      <c r="I181" t="s">
        <v>214</v>
      </c>
      <c r="J181">
        <v>0.30869999999999997</v>
      </c>
      <c r="L181" s="427" t="s">
        <v>253</v>
      </c>
      <c r="M181" s="191">
        <v>0.7046</v>
      </c>
    </row>
    <row r="182" spans="1:13" ht="15.75" thickBot="1" x14ac:dyDescent="0.3">
      <c r="A182" t="str">
        <f t="shared" si="2"/>
        <v/>
      </c>
      <c r="B182" t="s">
        <v>215</v>
      </c>
      <c r="D182" t="s">
        <v>215</v>
      </c>
      <c r="E182">
        <v>0.40300000000000002</v>
      </c>
      <c r="F182">
        <v>206</v>
      </c>
      <c r="I182" t="s">
        <v>215</v>
      </c>
      <c r="J182">
        <v>0.40300000000000002</v>
      </c>
      <c r="L182" s="428"/>
      <c r="M182" s="192">
        <v>89</v>
      </c>
    </row>
    <row r="183" spans="1:13" x14ac:dyDescent="0.25">
      <c r="A183" t="str">
        <f t="shared" si="2"/>
        <v/>
      </c>
      <c r="B183" t="s">
        <v>216</v>
      </c>
      <c r="D183" t="s">
        <v>216</v>
      </c>
      <c r="E183">
        <v>0.1303</v>
      </c>
      <c r="F183">
        <v>330</v>
      </c>
      <c r="I183" t="s">
        <v>216</v>
      </c>
      <c r="J183">
        <v>0.1303</v>
      </c>
      <c r="L183" s="13" t="s">
        <v>266</v>
      </c>
      <c r="M183" s="193">
        <v>0.70250000000000001</v>
      </c>
    </row>
    <row r="184" spans="1:13" ht="15.75" thickBot="1" x14ac:dyDescent="0.3">
      <c r="A184" t="str">
        <f t="shared" si="2"/>
        <v/>
      </c>
      <c r="B184" t="s">
        <v>217</v>
      </c>
      <c r="D184" t="s">
        <v>217</v>
      </c>
      <c r="E184">
        <v>0.3911</v>
      </c>
      <c r="F184">
        <v>210</v>
      </c>
      <c r="I184" t="s">
        <v>217</v>
      </c>
      <c r="J184">
        <v>0.3911</v>
      </c>
      <c r="L184" s="14" t="s">
        <v>420</v>
      </c>
      <c r="M184" s="194">
        <v>90</v>
      </c>
    </row>
    <row r="185" spans="1:13" x14ac:dyDescent="0.25">
      <c r="A185" t="str">
        <f t="shared" si="2"/>
        <v/>
      </c>
      <c r="B185" t="s">
        <v>218</v>
      </c>
      <c r="D185" t="s">
        <v>218</v>
      </c>
      <c r="E185">
        <v>0.40699999999999997</v>
      </c>
      <c r="F185">
        <v>205</v>
      </c>
      <c r="I185" t="s">
        <v>218</v>
      </c>
      <c r="J185">
        <v>0.40699999999999997</v>
      </c>
      <c r="L185" s="427" t="s">
        <v>115</v>
      </c>
      <c r="M185" s="195">
        <v>0.70240000000000002</v>
      </c>
    </row>
    <row r="186" spans="1:13" ht="15.75" thickBot="1" x14ac:dyDescent="0.3">
      <c r="A186" t="str">
        <f t="shared" si="2"/>
        <v/>
      </c>
      <c r="B186" t="s">
        <v>219</v>
      </c>
      <c r="D186" t="s">
        <v>219</v>
      </c>
      <c r="E186">
        <v>0.27460000000000001</v>
      </c>
      <c r="F186">
        <v>263</v>
      </c>
      <c r="I186" t="s">
        <v>219</v>
      </c>
      <c r="J186">
        <v>0.27460000000000001</v>
      </c>
      <c r="L186" s="428"/>
      <c r="M186" s="196">
        <v>91</v>
      </c>
    </row>
    <row r="187" spans="1:13" x14ac:dyDescent="0.25">
      <c r="A187" t="str">
        <f t="shared" si="2"/>
        <v/>
      </c>
      <c r="B187" t="s">
        <v>220</v>
      </c>
      <c r="D187" t="s">
        <v>220</v>
      </c>
      <c r="E187">
        <v>0.68989999999999996</v>
      </c>
      <c r="F187">
        <v>97</v>
      </c>
      <c r="I187" t="s">
        <v>220</v>
      </c>
      <c r="J187">
        <v>0.68989999999999996</v>
      </c>
      <c r="L187" s="427" t="s">
        <v>183</v>
      </c>
      <c r="M187" s="197">
        <v>0.69889999999999997</v>
      </c>
    </row>
    <row r="188" spans="1:13" ht="15.75" thickBot="1" x14ac:dyDescent="0.3">
      <c r="A188" t="str">
        <f t="shared" si="2"/>
        <v/>
      </c>
      <c r="B188" t="s">
        <v>221</v>
      </c>
      <c r="D188" t="s">
        <v>221</v>
      </c>
      <c r="E188">
        <v>0.43959999999999999</v>
      </c>
      <c r="F188">
        <v>187</v>
      </c>
      <c r="I188" t="s">
        <v>221</v>
      </c>
      <c r="J188">
        <v>0.43959999999999999</v>
      </c>
      <c r="L188" s="428"/>
      <c r="M188" s="198">
        <v>92</v>
      </c>
    </row>
    <row r="189" spans="1:13" x14ac:dyDescent="0.25">
      <c r="A189" t="str">
        <f t="shared" si="2"/>
        <v/>
      </c>
      <c r="B189" t="s">
        <v>222</v>
      </c>
      <c r="D189" t="s">
        <v>222</v>
      </c>
      <c r="E189">
        <v>0.71809999999999996</v>
      </c>
      <c r="F189">
        <v>83</v>
      </c>
      <c r="I189" t="s">
        <v>222</v>
      </c>
      <c r="J189">
        <v>0.71809999999999996</v>
      </c>
      <c r="L189" s="427" t="s">
        <v>323</v>
      </c>
      <c r="M189" s="199">
        <v>0.69730000000000003</v>
      </c>
    </row>
    <row r="190" spans="1:13" ht="15.75" thickBot="1" x14ac:dyDescent="0.3">
      <c r="A190" t="str">
        <f t="shared" si="2"/>
        <v/>
      </c>
      <c r="B190" t="s">
        <v>223</v>
      </c>
      <c r="D190" t="s">
        <v>223</v>
      </c>
      <c r="E190">
        <v>0.35780000000000001</v>
      </c>
      <c r="F190">
        <v>228</v>
      </c>
      <c r="I190" t="s">
        <v>223</v>
      </c>
      <c r="J190">
        <v>0.35780000000000001</v>
      </c>
      <c r="L190" s="428"/>
      <c r="M190" s="200">
        <v>93</v>
      </c>
    </row>
    <row r="191" spans="1:13" x14ac:dyDescent="0.25">
      <c r="A191" t="str">
        <f t="shared" si="2"/>
        <v/>
      </c>
      <c r="B191" t="s">
        <v>224</v>
      </c>
      <c r="D191" t="s">
        <v>224</v>
      </c>
      <c r="E191">
        <v>0.56950000000000001</v>
      </c>
      <c r="F191">
        <v>136</v>
      </c>
      <c r="I191" t="s">
        <v>224</v>
      </c>
      <c r="J191">
        <v>0.56950000000000001</v>
      </c>
      <c r="L191" s="427" t="s">
        <v>37</v>
      </c>
      <c r="M191" s="201">
        <v>0.69320000000000004</v>
      </c>
    </row>
    <row r="192" spans="1:13" ht="15.75" thickBot="1" x14ac:dyDescent="0.3">
      <c r="A192" t="str">
        <f t="shared" si="2"/>
        <v/>
      </c>
      <c r="B192" t="s">
        <v>225</v>
      </c>
      <c r="D192" t="s">
        <v>225</v>
      </c>
      <c r="E192">
        <v>0.65820000000000001</v>
      </c>
      <c r="F192">
        <v>106</v>
      </c>
      <c r="I192" t="s">
        <v>225</v>
      </c>
      <c r="J192">
        <v>0.65820000000000001</v>
      </c>
      <c r="L192" s="428"/>
      <c r="M192" s="202">
        <v>94</v>
      </c>
    </row>
    <row r="193" spans="1:13" x14ac:dyDescent="0.25">
      <c r="A193" t="str">
        <f t="shared" si="2"/>
        <v/>
      </c>
      <c r="B193" t="s">
        <v>226</v>
      </c>
      <c r="D193" t="s">
        <v>226</v>
      </c>
      <c r="E193">
        <v>0.3352</v>
      </c>
      <c r="F193">
        <v>239</v>
      </c>
      <c r="I193" t="s">
        <v>226</v>
      </c>
      <c r="J193">
        <v>0.3352</v>
      </c>
      <c r="L193" s="427" t="s">
        <v>279</v>
      </c>
      <c r="M193" s="203">
        <v>0.69189999999999996</v>
      </c>
    </row>
    <row r="194" spans="1:13" ht="15.75" thickBot="1" x14ac:dyDescent="0.3">
      <c r="A194" t="str">
        <f t="shared" si="2"/>
        <v/>
      </c>
      <c r="B194" t="s">
        <v>227</v>
      </c>
      <c r="D194" t="s">
        <v>227</v>
      </c>
      <c r="E194">
        <v>0.23949999999999999</v>
      </c>
      <c r="F194">
        <v>279</v>
      </c>
      <c r="I194" t="s">
        <v>227</v>
      </c>
      <c r="J194">
        <v>0.23949999999999999</v>
      </c>
      <c r="L194" s="428"/>
      <c r="M194" s="204">
        <v>95</v>
      </c>
    </row>
    <row r="195" spans="1:13" x14ac:dyDescent="0.25">
      <c r="A195" t="str">
        <f t="shared" ref="A195:A258" si="3">IF(B195=D195,"","BAD")</f>
        <v/>
      </c>
      <c r="B195" t="s">
        <v>228</v>
      </c>
      <c r="D195" t="s">
        <v>228</v>
      </c>
      <c r="E195">
        <v>0.29139999999999999</v>
      </c>
      <c r="F195">
        <v>261</v>
      </c>
      <c r="I195" t="s">
        <v>228</v>
      </c>
      <c r="J195">
        <v>0.29139999999999999</v>
      </c>
      <c r="L195" s="13" t="s">
        <v>361</v>
      </c>
      <c r="M195" s="205">
        <v>0.69130000000000003</v>
      </c>
    </row>
    <row r="196" spans="1:13" ht="15.75" thickBot="1" x14ac:dyDescent="0.3">
      <c r="A196" t="str">
        <f t="shared" si="3"/>
        <v/>
      </c>
      <c r="B196" t="s">
        <v>229</v>
      </c>
      <c r="D196" t="s">
        <v>229</v>
      </c>
      <c r="E196">
        <v>0.38179999999999997</v>
      </c>
      <c r="F196">
        <v>218</v>
      </c>
      <c r="I196" t="s">
        <v>229</v>
      </c>
      <c r="J196">
        <v>0.38179999999999997</v>
      </c>
      <c r="L196" s="14" t="s">
        <v>422</v>
      </c>
      <c r="M196" s="206">
        <v>96</v>
      </c>
    </row>
    <row r="197" spans="1:13" x14ac:dyDescent="0.25">
      <c r="A197" t="str">
        <f t="shared" si="3"/>
        <v/>
      </c>
      <c r="B197" t="s">
        <v>230</v>
      </c>
      <c r="D197" t="s">
        <v>230</v>
      </c>
      <c r="E197">
        <v>0.19800000000000001</v>
      </c>
      <c r="F197">
        <v>301</v>
      </c>
      <c r="I197" t="s">
        <v>230</v>
      </c>
      <c r="J197">
        <v>0.19800000000000001</v>
      </c>
      <c r="L197" s="427" t="s">
        <v>220</v>
      </c>
      <c r="M197" s="207">
        <v>0.68989999999999996</v>
      </c>
    </row>
    <row r="198" spans="1:13" ht="15.75" thickBot="1" x14ac:dyDescent="0.3">
      <c r="A198" t="str">
        <f t="shared" si="3"/>
        <v/>
      </c>
      <c r="B198" s="416" t="s">
        <v>231</v>
      </c>
      <c r="D198" t="s">
        <v>231</v>
      </c>
      <c r="E198">
        <v>0.95150000000000001</v>
      </c>
      <c r="F198">
        <v>10</v>
      </c>
      <c r="I198" t="s">
        <v>231</v>
      </c>
      <c r="J198">
        <v>0.95150000000000001</v>
      </c>
      <c r="L198" s="428"/>
      <c r="M198" s="208">
        <v>97</v>
      </c>
    </row>
    <row r="199" spans="1:13" x14ac:dyDescent="0.25">
      <c r="A199" t="str">
        <f t="shared" si="3"/>
        <v/>
      </c>
      <c r="B199" t="s">
        <v>232</v>
      </c>
      <c r="D199" t="s">
        <v>232</v>
      </c>
      <c r="E199">
        <v>0.1076</v>
      </c>
      <c r="F199">
        <v>334</v>
      </c>
      <c r="I199" t="s">
        <v>232</v>
      </c>
      <c r="J199">
        <v>0.1076</v>
      </c>
      <c r="L199" s="427" t="s">
        <v>211</v>
      </c>
      <c r="M199" s="209">
        <v>0.68889999999999996</v>
      </c>
    </row>
    <row r="200" spans="1:13" ht="15.75" thickBot="1" x14ac:dyDescent="0.3">
      <c r="A200" t="str">
        <f t="shared" si="3"/>
        <v/>
      </c>
      <c r="B200" t="s">
        <v>233</v>
      </c>
      <c r="D200" t="s">
        <v>233</v>
      </c>
      <c r="E200">
        <v>0.5252</v>
      </c>
      <c r="F200">
        <v>153</v>
      </c>
      <c r="I200" t="s">
        <v>233</v>
      </c>
      <c r="J200">
        <v>0.5252</v>
      </c>
      <c r="L200" s="428"/>
      <c r="M200" s="210">
        <v>98</v>
      </c>
    </row>
    <row r="201" spans="1:13" x14ac:dyDescent="0.25">
      <c r="A201" t="str">
        <f t="shared" si="3"/>
        <v/>
      </c>
      <c r="B201" t="s">
        <v>234</v>
      </c>
      <c r="D201" t="s">
        <v>234</v>
      </c>
      <c r="E201">
        <v>0.74890000000000001</v>
      </c>
      <c r="F201">
        <v>75</v>
      </c>
      <c r="I201" t="s">
        <v>234</v>
      </c>
      <c r="J201">
        <v>0.74890000000000001</v>
      </c>
      <c r="L201" s="427" t="s">
        <v>125</v>
      </c>
      <c r="M201" s="211">
        <v>0.68330000000000002</v>
      </c>
    </row>
    <row r="202" spans="1:13" ht="15.75" thickBot="1" x14ac:dyDescent="0.3">
      <c r="A202" t="str">
        <f t="shared" si="3"/>
        <v/>
      </c>
      <c r="B202" t="s">
        <v>235</v>
      </c>
      <c r="D202" t="s">
        <v>235</v>
      </c>
      <c r="E202">
        <v>0.46010000000000001</v>
      </c>
      <c r="F202">
        <v>177</v>
      </c>
      <c r="I202" t="s">
        <v>235</v>
      </c>
      <c r="J202">
        <v>0.46010000000000001</v>
      </c>
      <c r="L202" s="428"/>
      <c r="M202" s="212">
        <v>99</v>
      </c>
    </row>
    <row r="203" spans="1:13" x14ac:dyDescent="0.25">
      <c r="A203" t="str">
        <f t="shared" si="3"/>
        <v/>
      </c>
      <c r="B203" t="s">
        <v>236</v>
      </c>
      <c r="D203" t="s">
        <v>236</v>
      </c>
      <c r="E203">
        <v>0.42709999999999998</v>
      </c>
      <c r="F203">
        <v>194</v>
      </c>
      <c r="I203" t="s">
        <v>236</v>
      </c>
      <c r="J203">
        <v>0.42709999999999998</v>
      </c>
      <c r="L203" s="427" t="s">
        <v>70</v>
      </c>
      <c r="M203" s="213">
        <v>0.68059999999999998</v>
      </c>
    </row>
    <row r="204" spans="1:13" ht="15.75" thickBot="1" x14ac:dyDescent="0.3">
      <c r="A204" t="str">
        <f t="shared" si="3"/>
        <v/>
      </c>
      <c r="B204" t="s">
        <v>237</v>
      </c>
      <c r="D204" t="s">
        <v>237</v>
      </c>
      <c r="E204">
        <v>0.14879999999999999</v>
      </c>
      <c r="F204">
        <v>323</v>
      </c>
      <c r="I204" t="s">
        <v>237</v>
      </c>
      <c r="J204">
        <v>0.14879999999999999</v>
      </c>
      <c r="L204" s="428"/>
      <c r="M204" s="214">
        <v>100</v>
      </c>
    </row>
    <row r="205" spans="1:13" ht="15.75" thickBot="1" x14ac:dyDescent="0.3">
      <c r="A205" t="str">
        <f t="shared" si="3"/>
        <v/>
      </c>
      <c r="B205" t="s">
        <v>238</v>
      </c>
      <c r="D205" t="s">
        <v>238</v>
      </c>
      <c r="E205">
        <v>0.2031</v>
      </c>
      <c r="F205">
        <v>299</v>
      </c>
      <c r="I205" t="s">
        <v>238</v>
      </c>
      <c r="J205">
        <v>0.2031</v>
      </c>
      <c r="L205" s="63" t="s">
        <v>23</v>
      </c>
      <c r="M205" s="64" t="s">
        <v>407</v>
      </c>
    </row>
    <row r="206" spans="1:13" x14ac:dyDescent="0.25">
      <c r="A206" t="str">
        <f t="shared" si="3"/>
        <v/>
      </c>
      <c r="B206" t="s">
        <v>239</v>
      </c>
      <c r="D206" t="s">
        <v>239</v>
      </c>
      <c r="E206">
        <v>0.57320000000000004</v>
      </c>
      <c r="F206">
        <v>134</v>
      </c>
      <c r="I206" t="s">
        <v>239</v>
      </c>
      <c r="J206">
        <v>0.57320000000000004</v>
      </c>
      <c r="L206" s="427" t="s">
        <v>321</v>
      </c>
      <c r="M206" s="215">
        <v>0.68020000000000003</v>
      </c>
    </row>
    <row r="207" spans="1:13" ht="15.75" thickBot="1" x14ac:dyDescent="0.3">
      <c r="A207" t="str">
        <f t="shared" si="3"/>
        <v/>
      </c>
      <c r="B207" t="s">
        <v>240</v>
      </c>
      <c r="D207" t="s">
        <v>240</v>
      </c>
      <c r="E207">
        <v>0.10539999999999999</v>
      </c>
      <c r="F207">
        <v>335</v>
      </c>
      <c r="I207" t="s">
        <v>240</v>
      </c>
      <c r="J207">
        <v>0.10539999999999999</v>
      </c>
      <c r="L207" s="428"/>
      <c r="M207" s="216">
        <v>101</v>
      </c>
    </row>
    <row r="208" spans="1:13" x14ac:dyDescent="0.25">
      <c r="A208" t="str">
        <f t="shared" si="3"/>
        <v/>
      </c>
      <c r="B208" t="s">
        <v>241</v>
      </c>
      <c r="D208" t="s">
        <v>241</v>
      </c>
      <c r="E208">
        <v>0.48110000000000003</v>
      </c>
      <c r="F208">
        <v>166</v>
      </c>
      <c r="I208" t="s">
        <v>241</v>
      </c>
      <c r="J208">
        <v>0.48110000000000003</v>
      </c>
      <c r="L208" s="427" t="s">
        <v>212</v>
      </c>
      <c r="M208" s="217">
        <v>0.67230000000000001</v>
      </c>
    </row>
    <row r="209" spans="1:13" ht="15.75" thickBot="1" x14ac:dyDescent="0.3">
      <c r="A209" t="str">
        <f t="shared" si="3"/>
        <v/>
      </c>
      <c r="B209" t="s">
        <v>242</v>
      </c>
      <c r="D209" t="s">
        <v>242</v>
      </c>
      <c r="E209">
        <v>0.432</v>
      </c>
      <c r="F209">
        <v>190</v>
      </c>
      <c r="I209" t="s">
        <v>242</v>
      </c>
      <c r="J209">
        <v>0.432</v>
      </c>
      <c r="L209" s="428"/>
      <c r="M209" s="218">
        <v>102</v>
      </c>
    </row>
    <row r="210" spans="1:13" x14ac:dyDescent="0.25">
      <c r="A210" t="str">
        <f t="shared" si="3"/>
        <v/>
      </c>
      <c r="B210" t="s">
        <v>243</v>
      </c>
      <c r="D210" t="s">
        <v>243</v>
      </c>
      <c r="E210">
        <v>0.5504</v>
      </c>
      <c r="F210">
        <v>144</v>
      </c>
      <c r="I210" t="s">
        <v>243</v>
      </c>
      <c r="J210">
        <v>0.5504</v>
      </c>
      <c r="L210" s="427" t="s">
        <v>358</v>
      </c>
      <c r="M210" s="217">
        <v>0.67179999999999995</v>
      </c>
    </row>
    <row r="211" spans="1:13" ht="15.75" thickBot="1" x14ac:dyDescent="0.3">
      <c r="A211" t="str">
        <f t="shared" si="3"/>
        <v/>
      </c>
      <c r="B211" t="s">
        <v>244</v>
      </c>
      <c r="D211" t="s">
        <v>244</v>
      </c>
      <c r="E211">
        <v>0.60140000000000005</v>
      </c>
      <c r="F211">
        <v>125</v>
      </c>
      <c r="I211" t="s">
        <v>244</v>
      </c>
      <c r="J211">
        <v>0.60140000000000005</v>
      </c>
      <c r="L211" s="428"/>
      <c r="M211" s="218">
        <v>103</v>
      </c>
    </row>
    <row r="212" spans="1:13" x14ac:dyDescent="0.25">
      <c r="A212" t="str">
        <f t="shared" si="3"/>
        <v/>
      </c>
      <c r="B212" t="s">
        <v>245</v>
      </c>
      <c r="D212" t="s">
        <v>245</v>
      </c>
      <c r="E212">
        <v>0.90469999999999995</v>
      </c>
      <c r="F212">
        <v>27</v>
      </c>
      <c r="I212" t="s">
        <v>245</v>
      </c>
      <c r="J212">
        <v>0.90469999999999995</v>
      </c>
      <c r="L212" s="427" t="s">
        <v>174</v>
      </c>
      <c r="M212" s="217">
        <v>0.66310000000000002</v>
      </c>
    </row>
    <row r="213" spans="1:13" ht="15.75" thickBot="1" x14ac:dyDescent="0.3">
      <c r="A213" t="str">
        <f t="shared" si="3"/>
        <v/>
      </c>
      <c r="B213" t="s">
        <v>246</v>
      </c>
      <c r="D213" t="s">
        <v>246</v>
      </c>
      <c r="E213">
        <v>0.35339999999999999</v>
      </c>
      <c r="F213">
        <v>229</v>
      </c>
      <c r="I213" t="s">
        <v>246</v>
      </c>
      <c r="J213">
        <v>0.35339999999999999</v>
      </c>
      <c r="L213" s="428"/>
      <c r="M213" s="218">
        <v>104</v>
      </c>
    </row>
    <row r="214" spans="1:13" x14ac:dyDescent="0.25">
      <c r="A214" t="str">
        <f t="shared" si="3"/>
        <v/>
      </c>
      <c r="B214" t="s">
        <v>247</v>
      </c>
      <c r="D214" t="s">
        <v>247</v>
      </c>
      <c r="E214">
        <v>0.9345</v>
      </c>
      <c r="F214">
        <v>13</v>
      </c>
      <c r="I214" t="s">
        <v>247</v>
      </c>
      <c r="J214">
        <v>0.9345</v>
      </c>
      <c r="L214" s="427" t="s">
        <v>311</v>
      </c>
      <c r="M214" s="217">
        <v>0.66100000000000003</v>
      </c>
    </row>
    <row r="215" spans="1:13" ht="15.75" thickBot="1" x14ac:dyDescent="0.3">
      <c r="A215" t="str">
        <f t="shared" si="3"/>
        <v/>
      </c>
      <c r="B215" t="s">
        <v>248</v>
      </c>
      <c r="D215" t="s">
        <v>248</v>
      </c>
      <c r="E215">
        <v>0.72689999999999999</v>
      </c>
      <c r="F215">
        <v>80</v>
      </c>
      <c r="I215" t="s">
        <v>248</v>
      </c>
      <c r="J215">
        <v>0.72689999999999999</v>
      </c>
      <c r="L215" s="428"/>
      <c r="M215" s="218">
        <v>105</v>
      </c>
    </row>
    <row r="216" spans="1:13" x14ac:dyDescent="0.25">
      <c r="A216" t="str">
        <f t="shared" si="3"/>
        <v/>
      </c>
      <c r="B216" t="s">
        <v>249</v>
      </c>
      <c r="D216" t="s">
        <v>249</v>
      </c>
      <c r="E216">
        <v>0.65300000000000002</v>
      </c>
      <c r="F216">
        <v>107</v>
      </c>
      <c r="I216" t="s">
        <v>249</v>
      </c>
      <c r="J216">
        <v>0.65300000000000002</v>
      </c>
      <c r="L216" s="13" t="s">
        <v>225</v>
      </c>
      <c r="M216" s="217">
        <v>0.65820000000000001</v>
      </c>
    </row>
    <row r="217" spans="1:13" ht="15.75" thickBot="1" x14ac:dyDescent="0.3">
      <c r="A217" t="str">
        <f t="shared" si="3"/>
        <v/>
      </c>
      <c r="B217" t="s">
        <v>250</v>
      </c>
      <c r="D217" t="s">
        <v>250</v>
      </c>
      <c r="E217">
        <v>0.8377</v>
      </c>
      <c r="F217">
        <v>45</v>
      </c>
      <c r="I217" t="s">
        <v>250</v>
      </c>
      <c r="J217">
        <v>0.8377</v>
      </c>
      <c r="L217" s="14" t="s">
        <v>424</v>
      </c>
      <c r="M217" s="218">
        <v>106</v>
      </c>
    </row>
    <row r="218" spans="1:13" x14ac:dyDescent="0.25">
      <c r="A218" t="str">
        <f t="shared" si="3"/>
        <v/>
      </c>
      <c r="B218" t="s">
        <v>251</v>
      </c>
      <c r="D218" t="s">
        <v>251</v>
      </c>
      <c r="E218">
        <v>0.73829999999999996</v>
      </c>
      <c r="F218">
        <v>78</v>
      </c>
      <c r="I218" t="s">
        <v>251</v>
      </c>
      <c r="J218">
        <v>0.73829999999999996</v>
      </c>
      <c r="L218" s="427" t="s">
        <v>249</v>
      </c>
      <c r="M218" s="217">
        <v>0.65300000000000002</v>
      </c>
    </row>
    <row r="219" spans="1:13" ht="15.75" thickBot="1" x14ac:dyDescent="0.3">
      <c r="A219" t="str">
        <f t="shared" si="3"/>
        <v/>
      </c>
      <c r="B219" t="s">
        <v>252</v>
      </c>
      <c r="D219" t="s">
        <v>252</v>
      </c>
      <c r="E219">
        <v>0.94510000000000005</v>
      </c>
      <c r="F219">
        <v>11</v>
      </c>
      <c r="I219" t="s">
        <v>252</v>
      </c>
      <c r="J219">
        <v>0.94510000000000005</v>
      </c>
      <c r="L219" s="428"/>
      <c r="M219" s="218">
        <v>107</v>
      </c>
    </row>
    <row r="220" spans="1:13" x14ac:dyDescent="0.25">
      <c r="A220" t="str">
        <f t="shared" si="3"/>
        <v/>
      </c>
      <c r="B220" t="s">
        <v>253</v>
      </c>
      <c r="D220" t="s">
        <v>253</v>
      </c>
      <c r="E220">
        <v>0.7046</v>
      </c>
      <c r="F220">
        <v>89</v>
      </c>
      <c r="I220" t="s">
        <v>253</v>
      </c>
      <c r="J220">
        <v>0.7046</v>
      </c>
      <c r="L220" s="427" t="s">
        <v>276</v>
      </c>
      <c r="M220" s="217">
        <v>0.64649999999999996</v>
      </c>
    </row>
    <row r="221" spans="1:13" ht="15.75" thickBot="1" x14ac:dyDescent="0.3">
      <c r="A221" t="str">
        <f t="shared" si="3"/>
        <v/>
      </c>
      <c r="B221" t="s">
        <v>254</v>
      </c>
      <c r="D221" t="s">
        <v>254</v>
      </c>
      <c r="E221">
        <v>0.3891</v>
      </c>
      <c r="F221">
        <v>213</v>
      </c>
      <c r="I221" t="s">
        <v>254</v>
      </c>
      <c r="J221">
        <v>0.3891</v>
      </c>
      <c r="L221" s="428"/>
      <c r="M221" s="218">
        <v>108</v>
      </c>
    </row>
    <row r="222" spans="1:13" x14ac:dyDescent="0.25">
      <c r="A222" t="str">
        <f t="shared" si="3"/>
        <v/>
      </c>
      <c r="B222" s="420" t="s">
        <v>255</v>
      </c>
      <c r="D222" t="s">
        <v>255</v>
      </c>
      <c r="E222">
        <v>0.85829999999999995</v>
      </c>
      <c r="F222">
        <v>38</v>
      </c>
      <c r="I222" t="s">
        <v>255</v>
      </c>
      <c r="J222">
        <v>0.85829999999999995</v>
      </c>
      <c r="L222" s="427" t="s">
        <v>259</v>
      </c>
      <c r="M222" s="217">
        <v>0.64300000000000002</v>
      </c>
    </row>
    <row r="223" spans="1:13" ht="15.75" thickBot="1" x14ac:dyDescent="0.3">
      <c r="A223" t="str">
        <f t="shared" si="3"/>
        <v/>
      </c>
      <c r="B223" t="s">
        <v>256</v>
      </c>
      <c r="D223" t="s">
        <v>256</v>
      </c>
      <c r="E223">
        <v>0.2485</v>
      </c>
      <c r="F223">
        <v>274</v>
      </c>
      <c r="I223" t="s">
        <v>256</v>
      </c>
      <c r="J223">
        <v>0.2485</v>
      </c>
      <c r="L223" s="428"/>
      <c r="M223" s="218">
        <v>109</v>
      </c>
    </row>
    <row r="224" spans="1:13" x14ac:dyDescent="0.25">
      <c r="A224" t="str">
        <f t="shared" si="3"/>
        <v/>
      </c>
      <c r="B224" t="s">
        <v>257</v>
      </c>
      <c r="D224" t="s">
        <v>257</v>
      </c>
      <c r="E224">
        <v>0.38979999999999998</v>
      </c>
      <c r="F224">
        <v>211</v>
      </c>
      <c r="I224" t="s">
        <v>257</v>
      </c>
      <c r="J224">
        <v>0.38979999999999998</v>
      </c>
      <c r="L224" s="13" t="s">
        <v>158</v>
      </c>
      <c r="M224" s="217">
        <v>0.6371</v>
      </c>
    </row>
    <row r="225" spans="1:13" ht="15.75" thickBot="1" x14ac:dyDescent="0.3">
      <c r="A225" t="str">
        <f t="shared" si="3"/>
        <v/>
      </c>
      <c r="B225" t="s">
        <v>258</v>
      </c>
      <c r="D225" t="s">
        <v>258</v>
      </c>
      <c r="E225">
        <v>0.56259999999999999</v>
      </c>
      <c r="F225">
        <v>138</v>
      </c>
      <c r="I225" t="s">
        <v>258</v>
      </c>
      <c r="J225">
        <v>0.56259999999999999</v>
      </c>
      <c r="L225" s="14" t="s">
        <v>424</v>
      </c>
      <c r="M225" s="218">
        <v>110</v>
      </c>
    </row>
    <row r="226" spans="1:13" x14ac:dyDescent="0.25">
      <c r="A226" t="str">
        <f t="shared" si="3"/>
        <v/>
      </c>
      <c r="B226" t="s">
        <v>259</v>
      </c>
      <c r="D226" t="s">
        <v>259</v>
      </c>
      <c r="E226">
        <v>0.64300000000000002</v>
      </c>
      <c r="F226">
        <v>109</v>
      </c>
      <c r="I226" t="s">
        <v>259</v>
      </c>
      <c r="J226">
        <v>0.64300000000000002</v>
      </c>
      <c r="L226" s="427" t="s">
        <v>208</v>
      </c>
      <c r="M226" s="217">
        <v>0.63400000000000001</v>
      </c>
    </row>
    <row r="227" spans="1:13" ht="15.75" thickBot="1" x14ac:dyDescent="0.3">
      <c r="A227" t="str">
        <f t="shared" si="3"/>
        <v/>
      </c>
      <c r="B227" t="s">
        <v>260</v>
      </c>
      <c r="D227" t="s">
        <v>260</v>
      </c>
      <c r="E227">
        <v>0.187</v>
      </c>
      <c r="F227">
        <v>306</v>
      </c>
      <c r="I227" t="s">
        <v>260</v>
      </c>
      <c r="J227">
        <v>0.187</v>
      </c>
      <c r="L227" s="428"/>
      <c r="M227" s="218">
        <v>111</v>
      </c>
    </row>
    <row r="228" spans="1:13" x14ac:dyDescent="0.25">
      <c r="A228" t="str">
        <f t="shared" si="3"/>
        <v/>
      </c>
      <c r="B228" t="s">
        <v>261</v>
      </c>
      <c r="D228" t="s">
        <v>261</v>
      </c>
      <c r="E228">
        <v>0.83499999999999996</v>
      </c>
      <c r="F228">
        <v>46</v>
      </c>
      <c r="I228" t="s">
        <v>261</v>
      </c>
      <c r="J228">
        <v>0.83499999999999996</v>
      </c>
      <c r="L228" s="427" t="s">
        <v>196</v>
      </c>
      <c r="M228" s="217">
        <v>0.63290000000000002</v>
      </c>
    </row>
    <row r="229" spans="1:13" ht="15.75" thickBot="1" x14ac:dyDescent="0.3">
      <c r="A229" t="str">
        <f t="shared" si="3"/>
        <v/>
      </c>
      <c r="B229" t="s">
        <v>262</v>
      </c>
      <c r="D229" t="s">
        <v>262</v>
      </c>
      <c r="E229">
        <v>0.46550000000000002</v>
      </c>
      <c r="F229">
        <v>174</v>
      </c>
      <c r="I229" t="s">
        <v>262</v>
      </c>
      <c r="J229">
        <v>0.46550000000000002</v>
      </c>
      <c r="L229" s="428"/>
      <c r="M229" s="218">
        <v>112</v>
      </c>
    </row>
    <row r="230" spans="1:13" x14ac:dyDescent="0.25">
      <c r="A230" t="str">
        <f t="shared" si="3"/>
        <v/>
      </c>
      <c r="B230" t="s">
        <v>263</v>
      </c>
      <c r="D230" t="s">
        <v>263</v>
      </c>
      <c r="E230">
        <v>0.42009999999999997</v>
      </c>
      <c r="F230">
        <v>197</v>
      </c>
      <c r="I230" t="s">
        <v>263</v>
      </c>
      <c r="J230">
        <v>0.42009999999999997</v>
      </c>
      <c r="L230" s="427" t="s">
        <v>88</v>
      </c>
      <c r="M230" s="217">
        <v>0.63229999999999997</v>
      </c>
    </row>
    <row r="231" spans="1:13" ht="15.75" thickBot="1" x14ac:dyDescent="0.3">
      <c r="A231" t="str">
        <f t="shared" si="3"/>
        <v/>
      </c>
      <c r="B231" t="s">
        <v>264</v>
      </c>
      <c r="D231" t="s">
        <v>264</v>
      </c>
      <c r="E231">
        <v>0.1847</v>
      </c>
      <c r="F231">
        <v>308</v>
      </c>
      <c r="I231" t="s">
        <v>264</v>
      </c>
      <c r="J231">
        <v>0.1847</v>
      </c>
      <c r="L231" s="428"/>
      <c r="M231" s="218">
        <v>113</v>
      </c>
    </row>
    <row r="232" spans="1:13" x14ac:dyDescent="0.25">
      <c r="A232" t="str">
        <f t="shared" si="3"/>
        <v/>
      </c>
      <c r="B232" t="s">
        <v>265</v>
      </c>
      <c r="D232" t="s">
        <v>265</v>
      </c>
      <c r="E232">
        <v>6.9500000000000006E-2</v>
      </c>
      <c r="F232">
        <v>343</v>
      </c>
      <c r="I232" t="s">
        <v>265</v>
      </c>
      <c r="J232">
        <v>6.9500000000000006E-2</v>
      </c>
      <c r="L232" s="427" t="s">
        <v>284</v>
      </c>
      <c r="M232" s="217">
        <v>0.62450000000000006</v>
      </c>
    </row>
    <row r="233" spans="1:13" ht="15.75" thickBot="1" x14ac:dyDescent="0.3">
      <c r="A233" t="str">
        <f t="shared" si="3"/>
        <v/>
      </c>
      <c r="B233" t="s">
        <v>266</v>
      </c>
      <c r="D233" t="s">
        <v>266</v>
      </c>
      <c r="E233">
        <v>0.70250000000000001</v>
      </c>
      <c r="F233">
        <v>90</v>
      </c>
      <c r="I233" t="s">
        <v>266</v>
      </c>
      <c r="J233">
        <v>0.70250000000000001</v>
      </c>
      <c r="L233" s="428"/>
      <c r="M233" s="218">
        <v>114</v>
      </c>
    </row>
    <row r="234" spans="1:13" x14ac:dyDescent="0.25">
      <c r="A234" t="str">
        <f t="shared" si="3"/>
        <v/>
      </c>
      <c r="B234" t="s">
        <v>267</v>
      </c>
      <c r="D234" t="s">
        <v>267</v>
      </c>
      <c r="E234">
        <v>0.8115</v>
      </c>
      <c r="F234">
        <v>53</v>
      </c>
      <c r="I234" t="s">
        <v>267</v>
      </c>
      <c r="J234">
        <v>0.8115</v>
      </c>
      <c r="L234" s="427" t="s">
        <v>171</v>
      </c>
      <c r="M234" s="217">
        <v>0.62419999999999998</v>
      </c>
    </row>
    <row r="235" spans="1:13" ht="15.75" thickBot="1" x14ac:dyDescent="0.3">
      <c r="A235" t="str">
        <f t="shared" si="3"/>
        <v/>
      </c>
      <c r="B235" t="s">
        <v>268</v>
      </c>
      <c r="D235" t="s">
        <v>268</v>
      </c>
      <c r="E235">
        <v>0.92979999999999996</v>
      </c>
      <c r="F235">
        <v>15</v>
      </c>
      <c r="I235" t="s">
        <v>268</v>
      </c>
      <c r="J235">
        <v>0.92979999999999996</v>
      </c>
      <c r="L235" s="428"/>
      <c r="M235" s="218">
        <v>115</v>
      </c>
    </row>
    <row r="236" spans="1:13" x14ac:dyDescent="0.25">
      <c r="A236" t="str">
        <f t="shared" si="3"/>
        <v/>
      </c>
      <c r="B236" t="s">
        <v>269</v>
      </c>
      <c r="D236" t="s">
        <v>269</v>
      </c>
      <c r="E236">
        <v>0.20610000000000001</v>
      </c>
      <c r="F236">
        <v>297</v>
      </c>
      <c r="I236" t="s">
        <v>269</v>
      </c>
      <c r="J236">
        <v>0.20610000000000001</v>
      </c>
      <c r="L236" s="427" t="s">
        <v>368</v>
      </c>
      <c r="M236" s="217">
        <v>0.62129999999999996</v>
      </c>
    </row>
    <row r="237" spans="1:13" ht="15.75" thickBot="1" x14ac:dyDescent="0.3">
      <c r="A237" t="str">
        <f t="shared" si="3"/>
        <v/>
      </c>
      <c r="B237" t="s">
        <v>270</v>
      </c>
      <c r="D237" t="s">
        <v>270</v>
      </c>
      <c r="E237">
        <v>0.20930000000000001</v>
      </c>
      <c r="F237">
        <v>294</v>
      </c>
      <c r="I237" t="s">
        <v>270</v>
      </c>
      <c r="J237">
        <v>0.20930000000000001</v>
      </c>
      <c r="L237" s="428"/>
      <c r="M237" s="218">
        <v>116</v>
      </c>
    </row>
    <row r="238" spans="1:13" x14ac:dyDescent="0.25">
      <c r="A238" t="str">
        <f t="shared" si="3"/>
        <v/>
      </c>
      <c r="B238" t="s">
        <v>271</v>
      </c>
      <c r="D238" t="s">
        <v>271</v>
      </c>
      <c r="E238">
        <v>0.83460000000000001</v>
      </c>
      <c r="F238">
        <v>47</v>
      </c>
      <c r="I238" t="s">
        <v>271</v>
      </c>
      <c r="J238">
        <v>0.83460000000000001</v>
      </c>
      <c r="L238" s="13" t="s">
        <v>65</v>
      </c>
      <c r="M238" s="217">
        <v>0.61809999999999998</v>
      </c>
    </row>
    <row r="239" spans="1:13" ht="15.75" thickBot="1" x14ac:dyDescent="0.3">
      <c r="A239" t="str">
        <f t="shared" si="3"/>
        <v/>
      </c>
      <c r="B239" t="s">
        <v>272</v>
      </c>
      <c r="D239" t="s">
        <v>272</v>
      </c>
      <c r="E239">
        <v>0.60460000000000003</v>
      </c>
      <c r="F239">
        <v>123</v>
      </c>
      <c r="I239" t="s">
        <v>272</v>
      </c>
      <c r="J239">
        <v>0.60460000000000003</v>
      </c>
      <c r="L239" s="14" t="s">
        <v>422</v>
      </c>
      <c r="M239" s="218">
        <v>117</v>
      </c>
    </row>
    <row r="240" spans="1:13" x14ac:dyDescent="0.25">
      <c r="A240" t="str">
        <f t="shared" si="3"/>
        <v/>
      </c>
      <c r="B240" t="s">
        <v>273</v>
      </c>
      <c r="D240" t="s">
        <v>273</v>
      </c>
      <c r="E240">
        <v>0.53910000000000002</v>
      </c>
      <c r="F240">
        <v>147</v>
      </c>
      <c r="I240" t="s">
        <v>273</v>
      </c>
      <c r="J240">
        <v>0.53910000000000002</v>
      </c>
      <c r="L240" s="427" t="s">
        <v>308</v>
      </c>
      <c r="M240" s="217">
        <v>0.61809999999999998</v>
      </c>
    </row>
    <row r="241" spans="1:13" ht="15.75" thickBot="1" x14ac:dyDescent="0.3">
      <c r="A241" t="str">
        <f t="shared" si="3"/>
        <v/>
      </c>
      <c r="B241" t="s">
        <v>274</v>
      </c>
      <c r="D241" t="s">
        <v>274</v>
      </c>
      <c r="E241">
        <v>0.33660000000000001</v>
      </c>
      <c r="F241">
        <v>238</v>
      </c>
      <c r="I241" t="s">
        <v>274</v>
      </c>
      <c r="J241">
        <v>0.33660000000000001</v>
      </c>
      <c r="L241" s="428"/>
      <c r="M241" s="218">
        <v>118</v>
      </c>
    </row>
    <row r="242" spans="1:13" x14ac:dyDescent="0.25">
      <c r="A242" t="str">
        <f t="shared" si="3"/>
        <v/>
      </c>
      <c r="B242" t="s">
        <v>275</v>
      </c>
      <c r="D242" t="s">
        <v>275</v>
      </c>
      <c r="E242">
        <v>0.30259999999999998</v>
      </c>
      <c r="F242">
        <v>253</v>
      </c>
      <c r="I242" t="s">
        <v>275</v>
      </c>
      <c r="J242">
        <v>0.30259999999999998</v>
      </c>
      <c r="L242" s="427" t="s">
        <v>382</v>
      </c>
      <c r="M242" s="217">
        <v>0.61650000000000005</v>
      </c>
    </row>
    <row r="243" spans="1:13" ht="15.75" thickBot="1" x14ac:dyDescent="0.3">
      <c r="A243" t="str">
        <f t="shared" si="3"/>
        <v/>
      </c>
      <c r="B243" t="s">
        <v>276</v>
      </c>
      <c r="D243" t="s">
        <v>276</v>
      </c>
      <c r="E243">
        <v>0.64649999999999996</v>
      </c>
      <c r="F243">
        <v>108</v>
      </c>
      <c r="I243" t="s">
        <v>276</v>
      </c>
      <c r="J243">
        <v>0.64649999999999996</v>
      </c>
      <c r="L243" s="428"/>
      <c r="M243" s="218">
        <v>119</v>
      </c>
    </row>
    <row r="244" spans="1:13" x14ac:dyDescent="0.25">
      <c r="A244" t="str">
        <f t="shared" si="3"/>
        <v/>
      </c>
      <c r="B244" t="s">
        <v>277</v>
      </c>
      <c r="D244" t="s">
        <v>277</v>
      </c>
      <c r="E244">
        <v>0.14530000000000001</v>
      </c>
      <c r="F244">
        <v>324</v>
      </c>
      <c r="I244" t="s">
        <v>277</v>
      </c>
      <c r="J244">
        <v>0.14530000000000001</v>
      </c>
      <c r="L244" s="427" t="s">
        <v>384</v>
      </c>
      <c r="M244" s="217">
        <v>0.61570000000000003</v>
      </c>
    </row>
    <row r="245" spans="1:13" ht="15.75" thickBot="1" x14ac:dyDescent="0.3">
      <c r="A245" t="str">
        <f t="shared" si="3"/>
        <v/>
      </c>
      <c r="B245" t="s">
        <v>278</v>
      </c>
      <c r="D245" t="s">
        <v>278</v>
      </c>
      <c r="E245">
        <v>0.2278</v>
      </c>
      <c r="F245">
        <v>286</v>
      </c>
      <c r="I245" t="s">
        <v>278</v>
      </c>
      <c r="J245">
        <v>0.2278</v>
      </c>
      <c r="L245" s="428"/>
      <c r="M245" s="218">
        <v>120</v>
      </c>
    </row>
    <row r="246" spans="1:13" x14ac:dyDescent="0.25">
      <c r="A246" t="str">
        <f t="shared" si="3"/>
        <v/>
      </c>
      <c r="B246" t="s">
        <v>279</v>
      </c>
      <c r="D246" t="s">
        <v>279</v>
      </c>
      <c r="E246">
        <v>0.69189999999999996</v>
      </c>
      <c r="F246">
        <v>95</v>
      </c>
      <c r="I246" t="s">
        <v>279</v>
      </c>
      <c r="J246">
        <v>0.69189999999999996</v>
      </c>
      <c r="L246" s="427" t="s">
        <v>129</v>
      </c>
      <c r="M246" s="217">
        <v>0.61439999999999995</v>
      </c>
    </row>
    <row r="247" spans="1:13" ht="15.75" thickBot="1" x14ac:dyDescent="0.3">
      <c r="A247" t="str">
        <f t="shared" si="3"/>
        <v/>
      </c>
      <c r="B247" t="s">
        <v>280</v>
      </c>
      <c r="D247" t="s">
        <v>280</v>
      </c>
      <c r="E247">
        <v>0.21249999999999999</v>
      </c>
      <c r="F247">
        <v>293</v>
      </c>
      <c r="I247" t="s">
        <v>280</v>
      </c>
      <c r="J247">
        <v>0.21249999999999999</v>
      </c>
      <c r="L247" s="428"/>
      <c r="M247" s="218">
        <v>121</v>
      </c>
    </row>
    <row r="248" spans="1:13" x14ac:dyDescent="0.25">
      <c r="A248" t="str">
        <f t="shared" si="3"/>
        <v/>
      </c>
      <c r="B248" t="s">
        <v>281</v>
      </c>
      <c r="D248" t="s">
        <v>281</v>
      </c>
      <c r="E248">
        <v>0.92010000000000003</v>
      </c>
      <c r="F248">
        <v>17</v>
      </c>
      <c r="I248" t="s">
        <v>281</v>
      </c>
      <c r="J248">
        <v>0.92010000000000003</v>
      </c>
      <c r="L248" s="427" t="s">
        <v>331</v>
      </c>
      <c r="M248" s="217">
        <v>0.61180000000000001</v>
      </c>
    </row>
    <row r="249" spans="1:13" ht="15.75" thickBot="1" x14ac:dyDescent="0.3">
      <c r="A249" t="str">
        <f t="shared" si="3"/>
        <v/>
      </c>
      <c r="B249" t="s">
        <v>282</v>
      </c>
      <c r="D249" t="s">
        <v>282</v>
      </c>
      <c r="E249">
        <v>0.36220000000000002</v>
      </c>
      <c r="F249">
        <v>226</v>
      </c>
      <c r="I249" t="s">
        <v>282</v>
      </c>
      <c r="J249">
        <v>0.36220000000000002</v>
      </c>
      <c r="L249" s="428"/>
      <c r="M249" s="218">
        <v>122</v>
      </c>
    </row>
    <row r="250" spans="1:13" x14ac:dyDescent="0.25">
      <c r="A250" t="str">
        <f t="shared" si="3"/>
        <v/>
      </c>
      <c r="B250" t="s">
        <v>283</v>
      </c>
      <c r="D250" t="s">
        <v>283</v>
      </c>
      <c r="E250">
        <v>0.35909999999999997</v>
      </c>
      <c r="F250">
        <v>227</v>
      </c>
      <c r="I250" t="s">
        <v>283</v>
      </c>
      <c r="J250">
        <v>0.35909999999999997</v>
      </c>
      <c r="L250" s="427" t="s">
        <v>272</v>
      </c>
      <c r="M250" s="217">
        <v>0.60460000000000003</v>
      </c>
    </row>
    <row r="251" spans="1:13" ht="15.75" thickBot="1" x14ac:dyDescent="0.3">
      <c r="A251" t="str">
        <f t="shared" si="3"/>
        <v/>
      </c>
      <c r="B251" t="s">
        <v>284</v>
      </c>
      <c r="D251" t="s">
        <v>284</v>
      </c>
      <c r="E251">
        <v>0.62450000000000006</v>
      </c>
      <c r="F251">
        <v>114</v>
      </c>
      <c r="I251" t="s">
        <v>284</v>
      </c>
      <c r="J251">
        <v>0.62450000000000006</v>
      </c>
      <c r="L251" s="428"/>
      <c r="M251" s="218">
        <v>123</v>
      </c>
    </row>
    <row r="252" spans="1:13" x14ac:dyDescent="0.25">
      <c r="A252" t="str">
        <f t="shared" si="3"/>
        <v/>
      </c>
      <c r="B252" t="s">
        <v>285</v>
      </c>
      <c r="D252" t="s">
        <v>285</v>
      </c>
      <c r="E252">
        <v>0.33260000000000001</v>
      </c>
      <c r="F252">
        <v>240</v>
      </c>
      <c r="I252" t="s">
        <v>285</v>
      </c>
      <c r="J252">
        <v>0.33260000000000001</v>
      </c>
      <c r="L252" s="427" t="s">
        <v>142</v>
      </c>
      <c r="M252" s="217">
        <v>0.60160000000000002</v>
      </c>
    </row>
    <row r="253" spans="1:13" ht="15.75" thickBot="1" x14ac:dyDescent="0.3">
      <c r="A253" t="str">
        <f t="shared" si="3"/>
        <v/>
      </c>
      <c r="B253" t="s">
        <v>286</v>
      </c>
      <c r="D253" t="s">
        <v>286</v>
      </c>
      <c r="E253">
        <v>0.76449999999999996</v>
      </c>
      <c r="F253">
        <v>69</v>
      </c>
      <c r="I253" t="s">
        <v>286</v>
      </c>
      <c r="J253">
        <v>0.76449999999999996</v>
      </c>
      <c r="L253" s="428"/>
      <c r="M253" s="218">
        <v>124</v>
      </c>
    </row>
    <row r="254" spans="1:13" x14ac:dyDescent="0.25">
      <c r="A254" t="str">
        <f t="shared" si="3"/>
        <v/>
      </c>
      <c r="B254" t="s">
        <v>287</v>
      </c>
      <c r="D254" t="s">
        <v>287</v>
      </c>
      <c r="E254">
        <v>0.71699999999999997</v>
      </c>
      <c r="F254">
        <v>85</v>
      </c>
      <c r="I254" t="s">
        <v>287</v>
      </c>
      <c r="J254">
        <v>0.71699999999999997</v>
      </c>
      <c r="L254" s="13" t="s">
        <v>244</v>
      </c>
      <c r="M254" s="217">
        <v>0.60140000000000005</v>
      </c>
    </row>
    <row r="255" spans="1:13" ht="15.75" thickBot="1" x14ac:dyDescent="0.3">
      <c r="A255" t="str">
        <f t="shared" si="3"/>
        <v/>
      </c>
      <c r="B255" t="s">
        <v>288</v>
      </c>
      <c r="D255" t="s">
        <v>288</v>
      </c>
      <c r="E255">
        <v>0.46250000000000002</v>
      </c>
      <c r="F255">
        <v>176</v>
      </c>
      <c r="I255" t="s">
        <v>288</v>
      </c>
      <c r="J255">
        <v>0.46250000000000002</v>
      </c>
      <c r="L255" s="14" t="s">
        <v>427</v>
      </c>
      <c r="M255" s="218">
        <v>125</v>
      </c>
    </row>
    <row r="256" spans="1:13" ht="15.75" thickBot="1" x14ac:dyDescent="0.3">
      <c r="A256" t="str">
        <f t="shared" si="3"/>
        <v/>
      </c>
      <c r="B256" t="s">
        <v>289</v>
      </c>
      <c r="D256" t="s">
        <v>289</v>
      </c>
      <c r="E256">
        <v>0.41870000000000002</v>
      </c>
      <c r="F256">
        <v>198</v>
      </c>
      <c r="I256" t="s">
        <v>289</v>
      </c>
      <c r="J256">
        <v>0.41870000000000002</v>
      </c>
      <c r="L256" s="63" t="s">
        <v>23</v>
      </c>
      <c r="M256" s="64" t="s">
        <v>407</v>
      </c>
    </row>
    <row r="257" spans="1:13" x14ac:dyDescent="0.25">
      <c r="A257" t="str">
        <f t="shared" si="3"/>
        <v/>
      </c>
      <c r="B257" t="s">
        <v>290</v>
      </c>
      <c r="D257" t="s">
        <v>290</v>
      </c>
      <c r="E257">
        <v>0.13619999999999999</v>
      </c>
      <c r="F257">
        <v>326</v>
      </c>
      <c r="I257" t="s">
        <v>290</v>
      </c>
      <c r="J257">
        <v>0.13619999999999999</v>
      </c>
      <c r="L257" s="427" t="s">
        <v>90</v>
      </c>
      <c r="M257" s="217">
        <v>0.60119999999999996</v>
      </c>
    </row>
    <row r="258" spans="1:13" ht="15.75" thickBot="1" x14ac:dyDescent="0.3">
      <c r="A258" t="str">
        <f t="shared" si="3"/>
        <v/>
      </c>
      <c r="B258" t="s">
        <v>291</v>
      </c>
      <c r="D258" t="s">
        <v>291</v>
      </c>
      <c r="E258">
        <v>0.23749999999999999</v>
      </c>
      <c r="F258">
        <v>280</v>
      </c>
      <c r="I258" t="s">
        <v>291</v>
      </c>
      <c r="J258">
        <v>0.23749999999999999</v>
      </c>
      <c r="L258" s="428"/>
      <c r="M258" s="218">
        <v>126</v>
      </c>
    </row>
    <row r="259" spans="1:13" x14ac:dyDescent="0.25">
      <c r="A259" t="str">
        <f t="shared" ref="A259:A322" si="4">IF(B259=D259,"","BAD")</f>
        <v/>
      </c>
      <c r="B259" t="s">
        <v>292</v>
      </c>
      <c r="D259" t="s">
        <v>292</v>
      </c>
      <c r="E259">
        <v>0.77439999999999998</v>
      </c>
      <c r="F259">
        <v>67</v>
      </c>
      <c r="I259" t="s">
        <v>292</v>
      </c>
      <c r="J259">
        <v>0.77439999999999998</v>
      </c>
      <c r="L259" s="13" t="s">
        <v>169</v>
      </c>
      <c r="M259" s="217">
        <v>0.59830000000000005</v>
      </c>
    </row>
    <row r="260" spans="1:13" ht="15.75" thickBot="1" x14ac:dyDescent="0.3">
      <c r="A260" t="str">
        <f t="shared" si="4"/>
        <v/>
      </c>
      <c r="B260" t="s">
        <v>293</v>
      </c>
      <c r="D260" t="s">
        <v>293</v>
      </c>
      <c r="E260">
        <v>0.45250000000000001</v>
      </c>
      <c r="F260">
        <v>180</v>
      </c>
      <c r="I260" t="s">
        <v>293</v>
      </c>
      <c r="J260">
        <v>0.45250000000000001</v>
      </c>
      <c r="L260" s="14" t="s">
        <v>424</v>
      </c>
      <c r="M260" s="218">
        <v>127</v>
      </c>
    </row>
    <row r="261" spans="1:13" x14ac:dyDescent="0.25">
      <c r="A261" t="str">
        <f t="shared" si="4"/>
        <v/>
      </c>
      <c r="B261" t="s">
        <v>294</v>
      </c>
      <c r="D261" t="s">
        <v>294</v>
      </c>
      <c r="E261">
        <v>0.20580000000000001</v>
      </c>
      <c r="F261">
        <v>298</v>
      </c>
      <c r="I261" t="s">
        <v>294</v>
      </c>
      <c r="J261">
        <v>0.20580000000000001</v>
      </c>
      <c r="L261" s="427" t="s">
        <v>181</v>
      </c>
      <c r="M261" s="217">
        <v>0.59660000000000002</v>
      </c>
    </row>
    <row r="262" spans="1:13" ht="15.75" thickBot="1" x14ac:dyDescent="0.3">
      <c r="A262" t="str">
        <f t="shared" si="4"/>
        <v/>
      </c>
      <c r="B262" s="422" t="s">
        <v>295</v>
      </c>
      <c r="D262" t="s">
        <v>295</v>
      </c>
      <c r="E262">
        <v>0.88060000000000005</v>
      </c>
      <c r="F262">
        <v>34</v>
      </c>
      <c r="I262" t="s">
        <v>295</v>
      </c>
      <c r="J262">
        <v>0.88060000000000005</v>
      </c>
      <c r="L262" s="428"/>
      <c r="M262" s="218">
        <v>128</v>
      </c>
    </row>
    <row r="263" spans="1:13" x14ac:dyDescent="0.25">
      <c r="A263" t="str">
        <f t="shared" si="4"/>
        <v/>
      </c>
      <c r="B263" t="s">
        <v>296</v>
      </c>
      <c r="D263" t="s">
        <v>296</v>
      </c>
      <c r="E263">
        <v>0.30909999999999999</v>
      </c>
      <c r="F263">
        <v>248</v>
      </c>
      <c r="I263" t="s">
        <v>296</v>
      </c>
      <c r="J263">
        <v>0.30909999999999999</v>
      </c>
      <c r="L263" s="427" t="s">
        <v>55</v>
      </c>
      <c r="M263" s="217">
        <v>0.59550000000000003</v>
      </c>
    </row>
    <row r="264" spans="1:13" ht="15.75" thickBot="1" x14ac:dyDescent="0.3">
      <c r="A264" t="str">
        <f t="shared" si="4"/>
        <v/>
      </c>
      <c r="B264" s="420" t="s">
        <v>297</v>
      </c>
      <c r="D264" t="s">
        <v>297</v>
      </c>
      <c r="E264">
        <v>0.89570000000000005</v>
      </c>
      <c r="F264">
        <v>30</v>
      </c>
      <c r="I264" t="s">
        <v>297</v>
      </c>
      <c r="J264">
        <v>0.89570000000000005</v>
      </c>
      <c r="L264" s="428"/>
      <c r="M264" s="218">
        <v>129</v>
      </c>
    </row>
    <row r="265" spans="1:13" x14ac:dyDescent="0.25">
      <c r="A265" t="str">
        <f t="shared" si="4"/>
        <v/>
      </c>
      <c r="B265" t="s">
        <v>298</v>
      </c>
      <c r="D265" t="s">
        <v>298</v>
      </c>
      <c r="E265">
        <v>0.1782</v>
      </c>
      <c r="F265">
        <v>313</v>
      </c>
      <c r="I265" t="s">
        <v>298</v>
      </c>
      <c r="J265">
        <v>0.1782</v>
      </c>
      <c r="L265" s="427" t="s">
        <v>354</v>
      </c>
      <c r="M265" s="217">
        <v>0.5887</v>
      </c>
    </row>
    <row r="266" spans="1:13" ht="15.75" thickBot="1" x14ac:dyDescent="0.3">
      <c r="A266" t="str">
        <f t="shared" si="4"/>
        <v/>
      </c>
      <c r="B266" t="s">
        <v>299</v>
      </c>
      <c r="D266" t="s">
        <v>299</v>
      </c>
      <c r="E266">
        <v>0.39839999999999998</v>
      </c>
      <c r="F266">
        <v>209</v>
      </c>
      <c r="I266" t="s">
        <v>299</v>
      </c>
      <c r="J266">
        <v>0.39839999999999998</v>
      </c>
      <c r="L266" s="428"/>
      <c r="M266" s="218">
        <v>130</v>
      </c>
    </row>
    <row r="267" spans="1:13" x14ac:dyDescent="0.25">
      <c r="A267" t="str">
        <f t="shared" si="4"/>
        <v/>
      </c>
      <c r="B267" t="s">
        <v>300</v>
      </c>
      <c r="D267" t="s">
        <v>300</v>
      </c>
      <c r="E267">
        <v>0.35120000000000001</v>
      </c>
      <c r="F267">
        <v>233</v>
      </c>
      <c r="I267" t="s">
        <v>300</v>
      </c>
      <c r="J267">
        <v>0.35120000000000001</v>
      </c>
      <c r="L267" s="427" t="s">
        <v>92</v>
      </c>
      <c r="M267" s="217">
        <v>0.58760000000000001</v>
      </c>
    </row>
    <row r="268" spans="1:13" ht="15.75" thickBot="1" x14ac:dyDescent="0.3">
      <c r="A268" t="str">
        <f t="shared" si="4"/>
        <v/>
      </c>
      <c r="B268" t="s">
        <v>301</v>
      </c>
      <c r="D268" t="s">
        <v>301</v>
      </c>
      <c r="E268">
        <v>0.4259</v>
      </c>
      <c r="F268">
        <v>196</v>
      </c>
      <c r="I268" t="s">
        <v>301</v>
      </c>
      <c r="J268">
        <v>0.4259</v>
      </c>
      <c r="L268" s="428"/>
      <c r="M268" s="218">
        <v>131</v>
      </c>
    </row>
    <row r="269" spans="1:13" x14ac:dyDescent="0.25">
      <c r="A269" t="str">
        <f t="shared" si="4"/>
        <v/>
      </c>
      <c r="B269" t="s">
        <v>302</v>
      </c>
      <c r="D269" t="s">
        <v>302</v>
      </c>
      <c r="E269">
        <v>0.18010000000000001</v>
      </c>
      <c r="F269">
        <v>311</v>
      </c>
      <c r="I269" t="s">
        <v>302</v>
      </c>
      <c r="J269">
        <v>0.18010000000000001</v>
      </c>
      <c r="L269" s="427" t="s">
        <v>330</v>
      </c>
      <c r="M269" s="217">
        <v>0.58630000000000004</v>
      </c>
    </row>
    <row r="270" spans="1:13" ht="15.75" thickBot="1" x14ac:dyDescent="0.3">
      <c r="A270" t="str">
        <f t="shared" si="4"/>
        <v/>
      </c>
      <c r="B270" t="s">
        <v>303</v>
      </c>
      <c r="D270" t="s">
        <v>303</v>
      </c>
      <c r="E270">
        <v>0.32990000000000003</v>
      </c>
      <c r="F270">
        <v>242</v>
      </c>
      <c r="I270" t="s">
        <v>303</v>
      </c>
      <c r="J270">
        <v>0.32990000000000003</v>
      </c>
      <c r="L270" s="428"/>
      <c r="M270" s="218">
        <v>132</v>
      </c>
    </row>
    <row r="271" spans="1:13" x14ac:dyDescent="0.25">
      <c r="A271" t="str">
        <f t="shared" si="4"/>
        <v/>
      </c>
      <c r="B271" t="s">
        <v>304</v>
      </c>
      <c r="D271" t="s">
        <v>304</v>
      </c>
      <c r="E271">
        <v>0.2485</v>
      </c>
      <c r="F271">
        <v>275</v>
      </c>
      <c r="I271" t="s">
        <v>304</v>
      </c>
      <c r="J271">
        <v>0.2485</v>
      </c>
      <c r="L271" s="427" t="s">
        <v>127</v>
      </c>
      <c r="M271" s="217">
        <v>0.57909999999999995</v>
      </c>
    </row>
    <row r="272" spans="1:13" ht="15.75" thickBot="1" x14ac:dyDescent="0.3">
      <c r="A272" t="str">
        <f t="shared" si="4"/>
        <v/>
      </c>
      <c r="B272" t="s">
        <v>305</v>
      </c>
      <c r="D272" t="s">
        <v>305</v>
      </c>
      <c r="E272">
        <v>0.36909999999999998</v>
      </c>
      <c r="F272">
        <v>224</v>
      </c>
      <c r="I272" t="s">
        <v>305</v>
      </c>
      <c r="J272">
        <v>0.36909999999999998</v>
      </c>
      <c r="L272" s="428"/>
      <c r="M272" s="218">
        <v>133</v>
      </c>
    </row>
    <row r="273" spans="1:13" x14ac:dyDescent="0.25">
      <c r="A273" t="str">
        <f t="shared" si="4"/>
        <v/>
      </c>
      <c r="B273" t="s">
        <v>306</v>
      </c>
      <c r="D273" t="s">
        <v>306</v>
      </c>
      <c r="E273">
        <v>4.6800000000000001E-2</v>
      </c>
      <c r="F273">
        <v>348</v>
      </c>
      <c r="I273" t="s">
        <v>306</v>
      </c>
      <c r="J273">
        <v>4.6800000000000001E-2</v>
      </c>
      <c r="L273" s="427" t="s">
        <v>239</v>
      </c>
      <c r="M273" s="217">
        <v>0.57320000000000004</v>
      </c>
    </row>
    <row r="274" spans="1:13" ht="15.75" thickBot="1" x14ac:dyDescent="0.3">
      <c r="A274" t="str">
        <f t="shared" si="4"/>
        <v/>
      </c>
      <c r="B274" t="s">
        <v>307</v>
      </c>
      <c r="D274" t="s">
        <v>307</v>
      </c>
      <c r="E274">
        <v>0.13489999999999999</v>
      </c>
      <c r="F274">
        <v>327</v>
      </c>
      <c r="I274" t="s">
        <v>307</v>
      </c>
      <c r="J274">
        <v>0.13489999999999999</v>
      </c>
      <c r="L274" s="428"/>
      <c r="M274" s="218">
        <v>134</v>
      </c>
    </row>
    <row r="275" spans="1:13" x14ac:dyDescent="0.25">
      <c r="A275" t="str">
        <f t="shared" si="4"/>
        <v/>
      </c>
      <c r="B275" t="s">
        <v>308</v>
      </c>
      <c r="D275" t="s">
        <v>308</v>
      </c>
      <c r="E275">
        <v>0.61809999999999998</v>
      </c>
      <c r="F275">
        <v>118</v>
      </c>
      <c r="I275" t="s">
        <v>308</v>
      </c>
      <c r="J275">
        <v>0.61809999999999998</v>
      </c>
      <c r="L275" s="427" t="s">
        <v>188</v>
      </c>
      <c r="M275" s="217">
        <v>0.57030000000000003</v>
      </c>
    </row>
    <row r="276" spans="1:13" ht="15.75" thickBot="1" x14ac:dyDescent="0.3">
      <c r="A276" t="str">
        <f t="shared" si="4"/>
        <v/>
      </c>
      <c r="B276" t="s">
        <v>309</v>
      </c>
      <c r="D276" t="s">
        <v>309</v>
      </c>
      <c r="E276">
        <v>0.1133</v>
      </c>
      <c r="F276">
        <v>333</v>
      </c>
      <c r="I276" t="s">
        <v>309</v>
      </c>
      <c r="J276">
        <v>0.1133</v>
      </c>
      <c r="L276" s="428"/>
      <c r="M276" s="218">
        <v>135</v>
      </c>
    </row>
    <row r="277" spans="1:13" x14ac:dyDescent="0.25">
      <c r="A277" t="str">
        <f t="shared" si="4"/>
        <v/>
      </c>
      <c r="B277" t="s">
        <v>310</v>
      </c>
      <c r="D277" t="s">
        <v>310</v>
      </c>
      <c r="E277">
        <v>0.1915</v>
      </c>
      <c r="F277">
        <v>303</v>
      </c>
      <c r="I277" t="s">
        <v>310</v>
      </c>
      <c r="J277">
        <v>0.1915</v>
      </c>
      <c r="L277" s="427" t="s">
        <v>224</v>
      </c>
      <c r="M277" s="217">
        <v>0.56950000000000001</v>
      </c>
    </row>
    <row r="278" spans="1:13" ht="15.75" thickBot="1" x14ac:dyDescent="0.3">
      <c r="A278" t="str">
        <f t="shared" si="4"/>
        <v/>
      </c>
      <c r="B278" t="s">
        <v>311</v>
      </c>
      <c r="D278" t="s">
        <v>311</v>
      </c>
      <c r="E278">
        <v>0.66100000000000003</v>
      </c>
      <c r="F278">
        <v>105</v>
      </c>
      <c r="I278" t="s">
        <v>311</v>
      </c>
      <c r="J278">
        <v>0.66100000000000003</v>
      </c>
      <c r="L278" s="428"/>
      <c r="M278" s="218">
        <v>136</v>
      </c>
    </row>
    <row r="279" spans="1:13" x14ac:dyDescent="0.25">
      <c r="A279" t="str">
        <f t="shared" si="4"/>
        <v/>
      </c>
      <c r="B279" t="s">
        <v>312</v>
      </c>
      <c r="D279" t="s">
        <v>312</v>
      </c>
      <c r="E279">
        <v>0.72230000000000005</v>
      </c>
      <c r="F279">
        <v>81</v>
      </c>
      <c r="I279" t="s">
        <v>312</v>
      </c>
      <c r="J279">
        <v>0.72230000000000005</v>
      </c>
      <c r="L279" s="427" t="s">
        <v>130</v>
      </c>
      <c r="M279" s="217">
        <v>0.56930000000000003</v>
      </c>
    </row>
    <row r="280" spans="1:13" ht="15.75" thickBot="1" x14ac:dyDescent="0.3">
      <c r="A280" t="str">
        <f t="shared" si="4"/>
        <v/>
      </c>
      <c r="B280" t="s">
        <v>313</v>
      </c>
      <c r="D280" t="s">
        <v>313</v>
      </c>
      <c r="E280">
        <v>0.15720000000000001</v>
      </c>
      <c r="F280">
        <v>321</v>
      </c>
      <c r="I280" t="s">
        <v>313</v>
      </c>
      <c r="J280">
        <v>0.15720000000000001</v>
      </c>
      <c r="L280" s="428"/>
      <c r="M280" s="218">
        <v>137</v>
      </c>
    </row>
    <row r="281" spans="1:13" x14ac:dyDescent="0.25">
      <c r="A281" t="str">
        <f t="shared" si="4"/>
        <v/>
      </c>
      <c r="B281" t="s">
        <v>314</v>
      </c>
      <c r="D281" t="s">
        <v>314</v>
      </c>
      <c r="E281">
        <v>0.1588</v>
      </c>
      <c r="F281">
        <v>319</v>
      </c>
      <c r="I281" t="s">
        <v>314</v>
      </c>
      <c r="J281">
        <v>0.1588</v>
      </c>
      <c r="L281" s="427" t="s">
        <v>258</v>
      </c>
      <c r="M281" s="217">
        <v>0.56259999999999999</v>
      </c>
    </row>
    <row r="282" spans="1:13" ht="15.75" thickBot="1" x14ac:dyDescent="0.3">
      <c r="A282" t="str">
        <f t="shared" si="4"/>
        <v/>
      </c>
      <c r="B282" t="s">
        <v>315</v>
      </c>
      <c r="D282" t="s">
        <v>315</v>
      </c>
      <c r="E282">
        <v>0.26800000000000002</v>
      </c>
      <c r="F282">
        <v>266</v>
      </c>
      <c r="I282" t="s">
        <v>315</v>
      </c>
      <c r="J282">
        <v>0.26800000000000002</v>
      </c>
      <c r="L282" s="428"/>
      <c r="M282" s="218">
        <v>138</v>
      </c>
    </row>
    <row r="283" spans="1:13" x14ac:dyDescent="0.25">
      <c r="A283" t="str">
        <f t="shared" si="4"/>
        <v/>
      </c>
      <c r="B283" t="s">
        <v>316</v>
      </c>
      <c r="D283" t="s">
        <v>316</v>
      </c>
      <c r="E283">
        <v>0.83</v>
      </c>
      <c r="F283">
        <v>49</v>
      </c>
      <c r="I283" t="s">
        <v>316</v>
      </c>
      <c r="J283">
        <v>0.83</v>
      </c>
      <c r="L283" s="13" t="s">
        <v>378</v>
      </c>
      <c r="M283" s="217">
        <v>0.56040000000000001</v>
      </c>
    </row>
    <row r="284" spans="1:13" ht="15.75" thickBot="1" x14ac:dyDescent="0.3">
      <c r="A284" t="str">
        <f t="shared" si="4"/>
        <v/>
      </c>
      <c r="B284" t="s">
        <v>317</v>
      </c>
      <c r="D284" t="s">
        <v>317</v>
      </c>
      <c r="E284">
        <v>0.83430000000000004</v>
      </c>
      <c r="F284">
        <v>48</v>
      </c>
      <c r="I284" t="s">
        <v>317</v>
      </c>
      <c r="J284">
        <v>0.83430000000000004</v>
      </c>
      <c r="L284" s="14" t="s">
        <v>422</v>
      </c>
      <c r="M284" s="218">
        <v>139</v>
      </c>
    </row>
    <row r="285" spans="1:13" x14ac:dyDescent="0.25">
      <c r="A285" t="str">
        <f t="shared" si="4"/>
        <v/>
      </c>
      <c r="B285" t="s">
        <v>318</v>
      </c>
      <c r="D285" t="s">
        <v>318</v>
      </c>
      <c r="E285">
        <v>0.71440000000000003</v>
      </c>
      <c r="F285">
        <v>87</v>
      </c>
      <c r="I285" t="s">
        <v>23</v>
      </c>
      <c r="J285" t="s">
        <v>407</v>
      </c>
      <c r="L285" s="427" t="s">
        <v>345</v>
      </c>
      <c r="M285" s="217">
        <v>0.55610000000000004</v>
      </c>
    </row>
    <row r="286" spans="1:13" ht="15.75" thickBot="1" x14ac:dyDescent="0.3">
      <c r="A286" t="str">
        <f t="shared" si="4"/>
        <v/>
      </c>
      <c r="B286" t="s">
        <v>319</v>
      </c>
      <c r="D286" t="s">
        <v>319</v>
      </c>
      <c r="E286">
        <v>0.84489999999999998</v>
      </c>
      <c r="F286">
        <v>41</v>
      </c>
      <c r="I286" t="s">
        <v>23</v>
      </c>
      <c r="J286" t="s">
        <v>407</v>
      </c>
      <c r="L286" s="428"/>
      <c r="M286" s="218">
        <v>140</v>
      </c>
    </row>
    <row r="287" spans="1:13" x14ac:dyDescent="0.25">
      <c r="A287" t="str">
        <f t="shared" si="4"/>
        <v/>
      </c>
      <c r="B287" t="s">
        <v>320</v>
      </c>
      <c r="D287" t="s">
        <v>320</v>
      </c>
      <c r="E287">
        <v>0.40739999999999998</v>
      </c>
      <c r="F287">
        <v>204</v>
      </c>
      <c r="I287" t="s">
        <v>23</v>
      </c>
      <c r="J287" t="s">
        <v>407</v>
      </c>
      <c r="L287" s="427" t="s">
        <v>126</v>
      </c>
      <c r="M287" s="217">
        <v>0.55400000000000005</v>
      </c>
    </row>
    <row r="288" spans="1:13" ht="15.75" thickBot="1" x14ac:dyDescent="0.3">
      <c r="A288" t="str">
        <f t="shared" si="4"/>
        <v/>
      </c>
      <c r="B288" t="s">
        <v>321</v>
      </c>
      <c r="D288" t="s">
        <v>321</v>
      </c>
      <c r="E288">
        <v>0.68020000000000003</v>
      </c>
      <c r="F288">
        <v>101</v>
      </c>
      <c r="I288" t="s">
        <v>23</v>
      </c>
      <c r="J288" t="s">
        <v>407</v>
      </c>
      <c r="L288" s="428"/>
      <c r="M288" s="218">
        <v>141</v>
      </c>
    </row>
    <row r="289" spans="1:13" x14ac:dyDescent="0.25">
      <c r="A289" t="str">
        <f t="shared" si="4"/>
        <v/>
      </c>
      <c r="B289" t="s">
        <v>322</v>
      </c>
      <c r="D289" t="s">
        <v>322</v>
      </c>
      <c r="E289">
        <v>0.18609999999999999</v>
      </c>
      <c r="F289">
        <v>307</v>
      </c>
      <c r="I289" t="s">
        <v>23</v>
      </c>
      <c r="J289" t="s">
        <v>407</v>
      </c>
      <c r="L289" s="427" t="s">
        <v>335</v>
      </c>
      <c r="M289" s="217">
        <v>0.55359999999999998</v>
      </c>
    </row>
    <row r="290" spans="1:13" ht="15.75" thickBot="1" x14ac:dyDescent="0.3">
      <c r="A290" t="str">
        <f t="shared" si="4"/>
        <v/>
      </c>
      <c r="B290" t="s">
        <v>323</v>
      </c>
      <c r="D290" t="s">
        <v>323</v>
      </c>
      <c r="E290">
        <v>0.69730000000000003</v>
      </c>
      <c r="F290">
        <v>93</v>
      </c>
      <c r="I290" t="s">
        <v>23</v>
      </c>
      <c r="J290" t="s">
        <v>407</v>
      </c>
      <c r="L290" s="428"/>
      <c r="M290" s="218">
        <v>142</v>
      </c>
    </row>
    <row r="291" spans="1:13" x14ac:dyDescent="0.25">
      <c r="A291" t="str">
        <f t="shared" si="4"/>
        <v/>
      </c>
      <c r="B291" t="s">
        <v>324</v>
      </c>
      <c r="D291" t="s">
        <v>324</v>
      </c>
      <c r="E291">
        <v>0.84589999999999999</v>
      </c>
      <c r="F291">
        <v>40</v>
      </c>
      <c r="I291" t="s">
        <v>23</v>
      </c>
      <c r="J291" t="s">
        <v>407</v>
      </c>
      <c r="L291" s="427" t="s">
        <v>112</v>
      </c>
      <c r="M291" s="217">
        <v>0.5504</v>
      </c>
    </row>
    <row r="292" spans="1:13" ht="15.75" thickBot="1" x14ac:dyDescent="0.3">
      <c r="A292" t="str">
        <f t="shared" si="4"/>
        <v/>
      </c>
      <c r="B292" t="s">
        <v>325</v>
      </c>
      <c r="D292" t="s">
        <v>325</v>
      </c>
      <c r="E292">
        <v>0.41849999999999998</v>
      </c>
      <c r="F292">
        <v>199</v>
      </c>
      <c r="I292" t="s">
        <v>23</v>
      </c>
      <c r="J292" t="s">
        <v>407</v>
      </c>
      <c r="L292" s="428"/>
      <c r="M292" s="218">
        <v>143</v>
      </c>
    </row>
    <row r="293" spans="1:13" x14ac:dyDescent="0.25">
      <c r="A293" t="str">
        <f t="shared" si="4"/>
        <v/>
      </c>
      <c r="B293" t="s">
        <v>326</v>
      </c>
      <c r="D293" t="s">
        <v>326</v>
      </c>
      <c r="E293">
        <v>0.44040000000000001</v>
      </c>
      <c r="F293">
        <v>186</v>
      </c>
      <c r="I293" t="s">
        <v>23</v>
      </c>
      <c r="J293" t="s">
        <v>407</v>
      </c>
      <c r="L293" s="427" t="s">
        <v>243</v>
      </c>
      <c r="M293" s="217">
        <v>0.5504</v>
      </c>
    </row>
    <row r="294" spans="1:13" ht="15.75" thickBot="1" x14ac:dyDescent="0.3">
      <c r="A294" t="str">
        <f t="shared" si="4"/>
        <v/>
      </c>
      <c r="B294" t="s">
        <v>327</v>
      </c>
      <c r="D294" t="s">
        <v>327</v>
      </c>
      <c r="E294">
        <v>0.38250000000000001</v>
      </c>
      <c r="F294">
        <v>217</v>
      </c>
      <c r="I294" t="s">
        <v>23</v>
      </c>
      <c r="J294" t="s">
        <v>407</v>
      </c>
      <c r="L294" s="428"/>
      <c r="M294" s="218">
        <v>144</v>
      </c>
    </row>
    <row r="295" spans="1:13" x14ac:dyDescent="0.25">
      <c r="A295" t="str">
        <f t="shared" si="4"/>
        <v/>
      </c>
      <c r="B295" t="s">
        <v>328</v>
      </c>
      <c r="D295" t="s">
        <v>328</v>
      </c>
      <c r="E295">
        <v>0.84109999999999996</v>
      </c>
      <c r="F295">
        <v>43</v>
      </c>
      <c r="I295" t="s">
        <v>23</v>
      </c>
      <c r="J295" t="s">
        <v>407</v>
      </c>
      <c r="L295" s="427" t="s">
        <v>134</v>
      </c>
      <c r="M295" s="217">
        <v>0.54290000000000005</v>
      </c>
    </row>
    <row r="296" spans="1:13" ht="15.75" thickBot="1" x14ac:dyDescent="0.3">
      <c r="A296" t="str">
        <f t="shared" si="4"/>
        <v/>
      </c>
      <c r="B296" t="s">
        <v>329</v>
      </c>
      <c r="D296" t="s">
        <v>329</v>
      </c>
      <c r="E296">
        <v>0.26329999999999998</v>
      </c>
      <c r="F296">
        <v>270</v>
      </c>
      <c r="I296" t="s">
        <v>23</v>
      </c>
      <c r="J296" t="s">
        <v>407</v>
      </c>
      <c r="L296" s="428"/>
      <c r="M296" s="218">
        <v>145</v>
      </c>
    </row>
    <row r="297" spans="1:13" x14ac:dyDescent="0.25">
      <c r="A297" t="str">
        <f t="shared" si="4"/>
        <v/>
      </c>
      <c r="B297" t="s">
        <v>330</v>
      </c>
      <c r="D297" t="s">
        <v>330</v>
      </c>
      <c r="E297">
        <v>0.58630000000000004</v>
      </c>
      <c r="F297">
        <v>132</v>
      </c>
      <c r="I297" t="s">
        <v>23</v>
      </c>
      <c r="J297" t="s">
        <v>407</v>
      </c>
      <c r="L297" s="427" t="s">
        <v>110</v>
      </c>
      <c r="M297" s="217">
        <v>0.54149999999999998</v>
      </c>
    </row>
    <row r="298" spans="1:13" ht="15.75" thickBot="1" x14ac:dyDescent="0.3">
      <c r="A298" t="str">
        <f t="shared" si="4"/>
        <v/>
      </c>
      <c r="B298" t="s">
        <v>331</v>
      </c>
      <c r="D298" t="s">
        <v>331</v>
      </c>
      <c r="E298">
        <v>0.61180000000000001</v>
      </c>
      <c r="F298">
        <v>122</v>
      </c>
      <c r="I298" t="s">
        <v>23</v>
      </c>
      <c r="J298" t="s">
        <v>407</v>
      </c>
      <c r="L298" s="428"/>
      <c r="M298" s="218">
        <v>146</v>
      </c>
    </row>
    <row r="299" spans="1:13" x14ac:dyDescent="0.25">
      <c r="A299" t="str">
        <f t="shared" si="4"/>
        <v/>
      </c>
      <c r="B299" t="s">
        <v>332</v>
      </c>
      <c r="D299" t="s">
        <v>332</v>
      </c>
      <c r="E299">
        <v>0.4098</v>
      </c>
      <c r="F299">
        <v>203</v>
      </c>
      <c r="I299" t="s">
        <v>318</v>
      </c>
      <c r="J299">
        <v>0.71440000000000003</v>
      </c>
      <c r="L299" s="427" t="s">
        <v>273</v>
      </c>
      <c r="M299" s="217">
        <v>0.53910000000000002</v>
      </c>
    </row>
    <row r="300" spans="1:13" ht="15.75" thickBot="1" x14ac:dyDescent="0.3">
      <c r="A300" t="str">
        <f t="shared" si="4"/>
        <v/>
      </c>
      <c r="B300" t="s">
        <v>333</v>
      </c>
      <c r="D300" t="s">
        <v>333</v>
      </c>
      <c r="E300">
        <v>0.29809999999999998</v>
      </c>
      <c r="F300">
        <v>256</v>
      </c>
      <c r="I300" t="s">
        <v>319</v>
      </c>
      <c r="J300">
        <v>0.84489999999999998</v>
      </c>
      <c r="L300" s="428"/>
      <c r="M300" s="218">
        <v>147</v>
      </c>
    </row>
    <row r="301" spans="1:13" x14ac:dyDescent="0.25">
      <c r="A301" t="str">
        <f t="shared" si="4"/>
        <v/>
      </c>
      <c r="B301" t="s">
        <v>334</v>
      </c>
      <c r="D301" t="s">
        <v>334</v>
      </c>
      <c r="E301">
        <v>0.51919999999999999</v>
      </c>
      <c r="F301">
        <v>155</v>
      </c>
      <c r="I301" t="s">
        <v>320</v>
      </c>
      <c r="J301">
        <v>0.40739999999999998</v>
      </c>
      <c r="L301" s="427" t="s">
        <v>193</v>
      </c>
      <c r="M301" s="217">
        <v>0.53739999999999999</v>
      </c>
    </row>
    <row r="302" spans="1:13" ht="15.75" thickBot="1" x14ac:dyDescent="0.3">
      <c r="A302" t="str">
        <f t="shared" si="4"/>
        <v/>
      </c>
      <c r="B302" t="s">
        <v>335</v>
      </c>
      <c r="D302" t="s">
        <v>335</v>
      </c>
      <c r="E302">
        <v>0.55359999999999998</v>
      </c>
      <c r="F302">
        <v>142</v>
      </c>
      <c r="I302" t="s">
        <v>321</v>
      </c>
      <c r="J302">
        <v>0.68020000000000003</v>
      </c>
      <c r="L302" s="428"/>
      <c r="M302" s="218">
        <v>148</v>
      </c>
    </row>
    <row r="303" spans="1:13" x14ac:dyDescent="0.25">
      <c r="A303" t="str">
        <f t="shared" si="4"/>
        <v/>
      </c>
      <c r="B303" t="s">
        <v>336</v>
      </c>
      <c r="D303" t="s">
        <v>336</v>
      </c>
      <c r="E303">
        <v>0.42820000000000003</v>
      </c>
      <c r="F303">
        <v>193</v>
      </c>
      <c r="I303" t="s">
        <v>322</v>
      </c>
      <c r="J303">
        <v>0.18609999999999999</v>
      </c>
      <c r="L303" s="427" t="s">
        <v>346</v>
      </c>
      <c r="M303" s="217">
        <v>0.53339999999999999</v>
      </c>
    </row>
    <row r="304" spans="1:13" ht="15.75" thickBot="1" x14ac:dyDescent="0.3">
      <c r="A304" t="str">
        <f t="shared" si="4"/>
        <v/>
      </c>
      <c r="B304" t="s">
        <v>337</v>
      </c>
      <c r="D304" t="s">
        <v>337</v>
      </c>
      <c r="E304">
        <v>0.49759999999999999</v>
      </c>
      <c r="F304">
        <v>162</v>
      </c>
      <c r="I304" t="s">
        <v>323</v>
      </c>
      <c r="J304">
        <v>0.69730000000000003</v>
      </c>
      <c r="L304" s="428"/>
      <c r="M304" s="218">
        <v>149</v>
      </c>
    </row>
    <row r="305" spans="1:13" x14ac:dyDescent="0.25">
      <c r="A305" t="str">
        <f t="shared" si="4"/>
        <v/>
      </c>
      <c r="B305" t="s">
        <v>338</v>
      </c>
      <c r="D305" t="s">
        <v>338</v>
      </c>
      <c r="E305">
        <v>0.1731</v>
      </c>
      <c r="F305">
        <v>314</v>
      </c>
      <c r="I305" t="s">
        <v>324</v>
      </c>
      <c r="J305">
        <v>0.84589999999999999</v>
      </c>
      <c r="L305" s="427" t="s">
        <v>41</v>
      </c>
      <c r="M305" s="217">
        <v>0.53149999999999997</v>
      </c>
    </row>
    <row r="306" spans="1:13" ht="15.75" thickBot="1" x14ac:dyDescent="0.3">
      <c r="A306" t="str">
        <f t="shared" si="4"/>
        <v/>
      </c>
      <c r="B306" t="s">
        <v>339</v>
      </c>
      <c r="D306" t="s">
        <v>339</v>
      </c>
      <c r="E306">
        <v>0.34989999999999999</v>
      </c>
      <c r="F306">
        <v>234</v>
      </c>
      <c r="I306" t="s">
        <v>325</v>
      </c>
      <c r="J306">
        <v>0.41849999999999998</v>
      </c>
      <c r="L306" s="428"/>
      <c r="M306" s="218">
        <v>150</v>
      </c>
    </row>
    <row r="307" spans="1:13" ht="15.75" thickBot="1" x14ac:dyDescent="0.3">
      <c r="A307" t="str">
        <f t="shared" si="4"/>
        <v/>
      </c>
      <c r="B307" t="s">
        <v>340</v>
      </c>
      <c r="D307" t="s">
        <v>340</v>
      </c>
      <c r="E307">
        <v>0.78249999999999997</v>
      </c>
      <c r="F307">
        <v>66</v>
      </c>
      <c r="I307" t="s">
        <v>326</v>
      </c>
      <c r="J307">
        <v>0.44040000000000001</v>
      </c>
      <c r="L307" s="63" t="s">
        <v>23</v>
      </c>
      <c r="M307" s="64" t="s">
        <v>407</v>
      </c>
    </row>
    <row r="308" spans="1:13" x14ac:dyDescent="0.25">
      <c r="A308" t="str">
        <f t="shared" si="4"/>
        <v/>
      </c>
      <c r="B308" t="s">
        <v>341</v>
      </c>
      <c r="D308" t="s">
        <v>341</v>
      </c>
      <c r="E308">
        <v>0.91479999999999995</v>
      </c>
      <c r="F308">
        <v>21</v>
      </c>
      <c r="I308" t="s">
        <v>327</v>
      </c>
      <c r="J308">
        <v>0.38250000000000001</v>
      </c>
      <c r="L308" s="427" t="s">
        <v>135</v>
      </c>
      <c r="M308" s="217">
        <v>0.53069999999999995</v>
      </c>
    </row>
    <row r="309" spans="1:13" ht="15.75" thickBot="1" x14ac:dyDescent="0.3">
      <c r="A309" t="str">
        <f t="shared" si="4"/>
        <v/>
      </c>
      <c r="B309" t="s">
        <v>342</v>
      </c>
      <c r="D309" t="s">
        <v>342</v>
      </c>
      <c r="E309">
        <v>0.2364</v>
      </c>
      <c r="F309">
        <v>282</v>
      </c>
      <c r="I309" t="s">
        <v>328</v>
      </c>
      <c r="J309">
        <v>0.84109999999999996</v>
      </c>
      <c r="L309" s="428"/>
      <c r="M309" s="218">
        <v>151</v>
      </c>
    </row>
    <row r="310" spans="1:13" x14ac:dyDescent="0.25">
      <c r="A310" t="str">
        <f t="shared" si="4"/>
        <v/>
      </c>
      <c r="B310" t="s">
        <v>343</v>
      </c>
      <c r="D310" t="s">
        <v>343</v>
      </c>
      <c r="E310">
        <v>0.49180000000000001</v>
      </c>
      <c r="F310">
        <v>164</v>
      </c>
      <c r="I310" t="s">
        <v>329</v>
      </c>
      <c r="J310">
        <v>0.26329999999999998</v>
      </c>
      <c r="L310" s="427" t="s">
        <v>114</v>
      </c>
      <c r="M310" s="217">
        <v>0.52990000000000004</v>
      </c>
    </row>
    <row r="311" spans="1:13" ht="15.75" thickBot="1" x14ac:dyDescent="0.3">
      <c r="A311" t="str">
        <f t="shared" si="4"/>
        <v/>
      </c>
      <c r="B311" t="s">
        <v>344</v>
      </c>
      <c r="D311" t="s">
        <v>344</v>
      </c>
      <c r="E311">
        <v>0.30159999999999998</v>
      </c>
      <c r="F311">
        <v>254</v>
      </c>
      <c r="I311" t="s">
        <v>330</v>
      </c>
      <c r="J311">
        <v>0.58630000000000004</v>
      </c>
      <c r="L311" s="428"/>
      <c r="M311" s="218">
        <v>152</v>
      </c>
    </row>
    <row r="312" spans="1:13" x14ac:dyDescent="0.25">
      <c r="A312" t="str">
        <f t="shared" si="4"/>
        <v/>
      </c>
      <c r="B312" t="s">
        <v>345</v>
      </c>
      <c r="D312" t="s">
        <v>345</v>
      </c>
      <c r="E312">
        <v>0.55610000000000004</v>
      </c>
      <c r="F312">
        <v>140</v>
      </c>
      <c r="I312" t="s">
        <v>331</v>
      </c>
      <c r="J312">
        <v>0.61180000000000001</v>
      </c>
      <c r="L312" s="13" t="s">
        <v>233</v>
      </c>
      <c r="M312" s="217">
        <v>0.5252</v>
      </c>
    </row>
    <row r="313" spans="1:13" ht="15.75" thickBot="1" x14ac:dyDescent="0.3">
      <c r="A313" t="str">
        <f t="shared" si="4"/>
        <v/>
      </c>
      <c r="B313" t="s">
        <v>346</v>
      </c>
      <c r="D313" t="s">
        <v>346</v>
      </c>
      <c r="E313">
        <v>0.53339999999999999</v>
      </c>
      <c r="F313">
        <v>149</v>
      </c>
      <c r="I313" t="s">
        <v>332</v>
      </c>
      <c r="J313">
        <v>0.4098</v>
      </c>
      <c r="L313" s="14" t="s">
        <v>426</v>
      </c>
      <c r="M313" s="218">
        <v>153</v>
      </c>
    </row>
    <row r="314" spans="1:13" x14ac:dyDescent="0.25">
      <c r="A314" t="str">
        <f t="shared" si="4"/>
        <v/>
      </c>
      <c r="B314" t="s">
        <v>347</v>
      </c>
      <c r="D314" t="s">
        <v>347</v>
      </c>
      <c r="E314">
        <v>0.81320000000000003</v>
      </c>
      <c r="F314">
        <v>52</v>
      </c>
      <c r="I314" t="s">
        <v>333</v>
      </c>
      <c r="J314">
        <v>0.29809999999999998</v>
      </c>
      <c r="L314" s="427" t="s">
        <v>46</v>
      </c>
      <c r="M314" s="217">
        <v>0.52229999999999999</v>
      </c>
    </row>
    <row r="315" spans="1:13" ht="15.75" thickBot="1" x14ac:dyDescent="0.3">
      <c r="A315" t="str">
        <f t="shared" si="4"/>
        <v/>
      </c>
      <c r="B315" t="s">
        <v>348</v>
      </c>
      <c r="D315" t="s">
        <v>348</v>
      </c>
      <c r="E315">
        <v>0.44130000000000003</v>
      </c>
      <c r="F315">
        <v>185</v>
      </c>
      <c r="I315" t="s">
        <v>334</v>
      </c>
      <c r="J315">
        <v>0.51919999999999999</v>
      </c>
      <c r="L315" s="428"/>
      <c r="M315" s="218">
        <v>154</v>
      </c>
    </row>
    <row r="316" spans="1:13" x14ac:dyDescent="0.25">
      <c r="A316" t="str">
        <f t="shared" si="4"/>
        <v/>
      </c>
      <c r="B316" s="3" t="s">
        <v>349</v>
      </c>
      <c r="D316" t="s">
        <v>349</v>
      </c>
      <c r="E316">
        <v>0.81140000000000001</v>
      </c>
      <c r="F316">
        <v>54</v>
      </c>
      <c r="I316" t="s">
        <v>335</v>
      </c>
      <c r="J316">
        <v>0.55359999999999998</v>
      </c>
      <c r="L316" s="427" t="s">
        <v>334</v>
      </c>
      <c r="M316" s="217">
        <v>0.51919999999999999</v>
      </c>
    </row>
    <row r="317" spans="1:13" ht="15.75" thickBot="1" x14ac:dyDescent="0.3">
      <c r="A317" t="str">
        <f t="shared" si="4"/>
        <v/>
      </c>
      <c r="B317" t="s">
        <v>350</v>
      </c>
      <c r="D317" t="s">
        <v>350</v>
      </c>
      <c r="E317">
        <v>0.29170000000000001</v>
      </c>
      <c r="F317">
        <v>260</v>
      </c>
      <c r="I317" t="s">
        <v>336</v>
      </c>
      <c r="J317">
        <v>0.42820000000000003</v>
      </c>
      <c r="L317" s="428"/>
      <c r="M317" s="218">
        <v>155</v>
      </c>
    </row>
    <row r="318" spans="1:13" x14ac:dyDescent="0.25">
      <c r="A318" t="str">
        <f t="shared" si="4"/>
        <v/>
      </c>
      <c r="B318" t="s">
        <v>351</v>
      </c>
      <c r="D318" t="s">
        <v>351</v>
      </c>
      <c r="E318">
        <v>0.80489999999999995</v>
      </c>
      <c r="F318">
        <v>57</v>
      </c>
      <c r="I318" t="s">
        <v>337</v>
      </c>
      <c r="J318">
        <v>0.49759999999999999</v>
      </c>
      <c r="L318" s="427" t="s">
        <v>75</v>
      </c>
      <c r="M318" s="217">
        <v>0.51829999999999998</v>
      </c>
    </row>
    <row r="319" spans="1:13" ht="15.75" thickBot="1" x14ac:dyDescent="0.3">
      <c r="A319" t="str">
        <f t="shared" si="4"/>
        <v/>
      </c>
      <c r="B319" t="s">
        <v>352</v>
      </c>
      <c r="D319" t="s">
        <v>352</v>
      </c>
      <c r="E319">
        <v>0.26600000000000001</v>
      </c>
      <c r="F319">
        <v>267</v>
      </c>
      <c r="I319" t="s">
        <v>338</v>
      </c>
      <c r="J319">
        <v>0.1731</v>
      </c>
      <c r="L319" s="428"/>
      <c r="M319" s="218">
        <v>156</v>
      </c>
    </row>
    <row r="320" spans="1:13" x14ac:dyDescent="0.25">
      <c r="A320" t="str">
        <f t="shared" si="4"/>
        <v/>
      </c>
      <c r="B320" t="s">
        <v>353</v>
      </c>
      <c r="D320" t="s">
        <v>353</v>
      </c>
      <c r="E320">
        <v>0.73140000000000005</v>
      </c>
      <c r="F320">
        <v>79</v>
      </c>
      <c r="I320" t="s">
        <v>339</v>
      </c>
      <c r="J320">
        <v>0.34989999999999999</v>
      </c>
      <c r="L320" s="427" t="s">
        <v>377</v>
      </c>
      <c r="M320" s="217">
        <v>0.51580000000000004</v>
      </c>
    </row>
    <row r="321" spans="1:13" ht="15.75" thickBot="1" x14ac:dyDescent="0.3">
      <c r="A321" t="str">
        <f t="shared" si="4"/>
        <v/>
      </c>
      <c r="B321" t="s">
        <v>354</v>
      </c>
      <c r="D321" t="s">
        <v>354</v>
      </c>
      <c r="E321">
        <v>0.5887</v>
      </c>
      <c r="F321">
        <v>130</v>
      </c>
      <c r="I321" t="s">
        <v>340</v>
      </c>
      <c r="J321">
        <v>0.78249999999999997</v>
      </c>
      <c r="L321" s="428"/>
      <c r="M321" s="218">
        <v>157</v>
      </c>
    </row>
    <row r="322" spans="1:13" x14ac:dyDescent="0.25">
      <c r="A322" t="str">
        <f t="shared" si="4"/>
        <v/>
      </c>
      <c r="B322" t="s">
        <v>355</v>
      </c>
      <c r="D322" t="s">
        <v>355</v>
      </c>
      <c r="E322">
        <v>0.43020000000000003</v>
      </c>
      <c r="F322">
        <v>192</v>
      </c>
      <c r="I322" t="s">
        <v>341</v>
      </c>
      <c r="J322">
        <v>0.91479999999999995</v>
      </c>
      <c r="L322" s="427" t="s">
        <v>210</v>
      </c>
      <c r="M322" s="217">
        <v>0.50770000000000004</v>
      </c>
    </row>
    <row r="323" spans="1:13" ht="15.75" thickBot="1" x14ac:dyDescent="0.3">
      <c r="A323" t="str">
        <f t="shared" ref="A323:A352" si="5">IF(B323=D323,"","BAD")</f>
        <v/>
      </c>
      <c r="B323" t="s">
        <v>356</v>
      </c>
      <c r="D323" t="s">
        <v>356</v>
      </c>
      <c r="E323">
        <v>0.21529999999999999</v>
      </c>
      <c r="F323">
        <v>292</v>
      </c>
      <c r="I323" t="s">
        <v>342</v>
      </c>
      <c r="J323">
        <v>0.2364</v>
      </c>
      <c r="L323" s="428"/>
      <c r="M323" s="218">
        <v>158</v>
      </c>
    </row>
    <row r="324" spans="1:13" x14ac:dyDescent="0.25">
      <c r="A324" t="str">
        <f t="shared" si="5"/>
        <v/>
      </c>
      <c r="B324" t="s">
        <v>357</v>
      </c>
      <c r="D324" t="s">
        <v>357</v>
      </c>
      <c r="E324">
        <v>0.27350000000000002</v>
      </c>
      <c r="F324">
        <v>264</v>
      </c>
      <c r="I324" t="s">
        <v>343</v>
      </c>
      <c r="J324">
        <v>0.49180000000000001</v>
      </c>
      <c r="L324" s="427" t="s">
        <v>186</v>
      </c>
      <c r="M324" s="217">
        <v>0.50249999999999995</v>
      </c>
    </row>
    <row r="325" spans="1:13" ht="15.75" thickBot="1" x14ac:dyDescent="0.3">
      <c r="A325" t="str">
        <f t="shared" si="5"/>
        <v/>
      </c>
      <c r="B325" t="s">
        <v>358</v>
      </c>
      <c r="D325" t="s">
        <v>358</v>
      </c>
      <c r="E325">
        <v>0.67179999999999995</v>
      </c>
      <c r="F325">
        <v>103</v>
      </c>
      <c r="I325" t="s">
        <v>344</v>
      </c>
      <c r="J325">
        <v>0.30159999999999998</v>
      </c>
      <c r="L325" s="428"/>
      <c r="M325" s="218">
        <v>159</v>
      </c>
    </row>
    <row r="326" spans="1:13" x14ac:dyDescent="0.25">
      <c r="A326" t="str">
        <f t="shared" si="5"/>
        <v/>
      </c>
      <c r="B326" t="s">
        <v>359</v>
      </c>
      <c r="D326" t="s">
        <v>359</v>
      </c>
      <c r="E326">
        <v>0.78580000000000005</v>
      </c>
      <c r="F326">
        <v>65</v>
      </c>
      <c r="I326" t="s">
        <v>345</v>
      </c>
      <c r="J326">
        <v>0.55610000000000004</v>
      </c>
      <c r="L326" s="427" t="s">
        <v>369</v>
      </c>
      <c r="M326" s="217">
        <v>0.50239999999999996</v>
      </c>
    </row>
    <row r="327" spans="1:13" ht="15.75" thickBot="1" x14ac:dyDescent="0.3">
      <c r="A327" t="str">
        <f t="shared" si="5"/>
        <v/>
      </c>
      <c r="B327" t="s">
        <v>360</v>
      </c>
      <c r="D327" t="s">
        <v>360</v>
      </c>
      <c r="E327">
        <v>0.75619999999999998</v>
      </c>
      <c r="F327">
        <v>72</v>
      </c>
      <c r="I327" t="s">
        <v>346</v>
      </c>
      <c r="J327">
        <v>0.53339999999999999</v>
      </c>
      <c r="L327" s="428"/>
      <c r="M327" s="218">
        <v>160</v>
      </c>
    </row>
    <row r="328" spans="1:13" x14ac:dyDescent="0.25">
      <c r="A328" t="str">
        <f t="shared" si="5"/>
        <v/>
      </c>
      <c r="B328" t="s">
        <v>361</v>
      </c>
      <c r="D328" t="s">
        <v>361</v>
      </c>
      <c r="E328">
        <v>0.69130000000000003</v>
      </c>
      <c r="F328">
        <v>96</v>
      </c>
      <c r="I328" t="s">
        <v>347</v>
      </c>
      <c r="J328">
        <v>0.81320000000000003</v>
      </c>
      <c r="L328" s="427" t="s">
        <v>53</v>
      </c>
      <c r="M328" s="217">
        <v>0.50070000000000003</v>
      </c>
    </row>
    <row r="329" spans="1:13" ht="15.75" thickBot="1" x14ac:dyDescent="0.3">
      <c r="A329" t="str">
        <f t="shared" si="5"/>
        <v/>
      </c>
      <c r="B329" t="s">
        <v>362</v>
      </c>
      <c r="D329" t="s">
        <v>362</v>
      </c>
      <c r="E329">
        <v>0.95660000000000001</v>
      </c>
      <c r="F329">
        <v>7</v>
      </c>
      <c r="I329" t="s">
        <v>348</v>
      </c>
      <c r="J329">
        <v>0.44130000000000003</v>
      </c>
      <c r="L329" s="428"/>
      <c r="M329" s="218">
        <v>161</v>
      </c>
    </row>
    <row r="330" spans="1:13" x14ac:dyDescent="0.25">
      <c r="A330" t="str">
        <f t="shared" si="5"/>
        <v/>
      </c>
      <c r="B330" t="s">
        <v>363</v>
      </c>
      <c r="D330" t="s">
        <v>363</v>
      </c>
      <c r="E330">
        <v>0.97409999999999997</v>
      </c>
      <c r="F330">
        <v>1</v>
      </c>
      <c r="I330" t="s">
        <v>349</v>
      </c>
      <c r="J330">
        <v>0.81140000000000001</v>
      </c>
      <c r="L330" s="427" t="s">
        <v>337</v>
      </c>
      <c r="M330" s="217">
        <v>0.49759999999999999</v>
      </c>
    </row>
    <row r="331" spans="1:13" ht="15.75" thickBot="1" x14ac:dyDescent="0.3">
      <c r="A331" t="str">
        <f t="shared" si="5"/>
        <v/>
      </c>
      <c r="B331" t="s">
        <v>364</v>
      </c>
      <c r="D331" t="s">
        <v>364</v>
      </c>
      <c r="E331">
        <v>0.83879999999999999</v>
      </c>
      <c r="F331">
        <v>44</v>
      </c>
      <c r="I331" t="s">
        <v>350</v>
      </c>
      <c r="J331">
        <v>0.29170000000000001</v>
      </c>
      <c r="L331" s="428"/>
      <c r="M331" s="218">
        <v>162</v>
      </c>
    </row>
    <row r="332" spans="1:13" x14ac:dyDescent="0.25">
      <c r="A332" t="str">
        <f t="shared" si="5"/>
        <v/>
      </c>
      <c r="B332" t="s">
        <v>365</v>
      </c>
      <c r="D332" t="s">
        <v>365</v>
      </c>
      <c r="E332">
        <v>0.1137</v>
      </c>
      <c r="F332">
        <v>332</v>
      </c>
      <c r="I332" t="s">
        <v>351</v>
      </c>
      <c r="J332">
        <v>0.80489999999999995</v>
      </c>
      <c r="L332" s="427" t="s">
        <v>380</v>
      </c>
      <c r="M332" s="217">
        <v>0.49690000000000001</v>
      </c>
    </row>
    <row r="333" spans="1:13" ht="15.75" thickBot="1" x14ac:dyDescent="0.3">
      <c r="A333" t="str">
        <f t="shared" si="5"/>
        <v/>
      </c>
      <c r="B333" t="s">
        <v>366</v>
      </c>
      <c r="D333" t="s">
        <v>366</v>
      </c>
      <c r="E333">
        <v>0.33929999999999999</v>
      </c>
      <c r="F333">
        <v>237</v>
      </c>
      <c r="I333" t="s">
        <v>352</v>
      </c>
      <c r="J333">
        <v>0.26600000000000001</v>
      </c>
      <c r="L333" s="428"/>
      <c r="M333" s="218">
        <v>163</v>
      </c>
    </row>
    <row r="334" spans="1:13" x14ac:dyDescent="0.25">
      <c r="A334" t="str">
        <f t="shared" si="5"/>
        <v/>
      </c>
      <c r="B334" t="s">
        <v>367</v>
      </c>
      <c r="D334" t="s">
        <v>367</v>
      </c>
      <c r="E334">
        <v>0.89270000000000005</v>
      </c>
      <c r="F334">
        <v>31</v>
      </c>
      <c r="I334" t="s">
        <v>353</v>
      </c>
      <c r="J334">
        <v>0.73140000000000005</v>
      </c>
      <c r="L334" s="427" t="s">
        <v>343</v>
      </c>
      <c r="M334" s="217">
        <v>0.49180000000000001</v>
      </c>
    </row>
    <row r="335" spans="1:13" ht="15.75" thickBot="1" x14ac:dyDescent="0.3">
      <c r="A335" t="str">
        <f t="shared" si="5"/>
        <v/>
      </c>
      <c r="B335" t="s">
        <v>368</v>
      </c>
      <c r="D335" t="s">
        <v>368</v>
      </c>
      <c r="E335">
        <v>0.62129999999999996</v>
      </c>
      <c r="F335">
        <v>116</v>
      </c>
      <c r="I335" t="s">
        <v>354</v>
      </c>
      <c r="J335">
        <v>0.5887</v>
      </c>
      <c r="L335" s="428"/>
      <c r="M335" s="218">
        <v>164</v>
      </c>
    </row>
    <row r="336" spans="1:13" x14ac:dyDescent="0.25">
      <c r="A336" t="str">
        <f t="shared" si="5"/>
        <v/>
      </c>
      <c r="B336" t="s">
        <v>369</v>
      </c>
      <c r="D336" t="s">
        <v>369</v>
      </c>
      <c r="E336">
        <v>0.50239999999999996</v>
      </c>
      <c r="F336">
        <v>160</v>
      </c>
      <c r="I336" t="s">
        <v>355</v>
      </c>
      <c r="J336">
        <v>0.43020000000000003</v>
      </c>
      <c r="L336" s="427" t="s">
        <v>116</v>
      </c>
      <c r="M336" s="217">
        <v>0.48449999999999999</v>
      </c>
    </row>
    <row r="337" spans="1:13" ht="15.75" thickBot="1" x14ac:dyDescent="0.3">
      <c r="A337" t="str">
        <f t="shared" si="5"/>
        <v/>
      </c>
      <c r="B337" t="s">
        <v>370</v>
      </c>
      <c r="D337" t="s">
        <v>370</v>
      </c>
      <c r="E337">
        <v>0.42599999999999999</v>
      </c>
      <c r="F337">
        <v>195</v>
      </c>
      <c r="I337" t="s">
        <v>356</v>
      </c>
      <c r="J337">
        <v>0.21529999999999999</v>
      </c>
      <c r="L337" s="428"/>
      <c r="M337" s="218">
        <v>165</v>
      </c>
    </row>
    <row r="338" spans="1:13" x14ac:dyDescent="0.25">
      <c r="A338" t="str">
        <f t="shared" si="5"/>
        <v/>
      </c>
      <c r="B338" t="s">
        <v>371</v>
      </c>
      <c r="D338" t="s">
        <v>371</v>
      </c>
      <c r="E338">
        <v>0.9698</v>
      </c>
      <c r="F338">
        <v>3</v>
      </c>
      <c r="I338" t="s">
        <v>357</v>
      </c>
      <c r="J338">
        <v>0.27350000000000002</v>
      </c>
      <c r="L338" s="427" t="s">
        <v>241</v>
      </c>
      <c r="M338" s="217">
        <v>0.48110000000000003</v>
      </c>
    </row>
    <row r="339" spans="1:13" ht="15.75" thickBot="1" x14ac:dyDescent="0.3">
      <c r="A339" t="str">
        <f t="shared" si="5"/>
        <v/>
      </c>
      <c r="B339" t="s">
        <v>372</v>
      </c>
      <c r="D339" t="s">
        <v>372</v>
      </c>
      <c r="E339">
        <v>0.1686</v>
      </c>
      <c r="F339">
        <v>317</v>
      </c>
      <c r="I339" t="s">
        <v>358</v>
      </c>
      <c r="J339">
        <v>0.67179999999999995</v>
      </c>
      <c r="L339" s="428"/>
      <c r="M339" s="218">
        <v>166</v>
      </c>
    </row>
    <row r="340" spans="1:13" x14ac:dyDescent="0.25">
      <c r="A340" t="str">
        <f t="shared" si="5"/>
        <v/>
      </c>
      <c r="B340" t="s">
        <v>373</v>
      </c>
      <c r="D340" t="s">
        <v>373</v>
      </c>
      <c r="E340">
        <v>0.20710000000000001</v>
      </c>
      <c r="F340">
        <v>296</v>
      </c>
      <c r="I340" t="s">
        <v>359</v>
      </c>
      <c r="J340">
        <v>0.78580000000000005</v>
      </c>
      <c r="L340" s="427" t="s">
        <v>213</v>
      </c>
      <c r="M340" s="217">
        <v>0.4803</v>
      </c>
    </row>
    <row r="341" spans="1:13" ht="15.75" thickBot="1" x14ac:dyDescent="0.3">
      <c r="A341" t="str">
        <f t="shared" si="5"/>
        <v/>
      </c>
      <c r="B341" t="s">
        <v>374</v>
      </c>
      <c r="D341" t="s">
        <v>374</v>
      </c>
      <c r="E341">
        <v>0.29809999999999998</v>
      </c>
      <c r="F341">
        <v>257</v>
      </c>
      <c r="I341" t="s">
        <v>360</v>
      </c>
      <c r="J341">
        <v>0.75619999999999998</v>
      </c>
      <c r="L341" s="428"/>
      <c r="M341" s="218">
        <v>167</v>
      </c>
    </row>
    <row r="342" spans="1:13" x14ac:dyDescent="0.25">
      <c r="A342" t="str">
        <f t="shared" si="5"/>
        <v/>
      </c>
      <c r="B342" t="s">
        <v>375</v>
      </c>
      <c r="D342" t="s">
        <v>375</v>
      </c>
      <c r="E342">
        <v>0.38540000000000002</v>
      </c>
      <c r="F342">
        <v>215</v>
      </c>
      <c r="I342" t="s">
        <v>361</v>
      </c>
      <c r="J342">
        <v>0.69130000000000003</v>
      </c>
      <c r="L342" s="427" t="s">
        <v>108</v>
      </c>
      <c r="M342" s="217">
        <v>0.47939999999999999</v>
      </c>
    </row>
    <row r="343" spans="1:13" ht="15.75" thickBot="1" x14ac:dyDescent="0.3">
      <c r="A343" t="str">
        <f t="shared" si="5"/>
        <v/>
      </c>
      <c r="B343" t="s">
        <v>376</v>
      </c>
      <c r="D343" t="s">
        <v>376</v>
      </c>
      <c r="E343">
        <v>0.89790000000000003</v>
      </c>
      <c r="F343">
        <v>29</v>
      </c>
      <c r="I343" t="s">
        <v>362</v>
      </c>
      <c r="J343">
        <v>0.95660000000000001</v>
      </c>
      <c r="L343" s="428"/>
      <c r="M343" s="218">
        <v>168</v>
      </c>
    </row>
    <row r="344" spans="1:13" x14ac:dyDescent="0.25">
      <c r="A344" t="str">
        <f t="shared" si="5"/>
        <v/>
      </c>
      <c r="B344" t="s">
        <v>377</v>
      </c>
      <c r="D344" t="s">
        <v>377</v>
      </c>
      <c r="E344">
        <v>0.51580000000000004</v>
      </c>
      <c r="F344">
        <v>157</v>
      </c>
      <c r="I344" t="s">
        <v>363</v>
      </c>
      <c r="J344">
        <v>0.97409999999999997</v>
      </c>
      <c r="L344" s="427" t="s">
        <v>157</v>
      </c>
      <c r="M344" s="217">
        <v>0.47720000000000001</v>
      </c>
    </row>
    <row r="345" spans="1:13" ht="15.75" thickBot="1" x14ac:dyDescent="0.3">
      <c r="A345" t="str">
        <f t="shared" si="5"/>
        <v/>
      </c>
      <c r="B345" t="s">
        <v>378</v>
      </c>
      <c r="D345" t="s">
        <v>378</v>
      </c>
      <c r="E345">
        <v>0.56040000000000001</v>
      </c>
      <c r="F345">
        <v>139</v>
      </c>
      <c r="I345" t="s">
        <v>364</v>
      </c>
      <c r="J345">
        <v>0.83879999999999999</v>
      </c>
      <c r="L345" s="428"/>
      <c r="M345" s="218">
        <v>169</v>
      </c>
    </row>
    <row r="346" spans="1:13" x14ac:dyDescent="0.25">
      <c r="A346" t="str">
        <f t="shared" si="5"/>
        <v/>
      </c>
      <c r="B346" t="s">
        <v>379</v>
      </c>
      <c r="D346" t="s">
        <v>379</v>
      </c>
      <c r="E346">
        <v>0.93189999999999995</v>
      </c>
      <c r="F346">
        <v>14</v>
      </c>
      <c r="I346" t="s">
        <v>365</v>
      </c>
      <c r="J346">
        <v>0.1137</v>
      </c>
      <c r="L346" s="427" t="s">
        <v>138</v>
      </c>
      <c r="M346" s="217">
        <v>0.4763</v>
      </c>
    </row>
    <row r="347" spans="1:13" ht="15.75" thickBot="1" x14ac:dyDescent="0.3">
      <c r="A347" t="str">
        <f t="shared" si="5"/>
        <v/>
      </c>
      <c r="B347" t="s">
        <v>380</v>
      </c>
      <c r="D347" t="s">
        <v>380</v>
      </c>
      <c r="E347">
        <v>0.49690000000000001</v>
      </c>
      <c r="F347">
        <v>163</v>
      </c>
      <c r="I347" t="s">
        <v>366</v>
      </c>
      <c r="J347">
        <v>0.33929999999999999</v>
      </c>
      <c r="L347" s="428"/>
      <c r="M347" s="218">
        <v>170</v>
      </c>
    </row>
    <row r="348" spans="1:13" x14ac:dyDescent="0.25">
      <c r="A348" t="str">
        <f t="shared" si="5"/>
        <v/>
      </c>
      <c r="B348" t="s">
        <v>381</v>
      </c>
      <c r="D348" t="s">
        <v>381</v>
      </c>
      <c r="E348">
        <v>0.46689999999999998</v>
      </c>
      <c r="F348">
        <v>173</v>
      </c>
      <c r="I348" t="s">
        <v>367</v>
      </c>
      <c r="J348">
        <v>0.89270000000000005</v>
      </c>
      <c r="L348" s="427" t="s">
        <v>124</v>
      </c>
      <c r="M348" s="217">
        <v>0.47060000000000002</v>
      </c>
    </row>
    <row r="349" spans="1:13" ht="15.75" thickBot="1" x14ac:dyDescent="0.3">
      <c r="A349" t="str">
        <f t="shared" si="5"/>
        <v/>
      </c>
      <c r="B349" t="s">
        <v>382</v>
      </c>
      <c r="D349" t="s">
        <v>382</v>
      </c>
      <c r="E349">
        <v>0.61650000000000005</v>
      </c>
      <c r="F349">
        <v>119</v>
      </c>
      <c r="I349" t="s">
        <v>368</v>
      </c>
      <c r="J349">
        <v>0.62129999999999996</v>
      </c>
      <c r="L349" s="428"/>
      <c r="M349" s="218">
        <v>171</v>
      </c>
    </row>
    <row r="350" spans="1:13" x14ac:dyDescent="0.25">
      <c r="A350" t="str">
        <f t="shared" si="5"/>
        <v/>
      </c>
      <c r="B350" t="s">
        <v>383</v>
      </c>
      <c r="D350" t="s">
        <v>383</v>
      </c>
      <c r="E350">
        <v>0.91690000000000005</v>
      </c>
      <c r="F350">
        <v>18</v>
      </c>
      <c r="I350" t="s">
        <v>369</v>
      </c>
      <c r="J350">
        <v>0.50239999999999996</v>
      </c>
      <c r="L350" s="427" t="s">
        <v>36</v>
      </c>
      <c r="M350" s="217">
        <v>0.4672</v>
      </c>
    </row>
    <row r="351" spans="1:13" ht="15.75" thickBot="1" x14ac:dyDescent="0.3">
      <c r="A351" t="str">
        <f t="shared" si="5"/>
        <v/>
      </c>
      <c r="B351" t="s">
        <v>384</v>
      </c>
      <c r="D351" t="s">
        <v>384</v>
      </c>
      <c r="E351">
        <v>0.61570000000000003</v>
      </c>
      <c r="F351">
        <v>120</v>
      </c>
      <c r="I351" t="s">
        <v>370</v>
      </c>
      <c r="J351">
        <v>0.42599999999999999</v>
      </c>
      <c r="L351" s="428"/>
      <c r="M351" s="218">
        <v>172</v>
      </c>
    </row>
    <row r="352" spans="1:13" x14ac:dyDescent="0.25">
      <c r="A352" t="str">
        <f t="shared" si="5"/>
        <v/>
      </c>
      <c r="B352" t="s">
        <v>385</v>
      </c>
      <c r="D352" t="s">
        <v>385</v>
      </c>
      <c r="E352">
        <v>0.1807</v>
      </c>
      <c r="F352">
        <v>310</v>
      </c>
      <c r="I352" t="s">
        <v>371</v>
      </c>
      <c r="J352">
        <v>0.9698</v>
      </c>
      <c r="L352" s="427" t="s">
        <v>381</v>
      </c>
      <c r="M352" s="217">
        <v>0.46689999999999998</v>
      </c>
    </row>
    <row r="353" spans="9:13" ht="15.75" thickBot="1" x14ac:dyDescent="0.3">
      <c r="I353" t="s">
        <v>372</v>
      </c>
      <c r="J353">
        <v>0.1686</v>
      </c>
      <c r="L353" s="428"/>
      <c r="M353" s="218">
        <v>173</v>
      </c>
    </row>
    <row r="354" spans="9:13" x14ac:dyDescent="0.25">
      <c r="I354" t="s">
        <v>373</v>
      </c>
      <c r="J354">
        <v>0.20710000000000001</v>
      </c>
      <c r="L354" s="427" t="s">
        <v>262</v>
      </c>
      <c r="M354" s="217">
        <v>0.46550000000000002</v>
      </c>
    </row>
    <row r="355" spans="9:13" ht="15.75" thickBot="1" x14ac:dyDescent="0.3">
      <c r="I355" t="s">
        <v>374</v>
      </c>
      <c r="J355">
        <v>0.29809999999999998</v>
      </c>
      <c r="L355" s="428"/>
      <c r="M355" s="218">
        <v>174</v>
      </c>
    </row>
    <row r="356" spans="9:13" x14ac:dyDescent="0.25">
      <c r="I356" t="s">
        <v>375</v>
      </c>
      <c r="J356">
        <v>0.38540000000000002</v>
      </c>
      <c r="L356" s="427" t="s">
        <v>145</v>
      </c>
      <c r="M356" s="217">
        <v>0.46510000000000001</v>
      </c>
    </row>
    <row r="357" spans="9:13" ht="15.75" thickBot="1" x14ac:dyDescent="0.3">
      <c r="I357" t="s">
        <v>376</v>
      </c>
      <c r="J357">
        <v>0.89790000000000003</v>
      </c>
      <c r="L357" s="428"/>
      <c r="M357" s="218">
        <v>175</v>
      </c>
    </row>
    <row r="358" spans="9:13" ht="15.75" thickBot="1" x14ac:dyDescent="0.3">
      <c r="I358" t="s">
        <v>377</v>
      </c>
      <c r="J358">
        <v>0.51580000000000004</v>
      </c>
      <c r="L358" s="63" t="s">
        <v>23</v>
      </c>
      <c r="M358" s="64" t="s">
        <v>407</v>
      </c>
    </row>
    <row r="359" spans="9:13" x14ac:dyDescent="0.25">
      <c r="I359" t="s">
        <v>378</v>
      </c>
      <c r="J359">
        <v>0.56040000000000001</v>
      </c>
      <c r="L359" s="427" t="s">
        <v>288</v>
      </c>
      <c r="M359" s="217">
        <v>0.46250000000000002</v>
      </c>
    </row>
    <row r="360" spans="9:13" ht="15.75" thickBot="1" x14ac:dyDescent="0.3">
      <c r="I360" t="s">
        <v>379</v>
      </c>
      <c r="J360">
        <v>0.93189999999999995</v>
      </c>
      <c r="L360" s="428"/>
      <c r="M360" s="218">
        <v>176</v>
      </c>
    </row>
    <row r="361" spans="9:13" x14ac:dyDescent="0.25">
      <c r="I361" t="s">
        <v>380</v>
      </c>
      <c r="J361">
        <v>0.49690000000000001</v>
      </c>
      <c r="L361" s="13" t="s">
        <v>235</v>
      </c>
      <c r="M361" s="217">
        <v>0.46010000000000001</v>
      </c>
    </row>
    <row r="362" spans="9:13" ht="15.75" thickBot="1" x14ac:dyDescent="0.3">
      <c r="I362" t="s">
        <v>381</v>
      </c>
      <c r="J362">
        <v>0.46689999999999998</v>
      </c>
      <c r="L362" s="14" t="s">
        <v>427</v>
      </c>
      <c r="M362" s="218">
        <v>177</v>
      </c>
    </row>
    <row r="363" spans="9:13" x14ac:dyDescent="0.25">
      <c r="I363" t="s">
        <v>382</v>
      </c>
      <c r="J363">
        <v>0.61650000000000005</v>
      </c>
      <c r="L363" s="427" t="s">
        <v>161</v>
      </c>
      <c r="M363" s="217">
        <v>0.45469999999999999</v>
      </c>
    </row>
    <row r="364" spans="9:13" ht="15.75" thickBot="1" x14ac:dyDescent="0.3">
      <c r="I364" t="s">
        <v>383</v>
      </c>
      <c r="J364">
        <v>0.91690000000000005</v>
      </c>
      <c r="L364" s="428"/>
      <c r="M364" s="218">
        <v>178</v>
      </c>
    </row>
    <row r="365" spans="9:13" x14ac:dyDescent="0.25">
      <c r="I365" t="s">
        <v>384</v>
      </c>
      <c r="J365">
        <v>0.61570000000000003</v>
      </c>
      <c r="L365" s="427" t="s">
        <v>176</v>
      </c>
      <c r="M365" s="217">
        <v>0.45379999999999998</v>
      </c>
    </row>
    <row r="366" spans="9:13" ht="15.75" thickBot="1" x14ac:dyDescent="0.3">
      <c r="I366" t="s">
        <v>385</v>
      </c>
      <c r="J366">
        <v>0.1807</v>
      </c>
      <c r="L366" s="428"/>
      <c r="M366" s="218">
        <v>179</v>
      </c>
    </row>
    <row r="367" spans="9:13" x14ac:dyDescent="0.25">
      <c r="J367">
        <v>20</v>
      </c>
      <c r="L367" s="427" t="s">
        <v>293</v>
      </c>
      <c r="M367" s="217">
        <v>0.45250000000000001</v>
      </c>
    </row>
    <row r="368" spans="9:13" ht="15.75" thickBot="1" x14ac:dyDescent="0.3">
      <c r="J368">
        <v>23</v>
      </c>
      <c r="L368" s="428"/>
      <c r="M368" s="218">
        <v>180</v>
      </c>
    </row>
    <row r="369" spans="10:13" x14ac:dyDescent="0.25">
      <c r="J369">
        <v>36</v>
      </c>
      <c r="L369" s="427" t="s">
        <v>133</v>
      </c>
      <c r="M369" s="217">
        <v>0.44519999999999998</v>
      </c>
    </row>
    <row r="370" spans="10:13" ht="15.75" thickBot="1" x14ac:dyDescent="0.3">
      <c r="J370">
        <v>39</v>
      </c>
      <c r="L370" s="428"/>
      <c r="M370" s="218">
        <v>181</v>
      </c>
    </row>
    <row r="371" spans="10:13" x14ac:dyDescent="0.25">
      <c r="J371">
        <v>40</v>
      </c>
      <c r="L371" s="427" t="s">
        <v>66</v>
      </c>
      <c r="M371" s="217">
        <v>0.44440000000000002</v>
      </c>
    </row>
    <row r="372" spans="10:13" ht="15.75" thickBot="1" x14ac:dyDescent="0.3">
      <c r="J372">
        <v>41</v>
      </c>
      <c r="L372" s="428"/>
      <c r="M372" s="218">
        <v>182</v>
      </c>
    </row>
    <row r="373" spans="10:13" x14ac:dyDescent="0.25">
      <c r="J373">
        <v>42</v>
      </c>
      <c r="L373" s="427" t="s">
        <v>128</v>
      </c>
      <c r="M373" s="217">
        <v>0.44159999999999999</v>
      </c>
    </row>
    <row r="374" spans="10:13" ht="15.75" thickBot="1" x14ac:dyDescent="0.3">
      <c r="J374">
        <v>43</v>
      </c>
      <c r="L374" s="428"/>
      <c r="M374" s="218">
        <v>183</v>
      </c>
    </row>
    <row r="375" spans="10:13" x14ac:dyDescent="0.25">
      <c r="J375">
        <v>45</v>
      </c>
      <c r="L375" s="427" t="s">
        <v>59</v>
      </c>
      <c r="M375" s="217">
        <v>0.4415</v>
      </c>
    </row>
    <row r="376" spans="10:13" ht="15.75" thickBot="1" x14ac:dyDescent="0.3">
      <c r="J376">
        <v>46</v>
      </c>
      <c r="L376" s="428"/>
      <c r="M376" s="218">
        <v>184</v>
      </c>
    </row>
    <row r="377" spans="10:13" x14ac:dyDescent="0.25">
      <c r="J377">
        <v>48</v>
      </c>
      <c r="L377" s="427" t="s">
        <v>348</v>
      </c>
      <c r="M377" s="217">
        <v>0.44130000000000003</v>
      </c>
    </row>
    <row r="378" spans="10:13" ht="15.75" thickBot="1" x14ac:dyDescent="0.3">
      <c r="J378">
        <v>49</v>
      </c>
      <c r="L378" s="428"/>
      <c r="M378" s="218">
        <v>185</v>
      </c>
    </row>
    <row r="379" spans="10:13" x14ac:dyDescent="0.25">
      <c r="J379">
        <v>50</v>
      </c>
      <c r="L379" s="13" t="s">
        <v>326</v>
      </c>
      <c r="M379" s="217">
        <v>0.44040000000000001</v>
      </c>
    </row>
    <row r="380" spans="10:13" ht="15.75" thickBot="1" x14ac:dyDescent="0.3">
      <c r="J380">
        <v>55</v>
      </c>
      <c r="L380" s="14" t="s">
        <v>425</v>
      </c>
      <c r="M380" s="218">
        <v>186</v>
      </c>
    </row>
    <row r="381" spans="10:13" x14ac:dyDescent="0.25">
      <c r="J381">
        <v>57</v>
      </c>
      <c r="L381" s="427" t="s">
        <v>221</v>
      </c>
      <c r="M381" s="217">
        <v>0.43959999999999999</v>
      </c>
    </row>
    <row r="382" spans="10:13" ht="15.75" thickBot="1" x14ac:dyDescent="0.3">
      <c r="J382">
        <v>59</v>
      </c>
      <c r="L382" s="428"/>
      <c r="M382" s="218">
        <v>187</v>
      </c>
    </row>
    <row r="383" spans="10:13" x14ac:dyDescent="0.25">
      <c r="J383">
        <v>60</v>
      </c>
      <c r="L383" s="427" t="s">
        <v>50</v>
      </c>
      <c r="M383" s="217">
        <v>0.43790000000000001</v>
      </c>
    </row>
    <row r="384" spans="10:13" ht="15.75" thickBot="1" x14ac:dyDescent="0.3">
      <c r="J384">
        <v>62</v>
      </c>
      <c r="L384" s="428"/>
      <c r="M384" s="218">
        <v>188</v>
      </c>
    </row>
    <row r="385" spans="10:13" x14ac:dyDescent="0.25">
      <c r="J385">
        <v>63</v>
      </c>
      <c r="L385" s="427" t="s">
        <v>146</v>
      </c>
      <c r="M385" s="217">
        <v>0.43269999999999997</v>
      </c>
    </row>
    <row r="386" spans="10:13" ht="15.75" thickBot="1" x14ac:dyDescent="0.3">
      <c r="J386">
        <v>64</v>
      </c>
      <c r="L386" s="428"/>
      <c r="M386" s="218">
        <v>189</v>
      </c>
    </row>
    <row r="387" spans="10:13" x14ac:dyDescent="0.25">
      <c r="J387">
        <v>66</v>
      </c>
      <c r="L387" s="427" t="s">
        <v>242</v>
      </c>
      <c r="M387" s="217">
        <v>0.432</v>
      </c>
    </row>
    <row r="388" spans="10:13" ht="15.75" thickBot="1" x14ac:dyDescent="0.3">
      <c r="J388">
        <v>69</v>
      </c>
      <c r="L388" s="428"/>
      <c r="M388" s="218">
        <v>190</v>
      </c>
    </row>
    <row r="389" spans="10:13" x14ac:dyDescent="0.25">
      <c r="J389">
        <v>71</v>
      </c>
      <c r="L389" s="427" t="s">
        <v>60</v>
      </c>
      <c r="M389" s="217">
        <v>0.43090000000000001</v>
      </c>
    </row>
    <row r="390" spans="10:13" ht="15.75" thickBot="1" x14ac:dyDescent="0.3">
      <c r="J390">
        <v>73</v>
      </c>
      <c r="L390" s="428"/>
      <c r="M390" s="218">
        <v>191</v>
      </c>
    </row>
    <row r="391" spans="10:13" x14ac:dyDescent="0.25">
      <c r="J391">
        <v>74</v>
      </c>
      <c r="L391" s="427" t="s">
        <v>355</v>
      </c>
      <c r="M391" s="217">
        <v>0.43020000000000003</v>
      </c>
    </row>
    <row r="392" spans="10:13" ht="15.75" thickBot="1" x14ac:dyDescent="0.3">
      <c r="J392">
        <v>75</v>
      </c>
      <c r="L392" s="428"/>
      <c r="M392" s="218">
        <v>192</v>
      </c>
    </row>
    <row r="393" spans="10:13" x14ac:dyDescent="0.25">
      <c r="J393">
        <v>76</v>
      </c>
      <c r="L393" s="13" t="s">
        <v>336</v>
      </c>
      <c r="M393" s="217">
        <v>0.42820000000000003</v>
      </c>
    </row>
    <row r="394" spans="10:13" ht="15.75" thickBot="1" x14ac:dyDescent="0.3">
      <c r="J394">
        <v>77</v>
      </c>
      <c r="L394" s="14" t="s">
        <v>425</v>
      </c>
      <c r="M394" s="218">
        <v>193</v>
      </c>
    </row>
    <row r="395" spans="10:13" x14ac:dyDescent="0.25">
      <c r="J395">
        <v>78</v>
      </c>
      <c r="L395" s="427" t="s">
        <v>236</v>
      </c>
      <c r="M395" s="217">
        <v>0.42709999999999998</v>
      </c>
    </row>
    <row r="396" spans="10:13" ht="15.75" thickBot="1" x14ac:dyDescent="0.3">
      <c r="J396">
        <v>79</v>
      </c>
      <c r="L396" s="428"/>
      <c r="M396" s="218">
        <v>194</v>
      </c>
    </row>
    <row r="397" spans="10:13" x14ac:dyDescent="0.25">
      <c r="J397">
        <v>80</v>
      </c>
      <c r="L397" s="427" t="s">
        <v>370</v>
      </c>
      <c r="M397" s="217">
        <v>0.42599999999999999</v>
      </c>
    </row>
    <row r="398" spans="10:13" ht="15.75" thickBot="1" x14ac:dyDescent="0.3">
      <c r="J398">
        <v>81</v>
      </c>
      <c r="L398" s="428"/>
      <c r="M398" s="218">
        <v>195</v>
      </c>
    </row>
    <row r="399" spans="10:13" x14ac:dyDescent="0.25">
      <c r="J399">
        <v>82</v>
      </c>
      <c r="L399" s="427" t="s">
        <v>301</v>
      </c>
      <c r="M399" s="217">
        <v>0.4259</v>
      </c>
    </row>
    <row r="400" spans="10:13" ht="15.75" thickBot="1" x14ac:dyDescent="0.3">
      <c r="J400">
        <v>85</v>
      </c>
      <c r="L400" s="428"/>
      <c r="M400" s="218">
        <v>196</v>
      </c>
    </row>
    <row r="401" spans="10:13" x14ac:dyDescent="0.25">
      <c r="J401">
        <v>86</v>
      </c>
      <c r="L401" s="427" t="s">
        <v>263</v>
      </c>
      <c r="M401" s="217">
        <v>0.42009999999999997</v>
      </c>
    </row>
    <row r="402" spans="10:13" ht="15.75" thickBot="1" x14ac:dyDescent="0.3">
      <c r="J402">
        <v>87</v>
      </c>
      <c r="L402" s="428"/>
      <c r="M402" s="218">
        <v>197</v>
      </c>
    </row>
    <row r="403" spans="10:13" x14ac:dyDescent="0.25">
      <c r="J403">
        <v>88</v>
      </c>
      <c r="L403" s="427" t="s">
        <v>289</v>
      </c>
      <c r="M403" s="217">
        <v>0.41870000000000002</v>
      </c>
    </row>
    <row r="404" spans="10:13" ht="15.75" thickBot="1" x14ac:dyDescent="0.3">
      <c r="J404">
        <v>89</v>
      </c>
      <c r="L404" s="428"/>
      <c r="M404" s="218">
        <v>198</v>
      </c>
    </row>
    <row r="405" spans="10:13" x14ac:dyDescent="0.25">
      <c r="J405">
        <v>91</v>
      </c>
      <c r="L405" s="427" t="s">
        <v>325</v>
      </c>
      <c r="M405" s="217">
        <v>0.41849999999999998</v>
      </c>
    </row>
    <row r="406" spans="10:13" ht="15.75" thickBot="1" x14ac:dyDescent="0.3">
      <c r="J406">
        <v>92</v>
      </c>
      <c r="L406" s="428"/>
      <c r="M406" s="218">
        <v>199</v>
      </c>
    </row>
    <row r="407" spans="10:13" x14ac:dyDescent="0.25">
      <c r="J407">
        <v>93</v>
      </c>
      <c r="L407" s="427" t="s">
        <v>101</v>
      </c>
      <c r="M407" s="217">
        <v>0.41570000000000001</v>
      </c>
    </row>
    <row r="408" spans="10:13" ht="15.75" thickBot="1" x14ac:dyDescent="0.3">
      <c r="J408">
        <v>94</v>
      </c>
      <c r="L408" s="428"/>
      <c r="M408" s="218">
        <v>200</v>
      </c>
    </row>
    <row r="409" spans="10:13" ht="15.75" thickBot="1" x14ac:dyDescent="0.3">
      <c r="J409">
        <v>95</v>
      </c>
      <c r="L409" s="63" t="s">
        <v>23</v>
      </c>
      <c r="M409" s="64" t="s">
        <v>407</v>
      </c>
    </row>
    <row r="410" spans="10:13" x14ac:dyDescent="0.25">
      <c r="J410">
        <v>97</v>
      </c>
      <c r="L410" s="427" t="s">
        <v>179</v>
      </c>
      <c r="M410" s="217">
        <v>0.41349999999999998</v>
      </c>
    </row>
    <row r="411" spans="10:13" ht="15.75" thickBot="1" x14ac:dyDescent="0.3">
      <c r="J411">
        <v>98</v>
      </c>
      <c r="L411" s="428"/>
      <c r="M411" s="218">
        <v>201</v>
      </c>
    </row>
    <row r="412" spans="10:13" x14ac:dyDescent="0.25">
      <c r="J412">
        <v>99</v>
      </c>
      <c r="L412" s="427" t="s">
        <v>199</v>
      </c>
      <c r="M412" s="217">
        <v>0.41249999999999998</v>
      </c>
    </row>
    <row r="413" spans="10:13" ht="15.75" thickBot="1" x14ac:dyDescent="0.3">
      <c r="J413">
        <v>100</v>
      </c>
      <c r="L413" s="428"/>
      <c r="M413" s="218">
        <v>202</v>
      </c>
    </row>
    <row r="414" spans="10:13" x14ac:dyDescent="0.25">
      <c r="J414">
        <v>101</v>
      </c>
      <c r="L414" s="13" t="s">
        <v>332</v>
      </c>
      <c r="M414" s="217">
        <v>0.4098</v>
      </c>
    </row>
    <row r="415" spans="10:13" ht="15.75" thickBot="1" x14ac:dyDescent="0.3">
      <c r="J415">
        <v>102</v>
      </c>
      <c r="L415" s="14" t="s">
        <v>427</v>
      </c>
      <c r="M415" s="218">
        <v>203</v>
      </c>
    </row>
    <row r="416" spans="10:13" x14ac:dyDescent="0.25">
      <c r="J416">
        <v>103</v>
      </c>
      <c r="L416" s="427" t="s">
        <v>320</v>
      </c>
      <c r="M416" s="217">
        <v>0.40739999999999998</v>
      </c>
    </row>
    <row r="417" spans="10:13" ht="15.75" thickBot="1" x14ac:dyDescent="0.3">
      <c r="J417">
        <v>104</v>
      </c>
      <c r="L417" s="428"/>
      <c r="M417" s="218">
        <v>204</v>
      </c>
    </row>
    <row r="418" spans="10:13" x14ac:dyDescent="0.25">
      <c r="J418">
        <v>105</v>
      </c>
      <c r="L418" s="427" t="s">
        <v>218</v>
      </c>
      <c r="M418" s="217">
        <v>0.40699999999999997</v>
      </c>
    </row>
    <row r="419" spans="10:13" ht="15.75" thickBot="1" x14ac:dyDescent="0.3">
      <c r="J419">
        <v>107</v>
      </c>
      <c r="L419" s="428"/>
      <c r="M419" s="218">
        <v>205</v>
      </c>
    </row>
    <row r="420" spans="10:13" x14ac:dyDescent="0.25">
      <c r="J420">
        <v>108</v>
      </c>
      <c r="L420" s="427" t="s">
        <v>215</v>
      </c>
      <c r="M420" s="217">
        <v>0.40300000000000002</v>
      </c>
    </row>
    <row r="421" spans="10:13" ht="15.75" thickBot="1" x14ac:dyDescent="0.3">
      <c r="J421">
        <v>109</v>
      </c>
      <c r="L421" s="428"/>
      <c r="M421" s="218">
        <v>206</v>
      </c>
    </row>
    <row r="422" spans="10:13" x14ac:dyDescent="0.25">
      <c r="J422">
        <v>111</v>
      </c>
      <c r="L422" s="427" t="s">
        <v>102</v>
      </c>
      <c r="M422" s="217">
        <v>0.40260000000000001</v>
      </c>
    </row>
    <row r="423" spans="10:13" ht="15.75" thickBot="1" x14ac:dyDescent="0.3">
      <c r="J423">
        <v>112</v>
      </c>
      <c r="L423" s="428"/>
      <c r="M423" s="218">
        <v>207</v>
      </c>
    </row>
    <row r="424" spans="10:13" x14ac:dyDescent="0.25">
      <c r="J424">
        <v>113</v>
      </c>
      <c r="L424" s="13" t="s">
        <v>164</v>
      </c>
      <c r="M424" s="217">
        <v>0.40160000000000001</v>
      </c>
    </row>
    <row r="425" spans="10:13" ht="15.75" thickBot="1" x14ac:dyDescent="0.3">
      <c r="J425">
        <v>114</v>
      </c>
      <c r="L425" s="14" t="s">
        <v>427</v>
      </c>
      <c r="M425" s="218">
        <v>208</v>
      </c>
    </row>
    <row r="426" spans="10:13" x14ac:dyDescent="0.25">
      <c r="J426">
        <v>115</v>
      </c>
      <c r="L426" s="427" t="s">
        <v>299</v>
      </c>
      <c r="M426" s="217">
        <v>0.39839999999999998</v>
      </c>
    </row>
    <row r="427" spans="10:13" ht="15.75" thickBot="1" x14ac:dyDescent="0.3">
      <c r="J427">
        <v>116</v>
      </c>
      <c r="L427" s="428"/>
      <c r="M427" s="218">
        <v>209</v>
      </c>
    </row>
    <row r="428" spans="10:13" x14ac:dyDescent="0.25">
      <c r="J428">
        <v>118</v>
      </c>
      <c r="L428" s="13" t="s">
        <v>217</v>
      </c>
      <c r="M428" s="217">
        <v>0.3911</v>
      </c>
    </row>
    <row r="429" spans="10:13" ht="15.75" thickBot="1" x14ac:dyDescent="0.3">
      <c r="J429">
        <v>119</v>
      </c>
      <c r="L429" s="14" t="s">
        <v>425</v>
      </c>
      <c r="M429" s="218">
        <v>210</v>
      </c>
    </row>
    <row r="430" spans="10:13" x14ac:dyDescent="0.25">
      <c r="J430">
        <v>120</v>
      </c>
      <c r="L430" s="427" t="s">
        <v>257</v>
      </c>
      <c r="M430" s="217">
        <v>0.38979999999999998</v>
      </c>
    </row>
    <row r="431" spans="10:13" ht="15.75" thickBot="1" x14ac:dyDescent="0.3">
      <c r="J431">
        <v>121</v>
      </c>
      <c r="L431" s="428"/>
      <c r="M431" s="218">
        <v>211</v>
      </c>
    </row>
    <row r="432" spans="10:13" x14ac:dyDescent="0.25">
      <c r="J432">
        <v>122</v>
      </c>
      <c r="L432" s="427" t="s">
        <v>80</v>
      </c>
      <c r="M432" s="217">
        <v>0.38940000000000002</v>
      </c>
    </row>
    <row r="433" spans="10:13" ht="15.75" thickBot="1" x14ac:dyDescent="0.3">
      <c r="J433">
        <v>123</v>
      </c>
      <c r="L433" s="428"/>
      <c r="M433" s="218">
        <v>212</v>
      </c>
    </row>
    <row r="434" spans="10:13" x14ac:dyDescent="0.25">
      <c r="J434">
        <v>124</v>
      </c>
      <c r="L434" s="427" t="s">
        <v>254</v>
      </c>
      <c r="M434" s="217">
        <v>0.3891</v>
      </c>
    </row>
    <row r="435" spans="10:13" ht="15.75" thickBot="1" x14ac:dyDescent="0.3">
      <c r="J435">
        <v>126</v>
      </c>
      <c r="L435" s="428"/>
      <c r="M435" s="218">
        <v>213</v>
      </c>
    </row>
    <row r="436" spans="10:13" x14ac:dyDescent="0.25">
      <c r="J436">
        <v>128</v>
      </c>
      <c r="L436" s="427" t="s">
        <v>107</v>
      </c>
      <c r="M436" s="217">
        <v>0.38690000000000002</v>
      </c>
    </row>
    <row r="437" spans="10:13" ht="15.75" thickBot="1" x14ac:dyDescent="0.3">
      <c r="J437">
        <v>129</v>
      </c>
      <c r="L437" s="428"/>
      <c r="M437" s="218">
        <v>214</v>
      </c>
    </row>
    <row r="438" spans="10:13" x14ac:dyDescent="0.25">
      <c r="J438">
        <v>130</v>
      </c>
      <c r="L438" s="427" t="s">
        <v>375</v>
      </c>
      <c r="M438" s="217">
        <v>0.38540000000000002</v>
      </c>
    </row>
    <row r="439" spans="10:13" ht="15.75" thickBot="1" x14ac:dyDescent="0.3">
      <c r="J439">
        <v>131</v>
      </c>
      <c r="L439" s="428"/>
      <c r="M439" s="218">
        <v>215</v>
      </c>
    </row>
    <row r="440" spans="10:13" x14ac:dyDescent="0.25">
      <c r="J440">
        <v>132</v>
      </c>
      <c r="L440" s="427" t="s">
        <v>153</v>
      </c>
      <c r="M440" s="217">
        <v>0.38350000000000001</v>
      </c>
    </row>
    <row r="441" spans="10:13" ht="15.75" thickBot="1" x14ac:dyDescent="0.3">
      <c r="J441">
        <v>133</v>
      </c>
      <c r="L441" s="428"/>
      <c r="M441" s="218">
        <v>216</v>
      </c>
    </row>
    <row r="442" spans="10:13" x14ac:dyDescent="0.25">
      <c r="J442">
        <v>134</v>
      </c>
      <c r="L442" s="427" t="s">
        <v>327</v>
      </c>
      <c r="M442" s="217">
        <v>0.38250000000000001</v>
      </c>
    </row>
    <row r="443" spans="10:13" ht="15.75" thickBot="1" x14ac:dyDescent="0.3">
      <c r="J443">
        <v>135</v>
      </c>
      <c r="L443" s="428"/>
      <c r="M443" s="218">
        <v>217</v>
      </c>
    </row>
    <row r="444" spans="10:13" x14ac:dyDescent="0.25">
      <c r="J444">
        <v>136</v>
      </c>
      <c r="L444" s="427" t="s">
        <v>229</v>
      </c>
      <c r="M444" s="217">
        <v>0.38179999999999997</v>
      </c>
    </row>
    <row r="445" spans="10:13" ht="15.75" thickBot="1" x14ac:dyDescent="0.3">
      <c r="J445">
        <v>137</v>
      </c>
      <c r="L445" s="428"/>
      <c r="M445" s="218">
        <v>218</v>
      </c>
    </row>
    <row r="446" spans="10:13" x14ac:dyDescent="0.25">
      <c r="J446">
        <v>138</v>
      </c>
      <c r="L446" s="427" t="s">
        <v>111</v>
      </c>
      <c r="M446" s="217">
        <v>0.37840000000000001</v>
      </c>
    </row>
    <row r="447" spans="10:13" ht="15.75" thickBot="1" x14ac:dyDescent="0.3">
      <c r="J447">
        <v>140</v>
      </c>
      <c r="L447" s="428"/>
      <c r="M447" s="218">
        <v>219</v>
      </c>
    </row>
    <row r="448" spans="10:13" x14ac:dyDescent="0.25">
      <c r="J448">
        <v>141</v>
      </c>
      <c r="L448" s="427" t="s">
        <v>190</v>
      </c>
      <c r="M448" s="217">
        <v>0.37830000000000003</v>
      </c>
    </row>
    <row r="449" spans="10:13" ht="15.75" thickBot="1" x14ac:dyDescent="0.3">
      <c r="J449">
        <v>142</v>
      </c>
      <c r="L449" s="428"/>
      <c r="M449" s="218">
        <v>220</v>
      </c>
    </row>
    <row r="450" spans="10:13" x14ac:dyDescent="0.25">
      <c r="J450">
        <v>143</v>
      </c>
      <c r="L450" s="427" t="s">
        <v>428</v>
      </c>
      <c r="M450" s="217">
        <v>0.37440000000000001</v>
      </c>
    </row>
    <row r="451" spans="10:13" ht="15.75" thickBot="1" x14ac:dyDescent="0.3">
      <c r="J451">
        <v>144</v>
      </c>
      <c r="L451" s="428"/>
      <c r="M451" s="218">
        <v>221</v>
      </c>
    </row>
    <row r="452" spans="10:13" x14ac:dyDescent="0.25">
      <c r="J452">
        <v>145</v>
      </c>
      <c r="L452" s="427" t="s">
        <v>91</v>
      </c>
      <c r="M452" s="217">
        <v>0.3705</v>
      </c>
    </row>
    <row r="453" spans="10:13" ht="15.75" thickBot="1" x14ac:dyDescent="0.3">
      <c r="J453">
        <v>146</v>
      </c>
      <c r="L453" s="428"/>
      <c r="M453" s="218">
        <v>222</v>
      </c>
    </row>
    <row r="454" spans="10:13" x14ac:dyDescent="0.25">
      <c r="J454">
        <v>147</v>
      </c>
      <c r="L454" s="427" t="s">
        <v>35</v>
      </c>
      <c r="M454" s="217">
        <v>0.36969999999999997</v>
      </c>
    </row>
    <row r="455" spans="10:13" ht="15.75" thickBot="1" x14ac:dyDescent="0.3">
      <c r="J455">
        <v>148</v>
      </c>
      <c r="L455" s="428"/>
      <c r="M455" s="218">
        <v>223</v>
      </c>
    </row>
    <row r="456" spans="10:13" x14ac:dyDescent="0.25">
      <c r="J456">
        <v>149</v>
      </c>
      <c r="L456" s="427" t="s">
        <v>305</v>
      </c>
      <c r="M456" s="217">
        <v>0.36909999999999998</v>
      </c>
    </row>
    <row r="457" spans="10:13" ht="15.75" thickBot="1" x14ac:dyDescent="0.3">
      <c r="J457">
        <v>150</v>
      </c>
      <c r="L457" s="428"/>
      <c r="M457" s="218">
        <v>224</v>
      </c>
    </row>
    <row r="458" spans="10:13" x14ac:dyDescent="0.25">
      <c r="J458">
        <v>151</v>
      </c>
      <c r="L458" s="427" t="s">
        <v>78</v>
      </c>
      <c r="M458" s="217">
        <v>0.36759999999999998</v>
      </c>
    </row>
    <row r="459" spans="10:13" ht="15.75" thickBot="1" x14ac:dyDescent="0.3">
      <c r="J459">
        <v>152</v>
      </c>
      <c r="L459" s="428"/>
      <c r="M459" s="218">
        <v>225</v>
      </c>
    </row>
    <row r="460" spans="10:13" ht="15.75" thickBot="1" x14ac:dyDescent="0.3">
      <c r="J460">
        <v>154</v>
      </c>
      <c r="L460" s="63" t="s">
        <v>23</v>
      </c>
      <c r="M460" s="64" t="s">
        <v>407</v>
      </c>
    </row>
    <row r="461" spans="10:13" x14ac:dyDescent="0.25">
      <c r="J461">
        <v>155</v>
      </c>
      <c r="L461" s="427" t="s">
        <v>282</v>
      </c>
      <c r="M461" s="217">
        <v>0.36220000000000002</v>
      </c>
    </row>
    <row r="462" spans="10:13" ht="15.75" thickBot="1" x14ac:dyDescent="0.3">
      <c r="J462">
        <v>156</v>
      </c>
      <c r="L462" s="428"/>
      <c r="M462" s="218">
        <v>226</v>
      </c>
    </row>
    <row r="463" spans="10:13" x14ac:dyDescent="0.25">
      <c r="J463">
        <v>157</v>
      </c>
      <c r="L463" s="427" t="s">
        <v>283</v>
      </c>
      <c r="M463" s="217">
        <v>0.35909999999999997</v>
      </c>
    </row>
    <row r="464" spans="10:13" ht="15.75" thickBot="1" x14ac:dyDescent="0.3">
      <c r="J464">
        <v>158</v>
      </c>
      <c r="L464" s="428"/>
      <c r="M464" s="218">
        <v>227</v>
      </c>
    </row>
    <row r="465" spans="10:13" x14ac:dyDescent="0.25">
      <c r="J465">
        <v>159</v>
      </c>
      <c r="L465" s="427" t="s">
        <v>223</v>
      </c>
      <c r="M465" s="217">
        <v>0.35780000000000001</v>
      </c>
    </row>
    <row r="466" spans="10:13" ht="15.75" thickBot="1" x14ac:dyDescent="0.3">
      <c r="J466">
        <v>160</v>
      </c>
      <c r="L466" s="428"/>
      <c r="M466" s="218">
        <v>228</v>
      </c>
    </row>
    <row r="467" spans="10:13" x14ac:dyDescent="0.25">
      <c r="J467">
        <v>161</v>
      </c>
      <c r="L467" s="427" t="s">
        <v>246</v>
      </c>
      <c r="M467" s="217">
        <v>0.35339999999999999</v>
      </c>
    </row>
    <row r="468" spans="10:13" ht="15.75" thickBot="1" x14ac:dyDescent="0.3">
      <c r="J468">
        <v>162</v>
      </c>
      <c r="L468" s="428"/>
      <c r="M468" s="218">
        <v>229</v>
      </c>
    </row>
    <row r="469" spans="10:13" x14ac:dyDescent="0.25">
      <c r="J469">
        <v>163</v>
      </c>
      <c r="L469" s="427" t="s">
        <v>61</v>
      </c>
      <c r="M469" s="217">
        <v>0.35310000000000002</v>
      </c>
    </row>
    <row r="470" spans="10:13" ht="15.75" thickBot="1" x14ac:dyDescent="0.3">
      <c r="J470">
        <v>164</v>
      </c>
      <c r="L470" s="428"/>
      <c r="M470" s="218">
        <v>230</v>
      </c>
    </row>
    <row r="471" spans="10:13" x14ac:dyDescent="0.25">
      <c r="J471">
        <v>165</v>
      </c>
      <c r="L471" s="427" t="s">
        <v>177</v>
      </c>
      <c r="M471" s="217">
        <v>0.3528</v>
      </c>
    </row>
    <row r="472" spans="10:13" ht="15.75" thickBot="1" x14ac:dyDescent="0.3">
      <c r="J472">
        <v>166</v>
      </c>
      <c r="L472" s="428"/>
      <c r="M472" s="218">
        <v>231</v>
      </c>
    </row>
    <row r="473" spans="10:13" x14ac:dyDescent="0.25">
      <c r="J473">
        <v>167</v>
      </c>
      <c r="L473" s="427" t="s">
        <v>113</v>
      </c>
      <c r="M473" s="217">
        <v>0.35189999999999999</v>
      </c>
    </row>
    <row r="474" spans="10:13" ht="15.75" thickBot="1" x14ac:dyDescent="0.3">
      <c r="J474">
        <v>168</v>
      </c>
      <c r="L474" s="428"/>
      <c r="M474" s="218">
        <v>232</v>
      </c>
    </row>
    <row r="475" spans="10:13" x14ac:dyDescent="0.25">
      <c r="J475">
        <v>169</v>
      </c>
      <c r="L475" s="13" t="s">
        <v>300</v>
      </c>
      <c r="M475" s="217">
        <v>0.35120000000000001</v>
      </c>
    </row>
    <row r="476" spans="10:13" ht="15.75" thickBot="1" x14ac:dyDescent="0.3">
      <c r="J476">
        <v>170</v>
      </c>
      <c r="L476" s="14" t="s">
        <v>425</v>
      </c>
      <c r="M476" s="218">
        <v>233</v>
      </c>
    </row>
    <row r="477" spans="10:13" x14ac:dyDescent="0.25">
      <c r="J477">
        <v>171</v>
      </c>
      <c r="L477" s="427" t="s">
        <v>339</v>
      </c>
      <c r="M477" s="217">
        <v>0.34989999999999999</v>
      </c>
    </row>
    <row r="478" spans="10:13" ht="15.75" thickBot="1" x14ac:dyDescent="0.3">
      <c r="J478">
        <v>172</v>
      </c>
      <c r="L478" s="428"/>
      <c r="M478" s="218">
        <v>234</v>
      </c>
    </row>
    <row r="479" spans="10:13" x14ac:dyDescent="0.25">
      <c r="J479">
        <v>173</v>
      </c>
      <c r="L479" s="427" t="s">
        <v>104</v>
      </c>
      <c r="M479" s="217">
        <v>0.34739999999999999</v>
      </c>
    </row>
    <row r="480" spans="10:13" ht="15.75" thickBot="1" x14ac:dyDescent="0.3">
      <c r="J480">
        <v>174</v>
      </c>
      <c r="L480" s="428"/>
      <c r="M480" s="218">
        <v>235</v>
      </c>
    </row>
    <row r="481" spans="10:13" x14ac:dyDescent="0.25">
      <c r="J481">
        <v>175</v>
      </c>
      <c r="L481" s="427" t="s">
        <v>139</v>
      </c>
      <c r="M481" s="217">
        <v>0.34179999999999999</v>
      </c>
    </row>
    <row r="482" spans="10:13" ht="15.75" thickBot="1" x14ac:dyDescent="0.3">
      <c r="J482">
        <v>176</v>
      </c>
      <c r="L482" s="428"/>
      <c r="M482" s="218">
        <v>236</v>
      </c>
    </row>
    <row r="483" spans="10:13" x14ac:dyDescent="0.25">
      <c r="J483">
        <v>178</v>
      </c>
      <c r="L483" s="427" t="s">
        <v>366</v>
      </c>
      <c r="M483" s="217">
        <v>0.33929999999999999</v>
      </c>
    </row>
    <row r="484" spans="10:13" ht="15.75" thickBot="1" x14ac:dyDescent="0.3">
      <c r="J484">
        <v>179</v>
      </c>
      <c r="L484" s="428"/>
      <c r="M484" s="218">
        <v>237</v>
      </c>
    </row>
    <row r="485" spans="10:13" x14ac:dyDescent="0.25">
      <c r="J485">
        <v>180</v>
      </c>
      <c r="L485" s="427" t="s">
        <v>274</v>
      </c>
      <c r="M485" s="217">
        <v>0.33660000000000001</v>
      </c>
    </row>
    <row r="486" spans="10:13" ht="15.75" thickBot="1" x14ac:dyDescent="0.3">
      <c r="J486">
        <v>181</v>
      </c>
      <c r="L486" s="428"/>
      <c r="M486" s="218">
        <v>238</v>
      </c>
    </row>
    <row r="487" spans="10:13" x14ac:dyDescent="0.25">
      <c r="J487">
        <v>182</v>
      </c>
      <c r="L487" s="13" t="s">
        <v>226</v>
      </c>
      <c r="M487" s="217">
        <v>0.3352</v>
      </c>
    </row>
    <row r="488" spans="10:13" ht="15.75" thickBot="1" x14ac:dyDescent="0.3">
      <c r="J488">
        <v>183</v>
      </c>
      <c r="L488" s="14" t="s">
        <v>426</v>
      </c>
      <c r="M488" s="218">
        <v>239</v>
      </c>
    </row>
    <row r="489" spans="10:13" x14ac:dyDescent="0.25">
      <c r="J489">
        <v>184</v>
      </c>
      <c r="L489" s="427" t="s">
        <v>285</v>
      </c>
      <c r="M489" s="217">
        <v>0.33260000000000001</v>
      </c>
    </row>
    <row r="490" spans="10:13" ht="15.75" thickBot="1" x14ac:dyDescent="0.3">
      <c r="J490">
        <v>185</v>
      </c>
      <c r="L490" s="428"/>
      <c r="M490" s="218">
        <v>240</v>
      </c>
    </row>
    <row r="491" spans="10:13" x14ac:dyDescent="0.25">
      <c r="J491">
        <v>187</v>
      </c>
      <c r="L491" s="427" t="s">
        <v>182</v>
      </c>
      <c r="M491" s="217">
        <v>0.33110000000000001</v>
      </c>
    </row>
    <row r="492" spans="10:13" ht="15.75" thickBot="1" x14ac:dyDescent="0.3">
      <c r="J492">
        <v>188</v>
      </c>
      <c r="L492" s="428"/>
      <c r="M492" s="218">
        <v>241</v>
      </c>
    </row>
    <row r="493" spans="10:13" x14ac:dyDescent="0.25">
      <c r="J493">
        <v>189</v>
      </c>
      <c r="L493" s="427" t="s">
        <v>303</v>
      </c>
      <c r="M493" s="217">
        <v>0.32990000000000003</v>
      </c>
    </row>
    <row r="494" spans="10:13" ht="15.75" thickBot="1" x14ac:dyDescent="0.3">
      <c r="J494">
        <v>190</v>
      </c>
      <c r="L494" s="428"/>
      <c r="M494" s="218">
        <v>242</v>
      </c>
    </row>
    <row r="495" spans="10:13" x14ac:dyDescent="0.25">
      <c r="J495">
        <v>191</v>
      </c>
      <c r="L495" s="427" t="s">
        <v>44</v>
      </c>
      <c r="M495" s="217">
        <v>0.3296</v>
      </c>
    </row>
    <row r="496" spans="10:13" ht="15.75" thickBot="1" x14ac:dyDescent="0.3">
      <c r="J496">
        <v>192</v>
      </c>
      <c r="L496" s="428"/>
      <c r="M496" s="218">
        <v>243</v>
      </c>
    </row>
    <row r="497" spans="10:13" x14ac:dyDescent="0.25">
      <c r="J497">
        <v>194</v>
      </c>
      <c r="L497" s="427" t="s">
        <v>121</v>
      </c>
      <c r="M497" s="217">
        <v>0.32829999999999998</v>
      </c>
    </row>
    <row r="498" spans="10:13" ht="15.75" thickBot="1" x14ac:dyDescent="0.3">
      <c r="J498">
        <v>195</v>
      </c>
      <c r="L498" s="428"/>
      <c r="M498" s="218">
        <v>244</v>
      </c>
    </row>
    <row r="499" spans="10:13" x14ac:dyDescent="0.25">
      <c r="J499">
        <v>196</v>
      </c>
      <c r="L499" s="427" t="s">
        <v>86</v>
      </c>
      <c r="M499" s="217">
        <v>0.32819999999999999</v>
      </c>
    </row>
    <row r="500" spans="10:13" ht="15.75" thickBot="1" x14ac:dyDescent="0.3">
      <c r="J500">
        <v>197</v>
      </c>
      <c r="L500" s="428"/>
      <c r="M500" s="218">
        <v>245</v>
      </c>
    </row>
    <row r="501" spans="10:13" x14ac:dyDescent="0.25">
      <c r="J501">
        <v>198</v>
      </c>
      <c r="L501" s="427" t="s">
        <v>69</v>
      </c>
      <c r="M501" s="217">
        <v>0.32679999999999998</v>
      </c>
    </row>
    <row r="502" spans="10:13" ht="15.75" thickBot="1" x14ac:dyDescent="0.3">
      <c r="J502">
        <v>199</v>
      </c>
      <c r="L502" s="428"/>
      <c r="M502" s="218">
        <v>246</v>
      </c>
    </row>
    <row r="503" spans="10:13" x14ac:dyDescent="0.25">
      <c r="J503">
        <v>200</v>
      </c>
      <c r="L503" s="427" t="s">
        <v>99</v>
      </c>
      <c r="M503" s="217">
        <v>0.31719999999999998</v>
      </c>
    </row>
    <row r="504" spans="10:13" ht="15.75" thickBot="1" x14ac:dyDescent="0.3">
      <c r="J504">
        <v>201</v>
      </c>
      <c r="L504" s="428"/>
      <c r="M504" s="218">
        <v>247</v>
      </c>
    </row>
    <row r="505" spans="10:13" x14ac:dyDescent="0.25">
      <c r="J505">
        <v>202</v>
      </c>
      <c r="L505" s="427" t="s">
        <v>296</v>
      </c>
      <c r="M505" s="217">
        <v>0.30909999999999999</v>
      </c>
    </row>
    <row r="506" spans="10:13" ht="15.75" thickBot="1" x14ac:dyDescent="0.3">
      <c r="J506">
        <v>204</v>
      </c>
      <c r="L506" s="428"/>
      <c r="M506" s="218">
        <v>248</v>
      </c>
    </row>
    <row r="507" spans="10:13" x14ac:dyDescent="0.25">
      <c r="J507">
        <v>205</v>
      </c>
      <c r="L507" s="427" t="s">
        <v>163</v>
      </c>
      <c r="M507" s="217">
        <v>0.309</v>
      </c>
    </row>
    <row r="508" spans="10:13" ht="15.75" thickBot="1" x14ac:dyDescent="0.3">
      <c r="J508">
        <v>206</v>
      </c>
      <c r="L508" s="428"/>
      <c r="M508" s="218">
        <v>249</v>
      </c>
    </row>
    <row r="509" spans="10:13" x14ac:dyDescent="0.25">
      <c r="J509">
        <v>207</v>
      </c>
      <c r="L509" s="427" t="s">
        <v>214</v>
      </c>
      <c r="M509" s="217">
        <v>0.30869999999999997</v>
      </c>
    </row>
    <row r="510" spans="10:13" ht="15.75" thickBot="1" x14ac:dyDescent="0.3">
      <c r="J510">
        <v>209</v>
      </c>
      <c r="L510" s="428"/>
      <c r="M510" s="218">
        <v>250</v>
      </c>
    </row>
    <row r="511" spans="10:13" ht="15.75" thickBot="1" x14ac:dyDescent="0.3">
      <c r="J511">
        <v>211</v>
      </c>
      <c r="L511" s="63" t="s">
        <v>23</v>
      </c>
      <c r="M511" s="64" t="s">
        <v>407</v>
      </c>
    </row>
    <row r="512" spans="10:13" x14ac:dyDescent="0.25">
      <c r="J512">
        <v>212</v>
      </c>
      <c r="L512" s="427" t="s">
        <v>150</v>
      </c>
      <c r="M512" s="217">
        <v>0.30840000000000001</v>
      </c>
    </row>
    <row r="513" spans="10:13" ht="15.75" thickBot="1" x14ac:dyDescent="0.3">
      <c r="J513">
        <v>213</v>
      </c>
      <c r="L513" s="428"/>
      <c r="M513" s="218">
        <v>251</v>
      </c>
    </row>
    <row r="514" spans="10:13" x14ac:dyDescent="0.25">
      <c r="J514">
        <v>214</v>
      </c>
      <c r="L514" s="427" t="s">
        <v>105</v>
      </c>
      <c r="M514" s="215">
        <v>0.30780000000000002</v>
      </c>
    </row>
    <row r="515" spans="10:13" ht="15.75" thickBot="1" x14ac:dyDescent="0.3">
      <c r="J515">
        <v>215</v>
      </c>
      <c r="L515" s="428"/>
      <c r="M515" s="216">
        <v>252</v>
      </c>
    </row>
    <row r="516" spans="10:13" x14ac:dyDescent="0.25">
      <c r="J516">
        <v>216</v>
      </c>
      <c r="L516" s="427" t="s">
        <v>275</v>
      </c>
      <c r="M516" s="219">
        <v>0.30259999999999998</v>
      </c>
    </row>
    <row r="517" spans="10:13" ht="15.75" thickBot="1" x14ac:dyDescent="0.3">
      <c r="J517">
        <v>217</v>
      </c>
      <c r="L517" s="428"/>
      <c r="M517" s="220">
        <v>253</v>
      </c>
    </row>
    <row r="518" spans="10:13" x14ac:dyDescent="0.25">
      <c r="J518">
        <v>218</v>
      </c>
      <c r="L518" s="427" t="s">
        <v>344</v>
      </c>
      <c r="M518" s="221">
        <v>0.30159999999999998</v>
      </c>
    </row>
    <row r="519" spans="10:13" ht="15.75" thickBot="1" x14ac:dyDescent="0.3">
      <c r="J519">
        <v>219</v>
      </c>
      <c r="L519" s="428"/>
      <c r="M519" s="222">
        <v>254</v>
      </c>
    </row>
    <row r="520" spans="10:13" x14ac:dyDescent="0.25">
      <c r="J520">
        <v>220</v>
      </c>
      <c r="L520" s="427" t="s">
        <v>187</v>
      </c>
      <c r="M520" s="223">
        <v>0.29830000000000001</v>
      </c>
    </row>
    <row r="521" spans="10:13" ht="15.75" thickBot="1" x14ac:dyDescent="0.3">
      <c r="J521">
        <v>221</v>
      </c>
      <c r="L521" s="428"/>
      <c r="M521" s="224">
        <v>255</v>
      </c>
    </row>
    <row r="522" spans="10:13" x14ac:dyDescent="0.25">
      <c r="J522">
        <v>222</v>
      </c>
      <c r="L522" s="427" t="s">
        <v>333</v>
      </c>
      <c r="M522" s="225">
        <v>0.29809999999999998</v>
      </c>
    </row>
    <row r="523" spans="10:13" ht="15.75" thickBot="1" x14ac:dyDescent="0.3">
      <c r="J523">
        <v>223</v>
      </c>
      <c r="L523" s="428"/>
      <c r="M523" s="226">
        <v>256</v>
      </c>
    </row>
    <row r="524" spans="10:13" x14ac:dyDescent="0.25">
      <c r="J524">
        <v>224</v>
      </c>
      <c r="L524" s="427" t="s">
        <v>374</v>
      </c>
      <c r="M524" s="227">
        <v>0.29809999999999998</v>
      </c>
    </row>
    <row r="525" spans="10:13" ht="15.75" thickBot="1" x14ac:dyDescent="0.3">
      <c r="J525">
        <v>225</v>
      </c>
      <c r="L525" s="428"/>
      <c r="M525" s="228">
        <v>257</v>
      </c>
    </row>
    <row r="526" spans="10:13" x14ac:dyDescent="0.25">
      <c r="J526">
        <v>226</v>
      </c>
      <c r="L526" s="427" t="s">
        <v>143</v>
      </c>
      <c r="M526" s="229">
        <v>0.29680000000000001</v>
      </c>
    </row>
    <row r="527" spans="10:13" ht="15.75" thickBot="1" x14ac:dyDescent="0.3">
      <c r="J527">
        <v>227</v>
      </c>
      <c r="L527" s="428"/>
      <c r="M527" s="230">
        <v>258</v>
      </c>
    </row>
    <row r="528" spans="10:13" x14ac:dyDescent="0.25">
      <c r="J528">
        <v>228</v>
      </c>
      <c r="L528" s="427" t="s">
        <v>173</v>
      </c>
      <c r="M528" s="229">
        <v>0.29480000000000001</v>
      </c>
    </row>
    <row r="529" spans="10:13" ht="15.75" thickBot="1" x14ac:dyDescent="0.3">
      <c r="J529">
        <v>229</v>
      </c>
      <c r="L529" s="428"/>
      <c r="M529" s="230">
        <v>259</v>
      </c>
    </row>
    <row r="530" spans="10:13" x14ac:dyDescent="0.25">
      <c r="J530">
        <v>230</v>
      </c>
      <c r="L530" s="427" t="s">
        <v>350</v>
      </c>
      <c r="M530" s="231">
        <v>0.29170000000000001</v>
      </c>
    </row>
    <row r="531" spans="10:13" ht="15.75" thickBot="1" x14ac:dyDescent="0.3">
      <c r="J531">
        <v>231</v>
      </c>
      <c r="L531" s="428"/>
      <c r="M531" s="232">
        <v>260</v>
      </c>
    </row>
    <row r="532" spans="10:13" x14ac:dyDescent="0.25">
      <c r="J532">
        <v>232</v>
      </c>
      <c r="L532" s="427" t="s">
        <v>228</v>
      </c>
      <c r="M532" s="233">
        <v>0.29139999999999999</v>
      </c>
    </row>
    <row r="533" spans="10:13" ht="15.75" thickBot="1" x14ac:dyDescent="0.3">
      <c r="J533">
        <v>234</v>
      </c>
      <c r="L533" s="428"/>
      <c r="M533" s="234">
        <v>261</v>
      </c>
    </row>
    <row r="534" spans="10:13" x14ac:dyDescent="0.25">
      <c r="J534">
        <v>235</v>
      </c>
      <c r="L534" s="427" t="s">
        <v>64</v>
      </c>
      <c r="M534" s="235">
        <v>0.27950000000000003</v>
      </c>
    </row>
    <row r="535" spans="10:13" ht="15.75" thickBot="1" x14ac:dyDescent="0.3">
      <c r="J535">
        <v>236</v>
      </c>
      <c r="L535" s="428"/>
      <c r="M535" s="236">
        <v>262</v>
      </c>
    </row>
    <row r="536" spans="10:13" x14ac:dyDescent="0.25">
      <c r="J536">
        <v>237</v>
      </c>
      <c r="L536" s="427" t="s">
        <v>219</v>
      </c>
      <c r="M536" s="237">
        <v>0.27460000000000001</v>
      </c>
    </row>
    <row r="537" spans="10:13" ht="15.75" thickBot="1" x14ac:dyDescent="0.3">
      <c r="J537">
        <v>238</v>
      </c>
      <c r="L537" s="428"/>
      <c r="M537" s="238">
        <v>263</v>
      </c>
    </row>
    <row r="538" spans="10:13" x14ac:dyDescent="0.25">
      <c r="J538">
        <v>240</v>
      </c>
      <c r="L538" s="427" t="s">
        <v>357</v>
      </c>
      <c r="M538" s="239">
        <v>0.27350000000000002</v>
      </c>
    </row>
    <row r="539" spans="10:13" ht="15.75" thickBot="1" x14ac:dyDescent="0.3">
      <c r="J539">
        <v>241</v>
      </c>
      <c r="L539" s="428"/>
      <c r="M539" s="240">
        <v>264</v>
      </c>
    </row>
    <row r="540" spans="10:13" x14ac:dyDescent="0.25">
      <c r="J540">
        <v>242</v>
      </c>
      <c r="L540" s="427" t="s">
        <v>94</v>
      </c>
      <c r="M540" s="239">
        <v>0.27239999999999998</v>
      </c>
    </row>
    <row r="541" spans="10:13" ht="15.75" thickBot="1" x14ac:dyDescent="0.3">
      <c r="J541">
        <v>243</v>
      </c>
      <c r="L541" s="428"/>
      <c r="M541" s="240">
        <v>265</v>
      </c>
    </row>
    <row r="542" spans="10:13" x14ac:dyDescent="0.25">
      <c r="J542">
        <v>244</v>
      </c>
      <c r="L542" s="427" t="s">
        <v>315</v>
      </c>
      <c r="M542" s="241">
        <v>0.26800000000000002</v>
      </c>
    </row>
    <row r="543" spans="10:13" ht="15.75" thickBot="1" x14ac:dyDescent="0.3">
      <c r="J543">
        <v>245</v>
      </c>
      <c r="L543" s="428"/>
      <c r="M543" s="242">
        <v>266</v>
      </c>
    </row>
    <row r="544" spans="10:13" x14ac:dyDescent="0.25">
      <c r="J544">
        <v>246</v>
      </c>
      <c r="L544" s="427" t="s">
        <v>352</v>
      </c>
      <c r="M544" s="243">
        <v>0.26600000000000001</v>
      </c>
    </row>
    <row r="545" spans="10:13" ht="15.75" thickBot="1" x14ac:dyDescent="0.3">
      <c r="J545">
        <v>247</v>
      </c>
      <c r="L545" s="428"/>
      <c r="M545" s="244">
        <v>267</v>
      </c>
    </row>
    <row r="546" spans="10:13" x14ac:dyDescent="0.25">
      <c r="J546">
        <v>248</v>
      </c>
      <c r="L546" s="427" t="s">
        <v>175</v>
      </c>
      <c r="M546" s="245">
        <v>0.26500000000000001</v>
      </c>
    </row>
    <row r="547" spans="10:13" ht="15.75" thickBot="1" x14ac:dyDescent="0.3">
      <c r="J547">
        <v>249</v>
      </c>
      <c r="L547" s="428"/>
      <c r="M547" s="246">
        <v>268</v>
      </c>
    </row>
    <row r="548" spans="10:13" x14ac:dyDescent="0.25">
      <c r="J548">
        <v>250</v>
      </c>
      <c r="L548" s="427" t="s">
        <v>118</v>
      </c>
      <c r="M548" s="247">
        <v>0.26340000000000002</v>
      </c>
    </row>
    <row r="549" spans="10:13" ht="15.75" thickBot="1" x14ac:dyDescent="0.3">
      <c r="J549">
        <v>251</v>
      </c>
      <c r="L549" s="428"/>
      <c r="M549" s="248">
        <v>269</v>
      </c>
    </row>
    <row r="550" spans="10:13" x14ac:dyDescent="0.25">
      <c r="J550">
        <v>252</v>
      </c>
      <c r="L550" s="427" t="s">
        <v>329</v>
      </c>
      <c r="M550" s="249">
        <v>0.26329999999999998</v>
      </c>
    </row>
    <row r="551" spans="10:13" ht="15.75" thickBot="1" x14ac:dyDescent="0.3">
      <c r="J551">
        <v>253</v>
      </c>
      <c r="L551" s="428"/>
      <c r="M551" s="250">
        <v>270</v>
      </c>
    </row>
    <row r="552" spans="10:13" x14ac:dyDescent="0.25">
      <c r="J552">
        <v>254</v>
      </c>
      <c r="L552" s="427" t="s">
        <v>72</v>
      </c>
      <c r="M552" s="251">
        <v>0.26279999999999998</v>
      </c>
    </row>
    <row r="553" spans="10:13" ht="15.75" thickBot="1" x14ac:dyDescent="0.3">
      <c r="J553">
        <v>255</v>
      </c>
      <c r="L553" s="428"/>
      <c r="M553" s="252">
        <v>271</v>
      </c>
    </row>
    <row r="554" spans="10:13" x14ac:dyDescent="0.25">
      <c r="J554">
        <v>256</v>
      </c>
      <c r="L554" s="427" t="s">
        <v>85</v>
      </c>
      <c r="M554" s="253">
        <v>0.2581</v>
      </c>
    </row>
    <row r="555" spans="10:13" ht="15.75" thickBot="1" x14ac:dyDescent="0.3">
      <c r="J555">
        <v>257</v>
      </c>
      <c r="L555" s="428"/>
      <c r="M555" s="254">
        <v>272</v>
      </c>
    </row>
    <row r="556" spans="10:13" x14ac:dyDescent="0.25">
      <c r="J556">
        <v>258</v>
      </c>
      <c r="L556" s="427" t="s">
        <v>201</v>
      </c>
      <c r="M556" s="255">
        <v>0.25619999999999998</v>
      </c>
    </row>
    <row r="557" spans="10:13" ht="15.75" thickBot="1" x14ac:dyDescent="0.3">
      <c r="J557">
        <v>259</v>
      </c>
      <c r="L557" s="428"/>
      <c r="M557" s="256">
        <v>273</v>
      </c>
    </row>
    <row r="558" spans="10:13" x14ac:dyDescent="0.25">
      <c r="J558">
        <v>260</v>
      </c>
      <c r="L558" s="427" t="s">
        <v>304</v>
      </c>
      <c r="M558" s="257">
        <v>0.2485</v>
      </c>
    </row>
    <row r="559" spans="10:13" ht="15.75" thickBot="1" x14ac:dyDescent="0.3">
      <c r="J559">
        <v>261</v>
      </c>
      <c r="L559" s="428"/>
      <c r="M559" s="258">
        <v>274</v>
      </c>
    </row>
    <row r="560" spans="10:13" x14ac:dyDescent="0.25">
      <c r="J560">
        <v>262</v>
      </c>
      <c r="L560" s="427" t="s">
        <v>256</v>
      </c>
      <c r="M560" s="259">
        <v>0.2485</v>
      </c>
    </row>
    <row r="561" spans="10:13" ht="15.75" thickBot="1" x14ac:dyDescent="0.3">
      <c r="J561">
        <v>263</v>
      </c>
      <c r="L561" s="428"/>
      <c r="M561" s="260">
        <v>275</v>
      </c>
    </row>
    <row r="562" spans="10:13" ht="15.75" thickBot="1" x14ac:dyDescent="0.3">
      <c r="J562">
        <v>264</v>
      </c>
      <c r="L562" s="63" t="s">
        <v>23</v>
      </c>
      <c r="M562" s="64" t="s">
        <v>407</v>
      </c>
    </row>
    <row r="563" spans="10:13" x14ac:dyDescent="0.25">
      <c r="J563">
        <v>265</v>
      </c>
      <c r="L563" s="427" t="s">
        <v>62</v>
      </c>
      <c r="M563" s="261">
        <v>0.24249999999999999</v>
      </c>
    </row>
    <row r="564" spans="10:13" ht="15.75" thickBot="1" x14ac:dyDescent="0.3">
      <c r="J564">
        <v>266</v>
      </c>
      <c r="L564" s="428"/>
      <c r="M564" s="262">
        <v>276</v>
      </c>
    </row>
    <row r="565" spans="10:13" x14ac:dyDescent="0.25">
      <c r="J565">
        <v>267</v>
      </c>
      <c r="L565" s="427" t="s">
        <v>63</v>
      </c>
      <c r="M565" s="263">
        <v>0.2409</v>
      </c>
    </row>
    <row r="566" spans="10:13" ht="15.75" thickBot="1" x14ac:dyDescent="0.3">
      <c r="J566">
        <v>268</v>
      </c>
      <c r="L566" s="428"/>
      <c r="M566" s="264">
        <v>277</v>
      </c>
    </row>
    <row r="567" spans="10:13" x14ac:dyDescent="0.25">
      <c r="J567">
        <v>269</v>
      </c>
      <c r="L567" s="427" t="s">
        <v>57</v>
      </c>
      <c r="M567" s="265">
        <v>0.2402</v>
      </c>
    </row>
    <row r="568" spans="10:13" ht="15.75" thickBot="1" x14ac:dyDescent="0.3">
      <c r="J568">
        <v>270</v>
      </c>
      <c r="L568" s="428"/>
      <c r="M568" s="266">
        <v>278</v>
      </c>
    </row>
    <row r="569" spans="10:13" x14ac:dyDescent="0.25">
      <c r="J569">
        <v>271</v>
      </c>
      <c r="L569" s="427" t="s">
        <v>227</v>
      </c>
      <c r="M569" s="267">
        <v>0.23949999999999999</v>
      </c>
    </row>
    <row r="570" spans="10:13" ht="15.75" thickBot="1" x14ac:dyDescent="0.3">
      <c r="J570">
        <v>272</v>
      </c>
      <c r="L570" s="428"/>
      <c r="M570" s="268">
        <v>279</v>
      </c>
    </row>
    <row r="571" spans="10:13" x14ac:dyDescent="0.25">
      <c r="J571">
        <v>273</v>
      </c>
      <c r="L571" s="427" t="s">
        <v>291</v>
      </c>
      <c r="M571" s="269">
        <v>0.23749999999999999</v>
      </c>
    </row>
    <row r="572" spans="10:13" ht="15.75" thickBot="1" x14ac:dyDescent="0.3">
      <c r="J572">
        <v>274</v>
      </c>
      <c r="L572" s="428"/>
      <c r="M572" s="270">
        <v>280</v>
      </c>
    </row>
    <row r="573" spans="10:13" x14ac:dyDescent="0.25">
      <c r="J573">
        <v>275</v>
      </c>
      <c r="L573" s="427" t="s">
        <v>155</v>
      </c>
      <c r="M573" s="271">
        <v>0.2369</v>
      </c>
    </row>
    <row r="574" spans="10:13" ht="15.75" thickBot="1" x14ac:dyDescent="0.3">
      <c r="J574">
        <v>276</v>
      </c>
      <c r="L574" s="428"/>
      <c r="M574" s="272">
        <v>281</v>
      </c>
    </row>
    <row r="575" spans="10:13" x14ac:dyDescent="0.25">
      <c r="J575">
        <v>277</v>
      </c>
      <c r="L575" s="427" t="s">
        <v>342</v>
      </c>
      <c r="M575" s="273">
        <v>0.2364</v>
      </c>
    </row>
    <row r="576" spans="10:13" ht="15.75" thickBot="1" x14ac:dyDescent="0.3">
      <c r="J576">
        <v>278</v>
      </c>
      <c r="L576" s="428"/>
      <c r="M576" s="274">
        <v>282</v>
      </c>
    </row>
    <row r="577" spans="10:13" x14ac:dyDescent="0.25">
      <c r="J577">
        <v>279</v>
      </c>
      <c r="L577" s="427" t="s">
        <v>151</v>
      </c>
      <c r="M577" s="275">
        <v>0.22989999999999999</v>
      </c>
    </row>
    <row r="578" spans="10:13" ht="15.75" thickBot="1" x14ac:dyDescent="0.3">
      <c r="J578">
        <v>280</v>
      </c>
      <c r="L578" s="428"/>
      <c r="M578" s="276">
        <v>283</v>
      </c>
    </row>
    <row r="579" spans="10:13" x14ac:dyDescent="0.25">
      <c r="J579">
        <v>281</v>
      </c>
      <c r="L579" s="427" t="s">
        <v>178</v>
      </c>
      <c r="M579" s="277">
        <v>0.22919999999999999</v>
      </c>
    </row>
    <row r="580" spans="10:13" ht="15.75" thickBot="1" x14ac:dyDescent="0.3">
      <c r="J580">
        <v>282</v>
      </c>
      <c r="L580" s="428"/>
      <c r="M580" s="278">
        <v>284</v>
      </c>
    </row>
    <row r="581" spans="10:13" x14ac:dyDescent="0.25">
      <c r="J581">
        <v>283</v>
      </c>
      <c r="L581" s="427" t="s">
        <v>205</v>
      </c>
      <c r="M581" s="279">
        <v>0.22819999999999999</v>
      </c>
    </row>
    <row r="582" spans="10:13" ht="15.75" thickBot="1" x14ac:dyDescent="0.3">
      <c r="J582">
        <v>284</v>
      </c>
      <c r="L582" s="428"/>
      <c r="M582" s="280">
        <v>285</v>
      </c>
    </row>
    <row r="583" spans="10:13" x14ac:dyDescent="0.25">
      <c r="J583">
        <v>285</v>
      </c>
      <c r="L583" s="427" t="s">
        <v>278</v>
      </c>
      <c r="M583" s="281">
        <v>0.2278</v>
      </c>
    </row>
    <row r="584" spans="10:13" ht="15.75" thickBot="1" x14ac:dyDescent="0.3">
      <c r="J584">
        <v>286</v>
      </c>
      <c r="L584" s="428"/>
      <c r="M584" s="282">
        <v>286</v>
      </c>
    </row>
    <row r="585" spans="10:13" x14ac:dyDescent="0.25">
      <c r="J585">
        <v>287</v>
      </c>
      <c r="L585" s="427" t="s">
        <v>74</v>
      </c>
      <c r="M585" s="283">
        <v>0.224</v>
      </c>
    </row>
    <row r="586" spans="10:13" ht="15.75" thickBot="1" x14ac:dyDescent="0.3">
      <c r="J586">
        <v>288</v>
      </c>
      <c r="L586" s="428"/>
      <c r="M586" s="284">
        <v>287</v>
      </c>
    </row>
    <row r="587" spans="10:13" x14ac:dyDescent="0.25">
      <c r="J587">
        <v>289</v>
      </c>
      <c r="L587" s="427" t="s">
        <v>117</v>
      </c>
      <c r="M587" s="285">
        <v>0.22170000000000001</v>
      </c>
    </row>
    <row r="588" spans="10:13" ht="15.75" thickBot="1" x14ac:dyDescent="0.3">
      <c r="J588">
        <v>290</v>
      </c>
      <c r="L588" s="428"/>
      <c r="M588" s="286">
        <v>288</v>
      </c>
    </row>
    <row r="589" spans="10:13" x14ac:dyDescent="0.25">
      <c r="J589">
        <v>291</v>
      </c>
      <c r="L589" s="427" t="s">
        <v>43</v>
      </c>
      <c r="M589" s="287">
        <v>0.2213</v>
      </c>
    </row>
    <row r="590" spans="10:13" ht="15.75" thickBot="1" x14ac:dyDescent="0.3">
      <c r="J590">
        <v>292</v>
      </c>
      <c r="L590" s="428"/>
      <c r="M590" s="288">
        <v>289</v>
      </c>
    </row>
    <row r="591" spans="10:13" x14ac:dyDescent="0.25">
      <c r="J591">
        <v>293</v>
      </c>
      <c r="L591" s="427" t="s">
        <v>103</v>
      </c>
      <c r="M591" s="289">
        <v>0.22009999999999999</v>
      </c>
    </row>
    <row r="592" spans="10:13" ht="15.75" thickBot="1" x14ac:dyDescent="0.3">
      <c r="J592">
        <v>294</v>
      </c>
      <c r="L592" s="428"/>
      <c r="M592" s="290">
        <v>290</v>
      </c>
    </row>
    <row r="593" spans="10:13" x14ac:dyDescent="0.25">
      <c r="J593">
        <v>295</v>
      </c>
      <c r="L593" s="427" t="s">
        <v>195</v>
      </c>
      <c r="M593" s="291">
        <v>0.2198</v>
      </c>
    </row>
    <row r="594" spans="10:13" ht="15.75" thickBot="1" x14ac:dyDescent="0.3">
      <c r="J594">
        <v>296</v>
      </c>
      <c r="L594" s="428"/>
      <c r="M594" s="292">
        <v>291</v>
      </c>
    </row>
    <row r="595" spans="10:13" x14ac:dyDescent="0.25">
      <c r="J595">
        <v>297</v>
      </c>
      <c r="L595" s="427" t="s">
        <v>356</v>
      </c>
      <c r="M595" s="293">
        <v>0.21529999999999999</v>
      </c>
    </row>
    <row r="596" spans="10:13" ht="15.75" thickBot="1" x14ac:dyDescent="0.3">
      <c r="J596">
        <v>298</v>
      </c>
      <c r="L596" s="428"/>
      <c r="M596" s="294">
        <v>292</v>
      </c>
    </row>
    <row r="597" spans="10:13" x14ac:dyDescent="0.25">
      <c r="J597">
        <v>299</v>
      </c>
      <c r="L597" s="427" t="s">
        <v>280</v>
      </c>
      <c r="M597" s="295">
        <v>0.21249999999999999</v>
      </c>
    </row>
    <row r="598" spans="10:13" ht="15.75" thickBot="1" x14ac:dyDescent="0.3">
      <c r="J598">
        <v>300</v>
      </c>
      <c r="L598" s="428"/>
      <c r="M598" s="296">
        <v>293</v>
      </c>
    </row>
    <row r="599" spans="10:13" x14ac:dyDescent="0.25">
      <c r="J599">
        <v>301</v>
      </c>
      <c r="L599" s="427" t="s">
        <v>270</v>
      </c>
      <c r="M599" s="297">
        <v>0.20930000000000001</v>
      </c>
    </row>
    <row r="600" spans="10:13" ht="15.75" thickBot="1" x14ac:dyDescent="0.3">
      <c r="J600">
        <v>302</v>
      </c>
      <c r="L600" s="428"/>
      <c r="M600" s="298">
        <v>294</v>
      </c>
    </row>
    <row r="601" spans="10:13" x14ac:dyDescent="0.25">
      <c r="J601">
        <v>303</v>
      </c>
      <c r="L601" s="427" t="s">
        <v>165</v>
      </c>
      <c r="M601" s="299">
        <v>0.20910000000000001</v>
      </c>
    </row>
    <row r="602" spans="10:13" ht="15.75" thickBot="1" x14ac:dyDescent="0.3">
      <c r="J602">
        <v>304</v>
      </c>
      <c r="L602" s="428"/>
      <c r="M602" s="300">
        <v>295</v>
      </c>
    </row>
    <row r="603" spans="10:13" x14ac:dyDescent="0.25">
      <c r="J603">
        <v>305</v>
      </c>
      <c r="L603" s="427" t="s">
        <v>373</v>
      </c>
      <c r="M603" s="301">
        <v>0.20710000000000001</v>
      </c>
    </row>
    <row r="604" spans="10:13" ht="15.75" thickBot="1" x14ac:dyDescent="0.3">
      <c r="J604">
        <v>306</v>
      </c>
      <c r="L604" s="428"/>
      <c r="M604" s="302">
        <v>296</v>
      </c>
    </row>
    <row r="605" spans="10:13" x14ac:dyDescent="0.25">
      <c r="J605">
        <v>307</v>
      </c>
      <c r="L605" s="427" t="s">
        <v>269</v>
      </c>
      <c r="M605" s="303">
        <v>0.20610000000000001</v>
      </c>
    </row>
    <row r="606" spans="10:13" ht="15.75" thickBot="1" x14ac:dyDescent="0.3">
      <c r="J606">
        <v>308</v>
      </c>
      <c r="L606" s="428"/>
      <c r="M606" s="304">
        <v>297</v>
      </c>
    </row>
    <row r="607" spans="10:13" x14ac:dyDescent="0.25">
      <c r="J607">
        <v>309</v>
      </c>
      <c r="L607" s="427" t="s">
        <v>294</v>
      </c>
      <c r="M607" s="305">
        <v>0.20580000000000001</v>
      </c>
    </row>
    <row r="608" spans="10:13" ht="15.75" thickBot="1" x14ac:dyDescent="0.3">
      <c r="J608">
        <v>310</v>
      </c>
      <c r="L608" s="428"/>
      <c r="M608" s="306">
        <v>298</v>
      </c>
    </row>
    <row r="609" spans="10:13" x14ac:dyDescent="0.25">
      <c r="J609">
        <v>311</v>
      </c>
      <c r="L609" s="427" t="s">
        <v>238</v>
      </c>
      <c r="M609" s="307">
        <v>0.2031</v>
      </c>
    </row>
    <row r="610" spans="10:13" ht="15.75" thickBot="1" x14ac:dyDescent="0.3">
      <c r="J610">
        <v>312</v>
      </c>
      <c r="L610" s="428"/>
      <c r="M610" s="308">
        <v>299</v>
      </c>
    </row>
    <row r="611" spans="10:13" x14ac:dyDescent="0.25">
      <c r="J611">
        <v>313</v>
      </c>
      <c r="L611" s="427" t="s">
        <v>144</v>
      </c>
      <c r="M611" s="309">
        <v>0.19839999999999999</v>
      </c>
    </row>
    <row r="612" spans="10:13" ht="15.75" thickBot="1" x14ac:dyDescent="0.3">
      <c r="J612">
        <v>314</v>
      </c>
      <c r="L612" s="428"/>
      <c r="M612" s="310">
        <v>300</v>
      </c>
    </row>
    <row r="613" spans="10:13" ht="15.75" thickBot="1" x14ac:dyDescent="0.3">
      <c r="J613">
        <v>315</v>
      </c>
      <c r="L613" s="63" t="s">
        <v>23</v>
      </c>
      <c r="M613" s="64" t="s">
        <v>407</v>
      </c>
    </row>
    <row r="614" spans="10:13" x14ac:dyDescent="0.25">
      <c r="J614">
        <v>316</v>
      </c>
      <c r="L614" s="427" t="s">
        <v>230</v>
      </c>
      <c r="M614" s="311">
        <v>0.19800000000000001</v>
      </c>
    </row>
    <row r="615" spans="10:13" ht="15.75" thickBot="1" x14ac:dyDescent="0.3">
      <c r="J615">
        <v>317</v>
      </c>
      <c r="L615" s="428"/>
      <c r="M615" s="312">
        <v>301</v>
      </c>
    </row>
    <row r="616" spans="10:13" x14ac:dyDescent="0.25">
      <c r="J616">
        <v>318</v>
      </c>
      <c r="L616" s="427" t="s">
        <v>168</v>
      </c>
      <c r="M616" s="313">
        <v>0.19259999999999999</v>
      </c>
    </row>
    <row r="617" spans="10:13" ht="15.75" thickBot="1" x14ac:dyDescent="0.3">
      <c r="J617">
        <v>319</v>
      </c>
      <c r="L617" s="428"/>
      <c r="M617" s="314">
        <v>302</v>
      </c>
    </row>
    <row r="618" spans="10:13" x14ac:dyDescent="0.25">
      <c r="J618">
        <v>320</v>
      </c>
      <c r="L618" s="427" t="s">
        <v>310</v>
      </c>
      <c r="M618" s="315">
        <v>0.1915</v>
      </c>
    </row>
    <row r="619" spans="10:13" ht="15.75" thickBot="1" x14ac:dyDescent="0.3">
      <c r="J619">
        <v>321</v>
      </c>
      <c r="L619" s="428"/>
      <c r="M619" s="316">
        <v>303</v>
      </c>
    </row>
    <row r="620" spans="10:13" x14ac:dyDescent="0.25">
      <c r="J620">
        <v>322</v>
      </c>
      <c r="L620" s="427" t="s">
        <v>71</v>
      </c>
      <c r="M620" s="317">
        <v>0.19139999999999999</v>
      </c>
    </row>
    <row r="621" spans="10:13" ht="15.75" thickBot="1" x14ac:dyDescent="0.3">
      <c r="J621">
        <v>323</v>
      </c>
      <c r="L621" s="428"/>
      <c r="M621" s="318">
        <v>304</v>
      </c>
    </row>
    <row r="622" spans="10:13" x14ac:dyDescent="0.25">
      <c r="J622">
        <v>324</v>
      </c>
      <c r="L622" s="427" t="s">
        <v>191</v>
      </c>
      <c r="M622" s="319">
        <v>0.1875</v>
      </c>
    </row>
    <row r="623" spans="10:13" ht="15.75" thickBot="1" x14ac:dyDescent="0.3">
      <c r="J623">
        <v>325</v>
      </c>
      <c r="L623" s="428"/>
      <c r="M623" s="320">
        <v>305</v>
      </c>
    </row>
    <row r="624" spans="10:13" x14ac:dyDescent="0.25">
      <c r="J624">
        <v>326</v>
      </c>
      <c r="L624" s="427" t="s">
        <v>260</v>
      </c>
      <c r="M624" s="321">
        <v>0.187</v>
      </c>
    </row>
    <row r="625" spans="10:13" ht="15.75" thickBot="1" x14ac:dyDescent="0.3">
      <c r="J625">
        <v>327</v>
      </c>
      <c r="L625" s="428"/>
      <c r="M625" s="322">
        <v>306</v>
      </c>
    </row>
    <row r="626" spans="10:13" x14ac:dyDescent="0.25">
      <c r="J626">
        <v>328</v>
      </c>
      <c r="L626" s="427" t="s">
        <v>322</v>
      </c>
      <c r="M626" s="323">
        <v>0.18609999999999999</v>
      </c>
    </row>
    <row r="627" spans="10:13" ht="15.75" thickBot="1" x14ac:dyDescent="0.3">
      <c r="J627">
        <v>329</v>
      </c>
      <c r="L627" s="428"/>
      <c r="M627" s="324">
        <v>307</v>
      </c>
    </row>
    <row r="628" spans="10:13" x14ac:dyDescent="0.25">
      <c r="J628">
        <v>330</v>
      </c>
      <c r="L628" s="427" t="s">
        <v>264</v>
      </c>
      <c r="M628" s="325">
        <v>0.1847</v>
      </c>
    </row>
    <row r="629" spans="10:13" ht="15.75" thickBot="1" x14ac:dyDescent="0.3">
      <c r="J629">
        <v>331</v>
      </c>
      <c r="L629" s="428"/>
      <c r="M629" s="326">
        <v>308</v>
      </c>
    </row>
    <row r="630" spans="10:13" x14ac:dyDescent="0.25">
      <c r="J630">
        <v>332</v>
      </c>
      <c r="L630" s="427" t="s">
        <v>96</v>
      </c>
      <c r="M630" s="327">
        <v>0.18360000000000001</v>
      </c>
    </row>
    <row r="631" spans="10:13" ht="15.75" thickBot="1" x14ac:dyDescent="0.3">
      <c r="J631">
        <v>333</v>
      </c>
      <c r="L631" s="428"/>
      <c r="M631" s="328">
        <v>309</v>
      </c>
    </row>
    <row r="632" spans="10:13" x14ac:dyDescent="0.25">
      <c r="J632">
        <v>334</v>
      </c>
      <c r="L632" s="427" t="s">
        <v>385</v>
      </c>
      <c r="M632" s="329">
        <v>0.1807</v>
      </c>
    </row>
    <row r="633" spans="10:13" ht="15.75" thickBot="1" x14ac:dyDescent="0.3">
      <c r="J633">
        <v>335</v>
      </c>
      <c r="L633" s="428"/>
      <c r="M633" s="330">
        <v>310</v>
      </c>
    </row>
    <row r="634" spans="10:13" x14ac:dyDescent="0.25">
      <c r="J634">
        <v>336</v>
      </c>
      <c r="L634" s="427" t="s">
        <v>302</v>
      </c>
      <c r="M634" s="331">
        <v>0.18010000000000001</v>
      </c>
    </row>
    <row r="635" spans="10:13" ht="15.75" thickBot="1" x14ac:dyDescent="0.3">
      <c r="J635">
        <v>337</v>
      </c>
      <c r="L635" s="428"/>
      <c r="M635" s="332">
        <v>311</v>
      </c>
    </row>
    <row r="636" spans="10:13" x14ac:dyDescent="0.25">
      <c r="J636">
        <v>338</v>
      </c>
      <c r="L636" s="427" t="s">
        <v>87</v>
      </c>
      <c r="M636" s="333">
        <v>0.1794</v>
      </c>
    </row>
    <row r="637" spans="10:13" ht="15.75" thickBot="1" x14ac:dyDescent="0.3">
      <c r="J637">
        <v>339</v>
      </c>
      <c r="L637" s="428"/>
      <c r="M637" s="334">
        <v>312</v>
      </c>
    </row>
    <row r="638" spans="10:13" x14ac:dyDescent="0.25">
      <c r="J638">
        <v>340</v>
      </c>
      <c r="L638" s="427" t="s">
        <v>298</v>
      </c>
      <c r="M638" s="335">
        <v>0.1782</v>
      </c>
    </row>
    <row r="639" spans="10:13" ht="15.75" thickBot="1" x14ac:dyDescent="0.3">
      <c r="J639">
        <v>341</v>
      </c>
      <c r="L639" s="428"/>
      <c r="M639" s="336">
        <v>313</v>
      </c>
    </row>
    <row r="640" spans="10:13" x14ac:dyDescent="0.25">
      <c r="J640">
        <v>342</v>
      </c>
      <c r="L640" s="427" t="s">
        <v>338</v>
      </c>
      <c r="M640" s="337">
        <v>0.1731</v>
      </c>
    </row>
    <row r="641" spans="10:13" ht="15.75" thickBot="1" x14ac:dyDescent="0.3">
      <c r="J641">
        <v>343</v>
      </c>
      <c r="L641" s="428"/>
      <c r="M641" s="338">
        <v>314</v>
      </c>
    </row>
    <row r="642" spans="10:13" x14ac:dyDescent="0.25">
      <c r="J642">
        <v>344</v>
      </c>
      <c r="L642" s="427" t="s">
        <v>141</v>
      </c>
      <c r="M642" s="339">
        <v>0.17280000000000001</v>
      </c>
    </row>
    <row r="643" spans="10:13" ht="15.75" thickBot="1" x14ac:dyDescent="0.3">
      <c r="J643">
        <v>345</v>
      </c>
      <c r="L643" s="428"/>
      <c r="M643" s="340">
        <v>315</v>
      </c>
    </row>
    <row r="644" spans="10:13" x14ac:dyDescent="0.25">
      <c r="J644">
        <v>346</v>
      </c>
      <c r="L644" s="427" t="s">
        <v>79</v>
      </c>
      <c r="M644" s="341">
        <v>0.1719</v>
      </c>
    </row>
    <row r="645" spans="10:13" ht="15.75" thickBot="1" x14ac:dyDescent="0.3">
      <c r="J645">
        <v>347</v>
      </c>
      <c r="L645" s="428"/>
      <c r="M645" s="342">
        <v>316</v>
      </c>
    </row>
    <row r="646" spans="10:13" x14ac:dyDescent="0.25">
      <c r="J646">
        <v>348</v>
      </c>
      <c r="L646" s="427" t="s">
        <v>372</v>
      </c>
      <c r="M646" s="343">
        <v>0.1686</v>
      </c>
    </row>
    <row r="647" spans="10:13" ht="15.75" thickBot="1" x14ac:dyDescent="0.3">
      <c r="J647">
        <v>349</v>
      </c>
      <c r="L647" s="428"/>
      <c r="M647" s="344">
        <v>317</v>
      </c>
    </row>
    <row r="648" spans="10:13" x14ac:dyDescent="0.25">
      <c r="J648">
        <v>350</v>
      </c>
      <c r="L648" s="427" t="s">
        <v>76</v>
      </c>
      <c r="M648" s="345">
        <v>0.16500000000000001</v>
      </c>
    </row>
    <row r="649" spans="10:13" ht="15.75" thickBot="1" x14ac:dyDescent="0.3">
      <c r="J649">
        <v>351</v>
      </c>
      <c r="L649" s="428"/>
      <c r="M649" s="346">
        <v>318</v>
      </c>
    </row>
    <row r="650" spans="10:13" x14ac:dyDescent="0.25">
      <c r="L650" s="427" t="s">
        <v>314</v>
      </c>
      <c r="M650" s="347">
        <v>0.1588</v>
      </c>
    </row>
    <row r="651" spans="10:13" ht="15.75" thickBot="1" x14ac:dyDescent="0.3">
      <c r="L651" s="428"/>
      <c r="M651" s="348">
        <v>319</v>
      </c>
    </row>
    <row r="652" spans="10:13" x14ac:dyDescent="0.25">
      <c r="L652" s="427" t="s">
        <v>162</v>
      </c>
      <c r="M652" s="349">
        <v>0.15870000000000001</v>
      </c>
    </row>
    <row r="653" spans="10:13" ht="15.75" thickBot="1" x14ac:dyDescent="0.3">
      <c r="L653" s="428"/>
      <c r="M653" s="350">
        <v>320</v>
      </c>
    </row>
    <row r="654" spans="10:13" x14ac:dyDescent="0.25">
      <c r="L654" s="427" t="s">
        <v>313</v>
      </c>
      <c r="M654" s="351">
        <v>0.15720000000000001</v>
      </c>
    </row>
    <row r="655" spans="10:13" ht="15.75" thickBot="1" x14ac:dyDescent="0.3">
      <c r="L655" s="428"/>
      <c r="M655" s="352">
        <v>321</v>
      </c>
    </row>
    <row r="656" spans="10:13" x14ac:dyDescent="0.25">
      <c r="L656" s="427" t="s">
        <v>52</v>
      </c>
      <c r="M656" s="353">
        <v>0.15049999999999999</v>
      </c>
    </row>
    <row r="657" spans="12:13" ht="15.75" thickBot="1" x14ac:dyDescent="0.3">
      <c r="L657" s="428"/>
      <c r="M657" s="354">
        <v>322</v>
      </c>
    </row>
    <row r="658" spans="12:13" x14ac:dyDescent="0.25">
      <c r="L658" s="427" t="s">
        <v>237</v>
      </c>
      <c r="M658" s="355">
        <v>0.14879999999999999</v>
      </c>
    </row>
    <row r="659" spans="12:13" ht="15.75" thickBot="1" x14ac:dyDescent="0.3">
      <c r="L659" s="428"/>
      <c r="M659" s="356">
        <v>323</v>
      </c>
    </row>
    <row r="660" spans="12:13" x14ac:dyDescent="0.25">
      <c r="L660" s="427" t="s">
        <v>277</v>
      </c>
      <c r="M660" s="357">
        <v>0.14530000000000001</v>
      </c>
    </row>
    <row r="661" spans="12:13" ht="15.75" thickBot="1" x14ac:dyDescent="0.3">
      <c r="L661" s="428"/>
      <c r="M661" s="358">
        <v>324</v>
      </c>
    </row>
    <row r="662" spans="12:13" x14ac:dyDescent="0.25">
      <c r="L662" s="427" t="s">
        <v>189</v>
      </c>
      <c r="M662" s="359">
        <v>0.14330000000000001</v>
      </c>
    </row>
    <row r="663" spans="12:13" ht="15.75" thickBot="1" x14ac:dyDescent="0.3">
      <c r="L663" s="428"/>
      <c r="M663" s="360">
        <v>325</v>
      </c>
    </row>
    <row r="664" spans="12:13" ht="15.75" thickBot="1" x14ac:dyDescent="0.3">
      <c r="L664" s="63" t="s">
        <v>23</v>
      </c>
      <c r="M664" s="64" t="s">
        <v>407</v>
      </c>
    </row>
    <row r="665" spans="12:13" x14ac:dyDescent="0.25">
      <c r="L665" s="427" t="s">
        <v>290</v>
      </c>
      <c r="M665" s="361">
        <v>0.13619999999999999</v>
      </c>
    </row>
    <row r="666" spans="12:13" ht="15.75" thickBot="1" x14ac:dyDescent="0.3">
      <c r="L666" s="428"/>
      <c r="M666" s="362">
        <v>326</v>
      </c>
    </row>
    <row r="667" spans="12:13" x14ac:dyDescent="0.25">
      <c r="L667" s="427" t="s">
        <v>307</v>
      </c>
      <c r="M667" s="363">
        <v>0.13489999999999999</v>
      </c>
    </row>
    <row r="668" spans="12:13" ht="15.75" thickBot="1" x14ac:dyDescent="0.3">
      <c r="L668" s="428"/>
      <c r="M668" s="364">
        <v>327</v>
      </c>
    </row>
    <row r="669" spans="12:13" x14ac:dyDescent="0.25">
      <c r="L669" s="427" t="s">
        <v>140</v>
      </c>
      <c r="M669" s="365">
        <v>0.13159999999999999</v>
      </c>
    </row>
    <row r="670" spans="12:13" ht="15.75" thickBot="1" x14ac:dyDescent="0.3">
      <c r="L670" s="428"/>
      <c r="M670" s="366">
        <v>328</v>
      </c>
    </row>
    <row r="671" spans="12:13" x14ac:dyDescent="0.25">
      <c r="L671" s="427" t="s">
        <v>197</v>
      </c>
      <c r="M671" s="367">
        <v>0.13150000000000001</v>
      </c>
    </row>
    <row r="672" spans="12:13" ht="15.75" thickBot="1" x14ac:dyDescent="0.3">
      <c r="L672" s="428"/>
      <c r="M672" s="368">
        <v>329</v>
      </c>
    </row>
    <row r="673" spans="12:13" x14ac:dyDescent="0.25">
      <c r="L673" s="427" t="s">
        <v>216</v>
      </c>
      <c r="M673" s="369">
        <v>0.1303</v>
      </c>
    </row>
    <row r="674" spans="12:13" ht="15.75" thickBot="1" x14ac:dyDescent="0.3">
      <c r="L674" s="428"/>
      <c r="M674" s="370">
        <v>330</v>
      </c>
    </row>
    <row r="675" spans="12:13" x14ac:dyDescent="0.25">
      <c r="L675" s="427" t="s">
        <v>82</v>
      </c>
      <c r="M675" s="371">
        <v>0.12180000000000001</v>
      </c>
    </row>
    <row r="676" spans="12:13" ht="15.75" thickBot="1" x14ac:dyDescent="0.3">
      <c r="L676" s="428"/>
      <c r="M676" s="372">
        <v>331</v>
      </c>
    </row>
    <row r="677" spans="12:13" x14ac:dyDescent="0.25">
      <c r="L677" s="427" t="s">
        <v>365</v>
      </c>
      <c r="M677" s="373">
        <v>0.1137</v>
      </c>
    </row>
    <row r="678" spans="12:13" ht="15.75" thickBot="1" x14ac:dyDescent="0.3">
      <c r="L678" s="428"/>
      <c r="M678" s="374">
        <v>332</v>
      </c>
    </row>
    <row r="679" spans="12:13" x14ac:dyDescent="0.25">
      <c r="L679" s="427" t="s">
        <v>309</v>
      </c>
      <c r="M679" s="375">
        <v>0.1133</v>
      </c>
    </row>
    <row r="680" spans="12:13" ht="15.75" thickBot="1" x14ac:dyDescent="0.3">
      <c r="L680" s="428"/>
      <c r="M680" s="376">
        <v>333</v>
      </c>
    </row>
    <row r="681" spans="12:13" x14ac:dyDescent="0.25">
      <c r="L681" s="427" t="s">
        <v>232</v>
      </c>
      <c r="M681" s="377">
        <v>0.1076</v>
      </c>
    </row>
    <row r="682" spans="12:13" ht="15.75" thickBot="1" x14ac:dyDescent="0.3">
      <c r="L682" s="428"/>
      <c r="M682" s="378">
        <v>334</v>
      </c>
    </row>
    <row r="683" spans="12:13" x14ac:dyDescent="0.25">
      <c r="L683" s="427" t="s">
        <v>240</v>
      </c>
      <c r="M683" s="379">
        <v>0.10539999999999999</v>
      </c>
    </row>
    <row r="684" spans="12:13" ht="15.75" thickBot="1" x14ac:dyDescent="0.3">
      <c r="L684" s="428"/>
      <c r="M684" s="380">
        <v>335</v>
      </c>
    </row>
    <row r="685" spans="12:13" x14ac:dyDescent="0.25">
      <c r="L685" s="427" t="s">
        <v>42</v>
      </c>
      <c r="M685" s="381">
        <v>0.1013</v>
      </c>
    </row>
    <row r="686" spans="12:13" ht="15.75" thickBot="1" x14ac:dyDescent="0.3">
      <c r="L686" s="428"/>
      <c r="M686" s="382">
        <v>336</v>
      </c>
    </row>
    <row r="687" spans="12:13" x14ac:dyDescent="0.25">
      <c r="L687" s="427" t="s">
        <v>100</v>
      </c>
      <c r="M687" s="383">
        <v>9.3799999999999994E-2</v>
      </c>
    </row>
    <row r="688" spans="12:13" ht="15.75" thickBot="1" x14ac:dyDescent="0.3">
      <c r="L688" s="428"/>
      <c r="M688" s="384">
        <v>337</v>
      </c>
    </row>
    <row r="689" spans="12:13" x14ac:dyDescent="0.25">
      <c r="L689" s="427" t="s">
        <v>56</v>
      </c>
      <c r="M689" s="385">
        <v>9.2899999999999996E-2</v>
      </c>
    </row>
    <row r="690" spans="12:13" ht="15.75" thickBot="1" x14ac:dyDescent="0.3">
      <c r="L690" s="428"/>
      <c r="M690" s="386">
        <v>338</v>
      </c>
    </row>
    <row r="691" spans="12:13" x14ac:dyDescent="0.25">
      <c r="L691" s="427" t="s">
        <v>172</v>
      </c>
      <c r="M691" s="387">
        <v>9.2200000000000004E-2</v>
      </c>
    </row>
    <row r="692" spans="12:13" ht="15.75" thickBot="1" x14ac:dyDescent="0.3">
      <c r="L692" s="428"/>
      <c r="M692" s="388">
        <v>339</v>
      </c>
    </row>
    <row r="693" spans="12:13" x14ac:dyDescent="0.25">
      <c r="L693" s="427" t="s">
        <v>149</v>
      </c>
      <c r="M693" s="389">
        <v>9.1399999999999995E-2</v>
      </c>
    </row>
    <row r="694" spans="12:13" ht="15.75" thickBot="1" x14ac:dyDescent="0.3">
      <c r="L694" s="428"/>
      <c r="M694" s="390">
        <v>340</v>
      </c>
    </row>
    <row r="695" spans="12:13" x14ac:dyDescent="0.25">
      <c r="L695" s="427" t="s">
        <v>77</v>
      </c>
      <c r="M695" s="391">
        <v>9.1200000000000003E-2</v>
      </c>
    </row>
    <row r="696" spans="12:13" ht="15.75" thickBot="1" x14ac:dyDescent="0.3">
      <c r="L696" s="428"/>
      <c r="M696" s="392">
        <v>341</v>
      </c>
    </row>
    <row r="697" spans="12:13" x14ac:dyDescent="0.25">
      <c r="L697" s="427" t="s">
        <v>40</v>
      </c>
      <c r="M697" s="393">
        <v>7.2900000000000006E-2</v>
      </c>
    </row>
    <row r="698" spans="12:13" ht="15.75" thickBot="1" x14ac:dyDescent="0.3">
      <c r="L698" s="428"/>
      <c r="M698" s="394">
        <v>342</v>
      </c>
    </row>
    <row r="699" spans="12:13" x14ac:dyDescent="0.25">
      <c r="L699" s="427" t="s">
        <v>265</v>
      </c>
      <c r="M699" s="395">
        <v>6.9500000000000006E-2</v>
      </c>
    </row>
    <row r="700" spans="12:13" ht="15.75" thickBot="1" x14ac:dyDescent="0.3">
      <c r="L700" s="428"/>
      <c r="M700" s="396">
        <v>343</v>
      </c>
    </row>
    <row r="701" spans="12:13" x14ac:dyDescent="0.25">
      <c r="L701" s="427" t="s">
        <v>120</v>
      </c>
      <c r="M701" s="397">
        <v>6.3799999999999996E-2</v>
      </c>
    </row>
    <row r="702" spans="12:13" ht="15.75" thickBot="1" x14ac:dyDescent="0.3">
      <c r="L702" s="428"/>
      <c r="M702" s="398">
        <v>344</v>
      </c>
    </row>
    <row r="703" spans="12:13" x14ac:dyDescent="0.25">
      <c r="L703" s="427" t="s">
        <v>137</v>
      </c>
      <c r="M703" s="399">
        <v>6.0900000000000003E-2</v>
      </c>
    </row>
    <row r="704" spans="12:13" ht="15.75" thickBot="1" x14ac:dyDescent="0.3">
      <c r="L704" s="428"/>
      <c r="M704" s="400">
        <v>345</v>
      </c>
    </row>
    <row r="705" spans="12:13" x14ac:dyDescent="0.25">
      <c r="L705" s="427" t="s">
        <v>180</v>
      </c>
      <c r="M705" s="401">
        <v>5.62E-2</v>
      </c>
    </row>
    <row r="706" spans="12:13" ht="15.75" thickBot="1" x14ac:dyDescent="0.3">
      <c r="L706" s="428"/>
      <c r="M706" s="402">
        <v>346</v>
      </c>
    </row>
    <row r="707" spans="12:13" x14ac:dyDescent="0.25">
      <c r="L707" s="427" t="s">
        <v>209</v>
      </c>
      <c r="M707" s="403">
        <v>5.4100000000000002E-2</v>
      </c>
    </row>
    <row r="708" spans="12:13" ht="15.75" thickBot="1" x14ac:dyDescent="0.3">
      <c r="L708" s="428"/>
      <c r="M708" s="404">
        <v>347</v>
      </c>
    </row>
    <row r="709" spans="12:13" x14ac:dyDescent="0.25">
      <c r="L709" s="427" t="s">
        <v>306</v>
      </c>
      <c r="M709" s="405">
        <v>4.6800000000000001E-2</v>
      </c>
    </row>
    <row r="710" spans="12:13" ht="15.75" thickBot="1" x14ac:dyDescent="0.3">
      <c r="L710" s="428"/>
      <c r="M710" s="406">
        <v>348</v>
      </c>
    </row>
    <row r="711" spans="12:13" x14ac:dyDescent="0.25">
      <c r="L711" s="427" t="s">
        <v>48</v>
      </c>
      <c r="M711" s="407">
        <v>3.5099999999999999E-2</v>
      </c>
    </row>
    <row r="712" spans="12:13" ht="15.75" thickBot="1" x14ac:dyDescent="0.3">
      <c r="L712" s="428"/>
      <c r="M712" s="408">
        <v>349</v>
      </c>
    </row>
    <row r="713" spans="12:13" x14ac:dyDescent="0.25">
      <c r="L713" s="427" t="s">
        <v>93</v>
      </c>
      <c r="M713" s="409">
        <v>2.46E-2</v>
      </c>
    </row>
    <row r="714" spans="12:13" ht="15.75" thickBot="1" x14ac:dyDescent="0.3">
      <c r="L714" s="428"/>
      <c r="M714" s="410">
        <v>350</v>
      </c>
    </row>
    <row r="715" spans="12:13" x14ac:dyDescent="0.25">
      <c r="L715" s="427" t="s">
        <v>39</v>
      </c>
      <c r="M715" s="413">
        <v>2.2800000000000001E-2</v>
      </c>
    </row>
    <row r="716" spans="12:13" ht="15.75" thickBot="1" x14ac:dyDescent="0.3">
      <c r="L716" s="428"/>
      <c r="M716" s="414">
        <v>351</v>
      </c>
    </row>
    <row r="717" spans="12:13" ht="15.75" thickBot="1" x14ac:dyDescent="0.3">
      <c r="L717" s="63" t="s">
        <v>23</v>
      </c>
      <c r="M717" s="64" t="s">
        <v>407</v>
      </c>
    </row>
  </sheetData>
  <sortState xmlns:xlrd2="http://schemas.microsoft.com/office/spreadsheetml/2017/richdata2" ref="D2:F352">
    <sortCondition ref="D2:D352"/>
  </sortState>
  <mergeCells count="283">
    <mergeCell ref="L79:L80"/>
    <mergeCell ref="L81:L82"/>
    <mergeCell ref="L73:L74"/>
    <mergeCell ref="L46:L47"/>
    <mergeCell ref="L40:L41"/>
    <mergeCell ref="L112:L113"/>
    <mergeCell ref="L99:L100"/>
    <mergeCell ref="L101:L102"/>
    <mergeCell ref="L97:L98"/>
    <mergeCell ref="L91:L92"/>
    <mergeCell ref="L93:L94"/>
    <mergeCell ref="L87:L88"/>
    <mergeCell ref="L83:L84"/>
    <mergeCell ref="L85:L86"/>
    <mergeCell ref="L144:L145"/>
    <mergeCell ref="L140:L141"/>
    <mergeCell ref="L134:L135"/>
    <mergeCell ref="L128:L129"/>
    <mergeCell ref="L130:L131"/>
    <mergeCell ref="L126:L127"/>
    <mergeCell ref="L120:L121"/>
    <mergeCell ref="L122:L123"/>
    <mergeCell ref="L116:L117"/>
    <mergeCell ref="L165:L166"/>
    <mergeCell ref="L167:L168"/>
    <mergeCell ref="L161:L162"/>
    <mergeCell ref="L163:L164"/>
    <mergeCell ref="L157:L158"/>
    <mergeCell ref="L159:L160"/>
    <mergeCell ref="L152:L153"/>
    <mergeCell ref="L155:L156"/>
    <mergeCell ref="L148:L149"/>
    <mergeCell ref="L150:L151"/>
    <mergeCell ref="L193:L194"/>
    <mergeCell ref="L189:L190"/>
    <mergeCell ref="L191:L192"/>
    <mergeCell ref="L185:L186"/>
    <mergeCell ref="L187:L188"/>
    <mergeCell ref="L181:L182"/>
    <mergeCell ref="L177:L178"/>
    <mergeCell ref="L179:L180"/>
    <mergeCell ref="L173:L174"/>
    <mergeCell ref="L175:L176"/>
    <mergeCell ref="L214:L215"/>
    <mergeCell ref="L210:L211"/>
    <mergeCell ref="L212:L213"/>
    <mergeCell ref="L206:L207"/>
    <mergeCell ref="L208:L209"/>
    <mergeCell ref="L201:L202"/>
    <mergeCell ref="L203:L204"/>
    <mergeCell ref="L197:L198"/>
    <mergeCell ref="L199:L200"/>
    <mergeCell ref="L234:L235"/>
    <mergeCell ref="L236:L237"/>
    <mergeCell ref="L230:L231"/>
    <mergeCell ref="L232:L233"/>
    <mergeCell ref="L226:L227"/>
    <mergeCell ref="L228:L229"/>
    <mergeCell ref="L222:L223"/>
    <mergeCell ref="L218:L219"/>
    <mergeCell ref="L220:L221"/>
    <mergeCell ref="L261:L262"/>
    <mergeCell ref="L257:L258"/>
    <mergeCell ref="L250:L251"/>
    <mergeCell ref="L252:L253"/>
    <mergeCell ref="L246:L247"/>
    <mergeCell ref="L248:L249"/>
    <mergeCell ref="L242:L243"/>
    <mergeCell ref="L244:L245"/>
    <mergeCell ref="L240:L241"/>
    <mergeCell ref="L279:L280"/>
    <mergeCell ref="L281:L282"/>
    <mergeCell ref="L275:L276"/>
    <mergeCell ref="L277:L278"/>
    <mergeCell ref="L271:L272"/>
    <mergeCell ref="L273:L274"/>
    <mergeCell ref="L267:L268"/>
    <mergeCell ref="L269:L270"/>
    <mergeCell ref="L263:L264"/>
    <mergeCell ref="L265:L266"/>
    <mergeCell ref="L299:L300"/>
    <mergeCell ref="L301:L302"/>
    <mergeCell ref="L295:L296"/>
    <mergeCell ref="L297:L298"/>
    <mergeCell ref="L291:L292"/>
    <mergeCell ref="L293:L294"/>
    <mergeCell ref="L287:L288"/>
    <mergeCell ref="L289:L290"/>
    <mergeCell ref="L285:L286"/>
    <mergeCell ref="L320:L321"/>
    <mergeCell ref="L322:L323"/>
    <mergeCell ref="L316:L317"/>
    <mergeCell ref="L318:L319"/>
    <mergeCell ref="L314:L315"/>
    <mergeCell ref="L308:L309"/>
    <mergeCell ref="L310:L311"/>
    <mergeCell ref="L303:L304"/>
    <mergeCell ref="L305:L306"/>
    <mergeCell ref="L340:L341"/>
    <mergeCell ref="L342:L343"/>
    <mergeCell ref="L336:L337"/>
    <mergeCell ref="L338:L339"/>
    <mergeCell ref="L332:L333"/>
    <mergeCell ref="L334:L335"/>
    <mergeCell ref="L328:L329"/>
    <mergeCell ref="L330:L331"/>
    <mergeCell ref="L324:L325"/>
    <mergeCell ref="L326:L327"/>
    <mergeCell ref="L363:L364"/>
    <mergeCell ref="L356:L357"/>
    <mergeCell ref="L359:L360"/>
    <mergeCell ref="L352:L353"/>
    <mergeCell ref="L354:L355"/>
    <mergeCell ref="L348:L349"/>
    <mergeCell ref="L350:L351"/>
    <mergeCell ref="L344:L345"/>
    <mergeCell ref="L346:L347"/>
    <mergeCell ref="L381:L382"/>
    <mergeCell ref="L383:L384"/>
    <mergeCell ref="L377:L378"/>
    <mergeCell ref="L373:L374"/>
    <mergeCell ref="L375:L376"/>
    <mergeCell ref="L369:L370"/>
    <mergeCell ref="L371:L372"/>
    <mergeCell ref="L365:L366"/>
    <mergeCell ref="L367:L368"/>
    <mergeCell ref="L401:L402"/>
    <mergeCell ref="L403:L404"/>
    <mergeCell ref="L397:L398"/>
    <mergeCell ref="L399:L400"/>
    <mergeCell ref="L395:L396"/>
    <mergeCell ref="L389:L390"/>
    <mergeCell ref="L391:L392"/>
    <mergeCell ref="L385:L386"/>
    <mergeCell ref="L387:L388"/>
    <mergeCell ref="L426:L427"/>
    <mergeCell ref="L422:L423"/>
    <mergeCell ref="L418:L419"/>
    <mergeCell ref="L420:L421"/>
    <mergeCell ref="L416:L417"/>
    <mergeCell ref="L410:L411"/>
    <mergeCell ref="L412:L413"/>
    <mergeCell ref="L405:L406"/>
    <mergeCell ref="L407:L408"/>
    <mergeCell ref="L446:L447"/>
    <mergeCell ref="L448:L449"/>
    <mergeCell ref="L442:L443"/>
    <mergeCell ref="L444:L445"/>
    <mergeCell ref="L438:L439"/>
    <mergeCell ref="L440:L441"/>
    <mergeCell ref="L434:L435"/>
    <mergeCell ref="L436:L437"/>
    <mergeCell ref="L430:L431"/>
    <mergeCell ref="L432:L433"/>
    <mergeCell ref="L467:L468"/>
    <mergeCell ref="L469:L470"/>
    <mergeCell ref="L463:L464"/>
    <mergeCell ref="L465:L466"/>
    <mergeCell ref="L458:L459"/>
    <mergeCell ref="L461:L462"/>
    <mergeCell ref="L454:L455"/>
    <mergeCell ref="L456:L457"/>
    <mergeCell ref="L450:L451"/>
    <mergeCell ref="L452:L453"/>
    <mergeCell ref="L491:L492"/>
    <mergeCell ref="L493:L494"/>
    <mergeCell ref="L489:L490"/>
    <mergeCell ref="L483:L484"/>
    <mergeCell ref="L485:L486"/>
    <mergeCell ref="L479:L480"/>
    <mergeCell ref="L481:L482"/>
    <mergeCell ref="L477:L478"/>
    <mergeCell ref="L471:L472"/>
    <mergeCell ref="L473:L474"/>
    <mergeCell ref="L512:L513"/>
    <mergeCell ref="L514:L515"/>
    <mergeCell ref="L507:L508"/>
    <mergeCell ref="L509:L510"/>
    <mergeCell ref="L503:L504"/>
    <mergeCell ref="L505:L506"/>
    <mergeCell ref="L499:L500"/>
    <mergeCell ref="L501:L502"/>
    <mergeCell ref="L495:L496"/>
    <mergeCell ref="L497:L498"/>
    <mergeCell ref="L532:L533"/>
    <mergeCell ref="L534:L535"/>
    <mergeCell ref="L528:L529"/>
    <mergeCell ref="L530:L531"/>
    <mergeCell ref="L524:L525"/>
    <mergeCell ref="L526:L527"/>
    <mergeCell ref="L520:L521"/>
    <mergeCell ref="L522:L523"/>
    <mergeCell ref="L516:L517"/>
    <mergeCell ref="L518:L519"/>
    <mergeCell ref="L552:L553"/>
    <mergeCell ref="L554:L555"/>
    <mergeCell ref="L548:L549"/>
    <mergeCell ref="L550:L551"/>
    <mergeCell ref="L544:L545"/>
    <mergeCell ref="L546:L547"/>
    <mergeCell ref="L540:L541"/>
    <mergeCell ref="L542:L543"/>
    <mergeCell ref="L536:L537"/>
    <mergeCell ref="L538:L539"/>
    <mergeCell ref="L573:L574"/>
    <mergeCell ref="L575:L576"/>
    <mergeCell ref="L569:L570"/>
    <mergeCell ref="L571:L572"/>
    <mergeCell ref="L565:L566"/>
    <mergeCell ref="L567:L568"/>
    <mergeCell ref="L560:L561"/>
    <mergeCell ref="L563:L564"/>
    <mergeCell ref="L556:L557"/>
    <mergeCell ref="L558:L559"/>
    <mergeCell ref="L593:L594"/>
    <mergeCell ref="L595:L596"/>
    <mergeCell ref="L589:L590"/>
    <mergeCell ref="L591:L592"/>
    <mergeCell ref="L585:L586"/>
    <mergeCell ref="L587:L588"/>
    <mergeCell ref="L581:L582"/>
    <mergeCell ref="L583:L584"/>
    <mergeCell ref="L577:L578"/>
    <mergeCell ref="L579:L580"/>
    <mergeCell ref="L614:L615"/>
    <mergeCell ref="L616:L617"/>
    <mergeCell ref="L609:L610"/>
    <mergeCell ref="L611:L612"/>
    <mergeCell ref="L605:L606"/>
    <mergeCell ref="L607:L608"/>
    <mergeCell ref="L601:L602"/>
    <mergeCell ref="L603:L604"/>
    <mergeCell ref="L597:L598"/>
    <mergeCell ref="L599:L600"/>
    <mergeCell ref="L634:L635"/>
    <mergeCell ref="L636:L637"/>
    <mergeCell ref="L630:L631"/>
    <mergeCell ref="L632:L633"/>
    <mergeCell ref="L626:L627"/>
    <mergeCell ref="L628:L629"/>
    <mergeCell ref="L622:L623"/>
    <mergeCell ref="L624:L625"/>
    <mergeCell ref="L618:L619"/>
    <mergeCell ref="L620:L621"/>
    <mergeCell ref="L654:L655"/>
    <mergeCell ref="L656:L657"/>
    <mergeCell ref="L650:L651"/>
    <mergeCell ref="L652:L653"/>
    <mergeCell ref="L646:L647"/>
    <mergeCell ref="L648:L649"/>
    <mergeCell ref="L642:L643"/>
    <mergeCell ref="L644:L645"/>
    <mergeCell ref="L638:L639"/>
    <mergeCell ref="L640:L641"/>
    <mergeCell ref="L675:L676"/>
    <mergeCell ref="L677:L678"/>
    <mergeCell ref="L671:L672"/>
    <mergeCell ref="L673:L674"/>
    <mergeCell ref="L667:L668"/>
    <mergeCell ref="L669:L670"/>
    <mergeCell ref="L662:L663"/>
    <mergeCell ref="L665:L666"/>
    <mergeCell ref="L658:L659"/>
    <mergeCell ref="L660:L661"/>
    <mergeCell ref="L695:L696"/>
    <mergeCell ref="L697:L698"/>
    <mergeCell ref="L691:L692"/>
    <mergeCell ref="L693:L694"/>
    <mergeCell ref="L687:L688"/>
    <mergeCell ref="L689:L690"/>
    <mergeCell ref="L683:L684"/>
    <mergeCell ref="L685:L686"/>
    <mergeCell ref="L679:L680"/>
    <mergeCell ref="L681:L682"/>
    <mergeCell ref="L715:L716"/>
    <mergeCell ref="L711:L712"/>
    <mergeCell ref="L713:L714"/>
    <mergeCell ref="L707:L708"/>
    <mergeCell ref="L709:L710"/>
    <mergeCell ref="L703:L704"/>
    <mergeCell ref="L705:L706"/>
    <mergeCell ref="L699:L700"/>
    <mergeCell ref="L701:L702"/>
  </mergeCells>
  <hyperlinks>
    <hyperlink ref="L2" r:id="rId1" display="https://barttorvik.com/team.php?team=Virginia&amp;year=2017" xr:uid="{B33E0E14-A5B2-409C-B566-553BCECEA8BC}"/>
    <hyperlink ref="L3" r:id="rId2" display="https://barttorvik.com/team.php?team=Virginia&amp;year=2017" xr:uid="{662793C8-0E7B-4D67-8983-09CA185A176A}"/>
    <hyperlink ref="L4" r:id="rId3" display="https://barttorvik.com/team.php?team=Gonzaga&amp;year=2017" xr:uid="{FF0BE558-9894-4C47-AF1E-D629437B406A}"/>
    <hyperlink ref="L5" r:id="rId4" display="https://barttorvik.com/team.php?team=Gonzaga&amp;year=2017" xr:uid="{B58CCE89-27A9-44A6-B263-C7F947F26655}"/>
    <hyperlink ref="L6" r:id="rId5" display="https://barttorvik.com/team.php?team=West+Virginia&amp;year=2017" xr:uid="{5BAA06BB-A6FD-4665-99AB-15E88B1388DE}"/>
    <hyperlink ref="L7" r:id="rId6" display="https://barttorvik.com/team.php?team=West+Virginia&amp;year=2017" xr:uid="{0B148E51-9F3E-4195-A107-9834CB01D1E3}"/>
    <hyperlink ref="L8" r:id="rId7" display="https://barttorvik.com/team.php?team=Louisville&amp;year=2017" xr:uid="{1291CEE9-DDB0-46A3-B065-A8A5358A13BD}"/>
    <hyperlink ref="L9" r:id="rId8" display="https://barttorvik.com/team.php?team=Louisville&amp;year=2017" xr:uid="{EA415AFA-3660-45BA-B7D5-3B194C1A387E}"/>
    <hyperlink ref="L10" r:id="rId9" display="https://barttorvik.com/team.php?team=Kentucky&amp;year=2017" xr:uid="{669AC10B-7C7A-400C-82E9-57C95A372074}"/>
    <hyperlink ref="L11" r:id="rId10" display="https://barttorvik.com/team.php?team=Kentucky&amp;year=2017" xr:uid="{A17457E4-9E8C-45F4-A715-FE930D2179F3}"/>
    <hyperlink ref="L12" r:id="rId11" display="https://barttorvik.com/team.php?team=Duke&amp;year=2017" xr:uid="{7EA71B14-3278-4485-A0A0-AD2973F0C7A4}"/>
    <hyperlink ref="L13" r:id="rId12" display="https://barttorvik.com/team.php?team=Duke&amp;year=2017" xr:uid="{2F8A7F90-6B5B-4A4B-A7EF-0DFF116ECF0C}"/>
    <hyperlink ref="L14" r:id="rId13" display="https://barttorvik.com/team.php?team=Villanova&amp;year=2017" xr:uid="{B78EE01D-09D5-4560-BEA0-D35747ABA347}"/>
    <hyperlink ref="L15" r:id="rId14" display="https://barttorvik.com/team.php?team=Villanova&amp;year=2017" xr:uid="{532F25DC-4EA6-47B8-BAA9-F136DC17138B}"/>
    <hyperlink ref="L16" r:id="rId15" display="https://barttorvik.com/team.php?team=Kansas&amp;year=2017" xr:uid="{F5F275A6-A938-4830-9ABA-85D819FEAE40}"/>
    <hyperlink ref="L17" r:id="rId16" display="https://barttorvik.com/team.php?team=Kansas&amp;year=2017" xr:uid="{D7081D2E-9C9E-420B-903B-94315B40DEEF}"/>
    <hyperlink ref="L18" r:id="rId17" display="https://barttorvik.com/team.php?team=Florida&amp;year=2017" xr:uid="{B9C403EF-FA32-463F-B76C-862D7C99ECFB}"/>
    <hyperlink ref="L19" r:id="rId18" display="https://barttorvik.com/team.php?team=Florida&amp;year=2017" xr:uid="{99E020F7-16CA-410A-A4CB-BAA4E28EF775}"/>
    <hyperlink ref="L20" r:id="rId19" display="https://barttorvik.com/team.php?team=North+Carolina&amp;year=2017" xr:uid="{0AEF3235-D408-43BA-B2E5-83E7EDA786DE}"/>
    <hyperlink ref="L21" r:id="rId20" display="https://barttorvik.com/team.php?team=North+Carolina&amp;year=2017" xr:uid="{6EA0726C-B4EC-49D9-8FF3-4D2BF3F8AF6F}"/>
    <hyperlink ref="L22" r:id="rId21" display="https://barttorvik.com/team.php?team=Oklahoma+St.&amp;year=2017" xr:uid="{42BA4DD6-FB41-46A4-BA6F-D83662E228E5}"/>
    <hyperlink ref="L23" r:id="rId22" display="https://barttorvik.com/team.php?team=Oklahoma+St.&amp;year=2017" xr:uid="{1EC3E0CA-6BF8-43DC-8D8A-6CC44459068F}"/>
    <hyperlink ref="L24" r:id="rId23" display="https://barttorvik.com/team.php?team=Butler&amp;year=2017" xr:uid="{EA4942C4-34F9-4556-AB9B-D572D922531B}"/>
    <hyperlink ref="L25" r:id="rId24" display="https://barttorvik.com/team.php?team=Butler&amp;year=2017" xr:uid="{49DC49B5-4E7E-4FB2-B674-EB38E0920135}"/>
    <hyperlink ref="L26" r:id="rId25" display="https://barttorvik.com/team.php?team=Notre+Dame&amp;year=2017" xr:uid="{D4DCC554-CB1A-42EF-B4E0-450A5E57E198}"/>
    <hyperlink ref="L27" r:id="rId26" display="https://barttorvik.com/team.php?team=Notre+Dame&amp;year=2017" xr:uid="{AA30B504-D269-410F-AD7A-7C2550308957}"/>
    <hyperlink ref="L28" r:id="rId27" display="https://barttorvik.com/team.php?team=Wisconsin&amp;year=2017" xr:uid="{20EA3C53-B4C0-4EA8-94F9-B41D8A4C80EF}"/>
    <hyperlink ref="L29" r:id="rId28" display="https://barttorvik.com/team.php?team=Wisconsin&amp;year=2017" xr:uid="{82592995-C327-4104-95FE-4F73187C51F9}"/>
    <hyperlink ref="L30" r:id="rId29" display="https://barttorvik.com/team.php?team=Purdue&amp;year=2017" xr:uid="{4371D25A-002C-40C8-8C81-71D8D5FDD597}"/>
    <hyperlink ref="L31" r:id="rId30" display="https://barttorvik.com/team.php?team=Purdue&amp;year=2017" xr:uid="{E34EAA38-886B-4CA3-9581-E0CA78849824}"/>
    <hyperlink ref="L32" r:id="rId31" display="https://barttorvik.com/team.php?team=Arizona&amp;year=2017" xr:uid="{6489A84F-5CD7-4383-8A0B-606D21CA553D}"/>
    <hyperlink ref="L33" r:id="rId32" display="https://barttorvik.com/team.php?team=Arizona&amp;year=2017" xr:uid="{95F7F3E8-1244-4E27-9D02-637EFC11C274}"/>
    <hyperlink ref="L34" r:id="rId33" display="https://barttorvik.com/team.php?team=Saint+Mary%27s&amp;year=2017" xr:uid="{EBC49EF8-C805-4E11-A586-D44D47354345}"/>
    <hyperlink ref="L35" r:id="rId34" display="https://barttorvik.com/team.php?team=Saint+Mary%27s&amp;year=2017" xr:uid="{42B1EB51-0B4E-4F95-989F-B14BD2636B4E}"/>
    <hyperlink ref="L36" r:id="rId35" display="https://barttorvik.com/team.php?team=Xavier&amp;year=2017" xr:uid="{013152C7-B2F7-4EC7-95A9-9BD0AE0A35CA}"/>
    <hyperlink ref="L37" r:id="rId36" display="https://barttorvik.com/team.php?team=Xavier&amp;year=2017" xr:uid="{A3B7C9EC-B94B-44D7-984F-CC3E050DE0B8}"/>
    <hyperlink ref="L38" r:id="rId37" display="https://barttorvik.com/team.php?team=Baylor&amp;year=2017" xr:uid="{32053FEF-F548-41D3-A809-CEE3064D597B}"/>
    <hyperlink ref="L39" r:id="rId38" display="https://barttorvik.com/team.php?team=Baylor&amp;year=2017" xr:uid="{787D63AC-DD7F-49CF-8C23-6E364D3ED846}"/>
    <hyperlink ref="L40" r:id="rId39" display="https://barttorvik.com/team.php?team=Clemson&amp;year=2017" xr:uid="{7C4F2F4D-9D3E-47D9-A6DC-7FBEE92E5282}"/>
    <hyperlink ref="L42" r:id="rId40" display="https://barttorvik.com/team.php?team=UCLA&amp;year=2017" xr:uid="{DBBECA3C-B43A-46A2-90C8-7DBC9F258C25}"/>
    <hyperlink ref="L43" r:id="rId41" display="https://barttorvik.com/team.php?team=UCLA&amp;year=2017" xr:uid="{9CB9090D-875A-44E8-83E7-7235E4623299}"/>
    <hyperlink ref="L44" r:id="rId42" display="https://barttorvik.com/team.php?team=Michigan&amp;year=2017" xr:uid="{1565F084-F2B8-4570-81A9-FE474282897A}"/>
    <hyperlink ref="L45" r:id="rId43" display="https://barttorvik.com/team.php?team=Michigan&amp;year=2017" xr:uid="{E47A94F8-EFC6-407B-8425-428BA780BAB3}"/>
    <hyperlink ref="L46" r:id="rId44" display="https://barttorvik.com/team.php?team=Indiana&amp;year=2017" xr:uid="{261F3E4E-B1CF-4C33-A91F-9E9DB6BE418D}"/>
    <hyperlink ref="L48" r:id="rId45" display="https://barttorvik.com/team.php?team=Cincinnati&amp;year=2017" xr:uid="{213286EF-1AF6-409F-8A1F-61F67590E2A3}"/>
    <hyperlink ref="L49" r:id="rId46" display="https://barttorvik.com/team.php?team=Cincinnati&amp;year=2017" xr:uid="{0E0007BB-CE62-409B-8605-B9977CECB570}"/>
    <hyperlink ref="L50" r:id="rId47" display="https://barttorvik.com/team.php?team=Miami+FL&amp;year=2017" xr:uid="{518E2AE5-30AB-4C38-8255-798AA608A62C}"/>
    <hyperlink ref="L51" r:id="rId48" display="https://barttorvik.com/team.php?team=Miami+FL&amp;year=2017" xr:uid="{C35135DA-FABF-445C-9624-714D98F74D30}"/>
    <hyperlink ref="M52" r:id="rId49" display="https://barttorvik.com/trank.php?&amp;begin=20161101&amp;end=20170313&amp;conlimit=All&amp;year=2017&amp;top=0&amp;venue=All&amp;type=N&amp;mingames=0&amp;quad=5&amp;rpi=" xr:uid="{C7470B1F-3279-4246-8CDB-48B7BECFBA56}"/>
    <hyperlink ref="L53" r:id="rId50" display="https://barttorvik.com/team.php?team=Florida+St.&amp;year=2017" xr:uid="{3830529C-C9CD-4A58-B0E6-A1424C47F6C7}"/>
    <hyperlink ref="L54" r:id="rId51" display="https://barttorvik.com/team.php?team=Florida+St.&amp;year=2017" xr:uid="{247854D5-2D8F-4356-A8B3-D43B91BA4E35}"/>
    <hyperlink ref="L55" r:id="rId52" display="https://barttorvik.com/team.php?team=Northwestern&amp;year=2017" xr:uid="{2C36F9FA-54C6-4630-9BF4-7FA3F027EB3E}"/>
    <hyperlink ref="L56" r:id="rId53" display="https://barttorvik.com/team.php?team=Northwestern&amp;year=2017" xr:uid="{F50860D7-5A32-433D-856F-A7454DDC3FB8}"/>
    <hyperlink ref="L57" r:id="rId54" display="https://barttorvik.com/team.php?team=Creighton&amp;year=2017" xr:uid="{BE0CBE63-CA00-410F-AF99-AD4A5D480BB1}"/>
    <hyperlink ref="L58" r:id="rId55" display="https://barttorvik.com/team.php?team=Creighton&amp;year=2017" xr:uid="{8627A29E-3D80-4696-A7E9-875ED6123060}"/>
    <hyperlink ref="L59" r:id="rId56" display="https://barttorvik.com/team.php?team=Wichita+St.&amp;year=2017" xr:uid="{B7F2F565-D06F-4202-8512-781B9523CBB0}"/>
    <hyperlink ref="L60" r:id="rId57" display="https://barttorvik.com/team.php?team=Wichita+St.&amp;year=2017" xr:uid="{881887F0-EFB9-4465-B898-83414F06909C}"/>
    <hyperlink ref="L61" r:id="rId58" display="https://barttorvik.com/team.php?team=South+Carolina&amp;year=2017" xr:uid="{49D47F33-26CA-4B51-80ED-0B8711BF3E9C}"/>
    <hyperlink ref="L62" r:id="rId59" display="https://barttorvik.com/team.php?team=South+Carolina&amp;year=2017" xr:uid="{8A22C2AF-0500-4A9E-8D2F-14706EF4A0F1}"/>
    <hyperlink ref="L63" r:id="rId60" display="https://barttorvik.com/team.php?team=Wake+Forest&amp;year=2017" xr:uid="{F7263B4D-0240-4B91-9FD1-9550D95E7FB6}"/>
    <hyperlink ref="L64" r:id="rId61" display="https://barttorvik.com/team.php?team=Wake+Forest&amp;year=2017" xr:uid="{6F096369-4D93-49C1-A7BE-538C225BACE6}"/>
    <hyperlink ref="L65" r:id="rId62" display="https://barttorvik.com/team.php?team=Iowa+St.&amp;year=2017" xr:uid="{3C1508B0-AD75-4369-ACDF-2244144DB330}"/>
    <hyperlink ref="L66" r:id="rId63" display="https://barttorvik.com/team.php?team=Iowa+St.&amp;year=2017" xr:uid="{150B801A-2F69-4F95-AF85-74FB13B4F9A1}"/>
    <hyperlink ref="L67" r:id="rId64" display="https://barttorvik.com/team.php?team=Marquette&amp;year=2017" xr:uid="{55DB8A83-84D4-484F-A34B-7D2940586851}"/>
    <hyperlink ref="L68" r:id="rId65" display="https://barttorvik.com/team.php?team=Marquette&amp;year=2017" xr:uid="{5EC3CE06-A634-483B-AB48-5B53B79D358D}"/>
    <hyperlink ref="L69" r:id="rId66" display="https://barttorvik.com/team.php?team=SMU&amp;year=2017" xr:uid="{BD6D6D61-6065-4A6B-B7F1-5BE74BA422AB}"/>
    <hyperlink ref="L70" r:id="rId67" display="https://barttorvik.com/team.php?team=SMU&amp;year=2017" xr:uid="{B42DA01E-1E44-48C5-889F-345EF17F0FD9}"/>
    <hyperlink ref="L71" r:id="rId68" display="https://barttorvik.com/team.php?team=Kansas+St.&amp;year=2017" xr:uid="{352B7E0A-2127-4275-929F-A7513768A7EF}"/>
    <hyperlink ref="L72" r:id="rId69" display="https://barttorvik.com/team.php?team=Kansas+St.&amp;year=2017" xr:uid="{4B608851-A0A6-425F-91CA-57DB6A258496}"/>
    <hyperlink ref="L73" r:id="rId70" display="https://barttorvik.com/team.php?team=Houston&amp;year=2017" xr:uid="{14644A2A-7F20-4470-9397-92855AFFBD6A}"/>
    <hyperlink ref="L75" r:id="rId71" display="https://barttorvik.com/team.php?team=Minnesota&amp;year=2017" xr:uid="{8AE45DDD-9D35-46B7-8986-829D82F19F34}"/>
    <hyperlink ref="L76" r:id="rId72" display="https://barttorvik.com/team.php?team=Minnesota&amp;year=2017" xr:uid="{E70B40C4-33B4-4FC0-824D-3BACA74D65B0}"/>
    <hyperlink ref="L77" r:id="rId73" display="https://barttorvik.com/team.php?team=Oregon&amp;year=2017" xr:uid="{DE42DFF7-FFA5-45A1-942A-D70E5516B825}"/>
    <hyperlink ref="L78" r:id="rId74" display="https://barttorvik.com/team.php?team=Oregon&amp;year=2017" xr:uid="{8FEA4649-F292-4C33-91D7-A8CB36432EA4}"/>
    <hyperlink ref="L79" r:id="rId75" display="https://barttorvik.com/team.php?team=California&amp;year=2017" xr:uid="{DA68C535-B478-4758-9A06-FFA2A350B74C}"/>
    <hyperlink ref="L81" r:id="rId76" display="https://barttorvik.com/team.php?team=Texas+A%26M&amp;year=2017" xr:uid="{D2DB18A2-4385-45A4-B426-D4F2BCD95CDE}"/>
    <hyperlink ref="L83" r:id="rId77" display="https://barttorvik.com/team.php?team=Tennessee&amp;year=2017" xr:uid="{AF89590A-F5AA-40F7-B9CA-49749D211174}"/>
    <hyperlink ref="L85" r:id="rId78" display="https://barttorvik.com/team.php?team=Illinois+St.&amp;year=2017" xr:uid="{75FD7D57-AAA3-4C14-8053-3F2D7A92AB17}"/>
    <hyperlink ref="L87" r:id="rId79" display="https://barttorvik.com/team.php?team=Texas+Tech&amp;year=2017" xr:uid="{4FEB5DE7-E2D3-4976-929F-43AAE8DA661E}"/>
    <hyperlink ref="L89" r:id="rId80" display="https://barttorvik.com/team.php?team=Virginia+Tech&amp;year=2017" xr:uid="{0D132FBE-E11B-4A0F-9555-B8A87754FA27}"/>
    <hyperlink ref="L90" r:id="rId81" display="https://barttorvik.com/team.php?team=Virginia+Tech&amp;year=2017" xr:uid="{333321C7-8A80-4CF6-8E97-3BDF4E5E83E7}"/>
    <hyperlink ref="L91" r:id="rId82" display="https://barttorvik.com/team.php?team=Ohio+St.&amp;year=2017" xr:uid="{AC4CA80C-F90A-4CB6-B2C7-D66EFF603492}"/>
    <hyperlink ref="L93" r:id="rId83" display="https://barttorvik.com/team.php?team=Pittsburgh&amp;year=2017" xr:uid="{BCAB5661-40EE-46C1-99A1-D8E08AF11891}"/>
    <hyperlink ref="L95" r:id="rId84" display="https://barttorvik.com/team.php?team=Rhode+Island&amp;year=2017" xr:uid="{96B9AF45-9A4D-456F-B70A-443C1F073F26}"/>
    <hyperlink ref="L96" r:id="rId85" display="https://barttorvik.com/team.php?team=Rhode+Island&amp;year=2017" xr:uid="{DF27FB66-F6A1-454A-BD2C-9634D21C61F9}"/>
    <hyperlink ref="L97" r:id="rId86" display="https://barttorvik.com/team.php?team=TCU&amp;year=2017" xr:uid="{8171529C-2265-4ABF-A372-25FC58420C75}"/>
    <hyperlink ref="L99" r:id="rId87" display="https://barttorvik.com/team.php?team=Syracuse&amp;year=2017" xr:uid="{640B32B2-25EE-4CE9-9AEB-655DD7256C6A}"/>
    <hyperlink ref="L101" r:id="rId88" display="https://barttorvik.com/team.php?team=Chattanooga&amp;year=2017" xr:uid="{65598809-DF99-4D89-87B8-2399B54DBA53}"/>
    <hyperlink ref="M103" r:id="rId89" display="https://barttorvik.com/trank.php?&amp;begin=20161101&amp;end=20170313&amp;conlimit=All&amp;year=2017&amp;top=0&amp;venue=All&amp;type=N&amp;mingames=0&amp;quad=5&amp;rpi=" xr:uid="{3F97003B-0F83-49DE-ABB3-BDFEBD14C8FB}"/>
    <hyperlink ref="L104" r:id="rId90" display="https://barttorvik.com/team.php?team=Middle+Tennessee&amp;year=2017" xr:uid="{04A848C6-D420-404E-B336-BB9EFEE4DFE7}"/>
    <hyperlink ref="L105" r:id="rId91" display="https://barttorvik.com/team.php?team=Middle+Tennessee&amp;year=2017" xr:uid="{68777670-5415-474B-9B4D-51A248703143}"/>
    <hyperlink ref="L106" r:id="rId92" display="https://barttorvik.com/team.php?team=UNC+Wilmington&amp;year=2017" xr:uid="{BD2BB78B-7173-434D-A8E2-18B7A665BCC2}"/>
    <hyperlink ref="L107" r:id="rId93" display="https://barttorvik.com/team.php?team=UNC+Wilmington&amp;year=2017" xr:uid="{9E976E65-6E25-4895-A646-5D445B0EC7D0}"/>
    <hyperlink ref="L108" r:id="rId94" display="https://barttorvik.com/team.php?team=Providence&amp;year=2017" xr:uid="{BB93BC88-2B45-439B-8DD9-25AFF766FD54}"/>
    <hyperlink ref="L109" r:id="rId95" display="https://barttorvik.com/team.php?team=Providence&amp;year=2017" xr:uid="{3971A6C8-628B-46A2-8217-D00C892A28C8}"/>
    <hyperlink ref="L110" r:id="rId96" display="https://barttorvik.com/team.php?team=USC&amp;year=2017" xr:uid="{622A7EB5-DB6C-4378-B176-BC413DD5E556}"/>
    <hyperlink ref="L111" r:id="rId97" display="https://barttorvik.com/team.php?team=USC&amp;year=2017" xr:uid="{02BA6FA9-C886-42DD-9C91-326EB3B90887}"/>
    <hyperlink ref="L112" r:id="rId98" display="https://barttorvik.com/team.php?team=Auburn&amp;year=2017" xr:uid="{E7A7DA35-5440-45F1-82AE-62FFBAF766E3}"/>
    <hyperlink ref="L114" r:id="rId99" display="https://barttorvik.com/team.php?team=Dayton&amp;year=2017" xr:uid="{3A8A0D49-23B9-4E5E-A929-9D8894E0D5A4}"/>
    <hyperlink ref="L115" r:id="rId100" display="https://barttorvik.com/team.php?team=Dayton&amp;year=2017" xr:uid="{1223D636-73A7-4F80-AFAC-F2C397BFC110}"/>
    <hyperlink ref="L116" r:id="rId101" display="https://barttorvik.com/team.php?team=UT+Arlington&amp;year=2017" xr:uid="{79563FA4-67E3-4B37-AEEF-CFAC7B1A2957}"/>
    <hyperlink ref="L118" r:id="rId102" display="https://barttorvik.com/team.php?team=Arkansas&amp;year=2017" xr:uid="{941BB37C-9517-40B4-BDC9-C4EE475E7D09}"/>
    <hyperlink ref="L119" r:id="rId103" display="https://barttorvik.com/team.php?team=Arkansas&amp;year=2017" xr:uid="{434E0ADC-0BBC-481C-AA51-04E34C8FBB35}"/>
    <hyperlink ref="L120" r:id="rId104" display="https://barttorvik.com/team.php?team=Georgetown&amp;year=2017" xr:uid="{7EABDBCB-E3DE-4455-8A56-4EA55C405DE8}"/>
    <hyperlink ref="L122" r:id="rId105" display="https://barttorvik.com/team.php?team=Georgia&amp;year=2017" xr:uid="{093FAF94-20EF-46D5-9A36-DD04684A8095}"/>
    <hyperlink ref="L124" r:id="rId106" display="https://barttorvik.com/team.php?team=East+Tennessee+St.&amp;year=2017" xr:uid="{C46FE652-E023-4F96-AFB8-7E0ADDEC61C4}"/>
    <hyperlink ref="L125" r:id="rId107" display="https://barttorvik.com/team.php?team=East+Tennessee+St.&amp;year=2017" xr:uid="{3831B417-74AE-48F5-ADBB-BD36603BD31A}"/>
    <hyperlink ref="L126" r:id="rId108" display="https://barttorvik.com/team.php?team=BYU&amp;year=2017" xr:uid="{1A01113A-8CF7-4007-96C9-3A9896DCCE06}"/>
    <hyperlink ref="L128" r:id="rId109" display="https://barttorvik.com/team.php?team=Davidson&amp;year=2017" xr:uid="{47347487-BF9B-4460-95AE-6C0B1C021BD6}"/>
    <hyperlink ref="L130" r:id="rId110" display="https://barttorvik.com/team.php?team=Memphis&amp;year=2017" xr:uid="{9CE9265F-5D04-473D-96D2-2107A935EFE3}"/>
    <hyperlink ref="L132" r:id="rId111" display="https://barttorvik.com/team.php?team=Vanderbilt&amp;year=2017" xr:uid="{03C4A442-3B94-4087-ABD9-3C66890DDD5E}"/>
    <hyperlink ref="L133" r:id="rId112" display="https://barttorvik.com/team.php?team=Vanderbilt&amp;year=2017" xr:uid="{13E69678-F66F-4793-9E4B-1A9080559690}"/>
    <hyperlink ref="L134" r:id="rId113" display="https://barttorvik.com/team.php?team=UCF&amp;year=2017" xr:uid="{EF8CEE40-D8C4-4075-B7D0-7E713474F48B}"/>
    <hyperlink ref="L136" r:id="rId114" display="https://barttorvik.com/team.php?team=Seton+Hall&amp;year=2017" xr:uid="{9863A934-03D1-4CBF-895A-F620C9E9706C}"/>
    <hyperlink ref="L137" r:id="rId115" display="https://barttorvik.com/team.php?team=Seton+Hall&amp;year=2017" xr:uid="{E65D6FBE-0125-443E-85A6-D0E2BDB4FAAA}"/>
    <hyperlink ref="L138" r:id="rId116" display="https://barttorvik.com/team.php?team=Maryland&amp;year=2017" xr:uid="{789FBCF7-CF58-4439-8540-C74972367C8B}"/>
    <hyperlink ref="L139" r:id="rId117" display="https://barttorvik.com/team.php?team=Maryland&amp;year=2017" xr:uid="{56D49E19-89A5-4974-BF92-481CAD5C380E}"/>
    <hyperlink ref="L140" r:id="rId118" display="https://barttorvik.com/team.php?team=San+Diego+St.&amp;year=2017" xr:uid="{32D8701E-0E0E-496F-9319-83845214E92F}"/>
    <hyperlink ref="L142" r:id="rId119" display="https://barttorvik.com/team.php?team=Michigan+St.&amp;year=2017" xr:uid="{8616CC18-A2EE-4F4F-A93D-D52BBE4AE34D}"/>
    <hyperlink ref="L143" r:id="rId120" display="https://barttorvik.com/team.php?team=Michigan+St.&amp;year=2017" xr:uid="{9B38C80D-D9B6-42D8-97A6-E6046024577E}"/>
    <hyperlink ref="L144" r:id="rId121" display="https://barttorvik.com/team.php?team=Boise+St.&amp;year=2017" xr:uid="{69D785DD-97A9-4721-B27D-EE2D8996DEE5}"/>
    <hyperlink ref="L146" r:id="rId122" display="https://barttorvik.com/team.php?team=VCU&amp;year=2017" xr:uid="{880987B9-201F-482B-8FBD-8B1E6D6DF928}"/>
    <hyperlink ref="L147" r:id="rId123" display="https://barttorvik.com/team.php?team=VCU&amp;year=2017" xr:uid="{C93CA11C-8E77-47ED-B219-132C5D14A530}"/>
    <hyperlink ref="L148" r:id="rId124" display="https://barttorvik.com/team.php?team=Illinois&amp;year=2017" xr:uid="{22D4EB0C-EB27-4032-A4F3-4C53AF0886B4}"/>
    <hyperlink ref="L150" r:id="rId125" display="https://barttorvik.com/team.php?team=Colorado&amp;year=2017" xr:uid="{37315319-9DDF-4DA0-9D27-5018472D4073}"/>
    <hyperlink ref="L152" r:id="rId126" display="https://barttorvik.com/team.php?team=North+Carolina+St.&amp;year=2017" xr:uid="{964B4C26-42A3-4FBF-9AB7-928CFF8BF2C3}"/>
    <hyperlink ref="M154" r:id="rId127" display="https://barttorvik.com/trank.php?&amp;begin=20161101&amp;end=20170313&amp;conlimit=All&amp;year=2017&amp;top=0&amp;venue=All&amp;type=N&amp;mingames=0&amp;quad=5&amp;rpi=" xr:uid="{3935AC0E-26F8-44E5-9D62-828D022C8A66}"/>
    <hyperlink ref="L155" r:id="rId128" display="https://barttorvik.com/team.php?team=Iowa&amp;year=2017" xr:uid="{C926D97C-8F25-43A6-BE80-0DA3749ED210}"/>
    <hyperlink ref="L157" r:id="rId129" display="https://barttorvik.com/team.php?team=Arkansas+St.&amp;year=2017" xr:uid="{644A58EC-2C05-4A9D-85DF-9F11E712C11E}"/>
    <hyperlink ref="L159" r:id="rId130" display="https://barttorvik.com/team.php?team=Oklahoma&amp;year=2017" xr:uid="{81D308CA-837B-47B2-B42A-61B317FE33AC}"/>
    <hyperlink ref="L161" r:id="rId131" display="https://barttorvik.com/team.php?team=Utah&amp;year=2017" xr:uid="{781E472E-B914-4E80-BD73-1D3216056184}"/>
    <hyperlink ref="L163" r:id="rId132" display="https://barttorvik.com/team.php?team=Oakland&amp;year=2017" xr:uid="{0DF91A1A-A7F7-48D5-B8F0-AB17BA46036A}"/>
    <hyperlink ref="L165" r:id="rId133" display="https://barttorvik.com/team.php?team=Stanford&amp;year=2017" xr:uid="{453708B1-E068-4A15-B094-8B128400ADEE}"/>
    <hyperlink ref="L167" r:id="rId134" display="https://barttorvik.com/team.php?team=Loyola+Chicago&amp;year=2017" xr:uid="{00E444D7-2217-4724-85CD-D4D71B40457F}"/>
    <hyperlink ref="L169" r:id="rId135" display="https://barttorvik.com/team.php?team=Nevada&amp;year=2017" xr:uid="{C037A248-FD74-4A6B-B6A5-95234264310A}"/>
    <hyperlink ref="L170" r:id="rId136" display="https://barttorvik.com/team.php?team=Nevada&amp;year=2017" xr:uid="{8F763590-3EB3-4471-AA8C-0D03202418D0}"/>
    <hyperlink ref="L171" r:id="rId137" display="https://barttorvik.com/team.php?team=Florida+Gulf+Coast&amp;year=2017" xr:uid="{37235D4A-A38F-49A7-B8F4-EE0722249F01}"/>
    <hyperlink ref="L172" r:id="rId138" display="https://barttorvik.com/team.php?team=Florida+Gulf+Coast&amp;year=2017" xr:uid="{BF769722-C970-4D58-A60A-0F7CAB6FBEF7}"/>
    <hyperlink ref="L173" r:id="rId139" display="https://barttorvik.com/team.php?team=San+Francisco&amp;year=2017" xr:uid="{5106B3EF-B493-4615-A15F-865B76B5A5CF}"/>
    <hyperlink ref="L175" r:id="rId140" display="https://barttorvik.com/team.php?team=Alabama&amp;year=2017" xr:uid="{8E24C74B-57B9-4BD8-A790-50FB50E54449}"/>
    <hyperlink ref="L177" r:id="rId141" display="https://barttorvik.com/team.php?team=Temple&amp;year=2017" xr:uid="{B0B74C67-04E5-4112-8866-059B5C8EB39F}"/>
    <hyperlink ref="L179" r:id="rId142" display="https://barttorvik.com/team.php?team=Mississippi&amp;year=2017" xr:uid="{1690334F-B119-47CF-B5BB-5A9B827D4AA7}"/>
    <hyperlink ref="L181" r:id="rId143" display="https://barttorvik.com/team.php?team=Old+Dominion&amp;year=2017" xr:uid="{50F77597-4CEA-4222-95C9-4C2B8FB9A43E}"/>
    <hyperlink ref="L183" r:id="rId144" display="https://barttorvik.com/team.php?team=Princeton&amp;year=2017" xr:uid="{1D08CD76-6387-493D-965E-7DEE75698F3A}"/>
    <hyperlink ref="L184" r:id="rId145" display="https://barttorvik.com/team.php?team=Princeton&amp;year=2017" xr:uid="{CC04250F-1A0B-4E72-8B00-D49B7F38747B}"/>
    <hyperlink ref="L185" r:id="rId146" display="https://barttorvik.com/team.php?team=Evansville&amp;year=2017" xr:uid="{55B6AACE-3FFB-41C7-806E-F410A3B6DFB5}"/>
    <hyperlink ref="L187" r:id="rId147" display="https://barttorvik.com/team.php?team=Louisiana+Tech&amp;year=2017" xr:uid="{03189179-1B79-4C9C-97F0-62E32F28A3F6}"/>
    <hyperlink ref="L189" r:id="rId148" display="https://barttorvik.com/team.php?team=Texas&amp;year=2017" xr:uid="{4B17D85C-13F1-4C66-A3D1-616932543A21}"/>
    <hyperlink ref="L191" r:id="rId149" display="https://barttorvik.com/team.php?team=Akron&amp;year=2017" xr:uid="{B519D4F5-E083-4A83-A54A-DA1105953BB2}"/>
    <hyperlink ref="L193" r:id="rId150" display="https://barttorvik.com/team.php?team=Saint+Joseph%27s&amp;year=2017" xr:uid="{D626CC19-C33E-4EEA-8620-F482AE22B637}"/>
    <hyperlink ref="L195" r:id="rId151" display="https://barttorvik.com/team.php?team=Vermont&amp;year=2017" xr:uid="{C3BCDF38-EE6C-47F9-BCD7-C2E200C42221}"/>
    <hyperlink ref="L196" r:id="rId152" display="https://barttorvik.com/team.php?team=Vermont&amp;year=2017" xr:uid="{5D3ECDFA-D3E3-4012-8198-2555B47B6ED8}"/>
    <hyperlink ref="L197" r:id="rId153" display="https://barttorvik.com/team.php?team=Nebraska&amp;year=2017" xr:uid="{9074809B-90BB-44A3-9B24-D3E8D619EB1D}"/>
    <hyperlink ref="L199" r:id="rId154" display="https://barttorvik.com/team.php?team=Missouri+St.&amp;year=2017" xr:uid="{BEEF0A94-E12D-475D-874B-FC50ECF0CD9C}"/>
    <hyperlink ref="L201" r:id="rId155" display="https://barttorvik.com/team.php?team=Fort+Wayne&amp;year=2017" xr:uid="{2E5FF6ED-9C49-42DC-9655-8BB652AC399D}"/>
    <hyperlink ref="L203" r:id="rId156" display="https://barttorvik.com/team.php?team=Cal+St.+Bakersfield&amp;year=2017" xr:uid="{84735351-AB14-4DC4-BC78-BD548637BF98}"/>
    <hyperlink ref="M205" r:id="rId157" display="https://barttorvik.com/trank.php?&amp;begin=20161101&amp;end=20170313&amp;conlimit=All&amp;year=2017&amp;top=0&amp;venue=All&amp;type=N&amp;mingames=0&amp;quad=5&amp;rpi=" xr:uid="{8C9BA9FF-FA74-486B-B1B8-86445BF4030E}"/>
    <hyperlink ref="L206" r:id="rId158" display="https://barttorvik.com/team.php?team=Tennessee+St.&amp;year=2017" xr:uid="{46523882-9B91-49AF-94B8-41E4867526CF}"/>
    <hyperlink ref="L208" r:id="rId159" display="https://barttorvik.com/team.php?team=Monmouth&amp;year=2017" xr:uid="{1658B212-F9EF-4F71-8BDC-ABDA42E1EA43}"/>
    <hyperlink ref="L210" r:id="rId160" display="https://barttorvik.com/team.php?team=Valparaiso&amp;year=2017" xr:uid="{099597E7-9ED6-4115-95C3-B816A876CC7B}"/>
    <hyperlink ref="L212" r:id="rId161" display="https://barttorvik.com/team.php?team=Lehigh&amp;year=2017" xr:uid="{9A85F2F8-7201-48C2-BF6A-6989CB2E6FC0}"/>
    <hyperlink ref="L214" r:id="rId162" display="https://barttorvik.com/team.php?team=St.+John%27s&amp;year=2017" xr:uid="{5D04607E-F868-4B7C-926F-F315A5B94669}"/>
    <hyperlink ref="L216" r:id="rId163" display="https://barttorvik.com/team.php?team=New+Mexico+St.&amp;year=2017" xr:uid="{5BA5CB66-ACA9-406D-A5BB-0C37AE17BBA7}"/>
    <hyperlink ref="L217" r:id="rId164" display="https://barttorvik.com/team.php?team=New+Mexico+St.&amp;year=2017" xr:uid="{2F3E5762-AFD4-49AB-B57D-218484CB57DB}"/>
    <hyperlink ref="L218" r:id="rId165" display="https://barttorvik.com/team.php?team=Ohio&amp;year=2017" xr:uid="{84D94281-7BCC-4F5A-8FC9-1BC9B66B6AEF}"/>
    <hyperlink ref="L220" r:id="rId166" display="https://barttorvik.com/team.php?team=Rutgers&amp;year=2017" xr:uid="{9330DFB0-84FB-4968-BBE3-01F18B618A7A}"/>
    <hyperlink ref="L222" r:id="rId167" display="https://barttorvik.com/team.php?team=Penn+St.&amp;year=2017" xr:uid="{741AD303-6F07-480E-84E1-ED6D7755EC30}"/>
    <hyperlink ref="L224" r:id="rId168" display="https://barttorvik.com/team.php?team=Iona&amp;year=2017" xr:uid="{59BC7F13-27B3-4EA1-B59E-7C21775825C9}"/>
    <hyperlink ref="L225" r:id="rId169" display="https://barttorvik.com/team.php?team=Iona&amp;year=2017" xr:uid="{97023C30-66CA-4CCD-BFE7-A93B887E813D}"/>
    <hyperlink ref="L226" r:id="rId170" display="https://barttorvik.com/team.php?team=Mississippi+St.&amp;year=2017" xr:uid="{F80F6737-2275-4267-A253-D2C51E28D478}"/>
    <hyperlink ref="L228" r:id="rId171" display="https://barttorvik.com/team.php?team=Massachusetts&amp;year=2017" xr:uid="{4C76976C-45D6-4D3E-9FDF-33272850A999}"/>
    <hyperlink ref="L230" r:id="rId172" display="https://barttorvik.com/team.php?team=College+of+Charleston&amp;year=2017" xr:uid="{642C474D-9877-49DC-84AA-5B9379276027}"/>
    <hyperlink ref="L232" r:id="rId173" display="https://barttorvik.com/team.php?team=Samford&amp;year=2017" xr:uid="{EAA9D520-145B-4E47-87B2-7AB764BB7E15}"/>
    <hyperlink ref="L234" r:id="rId174" display="https://barttorvik.com/team.php?team=La+Salle&amp;year=2017" xr:uid="{FDD9D7EA-C4E1-4B13-80D3-F9CA4060A6B1}"/>
    <hyperlink ref="L236" r:id="rId175" display="https://barttorvik.com/team.php?team=Washington&amp;year=2017" xr:uid="{C02D0105-716F-4EC7-B428-2C4BBB8733AB}"/>
    <hyperlink ref="L238" r:id="rId176" display="https://barttorvik.com/team.php?team=Bucknell&amp;year=2017" xr:uid="{3EABE44D-4252-4922-A8A8-B46788645BA9}"/>
    <hyperlink ref="L239" r:id="rId177" display="https://barttorvik.com/team.php?team=Bucknell&amp;year=2017" xr:uid="{60E3E07A-DDF3-4490-A4FC-71C164FC9952}"/>
    <hyperlink ref="L240" r:id="rId178" display="https://barttorvik.com/team.php?team=St.+Bonaventure&amp;year=2017" xr:uid="{B4118903-C939-410F-B353-E66209B416D2}"/>
    <hyperlink ref="L242" r:id="rId179" display="https://barttorvik.com/team.php?team=Wyoming&amp;year=2017" xr:uid="{4E3C84CB-D16C-427A-B341-01C46A81573F}"/>
    <hyperlink ref="L244" r:id="rId180" display="https://barttorvik.com/team.php?team=Yale&amp;year=2017" xr:uid="{F4A34A3B-0AE6-4E35-9337-319F1C21E343}"/>
    <hyperlink ref="L246" r:id="rId181" display="https://barttorvik.com/team.php?team=George+Mason&amp;year=2017" xr:uid="{DC8651EF-D529-4E8C-A908-C00E9F23B161}"/>
    <hyperlink ref="L248" r:id="rId182" display="https://barttorvik.com/team.php?team=Towson&amp;year=2017" xr:uid="{4C661D2E-7696-4B4B-B5EF-1D71865C9241}"/>
    <hyperlink ref="L250" r:id="rId183" display="https://barttorvik.com/team.php?team=Rice&amp;year=2017" xr:uid="{8936B942-C4A1-48E4-88CC-74A82287F700}"/>
    <hyperlink ref="L252" r:id="rId184" display="https://barttorvik.com/team.php?team=Harvard&amp;year=2017" xr:uid="{80E98E2D-C6E8-4F62-BAE6-E7BE1B5C0B98}"/>
    <hyperlink ref="L254" r:id="rId185" display="https://barttorvik.com/team.php?team=Northern+Kentucky&amp;year=2017" xr:uid="{7DDD6DF1-6480-400C-93B2-B34AA7D8AA0E}"/>
    <hyperlink ref="L255" r:id="rId186" display="https://barttorvik.com/team.php?team=Northern+Kentucky&amp;year=2017" xr:uid="{2ED1DE48-B844-47FE-817D-DE20FEEC0D18}"/>
    <hyperlink ref="M256" r:id="rId187" display="https://barttorvik.com/trank.php?&amp;begin=20161101&amp;end=20170313&amp;conlimit=All&amp;year=2017&amp;top=0&amp;venue=All&amp;type=N&amp;mingames=0&amp;quad=5&amp;rpi=" xr:uid="{520BEC61-C3F8-448B-9F20-75322685A60A}"/>
    <hyperlink ref="L257" r:id="rId188" display="https://barttorvik.com/team.php?team=Colorado+St.&amp;year=2017" xr:uid="{91054DA8-546E-422D-B887-D4696A31CD4C}"/>
    <hyperlink ref="L259" r:id="rId189" display="https://barttorvik.com/team.php?team=Kent+St.&amp;year=2017" xr:uid="{6A64650E-F270-457F-81A4-6764B52DF9E0}"/>
    <hyperlink ref="L260" r:id="rId190" display="https://barttorvik.com/team.php?team=Kent+St.&amp;year=2017" xr:uid="{B8CE17D2-793F-48CE-A6BC-666E9A2216FB}"/>
    <hyperlink ref="L261" r:id="rId191" display="https://barttorvik.com/team.php?team=Louisiana+Lafayette&amp;year=2017" xr:uid="{105E1BDA-9F95-49A5-BA77-35BCCDA08A1E}"/>
    <hyperlink ref="L263" r:id="rId192" display="https://barttorvik.com/team.php?team=Belmont&amp;year=2017" xr:uid="{EDF4D88F-80F7-4A8B-9F4E-982D2689872B}"/>
    <hyperlink ref="L265" r:id="rId193" display="https://barttorvik.com/team.php?team=Utah+St.&amp;year=2017" xr:uid="{4844456E-B832-4529-A46F-976255976611}"/>
    <hyperlink ref="L267" r:id="rId194" display="https://barttorvik.com/team.php?team=Connecticut&amp;year=2017" xr:uid="{AC88D360-CD14-4B01-8C19-51203E44F4B0}"/>
    <hyperlink ref="L269" r:id="rId195" display="https://barttorvik.com/team.php?team=Toledo&amp;year=2017" xr:uid="{974B6C94-35A7-417D-B609-E71D7CF7CC27}"/>
    <hyperlink ref="L271" r:id="rId196" display="https://barttorvik.com/team.php?team=Furman&amp;year=2017" xr:uid="{7DC1B3EB-51DD-435F-9200-0B09FE90D32E}"/>
    <hyperlink ref="L273" r:id="rId197" display="https://barttorvik.com/team.php?team=Northeastern&amp;year=2017" xr:uid="{5C8CC333-3BCE-426C-9B91-EBF495DA54CF}"/>
    <hyperlink ref="L275" r:id="rId198" display="https://barttorvik.com/team.php?team=LSU&amp;year=2017" xr:uid="{EB07DE37-1D70-4B65-B614-5502AE741C60}"/>
    <hyperlink ref="L277" r:id="rId199" display="https://barttorvik.com/team.php?team=New+Mexico&amp;year=2017" xr:uid="{17EACAA0-24B4-4FCD-A957-EDA22426BDE1}"/>
    <hyperlink ref="L279" r:id="rId200" display="https://barttorvik.com/team.php?team=George+Washington&amp;year=2017" xr:uid="{E334C769-7E09-411F-84C5-336C1B8D36BC}"/>
    <hyperlink ref="L281" r:id="rId201" display="https://barttorvik.com/team.php?team=Penn&amp;year=2017" xr:uid="{8C034216-254C-4086-9E52-42D9C9BCE9E2}"/>
    <hyperlink ref="L283" r:id="rId202" display="https://barttorvik.com/team.php?team=Winthrop&amp;year=2017" xr:uid="{54DF743B-8A2D-49D0-A3E6-33B8B6E09821}"/>
    <hyperlink ref="L284" r:id="rId203" display="https://barttorvik.com/team.php?team=Winthrop&amp;year=2017" xr:uid="{6726B43F-2004-4674-BF48-BCB6089DADC5}"/>
    <hyperlink ref="L285" r:id="rId204" display="https://barttorvik.com/team.php?team=UNC+Asheville&amp;year=2017" xr:uid="{E90B02F8-C831-4A4B-99CD-8E3D65CE8C45}"/>
    <hyperlink ref="L287" r:id="rId205" display="https://barttorvik.com/team.php?team=Fresno+St.&amp;year=2017" xr:uid="{9F3822F8-DA0F-40E3-ACBF-FB3E446EFE30}"/>
    <hyperlink ref="L289" r:id="rId206" display="https://barttorvik.com/team.php?team=UAB&amp;year=2017" xr:uid="{11486DEB-C198-46C8-AFAD-AC698E96224D}"/>
    <hyperlink ref="L291" r:id="rId207" display="https://barttorvik.com/team.php?team=Eastern+Michigan&amp;year=2017" xr:uid="{5B002097-41D5-4B4E-887D-0962C1A8B418}"/>
    <hyperlink ref="L293" r:id="rId208" display="https://barttorvik.com/team.php?team=Northern+Iowa&amp;year=2017" xr:uid="{28FEEE6F-4089-4196-91CD-3C606AAD3F41}"/>
    <hyperlink ref="L295" r:id="rId209" display="https://barttorvik.com/team.php?team=Georgia+St.&amp;year=2017" xr:uid="{584A8C53-81D3-4967-961F-FB5DA1A88746}"/>
    <hyperlink ref="L297" r:id="rId210" display="https://barttorvik.com/team.php?team=Eastern+Illinois&amp;year=2017" xr:uid="{9B2CC963-1628-4D8B-8ADD-8CF79E5A7F34}"/>
    <hyperlink ref="L299" r:id="rId211" display="https://barttorvik.com/team.php?team=Richmond&amp;year=2017" xr:uid="{3A15C9AC-D8F2-4572-944A-1AF1F592CEE8}"/>
    <hyperlink ref="L301" r:id="rId212" display="https://barttorvik.com/team.php?team=Marshall&amp;year=2017" xr:uid="{688309BA-F2D4-4012-AB78-1C53DB14FCE0}"/>
    <hyperlink ref="L303" r:id="rId213" display="https://barttorvik.com/team.php?team=UNC+Greensboro&amp;year=2017" xr:uid="{DBAF3F63-DCD9-4838-80D8-C2377D4EA859}"/>
    <hyperlink ref="L305" r:id="rId214" display="https://barttorvik.com/team.php?team=Albany&amp;year=2017" xr:uid="{EF89E61F-1745-4546-AEEF-BD4F4FC7D297}"/>
    <hyperlink ref="M307" r:id="rId215" display="https://barttorvik.com/trank.php?&amp;begin=20161101&amp;end=20170313&amp;conlimit=All&amp;year=2017&amp;top=0&amp;venue=All&amp;type=N&amp;mingames=0&amp;quad=5&amp;rpi=" xr:uid="{9C48D02F-994E-43F9-A243-191704610D00}"/>
    <hyperlink ref="L308" r:id="rId216" display="https://barttorvik.com/team.php?team=Georgia+Tech&amp;year=2017" xr:uid="{76E79F81-90A6-4940-91A7-9A4E6A0DD53F}"/>
    <hyperlink ref="L310" r:id="rId217" display="https://barttorvik.com/team.php?team=Elon&amp;year=2017" xr:uid="{BF29A094-3E63-4032-9AC6-BA0EE2F9822E}"/>
    <hyperlink ref="L312" r:id="rId218" display="https://barttorvik.com/team.php?team=North+Carolina+Central&amp;year=2017" xr:uid="{A2F928E9-6CFC-42C6-8C67-A37D83BBA6FB}"/>
    <hyperlink ref="L313" r:id="rId219" display="https://barttorvik.com/team.php?team=North+Carolina+Central&amp;year=2017" xr:uid="{63B8C35F-D735-401D-8F26-019EF3558F36}"/>
    <hyperlink ref="L314" r:id="rId220" display="https://barttorvik.com/team.php?team=Arizona+St.&amp;year=2017" xr:uid="{8FEFDFF2-C212-4CAB-9EEA-3283157BE34C}"/>
    <hyperlink ref="L316" r:id="rId221" display="https://barttorvik.com/team.php?team=Tulsa&amp;year=2017" xr:uid="{1CB966B3-4BFE-4C31-9A69-56E61E6C68DF}"/>
    <hyperlink ref="L318" r:id="rId222" display="https://barttorvik.com/team.php?team=Canisius&amp;year=2017" xr:uid="{25E69732-83E2-4F6B-BDF1-4ED67400CBB7}"/>
    <hyperlink ref="L320" r:id="rId223" display="https://barttorvik.com/team.php?team=William+%26+Mary&amp;year=2017" xr:uid="{8D449401-9F90-4505-B27A-200125C15904}"/>
    <hyperlink ref="L322" r:id="rId224" display="https://barttorvik.com/team.php?team=Missouri&amp;year=2017" xr:uid="{B8AA0FFE-EA2C-4F95-AF3B-DC0E42ACB767}"/>
    <hyperlink ref="L324" r:id="rId225" display="https://barttorvik.com/team.php?team=Loyola+Marymount&amp;year=2017" xr:uid="{F7600571-90A5-43A8-8357-317769FD9390}"/>
    <hyperlink ref="L326" r:id="rId226" display="https://barttorvik.com/team.php?team=Washington+St.&amp;year=2017" xr:uid="{586DFECA-6BA5-45A4-BFB3-84EDDE750D98}"/>
    <hyperlink ref="L328" r:id="rId227" display="https://barttorvik.com/team.php?team=Ball+St.&amp;year=2017" xr:uid="{0212B0D1-CEB1-4841-A6C7-53C541141495}"/>
    <hyperlink ref="L330" r:id="rId228" display="https://barttorvik.com/team.php?team=UC+Irvine&amp;year=2017" xr:uid="{4C789DCE-CA20-444C-A972-ADA190FC78A2}"/>
    <hyperlink ref="L332" r:id="rId229" display="https://barttorvik.com/team.php?team=Wofford&amp;year=2017" xr:uid="{5437F810-B823-455E-AF1B-0BA535D5ED86}"/>
    <hyperlink ref="L334" r:id="rId230" display="https://barttorvik.com/team.php?team=UMBC&amp;year=2017" xr:uid="{6C659AE2-17BE-4650-BA43-DA84B49EDF89}"/>
    <hyperlink ref="L336" r:id="rId231" display="https://barttorvik.com/team.php?team=Fairfield&amp;year=2017" xr:uid="{D96DFA7D-45F6-47BD-9582-D3F3125A53F6}"/>
    <hyperlink ref="L338" r:id="rId232" display="https://barttorvik.com/team.php?team=Northern+Colorado&amp;year=2017" xr:uid="{D2C050BF-51EC-4230-B9B9-BDFA43459C74}"/>
    <hyperlink ref="L340" r:id="rId233" display="https://barttorvik.com/team.php?team=Montana&amp;year=2017" xr:uid="{6FD96475-37C9-45B8-B424-BA1056FFC005}"/>
    <hyperlink ref="L342" r:id="rId234" display="https://barttorvik.com/team.php?team=East+Carolina&amp;year=2017" xr:uid="{A2BBF42A-EDA9-48B5-9B03-6A27EE87024F}"/>
    <hyperlink ref="L344" r:id="rId235" display="https://barttorvik.com/team.php?team=Indiana+St.&amp;year=2017" xr:uid="{1212311D-8AE4-43B4-87C0-A2FD297D0898}"/>
    <hyperlink ref="L346" r:id="rId236" display="https://barttorvik.com/team.php?team=Grand+Canyon&amp;year=2017" xr:uid="{CE59C07C-58EA-4FF5-939D-DC4E4D24315D}"/>
    <hyperlink ref="L348" r:id="rId237" display="https://barttorvik.com/team.php?team=Fordham&amp;year=2017" xr:uid="{1356DBAD-1C7F-434A-A79B-711B5005B31E}"/>
    <hyperlink ref="L350" r:id="rId238" display="https://barttorvik.com/team.php?team=Air+Force&amp;year=2017" xr:uid="{F51CB480-0271-4B43-9149-7DDFDDCB236E}"/>
    <hyperlink ref="L352" r:id="rId239" display="https://barttorvik.com/team.php?team=Wright+St.&amp;year=2017" xr:uid="{48022E22-83B2-4ABE-A4EC-641DC2B2788D}"/>
    <hyperlink ref="L354" r:id="rId240" display="https://barttorvik.com/team.php?team=Portland&amp;year=2017" xr:uid="{91C86FD2-8EE5-433E-BD4F-FD3874624883}"/>
    <hyperlink ref="L356" r:id="rId241" display="https://barttorvik.com/team.php?team=Hofstra&amp;year=2017" xr:uid="{53479F45-388A-4EA5-AF94-F7C337E10FD8}"/>
    <hyperlink ref="M358" r:id="rId242" display="https://barttorvik.com/trank.php?&amp;begin=20161101&amp;end=20170313&amp;conlimit=All&amp;year=2017&amp;top=0&amp;venue=All&amp;type=N&amp;mingames=0&amp;quad=5&amp;rpi=" xr:uid="{B66DF739-BF3E-44CF-BB5C-5A84C9D0B314}"/>
    <hyperlink ref="L359" r:id="rId243" display="https://barttorvik.com/team.php?team=San+Jose+St.&amp;year=2017" xr:uid="{2801C865-566E-4CA7-8DB9-485B870706D3}"/>
    <hyperlink ref="L361" r:id="rId244" display="https://barttorvik.com/team.php?team=North+Dakota&amp;year=2017" xr:uid="{B2F17774-CA56-4662-8923-C1807D95BCD5}"/>
    <hyperlink ref="L362" r:id="rId245" display="https://barttorvik.com/team.php?team=North+Dakota&amp;year=2017" xr:uid="{28785635-CA5C-4C09-9897-BE9DAA69E394}"/>
    <hyperlink ref="L363" r:id="rId246" display="https://barttorvik.com/team.php?team=IUPUI&amp;year=2017" xr:uid="{07FD7FB7-89C0-4FE2-A72C-69E4E1DEB58D}"/>
    <hyperlink ref="L365" r:id="rId247" display="https://barttorvik.com/team.php?team=Lipscomb&amp;year=2017" xr:uid="{CA7381B6-78FE-46C6-B78B-2889F0CE9CCC}"/>
    <hyperlink ref="L367" r:id="rId248" display="https://barttorvik.com/team.php?team=Siena&amp;year=2017" xr:uid="{DDF6638A-5891-4AC7-9DF8-0E062021E7C0}"/>
    <hyperlink ref="L369" r:id="rId249" display="https://barttorvik.com/team.php?team=Georgia+Southern&amp;year=2017" xr:uid="{0E8B6559-F58E-4C3C-804E-0D7ED99E52C3}"/>
    <hyperlink ref="L371" r:id="rId250" display="https://barttorvik.com/team.php?team=Buffalo&amp;year=2017" xr:uid="{72C210FF-0475-4D2C-AA53-AE975994B08D}"/>
    <hyperlink ref="L373" r:id="rId251" display="https://barttorvik.com/team.php?team=Gardner+Webb&amp;year=2017" xr:uid="{699B50FF-353D-4541-A6A5-A9EEFE108183}"/>
    <hyperlink ref="L375" r:id="rId252" display="https://barttorvik.com/team.php?team=Boston+College&amp;year=2017" xr:uid="{51E71F17-2423-4752-B7CE-51BD3419DF68}"/>
    <hyperlink ref="L377" r:id="rId253" display="https://barttorvik.com/team.php?team=UNLV&amp;year=2017" xr:uid="{0860E124-B71F-49A2-8970-9D51A4C4C4DC}"/>
    <hyperlink ref="L379" r:id="rId254" display="https://barttorvik.com/team.php?team=Texas+Southern&amp;year=2017" xr:uid="{1DBEBAA4-56BA-4E21-B9B2-D6B66851B98D}"/>
    <hyperlink ref="L380" r:id="rId255" display="https://barttorvik.com/team.php?team=Texas+Southern&amp;year=2017" xr:uid="{6A18D0C6-B86E-4FC9-9425-374219AA2167}"/>
    <hyperlink ref="L381" r:id="rId256" display="https://barttorvik.com/team.php?team=Nebraska+Omaha&amp;year=2017" xr:uid="{7E1DB36C-1DD7-4A03-95B5-749D7AA376D5}"/>
    <hyperlink ref="L383" r:id="rId257" display="https://barttorvik.com/team.php?team=Army&amp;year=2017" xr:uid="{9227696D-7B8C-419C-9B10-EB656848FE34}"/>
    <hyperlink ref="L385" r:id="rId258" display="https://barttorvik.com/team.php?team=Holy+Cross&amp;year=2017" xr:uid="{F8BE625F-6CC7-4E8F-AD18-BCADF979CB41}"/>
    <hyperlink ref="L387" r:id="rId259" display="https://barttorvik.com/team.php?team=Northern+Illinois&amp;year=2017" xr:uid="{F696BE42-F8B2-49E8-A8AC-77A6025187BA}"/>
    <hyperlink ref="L389" r:id="rId260" display="https://barttorvik.com/team.php?team=Boston+University&amp;year=2017" xr:uid="{64D7CF16-9ACF-4B56-BBB4-FAF6614700F0}"/>
    <hyperlink ref="L391" r:id="rId261" display="https://barttorvik.com/team.php?team=Utah+Valley&amp;year=2017" xr:uid="{A1009F5F-8991-41A7-980B-9B02C5F784FA}"/>
    <hyperlink ref="L393" r:id="rId262" display="https://barttorvik.com/team.php?team=UC+Davis&amp;year=2017" xr:uid="{C5C72825-C65A-401C-A193-059D68BFA02D}"/>
    <hyperlink ref="L394" r:id="rId263" display="https://barttorvik.com/team.php?team=UC+Davis&amp;year=2017" xr:uid="{DAD131A9-079E-4358-B81C-9F7703016797}"/>
    <hyperlink ref="L395" r:id="rId264" display="https://barttorvik.com/team.php?team=North+Dakota+St.&amp;year=2017" xr:uid="{5D8A07F3-BA9A-4776-925E-4808BD7E980B}"/>
    <hyperlink ref="L397" r:id="rId265" display="https://barttorvik.com/team.php?team=Weber+St.&amp;year=2017" xr:uid="{1988B831-64A0-4B51-A42D-1A47C4E0ADE4}"/>
    <hyperlink ref="L399" r:id="rId266" display="https://barttorvik.com/team.php?team=South+Florida&amp;year=2017" xr:uid="{F95CEE32-08B0-48F1-879C-A48B7DA3D951}"/>
    <hyperlink ref="L401" r:id="rId267" display="https://barttorvik.com/team.php?team=Portland+St.&amp;year=2017" xr:uid="{B1B87844-2D61-422F-A6C3-5A07B662BC5C}"/>
    <hyperlink ref="L403" r:id="rId268" display="https://barttorvik.com/team.php?team=Santa+Clara&amp;year=2017" xr:uid="{2E6D6926-FE5E-4C77-B5A7-7C93D8EABEC4}"/>
    <hyperlink ref="L405" r:id="rId269" display="https://barttorvik.com/team.php?team=Texas+A%26M+Corpus+Chris&amp;year=2017" xr:uid="{9FEBAAAC-7E6C-489D-B83F-B87F19747C34}"/>
    <hyperlink ref="L407" r:id="rId270" display="https://barttorvik.com/team.php?team=Denver&amp;year=2017" xr:uid="{1DBF8D35-4CCB-4A60-9A75-0B9CD72C122A}"/>
    <hyperlink ref="M409" r:id="rId271" display="https://barttorvik.com/trank.php?&amp;begin=20161101&amp;end=20170313&amp;conlimit=All&amp;year=2017&amp;top=0&amp;venue=All&amp;type=N&amp;mingames=0&amp;quad=5&amp;rpi=" xr:uid="{8B852FEA-4391-48C0-8366-CE5790F288F1}"/>
    <hyperlink ref="L410" r:id="rId272" display="https://barttorvik.com/team.php?team=Long+Beach+St.&amp;year=2017" xr:uid="{74A04FE7-F73C-449C-88F8-8F2E41FB230D}"/>
    <hyperlink ref="L412" r:id="rId273" display="https://barttorvik.com/team.php?team=Mercer&amp;year=2017" xr:uid="{706F1339-974C-4F84-B20B-59A072798244}"/>
    <hyperlink ref="L414" r:id="rId274" display="https://barttorvik.com/team.php?team=Troy&amp;year=2017" xr:uid="{E1F6CF00-4FAE-464D-AB1C-63BBDC12E47F}"/>
    <hyperlink ref="L415" r:id="rId275" display="https://barttorvik.com/team.php?team=Troy&amp;year=2017" xr:uid="{DA0C0B60-6A33-4227-BE49-D23AE6DFE809}"/>
    <hyperlink ref="L416" r:id="rId276" display="https://barttorvik.com/team.php?team=Tennessee+Martin&amp;year=2017" xr:uid="{8F657F7B-713A-42D5-B6DF-B626CDCFEA8B}"/>
    <hyperlink ref="L418" r:id="rId277" display="https://barttorvik.com/team.php?team=Murray+St.&amp;year=2017" xr:uid="{EB57F3A3-9CF7-46A0-AE32-895142DA8309}"/>
    <hyperlink ref="L420" r:id="rId278" display="https://barttorvik.com/team.php?team=Morehead+St.&amp;year=2017" xr:uid="{3F6CECAF-B08D-4F8B-83FD-458C88886EA5}"/>
    <hyperlink ref="L422" r:id="rId279" display="https://barttorvik.com/team.php?team=DePaul&amp;year=2017" xr:uid="{86F74AFE-3062-4512-A5AD-F7E019E60D5E}"/>
    <hyperlink ref="L424" r:id="rId280" display="https://barttorvik.com/team.php?team=Jacksonville+St.&amp;year=2017" xr:uid="{71FB9254-0134-4B15-8664-35AC938FA31E}"/>
    <hyperlink ref="L425" r:id="rId281" display="https://barttorvik.com/team.php?team=Jacksonville+St.&amp;year=2017" xr:uid="{C6EDED05-C362-4511-9317-F1AFA02B2FE1}"/>
    <hyperlink ref="L426" r:id="rId282" display="https://barttorvik.com/team.php?team=South+Dakota&amp;year=2017" xr:uid="{5EA6D8E4-A95C-4B7C-8870-DAACFF353F3A}"/>
    <hyperlink ref="L428" r:id="rId283" display="https://barttorvik.com/team.php?team=Mount+St.+Mary%27s&amp;year=2017" xr:uid="{D712A234-235E-473F-A5EC-54476F18C6D3}"/>
    <hyperlink ref="L429" r:id="rId284" display="https://barttorvik.com/team.php?team=Mount+St.+Mary%27s&amp;year=2017" xr:uid="{83DD7179-17B2-40AB-85F2-E8FDDB48F562}"/>
    <hyperlink ref="L430" r:id="rId285" display="https://barttorvik.com/team.php?team=Pacific&amp;year=2017" xr:uid="{98EDD22D-8896-4638-96CD-7F00345F4A5D}"/>
    <hyperlink ref="L432" r:id="rId286" display="https://barttorvik.com/team.php?team=Charlotte&amp;year=2017" xr:uid="{013997B8-B7F9-4E30-BEF3-3D29EC3F6675}"/>
    <hyperlink ref="L434" r:id="rId287" display="https://barttorvik.com/team.php?team=Oral+Roberts&amp;year=2017" xr:uid="{54863931-5652-4501-A3A2-9A7859738360}"/>
    <hyperlink ref="L436" r:id="rId288" display="https://barttorvik.com/team.php?team=Duquesne&amp;year=2017" xr:uid="{A0031A4A-9887-4C71-A474-52F7BD5C44F1}"/>
    <hyperlink ref="L438" r:id="rId289" display="https://barttorvik.com/team.php?team=Western+Michigan&amp;year=2017" xr:uid="{EAFAB00F-2F56-4AE8-8D44-23CDE63CE36A}"/>
    <hyperlink ref="L440" r:id="rId290" display="https://barttorvik.com/team.php?team=Illinois+Chicago&amp;year=2017" xr:uid="{9D45F8BC-9111-4CFC-ABCA-19EDE9FD61AA}"/>
    <hyperlink ref="L442" r:id="rId291" display="https://barttorvik.com/team.php?team=Texas+St.&amp;year=2017" xr:uid="{692A78BF-D8BC-45ED-8847-B669F86D20F0}"/>
    <hyperlink ref="L444" r:id="rId292" display="https://barttorvik.com/team.php?team=NJIT&amp;year=2017" xr:uid="{0A96945F-D9BF-43FE-9305-209FBEAE6E44}"/>
    <hyperlink ref="L446" r:id="rId293" display="https://barttorvik.com/team.php?team=Eastern+Kentucky&amp;year=2017" xr:uid="{395EFB58-45E0-4759-ABC0-451BFA27AF6A}"/>
    <hyperlink ref="L448" r:id="rId294" display="https://barttorvik.com/team.php?team=Manhattan&amp;year=2017" xr:uid="{504BD71E-0BDB-4D88-A511-F6E776A1C3E0}"/>
    <hyperlink ref="L450" r:id="rId295" display="https://barttorvik.com/team.php?team=Houston+Christian&amp;year=2017" xr:uid="{5F00A4F4-3E1B-4804-AE5E-EC8F0D8B8E42}"/>
    <hyperlink ref="L452" r:id="rId296" display="https://barttorvik.com/team.php?team=Columbia&amp;year=2017" xr:uid="{195832BB-3BDA-492A-B730-17B6534F3909}"/>
    <hyperlink ref="L454" r:id="rId297" display="https://barttorvik.com/team.php?team=Abilene+Christian&amp;year=2017" xr:uid="{BCAB2CD7-C483-4665-9677-B32E2B89DFB8}"/>
    <hyperlink ref="L456" r:id="rId298" display="https://barttorvik.com/team.php?team=Southern+Illinois&amp;year=2017" xr:uid="{4128D384-5083-4343-A4BE-454833C424FB}"/>
    <hyperlink ref="L458" r:id="rId299" display="https://barttorvik.com/team.php?team=Central+Michigan&amp;year=2017" xr:uid="{2D4F0BA9-FFE6-402B-B3F6-874F787F1296}"/>
    <hyperlink ref="M460" r:id="rId300" display="https://barttorvik.com/trank.php?&amp;begin=20161101&amp;end=20170313&amp;conlimit=All&amp;year=2017&amp;top=0&amp;venue=All&amp;type=N&amp;mingames=0&amp;quad=5&amp;rpi=" xr:uid="{711B6AB8-287C-46ED-BFEF-BEF89C654989}"/>
    <hyperlink ref="L461" r:id="rId301" display="https://barttorvik.com/team.php?team=Saint+Peter%27s&amp;year=2017" xr:uid="{3DCC1690-720B-4ECD-B4E5-628B81DACB79}"/>
    <hyperlink ref="L463" r:id="rId302" display="https://barttorvik.com/team.php?team=Sam+Houston+St.&amp;year=2017" xr:uid="{9C36B9D0-727F-4E69-BC41-2B548C45DC63}"/>
    <hyperlink ref="L465" r:id="rId303" display="https://barttorvik.com/team.php?team=New+Hampshire&amp;year=2017" xr:uid="{A01D3476-C81A-429E-B339-39933AA2EFE8}"/>
    <hyperlink ref="L467" r:id="rId304" display="https://barttorvik.com/team.php?team=Northwestern+St.&amp;year=2017" xr:uid="{BF24801D-A849-45A0-A805-CF0AB691448F}"/>
    <hyperlink ref="L469" r:id="rId305" display="https://barttorvik.com/team.php?team=Bowling+Green&amp;year=2017" xr:uid="{3A582FDE-4976-489B-B1FA-E2E4E0B51B88}"/>
    <hyperlink ref="L471" r:id="rId306" display="https://barttorvik.com/team.php?team=Little+Rock&amp;year=2017" xr:uid="{FFAA04B0-40BE-4E81-BA9D-EDF7009B9B71}"/>
    <hyperlink ref="L473" r:id="rId307" display="https://barttorvik.com/team.php?team=Eastern+Washington&amp;year=2017" xr:uid="{33363D0D-E800-4060-9A88-47A9771F99D8}"/>
    <hyperlink ref="L475" r:id="rId308" display="https://barttorvik.com/team.php?team=South+Dakota+St.&amp;year=2017" xr:uid="{464A6406-A3F2-481F-BDBC-72E262663040}"/>
    <hyperlink ref="L476" r:id="rId309" display="https://barttorvik.com/team.php?team=South+Dakota+St.&amp;year=2017" xr:uid="{FCD39C0E-120C-4D02-8AE3-88D5D745460B}"/>
    <hyperlink ref="L477" r:id="rId310" display="https://barttorvik.com/team.php?team=UC+Santa+Barbara&amp;year=2017" xr:uid="{0879B0EC-D64D-4B40-9888-42A3EB42C119}"/>
    <hyperlink ref="L479" r:id="rId311" display="https://barttorvik.com/team.php?team=Drake&amp;year=2017" xr:uid="{5C43CFFD-C79B-4CD6-B126-8772DFDAB8F4}"/>
    <hyperlink ref="L481" r:id="rId312" display="https://barttorvik.com/team.php?team=Green+Bay&amp;year=2017" xr:uid="{1A62A37B-3C71-4A9C-A542-11483741D2F3}"/>
    <hyperlink ref="L483" r:id="rId313" display="https://barttorvik.com/team.php?team=Wagner&amp;year=2017" xr:uid="{03ABD262-1719-4B15-8391-7FEB55CB1172}"/>
    <hyperlink ref="L485" r:id="rId314" display="https://barttorvik.com/team.php?team=Rider&amp;year=2017" xr:uid="{3F59BC24-9CC6-45D3-ADB2-17E6F4233A91}"/>
    <hyperlink ref="L487" r:id="rId315" display="https://barttorvik.com/team.php?team=New+Orleans&amp;year=2017" xr:uid="{C0085DB2-65A1-49BD-A85A-74D11F956F6B}"/>
    <hyperlink ref="L488" r:id="rId316" display="https://barttorvik.com/team.php?team=New+Orleans&amp;year=2017" xr:uid="{75DBEB43-4C8F-4643-B52B-3A8F313BBCA5}"/>
    <hyperlink ref="L489" r:id="rId317" display="https://barttorvik.com/team.php?team=San+Diego&amp;year=2017" xr:uid="{63C00E10-73EC-4954-A28F-7FF2A7476904}"/>
    <hyperlink ref="L491" r:id="rId318" display="https://barttorvik.com/team.php?team=Louisiana+Monroe&amp;year=2017" xr:uid="{F78EF092-5425-4350-9D24-D94EC9770A21}"/>
    <hyperlink ref="L493" r:id="rId319" display="https://barttorvik.com/team.php?team=Southeastern+Louisiana&amp;year=2017" xr:uid="{DBC975C5-42CC-4AA7-90A5-F18E2F2C9AFC}"/>
    <hyperlink ref="L495" r:id="rId320" display="https://barttorvik.com/team.php?team=Appalachian+St.&amp;year=2017" xr:uid="{BEED9573-7139-4F27-9C56-E4D885D002CD}"/>
    <hyperlink ref="L497" r:id="rId321" display="https://barttorvik.com/team.php?team=Florida+Atlantic&amp;year=2017" xr:uid="{B95A9449-DF86-49EA-BBE6-86074D962EEF}"/>
    <hyperlink ref="L499" r:id="rId322" display="https://barttorvik.com/team.php?team=Coastal+Carolina&amp;year=2017" xr:uid="{A5985622-7920-4C9C-AD03-726518588F56}"/>
    <hyperlink ref="L501" r:id="rId323" display="https://barttorvik.com/team.php?team=Cal+Poly&amp;year=2017" xr:uid="{9CA7BA5B-F63D-4FB2-A1A9-1393940E405E}"/>
    <hyperlink ref="L503" r:id="rId324" display="https://barttorvik.com/team.php?team=Delaware&amp;year=2017" xr:uid="{3F6734EF-FD59-4255-AA5F-D50B7130B147}"/>
    <hyperlink ref="L505" r:id="rId325" display="https://barttorvik.com/team.php?team=South+Alabama&amp;year=2017" xr:uid="{471D8528-BEC0-4693-9FCB-C2950D817B1B}"/>
    <hyperlink ref="L507" r:id="rId326" display="https://barttorvik.com/team.php?team=Jacksonville&amp;year=2017" xr:uid="{AB349812-2482-46BF-9C51-889CE9C9C778}"/>
    <hyperlink ref="L509" r:id="rId327" display="https://barttorvik.com/team.php?team=Montana+St.&amp;year=2017" xr:uid="{05B3022F-3C3F-49E0-83AA-7373CA3DE7FE}"/>
    <hyperlink ref="M511" r:id="rId328" display="https://barttorvik.com/trank.php?&amp;begin=20161101&amp;end=20170313&amp;conlimit=All&amp;year=2017&amp;top=0&amp;venue=All&amp;type=N&amp;mingames=0&amp;quad=5&amp;rpi=" xr:uid="{BC8401E4-CD44-46E2-93F5-97B4683DFB78}"/>
    <hyperlink ref="L512" r:id="rId329" display="https://barttorvik.com/team.php?team=Idaho&amp;year=2017" xr:uid="{A097609F-7971-436C-B62E-35198A491BD7}"/>
    <hyperlink ref="L514" r:id="rId330" display="https://barttorvik.com/team.php?team=Drexel&amp;year=2017" xr:uid="{10A463E9-3C90-444D-BC37-047DF9312661}"/>
    <hyperlink ref="L516" r:id="rId331" display="https://barttorvik.com/team.php?team=Robert+Morris&amp;year=2017" xr:uid="{2FBE4D2F-C026-4343-B0BA-6DA7D0D3A172}"/>
    <hyperlink ref="L518" r:id="rId332" display="https://barttorvik.com/team.php?team=UMKC&amp;year=2017" xr:uid="{8B996C1A-67BE-48ED-851B-4FC50CB82F4A}"/>
    <hyperlink ref="L520" r:id="rId333" display="https://barttorvik.com/team.php?team=Loyola+MD&amp;year=2017" xr:uid="{3473D6CD-0FE2-4024-94B9-A430E8CB15D2}"/>
    <hyperlink ref="L522" r:id="rId334" display="https://barttorvik.com/team.php?team=Tulane&amp;year=2017" xr:uid="{664BF4E5-8E42-432C-A0FF-35E20E91ADDF}"/>
    <hyperlink ref="L524" r:id="rId335" display="https://barttorvik.com/team.php?team=Western+Kentucky&amp;year=2017" xr:uid="{A2DEF1DB-5F96-46E3-AFA9-7F88E981C9F4}"/>
    <hyperlink ref="L526" r:id="rId336" display="https://barttorvik.com/team.php?team=Hawaii&amp;year=2017" xr:uid="{E6D09CA4-7385-417C-8450-E94826D67C3B}"/>
    <hyperlink ref="L528" r:id="rId337" display="https://barttorvik.com/team.php?team=Lamar&amp;year=2017" xr:uid="{36D5B7E0-6FF9-4682-8DFB-D4712B4C3A8B}"/>
    <hyperlink ref="L530" r:id="rId338" display="https://barttorvik.com/team.php?team=USC+Upstate&amp;year=2017" xr:uid="{EDE2947A-A539-47D0-A6EB-262654BDF054}"/>
    <hyperlink ref="L532" r:id="rId339" display="https://barttorvik.com/team.php?team=Nicholls+St.&amp;year=2017" xr:uid="{B05E1DB1-335D-493E-A4CE-DEC235DE6ACD}"/>
    <hyperlink ref="L534" r:id="rId340" display="https://barttorvik.com/team.php?team=Bryant&amp;year=2017" xr:uid="{BA343D2B-60B7-4F95-BFB7-A904D06B629F}"/>
    <hyperlink ref="L536" r:id="rId341" display="https://barttorvik.com/team.php?team=Navy&amp;year=2017" xr:uid="{C9E7B8B8-DA40-46B6-A7B5-3495DCA58809}"/>
    <hyperlink ref="L538" r:id="rId342" display="https://barttorvik.com/team.php?team=UTSA&amp;year=2017" xr:uid="{C0E18602-EEEA-4A6C-9019-81C21201B2DF}"/>
    <hyperlink ref="L540" r:id="rId343" display="https://barttorvik.com/team.php?team=Cornell&amp;year=2017" xr:uid="{FBE9DE2B-A8F4-4B35-A82A-24892AA6621E}"/>
    <hyperlink ref="L542" r:id="rId344" display="https://barttorvik.com/team.php?team=Stony+Brook&amp;year=2017" xr:uid="{823AA8F3-4865-4A8E-9AC3-7FBF380862FE}"/>
    <hyperlink ref="L544" r:id="rId345" display="https://barttorvik.com/team.php?team=UT+Rio+Grande+Valley&amp;year=2017" xr:uid="{3D57F570-C1F8-4AC6-A6A3-B0B2C22265F8}"/>
    <hyperlink ref="L546" r:id="rId346" display="https://barttorvik.com/team.php?team=Liberty&amp;year=2017" xr:uid="{5702908A-F03E-4E64-AAB2-599856BAAFA5}"/>
    <hyperlink ref="L548" r:id="rId347" display="https://barttorvik.com/team.php?team=FIU&amp;year=2017" xr:uid="{828BDA19-D491-4550-BC6C-C1397ED2421D}"/>
    <hyperlink ref="L550" r:id="rId348" display="https://barttorvik.com/team.php?team=The+Citadel&amp;year=2017" xr:uid="{4A961798-95A3-4860-BBCF-FED55DCBF32D}"/>
    <hyperlink ref="L552" r:id="rId349" display="https://barttorvik.com/team.php?team=Cal+St.+Northridge&amp;year=2017" xr:uid="{6BC0AFF1-D07D-4C20-B52A-BF0A41C849D2}"/>
    <hyperlink ref="L554" r:id="rId350" display="https://barttorvik.com/team.php?team=Cleveland+St.&amp;year=2017" xr:uid="{BFED7822-7585-46EC-AB9D-104187B659B5}"/>
    <hyperlink ref="L556" r:id="rId351" display="https://barttorvik.com/team.php?team=Miami+OH&amp;year=2017" xr:uid="{A00CF55F-BBA1-4724-B11C-FE6839797A89}"/>
    <hyperlink ref="L558" r:id="rId352" display="https://barttorvik.com/team.php?team=Southern&amp;year=2017" xr:uid="{4FC9DFC5-C927-484B-983A-39C882F44DDB}"/>
    <hyperlink ref="L560" r:id="rId353" display="https://barttorvik.com/team.php?team=Oregon+St.&amp;year=2017" xr:uid="{939A426B-8847-4DBE-8C27-D34563179DEA}"/>
    <hyperlink ref="M562" r:id="rId354" display="https://barttorvik.com/trank.php?&amp;begin=20161101&amp;end=20170313&amp;conlimit=All&amp;year=2017&amp;top=0&amp;venue=All&amp;type=N&amp;mingames=0&amp;quad=5&amp;rpi=" xr:uid="{A4D8CD98-0AE5-4905-98D8-1A1BE13061FB}"/>
    <hyperlink ref="L563" r:id="rId355" display="https://barttorvik.com/team.php?team=Bradley&amp;year=2017" xr:uid="{9F7CC518-D83A-4ED5-989C-5E19CACF4284}"/>
    <hyperlink ref="L565" r:id="rId356" display="https://barttorvik.com/team.php?team=Brown&amp;year=2017" xr:uid="{34EF304B-82DF-476E-BB3A-0748A18D5A1F}"/>
    <hyperlink ref="L567" r:id="rId357" display="https://barttorvik.com/team.php?team=Binghamton&amp;year=2017" xr:uid="{4568320C-B814-488D-9D61-562E3C19BEF6}"/>
    <hyperlink ref="L569" r:id="rId358" display="https://barttorvik.com/team.php?team=Niagara&amp;year=2017" xr:uid="{D59A7028-4F34-4FD5-AB19-7B75D3772B4A}"/>
    <hyperlink ref="L571" r:id="rId359" display="https://barttorvik.com/team.php?team=Seattle&amp;year=2017" xr:uid="{A70AD4A7-B5F0-4187-A2F4-54B9E6D70027}"/>
    <hyperlink ref="L573" r:id="rId360" display="https://barttorvik.com/team.php?team=Incarnate+Word&amp;year=2017" xr:uid="{90F90A60-0855-4ED6-B1DC-0B6B694F054D}"/>
    <hyperlink ref="L575" r:id="rId361" display="https://barttorvik.com/team.php?team=UMass+Lowell&amp;year=2017" xr:uid="{F781EBB9-F7B4-476E-80E3-42ABF3A46E7F}"/>
    <hyperlink ref="L577" r:id="rId362" display="https://barttorvik.com/team.php?team=Idaho+St.&amp;year=2017" xr:uid="{FDACCCD5-8F03-4DD7-B690-F2D2F5941A1B}"/>
    <hyperlink ref="L579" r:id="rId363" display="https://barttorvik.com/team.php?team=LIU+Brooklyn&amp;year=2017" xr:uid="{4E43E820-5CBB-405F-85BC-EEFE8ADD550E}"/>
    <hyperlink ref="L581" r:id="rId364" display="https://barttorvik.com/team.php?team=Milwaukee&amp;year=2017" xr:uid="{4B5E518B-C58B-4825-8406-B0C777BBCDCD}"/>
    <hyperlink ref="L583" r:id="rId365" display="https://barttorvik.com/team.php?team=Sacred+Heart&amp;year=2017" xr:uid="{C72D1DB7-572E-414D-8556-1CBA953572A9}"/>
    <hyperlink ref="L585" r:id="rId366" display="https://barttorvik.com/team.php?team=Campbell&amp;year=2017" xr:uid="{2FB1E6C6-0C06-4F0B-8D98-3C51EE36B7CA}"/>
    <hyperlink ref="L587" r:id="rId367" display="https://barttorvik.com/team.php?team=Fairleigh+Dickinson&amp;year=2017" xr:uid="{51271023-C080-4CD3-A111-E73B44FE7DB4}"/>
    <hyperlink ref="L589" r:id="rId368" display="https://barttorvik.com/team.php?team=American&amp;year=2017" xr:uid="{A34AECC7-CB24-4C07-83BD-94B795479CAE}"/>
    <hyperlink ref="L591" r:id="rId369" display="https://barttorvik.com/team.php?team=Detroit&amp;year=2017" xr:uid="{8CDB1D8E-F34B-4C54-B9C6-185E7F343F17}"/>
    <hyperlink ref="L593" r:id="rId370" display="https://barttorvik.com/team.php?team=Maryland+Eastern+Shore&amp;year=2017" xr:uid="{7BB5D50C-C95C-4B12-82E6-3AEC765FB1F3}"/>
    <hyperlink ref="L595" r:id="rId371" display="https://barttorvik.com/team.php?team=UTEP&amp;year=2017" xr:uid="{E1BF038D-C15C-455A-A5B9-17ABAC493A7C}"/>
    <hyperlink ref="L597" r:id="rId372" display="https://barttorvik.com/team.php?team=Saint+Louis&amp;year=2017" xr:uid="{424B5443-E59B-46DF-ADAD-6099CC75ADD6}"/>
    <hyperlink ref="L599" r:id="rId373" display="https://barttorvik.com/team.php?team=Radford&amp;year=2017" xr:uid="{54067692-863C-4E87-94B9-2F9FCB094BA3}"/>
    <hyperlink ref="L601" r:id="rId374" display="https://barttorvik.com/team.php?team=James+Madison&amp;year=2017" xr:uid="{0A426E39-C19A-4A33-B0CD-F7A30B5C740B}"/>
    <hyperlink ref="L603" r:id="rId375" display="https://barttorvik.com/team.php?team=Western+Illinois&amp;year=2017" xr:uid="{489C5121-9D38-4113-8393-6FDF178043B6}"/>
    <hyperlink ref="L605" r:id="rId376" display="https://barttorvik.com/team.php?team=Quinnipiac&amp;year=2017" xr:uid="{4A599138-DA7E-4DC0-A0D5-79BEFB02F1DF}"/>
    <hyperlink ref="L607" r:id="rId377" display="https://barttorvik.com/team.php?team=SIU+Edwardsville&amp;year=2017" xr:uid="{0A0C3339-3097-4086-9184-8019EC9EB7D4}"/>
    <hyperlink ref="L609" r:id="rId378" display="https://barttorvik.com/team.php?team=North+Texas&amp;year=2017" xr:uid="{3778F966-99FF-4718-A93F-EBA79F26C9E1}"/>
    <hyperlink ref="L611" r:id="rId379" display="https://barttorvik.com/team.php?team=High+Point&amp;year=2017" xr:uid="{EF992A41-4A57-433B-ABB7-DAFD348B524A}"/>
    <hyperlink ref="M613" r:id="rId380" display="https://barttorvik.com/trank.php?&amp;begin=20161101&amp;end=20170313&amp;conlimit=All&amp;year=2017&amp;top=0&amp;venue=All&amp;type=N&amp;mingames=0&amp;quad=5&amp;rpi=" xr:uid="{1C4C29CA-562D-42F6-AE24-A056A619DF6F}"/>
    <hyperlink ref="L614" r:id="rId381" display="https://barttorvik.com/team.php?team=Norfolk+St.&amp;year=2017" xr:uid="{CE018E98-D72C-4993-A719-AE403B84E6EC}"/>
    <hyperlink ref="L616" r:id="rId382" display="https://barttorvik.com/team.php?team=Kennesaw+St.&amp;year=2017" xr:uid="{B4A9E4EB-9F70-4593-BCF3-D73D1AF87723}"/>
    <hyperlink ref="L618" r:id="rId383" display="https://barttorvik.com/team.php?team=St.+Francis+PA&amp;year=2017" xr:uid="{4D0BD971-A2B3-4191-8916-26CC54B20E22}"/>
    <hyperlink ref="L620" r:id="rId384" display="https://barttorvik.com/team.php?team=Cal+St.+Fullerton&amp;year=2017" xr:uid="{5A8B7853-D325-483B-860A-2E1D2885BACA}"/>
    <hyperlink ref="L622" r:id="rId385" display="https://barttorvik.com/team.php?team=Marist&amp;year=2017" xr:uid="{2344C8AD-278A-4F9D-9C46-F60E15543807}"/>
    <hyperlink ref="L624" r:id="rId386" display="https://barttorvik.com/team.php?team=Pepperdine&amp;year=2017" xr:uid="{2D164D40-C60D-428F-950A-F0A21BA6B198}"/>
    <hyperlink ref="L626" r:id="rId387" display="https://barttorvik.com/team.php?team=Tennessee+Tech&amp;year=2017" xr:uid="{FFBF926F-359C-4BBC-A403-9D6E332F1A86}"/>
    <hyperlink ref="L628" r:id="rId388" display="https://barttorvik.com/team.php?team=Prairie+View+A%26M&amp;year=2017" xr:uid="{9428CA58-2130-4944-905F-F61BAF9E4352}"/>
    <hyperlink ref="L630" r:id="rId389" display="https://barttorvik.com/team.php?team=Dartmouth&amp;year=2017" xr:uid="{DB3FE9F6-A64D-4C97-8BBF-E42B9E3C0177}"/>
    <hyperlink ref="L632" r:id="rId390" display="https://barttorvik.com/team.php?team=Youngstown+St.&amp;year=2017" xr:uid="{C8CF56A2-2632-46A1-AAB9-25F902271516}"/>
    <hyperlink ref="L634" r:id="rId391" display="https://barttorvik.com/team.php?team=Southeast+Missouri+St.&amp;year=2017" xr:uid="{5B23619A-6856-403D-9D3E-C60D1D5B6950}"/>
    <hyperlink ref="L636" r:id="rId392" display="https://barttorvik.com/team.php?team=Colgate&amp;year=2017" xr:uid="{6C1DC29D-599E-4054-B862-3440EB186F08}"/>
    <hyperlink ref="L638" r:id="rId393" display="https://barttorvik.com/team.php?team=South+Carolina+St.&amp;year=2017" xr:uid="{892913D8-2E34-475B-9E16-F2DEEC63A11A}"/>
    <hyperlink ref="L640" r:id="rId394" display="https://barttorvik.com/team.php?team=UC+Riverside&amp;year=2017" xr:uid="{A6892EB2-F7D9-4929-8661-7CF0E8A9DE40}"/>
    <hyperlink ref="L642" r:id="rId395" display="https://barttorvik.com/team.php?team=Hartford&amp;year=2017" xr:uid="{5FFC9A17-98E3-412A-B8C6-45318C5A0FC2}"/>
    <hyperlink ref="L644" r:id="rId396" display="https://barttorvik.com/team.php?team=Charleston+Southern&amp;year=2017" xr:uid="{D23B6C39-B3AA-4A97-A01A-9548A8B4B80E}"/>
    <hyperlink ref="L646" r:id="rId397" display="https://barttorvik.com/team.php?team=Western+Carolina&amp;year=2017" xr:uid="{B8665AFF-4D63-40A8-B85B-F858AD77363A}"/>
    <hyperlink ref="L648" r:id="rId398" display="https://barttorvik.com/team.php?team=Central+Arkansas&amp;year=2017" xr:uid="{636E98E8-5B35-4BB5-B98F-92F916421121}"/>
    <hyperlink ref="L650" r:id="rId399" display="https://barttorvik.com/team.php?team=Stetson&amp;year=2017" xr:uid="{D5E8B582-C94C-4922-84B7-76AE6FEFF7D1}"/>
    <hyperlink ref="L652" r:id="rId400" display="https://barttorvik.com/team.php?team=Jackson+St.&amp;year=2017" xr:uid="{E60C3051-ACBF-4A6F-942B-D1F402D8FE8C}"/>
    <hyperlink ref="L654" r:id="rId401" display="https://barttorvik.com/team.php?team=Stephen+F.+Austin&amp;year=2017" xr:uid="{4C1447C5-4BD5-4E51-B500-476CD8B14D24}"/>
    <hyperlink ref="L656" r:id="rId402" display="https://barttorvik.com/team.php?team=Austin+Peay&amp;year=2017" xr:uid="{A961B593-57F0-4129-901F-325A94DE04BB}"/>
    <hyperlink ref="L658" r:id="rId403" display="https://barttorvik.com/team.php?team=North+Florida&amp;year=2017" xr:uid="{52DC0A49-D5AD-4C17-B7BE-5FEF70CF5543}"/>
    <hyperlink ref="L660" r:id="rId404" display="https://barttorvik.com/team.php?team=Sacramento+St.&amp;year=2017" xr:uid="{23FEDC4D-CED3-426D-84F8-11114683E4FD}"/>
    <hyperlink ref="L662" r:id="rId405" display="https://barttorvik.com/team.php?team=Maine&amp;year=2017" xr:uid="{E1FAFD10-DC85-4612-8051-BBC7AF470B7F}"/>
    <hyperlink ref="M664" r:id="rId406" display="https://barttorvik.com/trank.php?&amp;begin=20161101&amp;end=20170313&amp;conlimit=All&amp;year=2017&amp;top=0&amp;venue=All&amp;type=N&amp;mingames=0&amp;quad=5&amp;rpi=" xr:uid="{1E45EC32-3AFC-47F7-9EC2-5F2F10662E33}"/>
    <hyperlink ref="L665" r:id="rId407" display="https://barttorvik.com/team.php?team=Savannah+St.&amp;year=2017" xr:uid="{463D2BA3-3BB0-4D2A-B563-0B645D8D4F28}"/>
    <hyperlink ref="L667" r:id="rId408" display="https://barttorvik.com/team.php?team=Southern+Utah&amp;year=2017" xr:uid="{55E79957-0440-4636-9F33-59CFEF82FF8F}"/>
    <hyperlink ref="L669" r:id="rId409" display="https://barttorvik.com/team.php?team=Hampton&amp;year=2017" xr:uid="{50678A9F-3D04-47C5-835E-821BD0E5F82C}"/>
    <hyperlink ref="L671" r:id="rId410" display="https://barttorvik.com/team.php?team=McNeese+St.&amp;year=2017" xr:uid="{97CA8857-B05D-41FF-85BA-44864784F404}"/>
    <hyperlink ref="L673" r:id="rId411" display="https://barttorvik.com/team.php?team=Morgan+St.&amp;year=2017" xr:uid="{DFCA0F7C-AB37-454F-9D8C-185C93FBDA3F}"/>
    <hyperlink ref="L675" r:id="rId412" display="https://barttorvik.com/team.php?team=Chicago+St.&amp;year=2017" xr:uid="{6E1A61CF-DB3E-4E47-923B-20B858B1BEBF}"/>
    <hyperlink ref="L677" r:id="rId413" display="https://barttorvik.com/team.php?team=VMI&amp;year=2017" xr:uid="{CACA6B20-34F2-43F3-B5B7-81AC6DFCC7D5}"/>
    <hyperlink ref="L679" r:id="rId414" display="https://barttorvik.com/team.php?team=St.+Francis+NY&amp;year=2017" xr:uid="{E5F63695-101F-4BD1-BF42-0F7C9A7F7C80}"/>
    <hyperlink ref="L681" r:id="rId415" display="https://barttorvik.com/team.php?team=North+Carolina+A%26T&amp;year=2017" xr:uid="{3DFF99DA-AB73-436C-9D0E-85E2A9D01669}"/>
    <hyperlink ref="L683" r:id="rId416" display="https://barttorvik.com/team.php?team=Northern+Arizona&amp;year=2017" xr:uid="{B06FE114-D833-4054-96E2-B68AC3000983}"/>
    <hyperlink ref="L685" r:id="rId417" display="https://barttorvik.com/team.php?team=Alcorn+St.&amp;year=2017" xr:uid="{1CCA02D4-C2B7-497E-A85E-AA0376E63BE9}"/>
    <hyperlink ref="L687" r:id="rId418" display="https://barttorvik.com/team.php?team=Delaware+St.&amp;year=2017" xr:uid="{BF6E6ADD-13B6-40EF-8466-7FDACD649C2E}"/>
    <hyperlink ref="L689" r:id="rId419" display="https://barttorvik.com/team.php?team=Bethune+Cookman&amp;year=2017" xr:uid="{7984BE59-3356-48CD-BF78-483FEB2A8E91}"/>
    <hyperlink ref="L691" r:id="rId420" display="https://barttorvik.com/team.php?team=Lafayette&amp;year=2017" xr:uid="{163F966C-BC76-46AA-BB29-C6D14DD88B61}"/>
    <hyperlink ref="L693" r:id="rId421" display="https://barttorvik.com/team.php?team=Howard&amp;year=2017" xr:uid="{31878C85-D761-4440-9F01-E8AF45DD865A}"/>
    <hyperlink ref="L695" r:id="rId422" display="https://barttorvik.com/team.php?team=Central+Connecticut&amp;year=2017" xr:uid="{72325C31-58D9-4F8B-BF86-BD6CE527BC3B}"/>
    <hyperlink ref="L697" r:id="rId423" display="https://barttorvik.com/team.php?team=Alabama+St.&amp;year=2017" xr:uid="{B22CC148-1933-4EAF-AC07-431686A55B6B}"/>
    <hyperlink ref="L699" r:id="rId424" display="https://barttorvik.com/team.php?team=Presbyterian&amp;year=2017" xr:uid="{BA777E96-5E9C-4208-9C4C-FB8F57835E70}"/>
    <hyperlink ref="L701" r:id="rId425" display="https://barttorvik.com/team.php?team=Florida+A%26M&amp;year=2017" xr:uid="{3B8F052E-40F8-4529-9859-F3942745E49A}"/>
    <hyperlink ref="L703" r:id="rId426" display="https://barttorvik.com/team.php?team=Grambling+St.&amp;year=2017" xr:uid="{9DA8DD4D-B21B-46FF-BFC4-5ED2B4C92BCD}"/>
    <hyperlink ref="L705" r:id="rId427" display="https://barttorvik.com/team.php?team=Longwood&amp;year=2017" xr:uid="{41835D05-EE09-422F-8F0F-E3AAF0A94A93}"/>
    <hyperlink ref="L707" r:id="rId428" display="https://barttorvik.com/team.php?team=Mississippi+Valley+St.&amp;year=2017" xr:uid="{172EA219-CA91-4C30-B97D-5C7D6E56D9E8}"/>
    <hyperlink ref="L709" r:id="rId429" display="https://barttorvik.com/team.php?team=Southern+Miss&amp;year=2017" xr:uid="{39B7CE9A-F8CA-492F-BA71-192394ED5259}"/>
    <hyperlink ref="L711" r:id="rId430" display="https://barttorvik.com/team.php?team=Arkansas+Pine+Bluff&amp;year=2017" xr:uid="{5A9AE18E-2593-476B-96BF-63D6269F8ACC}"/>
    <hyperlink ref="L713" r:id="rId431" display="https://barttorvik.com/team.php?team=Coppin+St.&amp;year=2017" xr:uid="{942E37AC-6089-4BCD-B66C-2C4764BD6FA3}"/>
    <hyperlink ref="L715" r:id="rId432" display="https://barttorvik.com/team.php?team=Alabama+A%26M&amp;year=2017" xr:uid="{604183DE-2F7D-4E77-AF55-1945CEC52742}"/>
    <hyperlink ref="M717" r:id="rId433" display="https://barttorvik.com/trank.php?&amp;begin=20161101&amp;end=20170313&amp;conlimit=All&amp;year=2017&amp;top=0&amp;venue=All&amp;type=N&amp;mingames=0&amp;quad=5&amp;rpi=" xr:uid="{4C32C91F-AC8B-466B-B98A-90B4B58567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8FA7-B7A2-4CFC-9723-037413B9E1DA}">
  <dimension ref="A1:X716"/>
  <sheetViews>
    <sheetView workbookViewId="0">
      <selection activeCell="F1" sqref="A1:F2"/>
    </sheetView>
  </sheetViews>
  <sheetFormatPr defaultRowHeight="15" x14ac:dyDescent="0.25"/>
  <cols>
    <col min="2" max="2" width="12.140625" customWidth="1"/>
  </cols>
  <sheetData>
    <row r="1" spans="1:24" x14ac:dyDescent="0.25">
      <c r="A1" t="s">
        <v>387</v>
      </c>
      <c r="B1" t="s">
        <v>386</v>
      </c>
      <c r="D1" t="s">
        <v>388</v>
      </c>
      <c r="E1" t="s">
        <v>15</v>
      </c>
      <c r="F1" t="s">
        <v>16</v>
      </c>
    </row>
    <row r="2" spans="1:24" x14ac:dyDescent="0.25">
      <c r="A2" t="str">
        <f>IF(B2=D2,"","BAD")</f>
        <v/>
      </c>
      <c r="B2" t="s">
        <v>35</v>
      </c>
      <c r="D2" t="s">
        <v>35</v>
      </c>
      <c r="E2">
        <f>VLOOKUP(D2,O2:P400,2,FALSE)</f>
        <v>0.26979999999999998</v>
      </c>
      <c r="F2">
        <v>0.2253</v>
      </c>
      <c r="O2" t="s">
        <v>35</v>
      </c>
      <c r="P2">
        <v>0.26979999999999998</v>
      </c>
      <c r="Q2">
        <v>244</v>
      </c>
      <c r="T2" s="13" t="s">
        <v>231</v>
      </c>
      <c r="U2" s="15">
        <v>0.97199999999999998</v>
      </c>
      <c r="W2" s="13" t="s">
        <v>136</v>
      </c>
      <c r="X2" s="15">
        <v>0.97660000000000002</v>
      </c>
    </row>
    <row r="3" spans="1:24" ht="15.75" thickBot="1" x14ac:dyDescent="0.3">
      <c r="A3" t="str">
        <f t="shared" ref="A3:A66" si="0">IF(B3=D3,"","BAD")</f>
        <v/>
      </c>
      <c r="B3" t="s">
        <v>36</v>
      </c>
      <c r="D3" t="s">
        <v>36</v>
      </c>
      <c r="E3">
        <f t="shared" ref="E3:E66" si="1">VLOOKUP(D3,O3:P401,2,FALSE)</f>
        <v>0.32190000000000002</v>
      </c>
      <c r="F3">
        <v>0.48130000000000001</v>
      </c>
      <c r="O3" t="s">
        <v>36</v>
      </c>
      <c r="P3">
        <v>0.32190000000000002</v>
      </c>
      <c r="Q3">
        <v>171</v>
      </c>
      <c r="T3" s="14" t="s">
        <v>389</v>
      </c>
      <c r="U3" s="16">
        <v>1</v>
      </c>
      <c r="W3" s="14" t="s">
        <v>391</v>
      </c>
      <c r="X3" s="16">
        <v>1</v>
      </c>
    </row>
    <row r="4" spans="1:24" x14ac:dyDescent="0.25">
      <c r="A4" t="str">
        <f t="shared" si="0"/>
        <v/>
      </c>
      <c r="B4" t="s">
        <v>37</v>
      </c>
      <c r="D4" t="s">
        <v>37</v>
      </c>
      <c r="E4">
        <f t="shared" si="1"/>
        <v>0.65780000000000005</v>
      </c>
      <c r="F4">
        <v>0.66579999999999995</v>
      </c>
      <c r="O4" t="s">
        <v>37</v>
      </c>
      <c r="P4">
        <v>0.65780000000000005</v>
      </c>
      <c r="T4" s="13" t="s">
        <v>376</v>
      </c>
      <c r="U4" s="15">
        <v>0.96579999999999999</v>
      </c>
      <c r="W4" s="13" t="s">
        <v>362</v>
      </c>
      <c r="X4" s="15">
        <v>0.96519999999999995</v>
      </c>
    </row>
    <row r="5" spans="1:24" ht="15.75" thickBot="1" x14ac:dyDescent="0.3">
      <c r="A5" t="str">
        <f t="shared" si="0"/>
        <v/>
      </c>
      <c r="B5" t="s">
        <v>38</v>
      </c>
      <c r="D5" t="s">
        <v>38</v>
      </c>
      <c r="E5">
        <f t="shared" si="1"/>
        <v>0.83830000000000005</v>
      </c>
      <c r="F5">
        <v>0.75170000000000003</v>
      </c>
      <c r="O5" t="s">
        <v>38</v>
      </c>
      <c r="P5">
        <v>0.83830000000000005</v>
      </c>
      <c r="T5" s="14" t="s">
        <v>390</v>
      </c>
      <c r="U5" s="16">
        <v>2</v>
      </c>
      <c r="W5" s="14" t="s">
        <v>396</v>
      </c>
      <c r="X5" s="16">
        <v>2</v>
      </c>
    </row>
    <row r="6" spans="1:24" x14ac:dyDescent="0.25">
      <c r="A6" t="str">
        <f t="shared" si="0"/>
        <v/>
      </c>
      <c r="B6" t="s">
        <v>39</v>
      </c>
      <c r="D6" t="s">
        <v>39</v>
      </c>
      <c r="E6">
        <f t="shared" si="1"/>
        <v>1.9900000000000001E-2</v>
      </c>
      <c r="F6">
        <v>4.4499999999999998E-2</v>
      </c>
      <c r="O6" t="s">
        <v>39</v>
      </c>
      <c r="P6">
        <v>1.9900000000000001E-2</v>
      </c>
      <c r="T6" s="13" t="s">
        <v>136</v>
      </c>
      <c r="U6" s="17">
        <v>0.96460000000000001</v>
      </c>
      <c r="W6" s="13" t="s">
        <v>281</v>
      </c>
      <c r="X6" s="17">
        <v>0.95750000000000002</v>
      </c>
    </row>
    <row r="7" spans="1:24" ht="15.75" thickBot="1" x14ac:dyDescent="0.3">
      <c r="A7" t="str">
        <f t="shared" si="0"/>
        <v/>
      </c>
      <c r="B7" t="s">
        <v>40</v>
      </c>
      <c r="D7" t="s">
        <v>40</v>
      </c>
      <c r="E7">
        <f t="shared" si="1"/>
        <v>5.3900000000000003E-2</v>
      </c>
      <c r="F7">
        <v>0.10299999999999999</v>
      </c>
      <c r="O7" t="s">
        <v>40</v>
      </c>
      <c r="P7">
        <v>5.3900000000000003E-2</v>
      </c>
      <c r="T7" s="14" t="s">
        <v>391</v>
      </c>
      <c r="U7" s="18">
        <v>3</v>
      </c>
      <c r="W7" s="14" t="s">
        <v>413</v>
      </c>
      <c r="X7" s="18">
        <v>3</v>
      </c>
    </row>
    <row r="8" spans="1:24" x14ac:dyDescent="0.25">
      <c r="A8" t="str">
        <f t="shared" si="0"/>
        <v/>
      </c>
      <c r="B8" t="s">
        <v>41</v>
      </c>
      <c r="D8" t="s">
        <v>41</v>
      </c>
      <c r="E8">
        <f t="shared" si="1"/>
        <v>0.6462</v>
      </c>
      <c r="F8">
        <v>0.4985</v>
      </c>
      <c r="O8" t="s">
        <v>41</v>
      </c>
      <c r="P8">
        <v>0.6462</v>
      </c>
      <c r="T8" s="13" t="s">
        <v>363</v>
      </c>
      <c r="U8" s="19">
        <v>0.96260000000000001</v>
      </c>
      <c r="W8" s="13" t="s">
        <v>363</v>
      </c>
      <c r="X8" s="19">
        <v>0.95599999999999996</v>
      </c>
    </row>
    <row r="9" spans="1:24" ht="15.75" thickBot="1" x14ac:dyDescent="0.3">
      <c r="A9" t="str">
        <f t="shared" si="0"/>
        <v/>
      </c>
      <c r="B9" t="s">
        <v>42</v>
      </c>
      <c r="D9" t="s">
        <v>42</v>
      </c>
      <c r="E9">
        <f t="shared" si="1"/>
        <v>0.16830000000000001</v>
      </c>
      <c r="F9">
        <v>0.23400000000000001</v>
      </c>
      <c r="O9" t="s">
        <v>42</v>
      </c>
      <c r="P9">
        <v>0.16830000000000001</v>
      </c>
      <c r="Q9">
        <v>341</v>
      </c>
      <c r="T9" s="14" t="s">
        <v>392</v>
      </c>
      <c r="U9" s="20">
        <v>4</v>
      </c>
      <c r="W9" s="14" t="s">
        <v>392</v>
      </c>
      <c r="X9" s="20">
        <v>4</v>
      </c>
    </row>
    <row r="10" spans="1:24" x14ac:dyDescent="0.25">
      <c r="A10" t="str">
        <f t="shared" si="0"/>
        <v/>
      </c>
      <c r="B10" t="s">
        <v>43</v>
      </c>
      <c r="D10" t="s">
        <v>43</v>
      </c>
      <c r="E10">
        <f t="shared" si="1"/>
        <v>0.26150000000000001</v>
      </c>
      <c r="F10">
        <v>0.159</v>
      </c>
      <c r="O10" t="s">
        <v>43</v>
      </c>
      <c r="P10">
        <v>0.26150000000000001</v>
      </c>
      <c r="Q10">
        <v>254</v>
      </c>
      <c r="T10" s="13" t="s">
        <v>371</v>
      </c>
      <c r="U10" s="21">
        <v>0.96140000000000003</v>
      </c>
      <c r="W10" s="13" t="s">
        <v>170</v>
      </c>
      <c r="X10" s="21">
        <v>0.95309999999999995</v>
      </c>
    </row>
    <row r="11" spans="1:24" ht="15.75" thickBot="1" x14ac:dyDescent="0.3">
      <c r="A11" t="str">
        <f t="shared" si="0"/>
        <v/>
      </c>
      <c r="B11" t="s">
        <v>44</v>
      </c>
      <c r="D11" t="s">
        <v>44</v>
      </c>
      <c r="E11">
        <f t="shared" si="1"/>
        <v>0.24759999999999999</v>
      </c>
      <c r="F11">
        <v>0.35589999999999999</v>
      </c>
      <c r="O11" t="s">
        <v>44</v>
      </c>
      <c r="P11">
        <v>0.24759999999999999</v>
      </c>
      <c r="Q11">
        <v>267</v>
      </c>
      <c r="T11" s="14" t="s">
        <v>393</v>
      </c>
      <c r="U11" s="22">
        <v>5</v>
      </c>
      <c r="W11" s="14" t="s">
        <v>398</v>
      </c>
      <c r="X11" s="22">
        <v>5</v>
      </c>
    </row>
    <row r="12" spans="1:24" x14ac:dyDescent="0.25">
      <c r="A12" t="str">
        <f t="shared" si="0"/>
        <v/>
      </c>
      <c r="B12" t="s">
        <v>45</v>
      </c>
      <c r="D12" t="s">
        <v>45</v>
      </c>
      <c r="E12">
        <f t="shared" si="1"/>
        <v>0.92569999999999997</v>
      </c>
      <c r="F12">
        <v>0.90629999999999999</v>
      </c>
      <c r="O12" t="s">
        <v>45</v>
      </c>
      <c r="P12">
        <v>0.92569999999999997</v>
      </c>
      <c r="T12" s="13" t="s">
        <v>295</v>
      </c>
      <c r="U12" s="23">
        <v>0.96</v>
      </c>
      <c r="W12" s="13" t="s">
        <v>184</v>
      </c>
      <c r="X12" s="23">
        <v>0.94969999999999999</v>
      </c>
    </row>
    <row r="13" spans="1:24" ht="15.75" thickBot="1" x14ac:dyDescent="0.3">
      <c r="A13" t="str">
        <f t="shared" si="0"/>
        <v/>
      </c>
      <c r="B13" t="s">
        <v>46</v>
      </c>
      <c r="D13" t="s">
        <v>46</v>
      </c>
      <c r="E13">
        <f t="shared" si="1"/>
        <v>0.57599999999999996</v>
      </c>
      <c r="F13">
        <v>0.60260000000000002</v>
      </c>
      <c r="O13" t="s">
        <v>46</v>
      </c>
      <c r="P13">
        <v>0.57599999999999996</v>
      </c>
      <c r="T13" s="14" t="s">
        <v>394</v>
      </c>
      <c r="U13" s="24">
        <v>6</v>
      </c>
      <c r="W13" s="14" t="s">
        <v>400</v>
      </c>
      <c r="X13" s="24">
        <v>6</v>
      </c>
    </row>
    <row r="14" spans="1:24" x14ac:dyDescent="0.25">
      <c r="A14" t="str">
        <f t="shared" si="0"/>
        <v/>
      </c>
      <c r="B14" t="s">
        <v>47</v>
      </c>
      <c r="D14" t="s">
        <v>47</v>
      </c>
      <c r="E14">
        <f t="shared" si="1"/>
        <v>0.80059999999999998</v>
      </c>
      <c r="F14">
        <v>0.83499999999999996</v>
      </c>
      <c r="O14" t="s">
        <v>47</v>
      </c>
      <c r="P14">
        <v>0.80059999999999998</v>
      </c>
      <c r="T14" s="13" t="s">
        <v>123</v>
      </c>
      <c r="U14" s="25">
        <v>0.9597</v>
      </c>
      <c r="W14" s="13" t="s">
        <v>119</v>
      </c>
      <c r="X14" s="25">
        <v>0.9486</v>
      </c>
    </row>
    <row r="15" spans="1:24" ht="15.75" thickBot="1" x14ac:dyDescent="0.3">
      <c r="A15" t="str">
        <f t="shared" si="0"/>
        <v/>
      </c>
      <c r="B15" t="s">
        <v>48</v>
      </c>
      <c r="D15" t="s">
        <v>48</v>
      </c>
      <c r="E15">
        <f t="shared" si="1"/>
        <v>3.3000000000000002E-2</v>
      </c>
      <c r="F15">
        <v>7.4499999999999997E-2</v>
      </c>
      <c r="O15" t="s">
        <v>48</v>
      </c>
      <c r="P15">
        <v>3.3000000000000002E-2</v>
      </c>
      <c r="T15" s="14" t="s">
        <v>395</v>
      </c>
      <c r="U15" s="26">
        <v>7</v>
      </c>
      <c r="W15" s="14" t="s">
        <v>397</v>
      </c>
      <c r="X15" s="26">
        <v>7</v>
      </c>
    </row>
    <row r="16" spans="1:24" x14ac:dyDescent="0.25">
      <c r="A16" t="str">
        <f t="shared" si="0"/>
        <v/>
      </c>
      <c r="B16" t="s">
        <v>49</v>
      </c>
      <c r="D16" t="s">
        <v>49</v>
      </c>
      <c r="E16">
        <f t="shared" si="1"/>
        <v>0.53049999999999997</v>
      </c>
      <c r="F16">
        <v>0.67530000000000001</v>
      </c>
      <c r="O16" t="s">
        <v>49</v>
      </c>
      <c r="P16">
        <v>0.53049999999999997</v>
      </c>
      <c r="T16" s="13" t="s">
        <v>268</v>
      </c>
      <c r="U16" s="27">
        <v>0.95820000000000005</v>
      </c>
      <c r="W16" s="13" t="s">
        <v>166</v>
      </c>
      <c r="X16" s="27">
        <v>0.94340000000000002</v>
      </c>
    </row>
    <row r="17" spans="1:24" ht="15.75" thickBot="1" x14ac:dyDescent="0.3">
      <c r="A17" t="str">
        <f t="shared" si="0"/>
        <v/>
      </c>
      <c r="B17" t="s">
        <v>50</v>
      </c>
      <c r="D17" t="s">
        <v>50</v>
      </c>
      <c r="E17">
        <f t="shared" si="1"/>
        <v>0.29920000000000002</v>
      </c>
      <c r="F17">
        <v>0.33800000000000002</v>
      </c>
      <c r="O17" t="s">
        <v>50</v>
      </c>
      <c r="P17">
        <v>0.29920000000000002</v>
      </c>
      <c r="Q17">
        <v>210</v>
      </c>
      <c r="T17" s="14" t="s">
        <v>393</v>
      </c>
      <c r="U17" s="28">
        <v>8</v>
      </c>
      <c r="W17" s="14" t="s">
        <v>401</v>
      </c>
      <c r="X17" s="28">
        <v>8</v>
      </c>
    </row>
    <row r="18" spans="1:24" x14ac:dyDescent="0.25">
      <c r="A18" t="str">
        <f t="shared" si="0"/>
        <v/>
      </c>
      <c r="B18" t="s">
        <v>51</v>
      </c>
      <c r="D18" t="s">
        <v>51</v>
      </c>
      <c r="E18">
        <f t="shared" si="1"/>
        <v>0.73080000000000001</v>
      </c>
      <c r="F18">
        <v>0.74039999999999995</v>
      </c>
      <c r="O18" t="s">
        <v>51</v>
      </c>
      <c r="P18">
        <v>0.73080000000000001</v>
      </c>
      <c r="T18" s="13" t="s">
        <v>362</v>
      </c>
      <c r="U18" s="29">
        <v>0.95750000000000002</v>
      </c>
      <c r="W18" s="13" t="s">
        <v>106</v>
      </c>
      <c r="X18" s="29">
        <v>0.93989999999999996</v>
      </c>
    </row>
    <row r="19" spans="1:24" ht="15.75" thickBot="1" x14ac:dyDescent="0.3">
      <c r="A19" t="str">
        <f t="shared" si="0"/>
        <v/>
      </c>
      <c r="B19" t="s">
        <v>52</v>
      </c>
      <c r="D19" t="s">
        <v>52</v>
      </c>
      <c r="E19">
        <f t="shared" si="1"/>
        <v>0.20610000000000001</v>
      </c>
      <c r="F19">
        <v>0.2281</v>
      </c>
      <c r="O19" t="s">
        <v>52</v>
      </c>
      <c r="P19">
        <v>0.20610000000000001</v>
      </c>
      <c r="Q19">
        <v>302</v>
      </c>
      <c r="T19" s="14" t="s">
        <v>396</v>
      </c>
      <c r="U19" s="30">
        <v>9</v>
      </c>
      <c r="W19" s="14" t="s">
        <v>400</v>
      </c>
      <c r="X19" s="30">
        <v>9</v>
      </c>
    </row>
    <row r="20" spans="1:24" x14ac:dyDescent="0.25">
      <c r="A20" t="str">
        <f t="shared" si="0"/>
        <v/>
      </c>
      <c r="B20" t="s">
        <v>53</v>
      </c>
      <c r="D20" t="s">
        <v>53</v>
      </c>
      <c r="E20">
        <f t="shared" si="1"/>
        <v>0.54600000000000004</v>
      </c>
      <c r="F20">
        <v>0.40970000000000001</v>
      </c>
      <c r="O20" t="s">
        <v>53</v>
      </c>
      <c r="P20">
        <v>0.54600000000000004</v>
      </c>
      <c r="T20" s="13" t="s">
        <v>119</v>
      </c>
      <c r="U20" s="31">
        <v>0.95630000000000004</v>
      </c>
      <c r="W20" s="13" t="s">
        <v>371</v>
      </c>
      <c r="X20" s="31">
        <v>0.93640000000000001</v>
      </c>
    </row>
    <row r="21" spans="1:24" ht="15.75" thickBot="1" x14ac:dyDescent="0.3">
      <c r="A21" t="str">
        <f t="shared" si="0"/>
        <v/>
      </c>
      <c r="B21" t="s">
        <v>54</v>
      </c>
      <c r="D21" t="s">
        <v>54</v>
      </c>
      <c r="E21">
        <f t="shared" si="1"/>
        <v>0.92830000000000001</v>
      </c>
      <c r="F21">
        <v>0.93389999999999995</v>
      </c>
      <c r="O21" t="s">
        <v>54</v>
      </c>
      <c r="P21">
        <v>0.92830000000000001</v>
      </c>
      <c r="T21" s="14" t="s">
        <v>397</v>
      </c>
      <c r="U21" s="32">
        <v>10</v>
      </c>
      <c r="W21" s="14" t="s">
        <v>393</v>
      </c>
      <c r="X21" s="32">
        <v>10</v>
      </c>
    </row>
    <row r="22" spans="1:24" x14ac:dyDescent="0.25">
      <c r="A22" t="str">
        <f t="shared" si="0"/>
        <v/>
      </c>
      <c r="B22" t="s">
        <v>55</v>
      </c>
      <c r="D22" t="s">
        <v>55</v>
      </c>
      <c r="E22">
        <f t="shared" si="1"/>
        <v>0.67059999999999997</v>
      </c>
      <c r="F22">
        <v>0.60489999999999999</v>
      </c>
      <c r="O22" t="s">
        <v>55</v>
      </c>
      <c r="P22">
        <v>0.67059999999999997</v>
      </c>
      <c r="T22" s="13" t="s">
        <v>170</v>
      </c>
      <c r="U22" s="33">
        <v>0.95589999999999997</v>
      </c>
      <c r="W22" s="13" t="s">
        <v>202</v>
      </c>
      <c r="X22" s="33">
        <v>0.93500000000000005</v>
      </c>
    </row>
    <row r="23" spans="1:24" ht="15.75" thickBot="1" x14ac:dyDescent="0.3">
      <c r="A23" t="str">
        <f t="shared" si="0"/>
        <v/>
      </c>
      <c r="B23" t="s">
        <v>56</v>
      </c>
      <c r="D23" t="s">
        <v>56</v>
      </c>
      <c r="E23">
        <f t="shared" si="1"/>
        <v>9.8799999999999999E-2</v>
      </c>
      <c r="F23">
        <v>0.12989999999999999</v>
      </c>
      <c r="O23" t="s">
        <v>56</v>
      </c>
      <c r="P23">
        <v>9.8799999999999999E-2</v>
      </c>
      <c r="T23" s="14" t="s">
        <v>398</v>
      </c>
      <c r="U23" s="34">
        <v>11</v>
      </c>
      <c r="W23" s="14" t="s">
        <v>409</v>
      </c>
      <c r="X23" s="34">
        <v>11</v>
      </c>
    </row>
    <row r="24" spans="1:24" x14ac:dyDescent="0.25">
      <c r="A24" t="str">
        <f t="shared" si="0"/>
        <v/>
      </c>
      <c r="B24" t="s">
        <v>57</v>
      </c>
      <c r="D24" t="s">
        <v>57</v>
      </c>
      <c r="E24">
        <f t="shared" si="1"/>
        <v>0.14580000000000001</v>
      </c>
      <c r="F24">
        <v>0.21529999999999999</v>
      </c>
      <c r="O24" t="s">
        <v>57</v>
      </c>
      <c r="P24">
        <v>0.14580000000000001</v>
      </c>
      <c r="T24" s="13" t="s">
        <v>255</v>
      </c>
      <c r="U24" s="35">
        <v>0.95479999999999998</v>
      </c>
      <c r="W24" s="13" t="s">
        <v>252</v>
      </c>
      <c r="X24" s="35">
        <v>0.93300000000000005</v>
      </c>
    </row>
    <row r="25" spans="1:24" ht="15.75" thickBot="1" x14ac:dyDescent="0.3">
      <c r="A25" t="str">
        <f t="shared" si="0"/>
        <v/>
      </c>
      <c r="B25" t="s">
        <v>58</v>
      </c>
      <c r="D25" t="s">
        <v>58</v>
      </c>
      <c r="E25">
        <f t="shared" si="1"/>
        <v>0.7409</v>
      </c>
      <c r="F25">
        <v>0.66169999999999995</v>
      </c>
      <c r="O25" t="s">
        <v>58</v>
      </c>
      <c r="P25">
        <v>0.7409</v>
      </c>
      <c r="T25" s="14" t="s">
        <v>399</v>
      </c>
      <c r="U25" s="36">
        <v>12</v>
      </c>
      <c r="W25" s="14" t="s">
        <v>408</v>
      </c>
      <c r="X25" s="36">
        <v>12</v>
      </c>
    </row>
    <row r="26" spans="1:24" x14ac:dyDescent="0.25">
      <c r="A26" t="str">
        <f t="shared" si="0"/>
        <v/>
      </c>
      <c r="B26" t="s">
        <v>59</v>
      </c>
      <c r="D26" t="s">
        <v>59</v>
      </c>
      <c r="E26">
        <f t="shared" si="1"/>
        <v>0.51570000000000005</v>
      </c>
      <c r="F26">
        <v>0.58220000000000005</v>
      </c>
      <c r="O26" t="s">
        <v>59</v>
      </c>
      <c r="P26">
        <v>0.51570000000000005</v>
      </c>
      <c r="T26" s="13" t="s">
        <v>184</v>
      </c>
      <c r="U26" s="37">
        <v>0.95320000000000005</v>
      </c>
      <c r="W26" s="13" t="s">
        <v>54</v>
      </c>
      <c r="X26" s="37">
        <v>0.92830000000000001</v>
      </c>
    </row>
    <row r="27" spans="1:24" ht="15.75" thickBot="1" x14ac:dyDescent="0.3">
      <c r="A27" t="str">
        <f t="shared" si="0"/>
        <v/>
      </c>
      <c r="B27" t="s">
        <v>60</v>
      </c>
      <c r="D27" t="s">
        <v>60</v>
      </c>
      <c r="E27">
        <f t="shared" si="1"/>
        <v>0.48559999999999998</v>
      </c>
      <c r="F27">
        <v>0.42799999999999999</v>
      </c>
      <c r="O27" t="s">
        <v>60</v>
      </c>
      <c r="P27">
        <v>0.48559999999999998</v>
      </c>
      <c r="T27" s="14" t="s">
        <v>400</v>
      </c>
      <c r="U27" s="38">
        <v>13</v>
      </c>
      <c r="W27" s="14" t="s">
        <v>404</v>
      </c>
      <c r="X27" s="38">
        <v>13</v>
      </c>
    </row>
    <row r="28" spans="1:24" x14ac:dyDescent="0.25">
      <c r="A28" t="str">
        <f t="shared" si="0"/>
        <v/>
      </c>
      <c r="B28" t="s">
        <v>61</v>
      </c>
      <c r="D28" t="s">
        <v>61</v>
      </c>
      <c r="E28">
        <f t="shared" si="1"/>
        <v>0.3901</v>
      </c>
      <c r="F28">
        <v>0.28899999999999998</v>
      </c>
      <c r="O28" t="s">
        <v>61</v>
      </c>
      <c r="P28">
        <v>0.3901</v>
      </c>
      <c r="Q28">
        <v>107</v>
      </c>
      <c r="T28" s="13" t="s">
        <v>106</v>
      </c>
      <c r="U28" s="39">
        <v>0.94620000000000004</v>
      </c>
      <c r="W28" s="13" t="s">
        <v>231</v>
      </c>
      <c r="X28" s="39">
        <v>0.92810000000000004</v>
      </c>
    </row>
    <row r="29" spans="1:24" ht="15.75" thickBot="1" x14ac:dyDescent="0.3">
      <c r="A29" t="str">
        <f t="shared" si="0"/>
        <v/>
      </c>
      <c r="B29" t="s">
        <v>62</v>
      </c>
      <c r="D29" t="s">
        <v>62</v>
      </c>
      <c r="E29">
        <f t="shared" si="1"/>
        <v>0.26290000000000002</v>
      </c>
      <c r="F29">
        <v>0.39750000000000002</v>
      </c>
      <c r="O29" t="s">
        <v>62</v>
      </c>
      <c r="P29">
        <v>0.26290000000000002</v>
      </c>
      <c r="Q29">
        <v>252</v>
      </c>
      <c r="T29" s="14" t="s">
        <v>400</v>
      </c>
      <c r="U29" s="40">
        <v>14</v>
      </c>
      <c r="W29" s="14" t="s">
        <v>389</v>
      </c>
      <c r="X29" s="40">
        <v>14</v>
      </c>
    </row>
    <row r="30" spans="1:24" x14ac:dyDescent="0.25">
      <c r="A30" t="str">
        <f t="shared" si="0"/>
        <v/>
      </c>
      <c r="B30" t="s">
        <v>63</v>
      </c>
      <c r="D30" t="s">
        <v>63</v>
      </c>
      <c r="E30">
        <f t="shared" si="1"/>
        <v>0.31590000000000001</v>
      </c>
      <c r="F30">
        <v>0.2074</v>
      </c>
      <c r="O30" t="s">
        <v>63</v>
      </c>
      <c r="P30">
        <v>0.31590000000000001</v>
      </c>
      <c r="Q30">
        <v>180</v>
      </c>
      <c r="T30" s="13" t="s">
        <v>166</v>
      </c>
      <c r="U30" s="41">
        <v>0.9415</v>
      </c>
      <c r="W30" s="13" t="s">
        <v>247</v>
      </c>
      <c r="X30" s="41">
        <v>0.92720000000000002</v>
      </c>
    </row>
    <row r="31" spans="1:24" ht="15.75" thickBot="1" x14ac:dyDescent="0.3">
      <c r="A31" t="str">
        <f t="shared" si="0"/>
        <v/>
      </c>
      <c r="B31" t="s">
        <v>64</v>
      </c>
      <c r="D31" t="s">
        <v>64</v>
      </c>
      <c r="E31">
        <f t="shared" si="1"/>
        <v>0.20580000000000001</v>
      </c>
      <c r="F31">
        <v>0.28010000000000002</v>
      </c>
      <c r="O31" t="s">
        <v>64</v>
      </c>
      <c r="P31">
        <v>0.20580000000000001</v>
      </c>
      <c r="Q31">
        <v>306</v>
      </c>
      <c r="T31" s="14" t="s">
        <v>401</v>
      </c>
      <c r="U31" s="42">
        <v>15</v>
      </c>
      <c r="W31" s="14" t="s">
        <v>392</v>
      </c>
      <c r="X31" s="42">
        <v>15</v>
      </c>
    </row>
    <row r="32" spans="1:24" x14ac:dyDescent="0.25">
      <c r="A32" t="str">
        <f t="shared" si="0"/>
        <v/>
      </c>
      <c r="B32" t="s">
        <v>65</v>
      </c>
      <c r="D32" t="s">
        <v>65</v>
      </c>
      <c r="E32">
        <f t="shared" si="1"/>
        <v>0.68130000000000002</v>
      </c>
      <c r="F32">
        <v>0.73799999999999999</v>
      </c>
      <c r="O32" t="s">
        <v>65</v>
      </c>
      <c r="P32">
        <v>0.68130000000000002</v>
      </c>
      <c r="T32" s="13" t="s">
        <v>379</v>
      </c>
      <c r="U32" s="43">
        <v>0.94069999999999998</v>
      </c>
      <c r="W32" s="13" t="s">
        <v>45</v>
      </c>
      <c r="X32" s="43">
        <v>0.92569999999999997</v>
      </c>
    </row>
    <row r="33" spans="1:24" ht="15.75" thickBot="1" x14ac:dyDescent="0.3">
      <c r="A33" t="str">
        <f t="shared" si="0"/>
        <v/>
      </c>
      <c r="B33" t="s">
        <v>66</v>
      </c>
      <c r="D33" t="s">
        <v>66</v>
      </c>
      <c r="E33">
        <f t="shared" si="1"/>
        <v>0.52039999999999997</v>
      </c>
      <c r="F33">
        <v>0.52749999999999997</v>
      </c>
      <c r="O33" t="s">
        <v>66</v>
      </c>
      <c r="P33">
        <v>0.52039999999999997</v>
      </c>
      <c r="T33" s="14" t="s">
        <v>402</v>
      </c>
      <c r="U33" s="44">
        <v>16</v>
      </c>
      <c r="W33" s="14" t="s">
        <v>410</v>
      </c>
      <c r="X33" s="44">
        <v>16</v>
      </c>
    </row>
    <row r="34" spans="1:24" x14ac:dyDescent="0.25">
      <c r="A34" t="str">
        <f t="shared" si="0"/>
        <v/>
      </c>
      <c r="B34" t="s">
        <v>67</v>
      </c>
      <c r="D34" t="s">
        <v>67</v>
      </c>
      <c r="E34">
        <f t="shared" si="1"/>
        <v>0.88749999999999996</v>
      </c>
      <c r="F34">
        <v>0.91339999999999999</v>
      </c>
      <c r="O34" t="s">
        <v>67</v>
      </c>
      <c r="P34">
        <v>0.88749999999999996</v>
      </c>
      <c r="T34" s="13" t="s">
        <v>83</v>
      </c>
      <c r="U34" s="45">
        <v>0.93700000000000006</v>
      </c>
      <c r="W34" s="13" t="s">
        <v>83</v>
      </c>
      <c r="X34" s="45">
        <v>0.9123</v>
      </c>
    </row>
    <row r="35" spans="1:24" ht="15.75" thickBot="1" x14ac:dyDescent="0.3">
      <c r="A35" t="str">
        <f t="shared" si="0"/>
        <v/>
      </c>
      <c r="B35" t="s">
        <v>68</v>
      </c>
      <c r="D35" t="s">
        <v>68</v>
      </c>
      <c r="E35">
        <f t="shared" si="1"/>
        <v>0.6875</v>
      </c>
      <c r="F35">
        <v>0.78490000000000004</v>
      </c>
      <c r="O35" t="s">
        <v>68</v>
      </c>
      <c r="P35">
        <v>0.6875</v>
      </c>
      <c r="T35" s="14" t="s">
        <v>403</v>
      </c>
      <c r="U35" s="46">
        <v>17</v>
      </c>
      <c r="W35" s="14" t="s">
        <v>403</v>
      </c>
      <c r="X35" s="46">
        <v>17</v>
      </c>
    </row>
    <row r="36" spans="1:24" x14ac:dyDescent="0.25">
      <c r="A36" t="str">
        <f t="shared" si="0"/>
        <v/>
      </c>
      <c r="B36" t="s">
        <v>69</v>
      </c>
      <c r="D36" t="s">
        <v>69</v>
      </c>
      <c r="E36">
        <f t="shared" si="1"/>
        <v>0.307</v>
      </c>
      <c r="F36">
        <v>0.1799</v>
      </c>
      <c r="O36" t="s">
        <v>69</v>
      </c>
      <c r="P36">
        <v>0.307</v>
      </c>
      <c r="Q36">
        <v>196</v>
      </c>
      <c r="T36" s="13" t="s">
        <v>54</v>
      </c>
      <c r="U36" s="47">
        <v>0.93389999999999995</v>
      </c>
      <c r="W36" s="13" t="s">
        <v>341</v>
      </c>
      <c r="X36" s="47">
        <v>0.91149999999999998</v>
      </c>
    </row>
    <row r="37" spans="1:24" ht="15.75" thickBot="1" x14ac:dyDescent="0.3">
      <c r="A37" t="str">
        <f t="shared" si="0"/>
        <v/>
      </c>
      <c r="B37" t="s">
        <v>70</v>
      </c>
      <c r="D37" t="s">
        <v>70</v>
      </c>
      <c r="E37">
        <f t="shared" si="1"/>
        <v>0.68240000000000001</v>
      </c>
      <c r="F37">
        <v>0.63619999999999999</v>
      </c>
      <c r="O37" t="s">
        <v>70</v>
      </c>
      <c r="P37">
        <v>0.68240000000000001</v>
      </c>
      <c r="T37" s="14" t="s">
        <v>404</v>
      </c>
      <c r="U37" s="48">
        <v>18</v>
      </c>
      <c r="W37" s="14" t="s">
        <v>404</v>
      </c>
      <c r="X37" s="48">
        <v>18</v>
      </c>
    </row>
    <row r="38" spans="1:24" x14ac:dyDescent="0.25">
      <c r="A38" t="str">
        <f t="shared" si="0"/>
        <v/>
      </c>
      <c r="B38" t="s">
        <v>71</v>
      </c>
      <c r="D38" t="s">
        <v>71</v>
      </c>
      <c r="E38">
        <f t="shared" si="1"/>
        <v>0.31009999999999999</v>
      </c>
      <c r="F38">
        <v>0.3044</v>
      </c>
      <c r="O38" t="s">
        <v>71</v>
      </c>
      <c r="P38">
        <v>0.31009999999999999</v>
      </c>
      <c r="Q38">
        <v>191</v>
      </c>
      <c r="T38" s="13" t="s">
        <v>160</v>
      </c>
      <c r="U38" s="49">
        <v>0.93289999999999995</v>
      </c>
      <c r="W38" s="13" t="s">
        <v>295</v>
      </c>
      <c r="X38" s="49">
        <v>0.9083</v>
      </c>
    </row>
    <row r="39" spans="1:24" ht="15.75" thickBot="1" x14ac:dyDescent="0.3">
      <c r="A39" t="str">
        <f t="shared" si="0"/>
        <v/>
      </c>
      <c r="B39" t="s">
        <v>72</v>
      </c>
      <c r="D39" t="s">
        <v>72</v>
      </c>
      <c r="E39">
        <f t="shared" si="1"/>
        <v>0.28199999999999997</v>
      </c>
      <c r="F39">
        <v>0.2117</v>
      </c>
      <c r="O39" t="s">
        <v>72</v>
      </c>
      <c r="P39">
        <v>0.28199999999999997</v>
      </c>
      <c r="Q39">
        <v>238</v>
      </c>
      <c r="T39" s="14" t="s">
        <v>392</v>
      </c>
      <c r="U39" s="50">
        <v>19</v>
      </c>
      <c r="W39" s="14" t="s">
        <v>394</v>
      </c>
      <c r="X39" s="50">
        <v>19</v>
      </c>
    </row>
    <row r="40" spans="1:24" x14ac:dyDescent="0.25">
      <c r="A40" t="str">
        <f t="shared" si="0"/>
        <v/>
      </c>
      <c r="B40" t="s">
        <v>73</v>
      </c>
      <c r="D40" t="s">
        <v>73</v>
      </c>
      <c r="E40">
        <f t="shared" si="1"/>
        <v>0.70589999999999997</v>
      </c>
      <c r="F40">
        <v>0.84409999999999996</v>
      </c>
      <c r="O40" t="s">
        <v>73</v>
      </c>
      <c r="P40">
        <v>0.70589999999999997</v>
      </c>
      <c r="T40" s="13" t="s">
        <v>297</v>
      </c>
      <c r="U40" s="51">
        <v>0.92159999999999997</v>
      </c>
      <c r="W40" s="13" t="s">
        <v>160</v>
      </c>
      <c r="X40" s="51">
        <v>0.90759999999999996</v>
      </c>
    </row>
    <row r="41" spans="1:24" ht="15.75" thickBot="1" x14ac:dyDescent="0.3">
      <c r="A41" t="str">
        <f t="shared" si="0"/>
        <v/>
      </c>
      <c r="B41" t="s">
        <v>74</v>
      </c>
      <c r="D41" t="s">
        <v>74</v>
      </c>
      <c r="E41">
        <f t="shared" si="1"/>
        <v>0.31159999999999999</v>
      </c>
      <c r="F41">
        <v>0.20760000000000001</v>
      </c>
      <c r="O41" t="s">
        <v>74</v>
      </c>
      <c r="P41">
        <v>0.31159999999999999</v>
      </c>
      <c r="Q41">
        <v>187</v>
      </c>
      <c r="T41" s="14" t="s">
        <v>405</v>
      </c>
      <c r="U41" s="52">
        <v>20</v>
      </c>
      <c r="W41" s="14" t="s">
        <v>392</v>
      </c>
      <c r="X41" s="52">
        <v>20</v>
      </c>
    </row>
    <row r="42" spans="1:24" x14ac:dyDescent="0.25">
      <c r="A42" t="str">
        <f t="shared" si="0"/>
        <v/>
      </c>
      <c r="B42" t="s">
        <v>75</v>
      </c>
      <c r="D42" t="s">
        <v>75</v>
      </c>
      <c r="E42">
        <f t="shared" si="1"/>
        <v>0.50600000000000001</v>
      </c>
      <c r="F42">
        <v>0.36020000000000002</v>
      </c>
      <c r="O42" t="s">
        <v>75</v>
      </c>
      <c r="P42">
        <v>0.50600000000000001</v>
      </c>
      <c r="T42" s="13" t="s">
        <v>367</v>
      </c>
      <c r="U42" s="53">
        <v>0.91849999999999998</v>
      </c>
      <c r="W42" s="13" t="s">
        <v>95</v>
      </c>
      <c r="X42" s="53">
        <v>0.90480000000000005</v>
      </c>
    </row>
    <row r="43" spans="1:24" ht="15.75" thickBot="1" x14ac:dyDescent="0.3">
      <c r="A43" t="str">
        <f t="shared" si="0"/>
        <v/>
      </c>
      <c r="B43" t="s">
        <v>76</v>
      </c>
      <c r="D43" t="s">
        <v>76</v>
      </c>
      <c r="E43">
        <f t="shared" si="1"/>
        <v>0.16200000000000001</v>
      </c>
      <c r="F43">
        <v>0.24779999999999999</v>
      </c>
      <c r="O43" t="s">
        <v>76</v>
      </c>
      <c r="P43">
        <v>0.16200000000000001</v>
      </c>
      <c r="Q43">
        <v>345</v>
      </c>
      <c r="T43" s="14" t="s">
        <v>406</v>
      </c>
      <c r="U43" s="54">
        <v>21</v>
      </c>
      <c r="W43" s="14" t="s">
        <v>394</v>
      </c>
      <c r="X43" s="54">
        <v>21</v>
      </c>
    </row>
    <row r="44" spans="1:24" x14ac:dyDescent="0.25">
      <c r="A44" t="str">
        <f t="shared" si="0"/>
        <v/>
      </c>
      <c r="B44" t="s">
        <v>77</v>
      </c>
      <c r="D44" t="s">
        <v>77</v>
      </c>
      <c r="E44">
        <f t="shared" si="1"/>
        <v>8.14E-2</v>
      </c>
      <c r="F44">
        <v>0.11269999999999999</v>
      </c>
      <c r="O44" t="s">
        <v>77</v>
      </c>
      <c r="P44">
        <v>8.14E-2</v>
      </c>
      <c r="T44" s="427" t="s">
        <v>316</v>
      </c>
      <c r="U44" s="55">
        <v>0.9173</v>
      </c>
      <c r="W44" s="13" t="s">
        <v>379</v>
      </c>
      <c r="X44" s="55">
        <v>0.90459999999999996</v>
      </c>
    </row>
    <row r="45" spans="1:24" ht="15.75" thickBot="1" x14ac:dyDescent="0.3">
      <c r="A45" t="str">
        <f t="shared" si="0"/>
        <v/>
      </c>
      <c r="B45" t="s">
        <v>78</v>
      </c>
      <c r="D45" t="s">
        <v>78</v>
      </c>
      <c r="E45">
        <f t="shared" si="1"/>
        <v>0.3644</v>
      </c>
      <c r="F45">
        <v>0.2883</v>
      </c>
      <c r="O45" t="s">
        <v>78</v>
      </c>
      <c r="P45">
        <v>0.3644</v>
      </c>
      <c r="Q45">
        <v>128</v>
      </c>
      <c r="T45" s="428"/>
      <c r="U45" s="56">
        <v>22</v>
      </c>
      <c r="W45" s="14" t="s">
        <v>402</v>
      </c>
      <c r="X45" s="56">
        <v>22</v>
      </c>
    </row>
    <row r="46" spans="1:24" x14ac:dyDescent="0.25">
      <c r="A46" t="str">
        <f t="shared" si="0"/>
        <v/>
      </c>
      <c r="B46" t="s">
        <v>79</v>
      </c>
      <c r="D46" t="s">
        <v>79</v>
      </c>
      <c r="E46">
        <f t="shared" si="1"/>
        <v>0.2084</v>
      </c>
      <c r="F46">
        <v>0.17910000000000001</v>
      </c>
      <c r="O46" t="s">
        <v>79</v>
      </c>
      <c r="P46">
        <v>0.2084</v>
      </c>
      <c r="Q46">
        <v>298</v>
      </c>
      <c r="T46" s="13" t="s">
        <v>247</v>
      </c>
      <c r="U46" s="57">
        <v>0.91620000000000001</v>
      </c>
      <c r="W46" s="13" t="s">
        <v>271</v>
      </c>
      <c r="X46" s="57">
        <v>0.90110000000000001</v>
      </c>
    </row>
    <row r="47" spans="1:24" ht="15.75" thickBot="1" x14ac:dyDescent="0.3">
      <c r="A47" t="str">
        <f t="shared" si="0"/>
        <v/>
      </c>
      <c r="B47" t="s">
        <v>80</v>
      </c>
      <c r="D47" t="s">
        <v>80</v>
      </c>
      <c r="E47">
        <f t="shared" si="1"/>
        <v>0.28770000000000001</v>
      </c>
      <c r="F47">
        <v>0.41699999999999998</v>
      </c>
      <c r="O47" t="s">
        <v>80</v>
      </c>
      <c r="P47">
        <v>0.28770000000000001</v>
      </c>
      <c r="Q47">
        <v>227</v>
      </c>
      <c r="T47" s="14" t="s">
        <v>392</v>
      </c>
      <c r="U47" s="58">
        <v>23</v>
      </c>
      <c r="W47" s="14" t="s">
        <v>421</v>
      </c>
      <c r="X47" s="58">
        <v>23</v>
      </c>
    </row>
    <row r="48" spans="1:24" x14ac:dyDescent="0.25">
      <c r="A48" t="str">
        <f t="shared" si="0"/>
        <v/>
      </c>
      <c r="B48" t="s">
        <v>81</v>
      </c>
      <c r="D48" t="s">
        <v>81</v>
      </c>
      <c r="E48">
        <f t="shared" si="1"/>
        <v>0.63270000000000004</v>
      </c>
      <c r="F48">
        <v>0.67979999999999996</v>
      </c>
      <c r="O48" t="s">
        <v>81</v>
      </c>
      <c r="P48">
        <v>0.63270000000000004</v>
      </c>
      <c r="T48" s="13" t="s">
        <v>341</v>
      </c>
      <c r="U48" s="59">
        <v>0.91469999999999996</v>
      </c>
      <c r="W48" s="13" t="s">
        <v>268</v>
      </c>
      <c r="X48" s="59">
        <v>0.89859999999999995</v>
      </c>
    </row>
    <row r="49" spans="1:24" ht="15.75" thickBot="1" x14ac:dyDescent="0.3">
      <c r="A49" t="str">
        <f t="shared" si="0"/>
        <v/>
      </c>
      <c r="B49" t="s">
        <v>82</v>
      </c>
      <c r="D49" t="s">
        <v>82</v>
      </c>
      <c r="E49">
        <f t="shared" si="1"/>
        <v>0.12</v>
      </c>
      <c r="F49">
        <v>7.3599999999999999E-2</v>
      </c>
      <c r="O49" t="s">
        <v>82</v>
      </c>
      <c r="P49">
        <v>0.12</v>
      </c>
      <c r="T49" s="14" t="s">
        <v>404</v>
      </c>
      <c r="U49" s="60">
        <v>24</v>
      </c>
      <c r="W49" s="14" t="s">
        <v>393</v>
      </c>
      <c r="X49" s="60">
        <v>24</v>
      </c>
    </row>
    <row r="50" spans="1:24" x14ac:dyDescent="0.25">
      <c r="A50" t="str">
        <f t="shared" si="0"/>
        <v/>
      </c>
      <c r="B50" t="s">
        <v>83</v>
      </c>
      <c r="D50" t="s">
        <v>83</v>
      </c>
      <c r="E50">
        <f t="shared" si="1"/>
        <v>0.9123</v>
      </c>
      <c r="F50">
        <v>0.93700000000000006</v>
      </c>
      <c r="O50" t="s">
        <v>83</v>
      </c>
      <c r="P50">
        <v>0.9123</v>
      </c>
      <c r="T50" s="13" t="s">
        <v>67</v>
      </c>
      <c r="U50" s="61">
        <v>0.91339999999999999</v>
      </c>
      <c r="W50" s="13" t="s">
        <v>376</v>
      </c>
      <c r="X50" s="61">
        <v>0.89490000000000003</v>
      </c>
    </row>
    <row r="51" spans="1:24" ht="15.75" thickBot="1" x14ac:dyDescent="0.3">
      <c r="A51" t="str">
        <f t="shared" si="0"/>
        <v/>
      </c>
      <c r="B51" t="s">
        <v>84</v>
      </c>
      <c r="D51" t="s">
        <v>84</v>
      </c>
      <c r="E51">
        <f t="shared" si="1"/>
        <v>0.82689999999999997</v>
      </c>
      <c r="F51">
        <v>0.88190000000000002</v>
      </c>
      <c r="O51" t="s">
        <v>84</v>
      </c>
      <c r="P51">
        <v>0.82689999999999997</v>
      </c>
      <c r="T51" s="14" t="s">
        <v>393</v>
      </c>
      <c r="U51" s="62">
        <v>25</v>
      </c>
      <c r="W51" s="14" t="s">
        <v>390</v>
      </c>
      <c r="X51" s="62">
        <v>25</v>
      </c>
    </row>
    <row r="52" spans="1:24" ht="15.75" thickBot="1" x14ac:dyDescent="0.3">
      <c r="A52" t="str">
        <f t="shared" si="0"/>
        <v/>
      </c>
      <c r="B52" t="s">
        <v>85</v>
      </c>
      <c r="D52" t="s">
        <v>85</v>
      </c>
      <c r="E52">
        <f t="shared" si="1"/>
        <v>0.21279999999999999</v>
      </c>
      <c r="F52">
        <v>0.4637</v>
      </c>
      <c r="O52" t="s">
        <v>85</v>
      </c>
      <c r="P52">
        <v>0.21279999999999999</v>
      </c>
      <c r="Q52">
        <v>296</v>
      </c>
      <c r="T52" s="63" t="s">
        <v>23</v>
      </c>
      <c r="U52" s="64" t="s">
        <v>407</v>
      </c>
      <c r="W52" s="63" t="s">
        <v>23</v>
      </c>
      <c r="X52" s="64" t="s">
        <v>407</v>
      </c>
    </row>
    <row r="53" spans="1:24" x14ac:dyDescent="0.25">
      <c r="A53" t="str">
        <f t="shared" si="0"/>
        <v/>
      </c>
      <c r="B53" t="s">
        <v>86</v>
      </c>
      <c r="D53" t="s">
        <v>86</v>
      </c>
      <c r="E53">
        <f t="shared" si="1"/>
        <v>0.28470000000000001</v>
      </c>
      <c r="F53">
        <v>0.52449999999999997</v>
      </c>
      <c r="O53" t="s">
        <v>86</v>
      </c>
      <c r="P53">
        <v>0.28470000000000001</v>
      </c>
      <c r="Q53">
        <v>233</v>
      </c>
      <c r="T53" s="13" t="s">
        <v>192</v>
      </c>
      <c r="U53" s="65">
        <v>0.91339999999999999</v>
      </c>
      <c r="W53" s="13" t="s">
        <v>167</v>
      </c>
      <c r="X53" s="65">
        <v>0.89249999999999996</v>
      </c>
    </row>
    <row r="54" spans="1:24" ht="15.75" thickBot="1" x14ac:dyDescent="0.3">
      <c r="A54" t="str">
        <f t="shared" si="0"/>
        <v/>
      </c>
      <c r="B54" t="s">
        <v>87</v>
      </c>
      <c r="D54" t="s">
        <v>87</v>
      </c>
      <c r="E54">
        <f t="shared" si="1"/>
        <v>0.2838</v>
      </c>
      <c r="F54">
        <v>0.16200000000000001</v>
      </c>
      <c r="O54" t="s">
        <v>87</v>
      </c>
      <c r="P54">
        <v>0.2838</v>
      </c>
      <c r="Q54">
        <v>235</v>
      </c>
      <c r="T54" s="14" t="s">
        <v>408</v>
      </c>
      <c r="U54" s="66">
        <v>26</v>
      </c>
      <c r="W54" s="14" t="s">
        <v>417</v>
      </c>
      <c r="X54" s="66">
        <v>26</v>
      </c>
    </row>
    <row r="55" spans="1:24" x14ac:dyDescent="0.25">
      <c r="A55" t="str">
        <f t="shared" si="0"/>
        <v/>
      </c>
      <c r="B55" t="s">
        <v>88</v>
      </c>
      <c r="D55" t="s">
        <v>88</v>
      </c>
      <c r="E55">
        <f t="shared" si="1"/>
        <v>0.69740000000000002</v>
      </c>
      <c r="F55">
        <v>0.5907</v>
      </c>
      <c r="O55" t="s">
        <v>88</v>
      </c>
      <c r="P55">
        <v>0.69740000000000002</v>
      </c>
      <c r="T55" s="13" t="s">
        <v>202</v>
      </c>
      <c r="U55" s="67">
        <v>0.90869999999999995</v>
      </c>
      <c r="W55" s="13" t="s">
        <v>194</v>
      </c>
      <c r="X55" s="67">
        <v>0.89039999999999997</v>
      </c>
    </row>
    <row r="56" spans="1:24" ht="15.75" thickBot="1" x14ac:dyDescent="0.3">
      <c r="A56" t="str">
        <f t="shared" si="0"/>
        <v/>
      </c>
      <c r="B56" t="s">
        <v>89</v>
      </c>
      <c r="D56" t="s">
        <v>89</v>
      </c>
      <c r="E56">
        <f t="shared" si="1"/>
        <v>0.64859999999999995</v>
      </c>
      <c r="F56">
        <v>0.79430000000000001</v>
      </c>
      <c r="O56" t="s">
        <v>89</v>
      </c>
      <c r="P56">
        <v>0.64859999999999995</v>
      </c>
      <c r="T56" s="14" t="s">
        <v>409</v>
      </c>
      <c r="U56" s="68">
        <v>27</v>
      </c>
      <c r="W56" s="14" t="s">
        <v>394</v>
      </c>
      <c r="X56" s="68">
        <v>27</v>
      </c>
    </row>
    <row r="57" spans="1:24" x14ac:dyDescent="0.25">
      <c r="A57" t="str">
        <f t="shared" si="0"/>
        <v/>
      </c>
      <c r="B57" t="s">
        <v>90</v>
      </c>
      <c r="D57" t="s">
        <v>90</v>
      </c>
      <c r="E57">
        <f t="shared" si="1"/>
        <v>0.75419999999999998</v>
      </c>
      <c r="F57">
        <v>0.62780000000000002</v>
      </c>
      <c r="O57" t="s">
        <v>90</v>
      </c>
      <c r="P57">
        <v>0.75419999999999998</v>
      </c>
      <c r="T57" s="13" t="s">
        <v>45</v>
      </c>
      <c r="U57" s="69">
        <v>0.90629999999999999</v>
      </c>
      <c r="W57" s="13" t="s">
        <v>67</v>
      </c>
      <c r="X57" s="69">
        <v>0.88749999999999996</v>
      </c>
    </row>
    <row r="58" spans="1:24" ht="15.75" thickBot="1" x14ac:dyDescent="0.3">
      <c r="A58" t="str">
        <f t="shared" si="0"/>
        <v/>
      </c>
      <c r="B58" t="s">
        <v>91</v>
      </c>
      <c r="D58" t="s">
        <v>91</v>
      </c>
      <c r="E58">
        <f t="shared" si="1"/>
        <v>0.32319999999999999</v>
      </c>
      <c r="F58">
        <v>0.39760000000000001</v>
      </c>
      <c r="O58" t="s">
        <v>91</v>
      </c>
      <c r="P58">
        <v>0.32319999999999999</v>
      </c>
      <c r="Q58">
        <v>169</v>
      </c>
      <c r="T58" s="14" t="s">
        <v>410</v>
      </c>
      <c r="U58" s="70">
        <v>28</v>
      </c>
      <c r="W58" s="14" t="s">
        <v>393</v>
      </c>
      <c r="X58" s="70">
        <v>28</v>
      </c>
    </row>
    <row r="59" spans="1:24" x14ac:dyDescent="0.25">
      <c r="A59" t="str">
        <f t="shared" si="0"/>
        <v/>
      </c>
      <c r="B59" t="s">
        <v>92</v>
      </c>
      <c r="D59" t="s">
        <v>92</v>
      </c>
      <c r="E59">
        <f t="shared" si="1"/>
        <v>0.69259999999999999</v>
      </c>
      <c r="F59">
        <v>0.66969999999999996</v>
      </c>
      <c r="O59" t="s">
        <v>92</v>
      </c>
      <c r="P59">
        <v>0.69259999999999999</v>
      </c>
      <c r="T59" s="13" t="s">
        <v>383</v>
      </c>
      <c r="U59" s="71">
        <v>0.90490000000000004</v>
      </c>
      <c r="W59" s="13" t="s">
        <v>200</v>
      </c>
      <c r="X59" s="71">
        <v>0.88009999999999999</v>
      </c>
    </row>
    <row r="60" spans="1:24" ht="15.75" thickBot="1" x14ac:dyDescent="0.3">
      <c r="A60" t="str">
        <f t="shared" si="0"/>
        <v/>
      </c>
      <c r="B60" t="s">
        <v>93</v>
      </c>
      <c r="D60" t="s">
        <v>93</v>
      </c>
      <c r="E60">
        <f t="shared" si="1"/>
        <v>4.1599999999999998E-2</v>
      </c>
      <c r="F60">
        <v>0.1046</v>
      </c>
      <c r="O60" t="s">
        <v>93</v>
      </c>
      <c r="P60">
        <v>4.1599999999999998E-2</v>
      </c>
      <c r="T60" s="14" t="s">
        <v>411</v>
      </c>
      <c r="U60" s="72">
        <v>29</v>
      </c>
      <c r="W60" s="14" t="s">
        <v>412</v>
      </c>
      <c r="X60" s="72">
        <v>29</v>
      </c>
    </row>
    <row r="61" spans="1:24" x14ac:dyDescent="0.25">
      <c r="A61" t="str">
        <f t="shared" si="0"/>
        <v/>
      </c>
      <c r="B61" t="s">
        <v>94</v>
      </c>
      <c r="D61" t="s">
        <v>94</v>
      </c>
      <c r="E61">
        <f t="shared" si="1"/>
        <v>0.2898</v>
      </c>
      <c r="F61">
        <v>0.26590000000000003</v>
      </c>
      <c r="O61" t="s">
        <v>94</v>
      </c>
      <c r="P61">
        <v>0.2898</v>
      </c>
      <c r="Q61">
        <v>223</v>
      </c>
      <c r="T61" s="427" t="s">
        <v>156</v>
      </c>
      <c r="U61" s="73">
        <v>0.90249999999999997</v>
      </c>
      <c r="W61" s="13" t="s">
        <v>359</v>
      </c>
      <c r="X61" s="73">
        <v>0.87739999999999996</v>
      </c>
    </row>
    <row r="62" spans="1:24" ht="15.75" thickBot="1" x14ac:dyDescent="0.3">
      <c r="A62" t="str">
        <f t="shared" si="0"/>
        <v/>
      </c>
      <c r="B62" t="s">
        <v>95</v>
      </c>
      <c r="D62" t="s">
        <v>95</v>
      </c>
      <c r="E62">
        <f t="shared" si="1"/>
        <v>0.90480000000000005</v>
      </c>
      <c r="F62">
        <v>0.89939999999999998</v>
      </c>
      <c r="O62" t="s">
        <v>95</v>
      </c>
      <c r="P62">
        <v>0.90480000000000005</v>
      </c>
      <c r="T62" s="428"/>
      <c r="U62" s="74">
        <v>30</v>
      </c>
      <c r="W62" s="14" t="s">
        <v>418</v>
      </c>
      <c r="X62" s="74">
        <v>30</v>
      </c>
    </row>
    <row r="63" spans="1:24" x14ac:dyDescent="0.25">
      <c r="A63" t="str">
        <f t="shared" si="0"/>
        <v/>
      </c>
      <c r="B63" t="s">
        <v>96</v>
      </c>
      <c r="D63" t="s">
        <v>96</v>
      </c>
      <c r="E63">
        <f t="shared" si="1"/>
        <v>0.20799999999999999</v>
      </c>
      <c r="F63">
        <v>0.1918</v>
      </c>
      <c r="O63" t="s">
        <v>96</v>
      </c>
      <c r="P63">
        <v>0.20799999999999999</v>
      </c>
      <c r="Q63">
        <v>300</v>
      </c>
      <c r="T63" s="13" t="s">
        <v>200</v>
      </c>
      <c r="U63" s="75">
        <v>0.90090000000000003</v>
      </c>
      <c r="W63" s="13" t="s">
        <v>255</v>
      </c>
      <c r="X63" s="75">
        <v>0.87350000000000005</v>
      </c>
    </row>
    <row r="64" spans="1:24" ht="15.75" thickBot="1" x14ac:dyDescent="0.3">
      <c r="A64" t="str">
        <f t="shared" si="0"/>
        <v/>
      </c>
      <c r="B64" t="s">
        <v>97</v>
      </c>
      <c r="D64" t="s">
        <v>97</v>
      </c>
      <c r="E64">
        <f t="shared" si="1"/>
        <v>0.79590000000000005</v>
      </c>
      <c r="F64">
        <v>0.66279999999999994</v>
      </c>
      <c r="O64" t="s">
        <v>97</v>
      </c>
      <c r="P64">
        <v>0.79590000000000005</v>
      </c>
      <c r="T64" s="14" t="s">
        <v>412</v>
      </c>
      <c r="U64" s="76">
        <v>31</v>
      </c>
      <c r="W64" s="14" t="s">
        <v>399</v>
      </c>
      <c r="X64" s="76">
        <v>31</v>
      </c>
    </row>
    <row r="65" spans="1:24" x14ac:dyDescent="0.25">
      <c r="A65" t="str">
        <f t="shared" si="0"/>
        <v/>
      </c>
      <c r="B65" t="s">
        <v>98</v>
      </c>
      <c r="D65" t="s">
        <v>98</v>
      </c>
      <c r="E65">
        <f t="shared" si="1"/>
        <v>0.75380000000000003</v>
      </c>
      <c r="F65">
        <v>0.88629999999999998</v>
      </c>
      <c r="O65" t="s">
        <v>98</v>
      </c>
      <c r="P65">
        <v>0.75380000000000003</v>
      </c>
      <c r="T65" s="13" t="s">
        <v>95</v>
      </c>
      <c r="U65" s="77">
        <v>0.89939999999999998</v>
      </c>
      <c r="W65" s="427" t="s">
        <v>154</v>
      </c>
      <c r="X65" s="77">
        <v>0.86990000000000001</v>
      </c>
    </row>
    <row r="66" spans="1:24" ht="15.75" thickBot="1" x14ac:dyDescent="0.3">
      <c r="A66" t="str">
        <f t="shared" si="0"/>
        <v/>
      </c>
      <c r="B66" t="s">
        <v>99</v>
      </c>
      <c r="D66" t="s">
        <v>99</v>
      </c>
      <c r="E66">
        <f t="shared" si="1"/>
        <v>0.18820000000000001</v>
      </c>
      <c r="F66">
        <v>0.35299999999999998</v>
      </c>
      <c r="O66" t="s">
        <v>99</v>
      </c>
      <c r="P66">
        <v>0.18820000000000001</v>
      </c>
      <c r="Q66">
        <v>327</v>
      </c>
      <c r="T66" s="14" t="s">
        <v>394</v>
      </c>
      <c r="U66" s="78">
        <v>32</v>
      </c>
      <c r="W66" s="428"/>
      <c r="X66" s="78">
        <v>32</v>
      </c>
    </row>
    <row r="67" spans="1:24" x14ac:dyDescent="0.25">
      <c r="A67" t="str">
        <f t="shared" ref="A67:A130" si="2">IF(B67=D67,"","BAD")</f>
        <v/>
      </c>
      <c r="B67" t="s">
        <v>100</v>
      </c>
      <c r="D67" t="s">
        <v>100</v>
      </c>
      <c r="E67">
        <f t="shared" ref="E67:E130" si="3">VLOOKUP(D67,O67:P465,2,FALSE)</f>
        <v>0.111</v>
      </c>
      <c r="F67">
        <v>8.7900000000000006E-2</v>
      </c>
      <c r="O67" t="s">
        <v>100</v>
      </c>
      <c r="P67">
        <v>0.111</v>
      </c>
      <c r="T67" s="13" t="s">
        <v>252</v>
      </c>
      <c r="U67" s="79">
        <v>0.89529999999999998</v>
      </c>
      <c r="W67" s="13" t="s">
        <v>204</v>
      </c>
      <c r="X67" s="79">
        <v>0.86950000000000005</v>
      </c>
    </row>
    <row r="68" spans="1:24" ht="15.75" thickBot="1" x14ac:dyDescent="0.3">
      <c r="A68" t="str">
        <f t="shared" si="2"/>
        <v/>
      </c>
      <c r="B68" t="s">
        <v>101</v>
      </c>
      <c r="D68" t="s">
        <v>101</v>
      </c>
      <c r="E68">
        <f t="shared" si="3"/>
        <v>0.36009999999999998</v>
      </c>
      <c r="F68">
        <v>0.496</v>
      </c>
      <c r="O68" t="s">
        <v>101</v>
      </c>
      <c r="P68">
        <v>0.36009999999999998</v>
      </c>
      <c r="Q68">
        <v>134</v>
      </c>
      <c r="T68" s="14" t="s">
        <v>408</v>
      </c>
      <c r="U68" s="80">
        <v>33</v>
      </c>
      <c r="W68" s="14" t="s">
        <v>423</v>
      </c>
      <c r="X68" s="80">
        <v>33</v>
      </c>
    </row>
    <row r="69" spans="1:24" x14ac:dyDescent="0.25">
      <c r="A69" t="str">
        <f t="shared" si="2"/>
        <v/>
      </c>
      <c r="B69" t="s">
        <v>102</v>
      </c>
      <c r="D69" t="s">
        <v>102</v>
      </c>
      <c r="E69">
        <f t="shared" si="3"/>
        <v>0.38900000000000001</v>
      </c>
      <c r="F69">
        <v>0.54149999999999998</v>
      </c>
      <c r="O69" t="s">
        <v>102</v>
      </c>
      <c r="P69">
        <v>0.38900000000000001</v>
      </c>
      <c r="Q69">
        <v>109</v>
      </c>
      <c r="T69" s="13" t="s">
        <v>281</v>
      </c>
      <c r="U69" s="81">
        <v>0.89380000000000004</v>
      </c>
      <c r="W69" s="427" t="s">
        <v>132</v>
      </c>
      <c r="X69" s="81">
        <v>0.86729999999999996</v>
      </c>
    </row>
    <row r="70" spans="1:24" ht="15.75" thickBot="1" x14ac:dyDescent="0.3">
      <c r="A70" t="str">
        <f t="shared" si="2"/>
        <v/>
      </c>
      <c r="B70" t="s">
        <v>103</v>
      </c>
      <c r="D70" t="s">
        <v>103</v>
      </c>
      <c r="E70">
        <f t="shared" si="3"/>
        <v>0.28970000000000001</v>
      </c>
      <c r="F70">
        <v>0.1789</v>
      </c>
      <c r="O70" t="s">
        <v>103</v>
      </c>
      <c r="P70">
        <v>0.28970000000000001</v>
      </c>
      <c r="Q70">
        <v>225</v>
      </c>
      <c r="T70" s="14" t="s">
        <v>413</v>
      </c>
      <c r="U70" s="82">
        <v>34</v>
      </c>
      <c r="W70" s="428"/>
      <c r="X70" s="82">
        <v>34</v>
      </c>
    </row>
    <row r="71" spans="1:24" x14ac:dyDescent="0.25">
      <c r="A71" t="str">
        <f t="shared" si="2"/>
        <v/>
      </c>
      <c r="B71" t="s">
        <v>104</v>
      </c>
      <c r="D71" t="s">
        <v>104</v>
      </c>
      <c r="E71">
        <f t="shared" si="3"/>
        <v>0.23769999999999999</v>
      </c>
      <c r="F71">
        <v>0.43769999999999998</v>
      </c>
      <c r="O71" t="s">
        <v>104</v>
      </c>
      <c r="P71">
        <v>0.23769999999999999</v>
      </c>
      <c r="Q71">
        <v>273</v>
      </c>
      <c r="T71" s="13" t="s">
        <v>203</v>
      </c>
      <c r="U71" s="83">
        <v>0.8871</v>
      </c>
      <c r="W71" s="13" t="s">
        <v>245</v>
      </c>
      <c r="X71" s="83">
        <v>0.86709999999999998</v>
      </c>
    </row>
    <row r="72" spans="1:24" ht="15.75" thickBot="1" x14ac:dyDescent="0.3">
      <c r="A72" t="str">
        <f t="shared" si="2"/>
        <v/>
      </c>
      <c r="B72" t="s">
        <v>105</v>
      </c>
      <c r="D72" t="s">
        <v>105</v>
      </c>
      <c r="E72">
        <f t="shared" si="3"/>
        <v>0.29770000000000002</v>
      </c>
      <c r="F72">
        <v>0.34770000000000001</v>
      </c>
      <c r="O72" t="s">
        <v>105</v>
      </c>
      <c r="P72">
        <v>0.29770000000000002</v>
      </c>
      <c r="Q72">
        <v>215</v>
      </c>
      <c r="T72" s="14" t="s">
        <v>414</v>
      </c>
      <c r="U72" s="84">
        <v>35</v>
      </c>
      <c r="W72" s="14" t="s">
        <v>419</v>
      </c>
      <c r="X72" s="84">
        <v>35</v>
      </c>
    </row>
    <row r="73" spans="1:24" x14ac:dyDescent="0.25">
      <c r="A73" t="str">
        <f t="shared" si="2"/>
        <v/>
      </c>
      <c r="B73" t="s">
        <v>106</v>
      </c>
      <c r="D73" t="s">
        <v>106</v>
      </c>
      <c r="E73">
        <f t="shared" si="3"/>
        <v>0.93989999999999996</v>
      </c>
      <c r="F73">
        <v>0.94620000000000004</v>
      </c>
      <c r="O73" t="s">
        <v>106</v>
      </c>
      <c r="P73">
        <v>0.93989999999999996</v>
      </c>
      <c r="T73" s="13" t="s">
        <v>98</v>
      </c>
      <c r="U73" s="85">
        <v>0.88629999999999998</v>
      </c>
      <c r="W73" s="13" t="s">
        <v>206</v>
      </c>
      <c r="X73" s="85">
        <v>0.85370000000000001</v>
      </c>
    </row>
    <row r="74" spans="1:24" ht="15.75" thickBot="1" x14ac:dyDescent="0.3">
      <c r="A74" t="str">
        <f t="shared" si="2"/>
        <v/>
      </c>
      <c r="B74" t="s">
        <v>107</v>
      </c>
      <c r="D74" t="s">
        <v>107</v>
      </c>
      <c r="E74">
        <f t="shared" si="3"/>
        <v>0.40029999999999999</v>
      </c>
      <c r="F74">
        <v>0.3609</v>
      </c>
      <c r="O74" t="s">
        <v>107</v>
      </c>
      <c r="P74">
        <v>0.40029999999999999</v>
      </c>
      <c r="Q74">
        <v>96</v>
      </c>
      <c r="T74" s="14" t="s">
        <v>415</v>
      </c>
      <c r="U74" s="86">
        <v>36</v>
      </c>
      <c r="W74" s="14" t="s">
        <v>416</v>
      </c>
      <c r="X74" s="86">
        <v>36</v>
      </c>
    </row>
    <row r="75" spans="1:24" x14ac:dyDescent="0.25">
      <c r="A75" t="str">
        <f t="shared" si="2"/>
        <v/>
      </c>
      <c r="B75" t="s">
        <v>108</v>
      </c>
      <c r="D75" t="s">
        <v>108</v>
      </c>
      <c r="E75">
        <f t="shared" si="3"/>
        <v>0.38179999999999997</v>
      </c>
      <c r="F75">
        <v>0.55220000000000002</v>
      </c>
      <c r="O75" t="s">
        <v>108</v>
      </c>
      <c r="P75">
        <v>0.38179999999999997</v>
      </c>
      <c r="Q75">
        <v>113</v>
      </c>
      <c r="T75" s="427" t="s">
        <v>84</v>
      </c>
      <c r="U75" s="87">
        <v>0.88190000000000002</v>
      </c>
      <c r="W75" s="13" t="s">
        <v>367</v>
      </c>
      <c r="X75" s="87">
        <v>0.85229999999999995</v>
      </c>
    </row>
    <row r="76" spans="1:24" ht="15.75" thickBot="1" x14ac:dyDescent="0.3">
      <c r="A76" t="str">
        <f t="shared" si="2"/>
        <v/>
      </c>
      <c r="B76" t="s">
        <v>109</v>
      </c>
      <c r="D76" t="s">
        <v>109</v>
      </c>
      <c r="E76">
        <f t="shared" si="3"/>
        <v>0.75819999999999999</v>
      </c>
      <c r="F76">
        <v>0.76060000000000005</v>
      </c>
      <c r="O76" t="s">
        <v>109</v>
      </c>
      <c r="P76">
        <v>0.75819999999999999</v>
      </c>
      <c r="T76" s="428"/>
      <c r="U76" s="88">
        <v>37</v>
      </c>
      <c r="W76" s="14" t="s">
        <v>406</v>
      </c>
      <c r="X76" s="88">
        <v>37</v>
      </c>
    </row>
    <row r="77" spans="1:24" x14ac:dyDescent="0.25">
      <c r="A77" t="str">
        <f t="shared" si="2"/>
        <v/>
      </c>
      <c r="B77" t="s">
        <v>110</v>
      </c>
      <c r="D77" t="s">
        <v>110</v>
      </c>
      <c r="E77">
        <f t="shared" si="3"/>
        <v>0.47070000000000001</v>
      </c>
      <c r="F77">
        <v>0.31680000000000003</v>
      </c>
      <c r="O77" t="s">
        <v>110</v>
      </c>
      <c r="P77">
        <v>0.47070000000000001</v>
      </c>
      <c r="T77" s="13" t="s">
        <v>206</v>
      </c>
      <c r="U77" s="89">
        <v>0.87839999999999996</v>
      </c>
      <c r="W77" s="427" t="s">
        <v>147</v>
      </c>
      <c r="X77" s="89">
        <v>0.85119999999999996</v>
      </c>
    </row>
    <row r="78" spans="1:24" ht="15.75" thickBot="1" x14ac:dyDescent="0.3">
      <c r="A78" t="str">
        <f t="shared" si="2"/>
        <v/>
      </c>
      <c r="B78" t="s">
        <v>111</v>
      </c>
      <c r="D78" t="s">
        <v>111</v>
      </c>
      <c r="E78">
        <f t="shared" si="3"/>
        <v>0.23330000000000001</v>
      </c>
      <c r="F78">
        <v>0.35170000000000001</v>
      </c>
      <c r="O78" t="s">
        <v>111</v>
      </c>
      <c r="P78">
        <v>0.23330000000000001</v>
      </c>
      <c r="Q78">
        <v>282</v>
      </c>
      <c r="T78" s="14" t="s">
        <v>416</v>
      </c>
      <c r="U78" s="90">
        <v>38</v>
      </c>
      <c r="W78" s="428"/>
      <c r="X78" s="90">
        <v>38</v>
      </c>
    </row>
    <row r="79" spans="1:24" x14ac:dyDescent="0.25">
      <c r="A79" t="str">
        <f t="shared" si="2"/>
        <v/>
      </c>
      <c r="B79" t="s">
        <v>112</v>
      </c>
      <c r="D79" t="s">
        <v>112</v>
      </c>
      <c r="E79">
        <f t="shared" si="3"/>
        <v>0.53790000000000004</v>
      </c>
      <c r="F79">
        <v>0.53349999999999997</v>
      </c>
      <c r="O79" t="s">
        <v>112</v>
      </c>
      <c r="P79">
        <v>0.53790000000000004</v>
      </c>
      <c r="T79" s="13" t="s">
        <v>167</v>
      </c>
      <c r="U79" s="91">
        <v>0.87829999999999997</v>
      </c>
      <c r="W79" s="13" t="s">
        <v>192</v>
      </c>
      <c r="X79" s="91">
        <v>0.84940000000000004</v>
      </c>
    </row>
    <row r="80" spans="1:24" ht="15.75" thickBot="1" x14ac:dyDescent="0.3">
      <c r="A80" t="str">
        <f t="shared" si="2"/>
        <v/>
      </c>
      <c r="B80" t="s">
        <v>113</v>
      </c>
      <c r="D80" t="s">
        <v>113</v>
      </c>
      <c r="E80">
        <f t="shared" si="3"/>
        <v>0.43640000000000001</v>
      </c>
      <c r="F80">
        <v>0.51390000000000002</v>
      </c>
      <c r="O80" t="s">
        <v>113</v>
      </c>
      <c r="P80">
        <v>0.43640000000000001</v>
      </c>
      <c r="Q80">
        <v>55</v>
      </c>
      <c r="T80" s="14" t="s">
        <v>417</v>
      </c>
      <c r="U80" s="92">
        <v>39</v>
      </c>
      <c r="W80" s="14" t="s">
        <v>408</v>
      </c>
      <c r="X80" s="92">
        <v>39</v>
      </c>
    </row>
    <row r="81" spans="1:24" x14ac:dyDescent="0.25">
      <c r="A81" t="str">
        <f t="shared" si="2"/>
        <v/>
      </c>
      <c r="B81" t="s">
        <v>114</v>
      </c>
      <c r="D81" t="s">
        <v>114</v>
      </c>
      <c r="E81">
        <f t="shared" si="3"/>
        <v>0.56950000000000001</v>
      </c>
      <c r="F81">
        <v>0.501</v>
      </c>
      <c r="O81" t="s">
        <v>114</v>
      </c>
      <c r="P81">
        <v>0.56950000000000001</v>
      </c>
      <c r="T81" s="13" t="s">
        <v>359</v>
      </c>
      <c r="U81" s="93">
        <v>0.87260000000000004</v>
      </c>
      <c r="W81" s="427" t="s">
        <v>38</v>
      </c>
      <c r="X81" s="93">
        <v>0.83830000000000005</v>
      </c>
    </row>
    <row r="82" spans="1:24" ht="15.75" thickBot="1" x14ac:dyDescent="0.3">
      <c r="A82" t="str">
        <f t="shared" si="2"/>
        <v/>
      </c>
      <c r="B82" t="s">
        <v>115</v>
      </c>
      <c r="D82" t="s">
        <v>115</v>
      </c>
      <c r="E82">
        <f t="shared" si="3"/>
        <v>0.4965</v>
      </c>
      <c r="F82">
        <v>0.68879999999999997</v>
      </c>
      <c r="O82" t="s">
        <v>115</v>
      </c>
      <c r="P82">
        <v>0.4965</v>
      </c>
      <c r="T82" s="14" t="s">
        <v>418</v>
      </c>
      <c r="U82" s="94">
        <v>40</v>
      </c>
      <c r="W82" s="428"/>
      <c r="X82" s="94">
        <v>40</v>
      </c>
    </row>
    <row r="83" spans="1:24" x14ac:dyDescent="0.25">
      <c r="A83" t="str">
        <f t="shared" si="2"/>
        <v/>
      </c>
      <c r="B83" t="s">
        <v>116</v>
      </c>
      <c r="D83" t="s">
        <v>116</v>
      </c>
      <c r="E83">
        <f t="shared" si="3"/>
        <v>0.42080000000000001</v>
      </c>
      <c r="F83">
        <v>0.36799999999999999</v>
      </c>
      <c r="O83" t="s">
        <v>116</v>
      </c>
      <c r="P83">
        <v>0.42080000000000001</v>
      </c>
      <c r="Q83">
        <v>72</v>
      </c>
      <c r="T83" s="13" t="s">
        <v>360</v>
      </c>
      <c r="U83" s="95">
        <v>0.86950000000000005</v>
      </c>
      <c r="W83" s="427" t="s">
        <v>84</v>
      </c>
      <c r="X83" s="95">
        <v>0.82689999999999997</v>
      </c>
    </row>
    <row r="84" spans="1:24" ht="15.75" thickBot="1" x14ac:dyDescent="0.3">
      <c r="A84" t="str">
        <f t="shared" si="2"/>
        <v/>
      </c>
      <c r="B84" t="s">
        <v>117</v>
      </c>
      <c r="D84" t="s">
        <v>117</v>
      </c>
      <c r="E84">
        <f t="shared" si="3"/>
        <v>0.22969999999999999</v>
      </c>
      <c r="F84">
        <v>0.40920000000000001</v>
      </c>
      <c r="O84" t="s">
        <v>117</v>
      </c>
      <c r="P84">
        <v>0.22969999999999999</v>
      </c>
      <c r="Q84">
        <v>286</v>
      </c>
      <c r="T84" s="14" t="s">
        <v>408</v>
      </c>
      <c r="U84" s="96">
        <v>41</v>
      </c>
      <c r="W84" s="428"/>
      <c r="X84" s="96">
        <v>41</v>
      </c>
    </row>
    <row r="85" spans="1:24" x14ac:dyDescent="0.25">
      <c r="A85" t="str">
        <f t="shared" si="2"/>
        <v/>
      </c>
      <c r="B85" t="s">
        <v>118</v>
      </c>
      <c r="D85" t="s">
        <v>118</v>
      </c>
      <c r="E85">
        <f t="shared" si="3"/>
        <v>0.25559999999999999</v>
      </c>
      <c r="F85">
        <v>0.26390000000000002</v>
      </c>
      <c r="O85" t="s">
        <v>118</v>
      </c>
      <c r="P85">
        <v>0.25559999999999999</v>
      </c>
      <c r="Q85">
        <v>260</v>
      </c>
      <c r="T85" s="427" t="s">
        <v>328</v>
      </c>
      <c r="U85" s="97">
        <v>0.86780000000000002</v>
      </c>
      <c r="W85" s="13" t="s">
        <v>123</v>
      </c>
      <c r="X85" s="97">
        <v>0.82369999999999999</v>
      </c>
    </row>
    <row r="86" spans="1:24" ht="15.75" thickBot="1" x14ac:dyDescent="0.3">
      <c r="A86" t="str">
        <f t="shared" si="2"/>
        <v/>
      </c>
      <c r="B86" t="s">
        <v>119</v>
      </c>
      <c r="D86" t="s">
        <v>119</v>
      </c>
      <c r="E86">
        <f t="shared" si="3"/>
        <v>0.9486</v>
      </c>
      <c r="F86">
        <v>0.95630000000000004</v>
      </c>
      <c r="O86" t="s">
        <v>119</v>
      </c>
      <c r="P86">
        <v>0.9486</v>
      </c>
      <c r="T86" s="428"/>
      <c r="U86" s="98">
        <v>42</v>
      </c>
      <c r="W86" s="14" t="s">
        <v>395</v>
      </c>
      <c r="X86" s="98">
        <v>42</v>
      </c>
    </row>
    <row r="87" spans="1:24" x14ac:dyDescent="0.25">
      <c r="A87" t="str">
        <f t="shared" si="2"/>
        <v/>
      </c>
      <c r="B87" t="s">
        <v>120</v>
      </c>
      <c r="D87" t="s">
        <v>120</v>
      </c>
      <c r="E87">
        <f t="shared" si="3"/>
        <v>7.0699999999999999E-2</v>
      </c>
      <c r="F87">
        <v>6.08E-2</v>
      </c>
      <c r="O87" t="s">
        <v>120</v>
      </c>
      <c r="P87">
        <v>7.0699999999999999E-2</v>
      </c>
      <c r="T87" s="427" t="s">
        <v>317</v>
      </c>
      <c r="U87" s="99">
        <v>0.86699999999999999</v>
      </c>
      <c r="W87" s="427" t="s">
        <v>319</v>
      </c>
      <c r="X87" s="99">
        <v>0.82289999999999996</v>
      </c>
    </row>
    <row r="88" spans="1:24" ht="15.75" thickBot="1" x14ac:dyDescent="0.3">
      <c r="A88" t="str">
        <f t="shared" si="2"/>
        <v/>
      </c>
      <c r="B88" t="s">
        <v>121</v>
      </c>
      <c r="D88" t="s">
        <v>121</v>
      </c>
      <c r="E88">
        <f t="shared" si="3"/>
        <v>0.3216</v>
      </c>
      <c r="F88">
        <v>0.186</v>
      </c>
      <c r="O88" t="s">
        <v>121</v>
      </c>
      <c r="P88">
        <v>0.3216</v>
      </c>
      <c r="Q88">
        <v>173</v>
      </c>
      <c r="T88" s="428"/>
      <c r="U88" s="100">
        <v>43</v>
      </c>
      <c r="W88" s="428"/>
      <c r="X88" s="100">
        <v>43</v>
      </c>
    </row>
    <row r="89" spans="1:24" x14ac:dyDescent="0.25">
      <c r="A89" t="str">
        <f t="shared" si="2"/>
        <v/>
      </c>
      <c r="B89" t="s">
        <v>122</v>
      </c>
      <c r="D89" t="s">
        <v>122</v>
      </c>
      <c r="E89">
        <f t="shared" si="3"/>
        <v>0.65580000000000005</v>
      </c>
      <c r="F89">
        <v>0.58679999999999999</v>
      </c>
      <c r="O89" t="s">
        <v>122</v>
      </c>
      <c r="P89">
        <v>0.65580000000000005</v>
      </c>
      <c r="T89" s="13" t="s">
        <v>245</v>
      </c>
      <c r="U89" s="101">
        <v>0.85809999999999997</v>
      </c>
      <c r="W89" s="13" t="s">
        <v>297</v>
      </c>
      <c r="X89" s="101">
        <v>0.82150000000000001</v>
      </c>
    </row>
    <row r="90" spans="1:24" ht="15.75" thickBot="1" x14ac:dyDescent="0.3">
      <c r="A90" t="str">
        <f t="shared" si="2"/>
        <v/>
      </c>
      <c r="B90" t="s">
        <v>123</v>
      </c>
      <c r="D90" t="s">
        <v>123</v>
      </c>
      <c r="E90">
        <f t="shared" si="3"/>
        <v>0.82369999999999999</v>
      </c>
      <c r="F90">
        <v>0.9597</v>
      </c>
      <c r="O90" t="s">
        <v>123</v>
      </c>
      <c r="P90">
        <v>0.82369999999999999</v>
      </c>
      <c r="T90" s="14" t="s">
        <v>419</v>
      </c>
      <c r="U90" s="102">
        <v>44</v>
      </c>
      <c r="W90" s="14" t="s">
        <v>405</v>
      </c>
      <c r="X90" s="102">
        <v>44</v>
      </c>
    </row>
    <row r="91" spans="1:24" x14ac:dyDescent="0.25">
      <c r="A91" t="str">
        <f t="shared" si="2"/>
        <v/>
      </c>
      <c r="B91" t="s">
        <v>124</v>
      </c>
      <c r="D91" t="s">
        <v>124</v>
      </c>
      <c r="E91">
        <f t="shared" si="3"/>
        <v>0.39960000000000001</v>
      </c>
      <c r="F91">
        <v>0.49299999999999999</v>
      </c>
      <c r="O91" t="s">
        <v>124</v>
      </c>
      <c r="P91">
        <v>0.39960000000000001</v>
      </c>
      <c r="Q91">
        <v>99</v>
      </c>
      <c r="T91" s="427" t="s">
        <v>340</v>
      </c>
      <c r="U91" s="103">
        <v>0.85660000000000003</v>
      </c>
      <c r="W91" s="13" t="s">
        <v>383</v>
      </c>
      <c r="X91" s="103">
        <v>0.82040000000000002</v>
      </c>
    </row>
    <row r="92" spans="1:24" ht="15.75" thickBot="1" x14ac:dyDescent="0.3">
      <c r="A92" t="str">
        <f t="shared" si="2"/>
        <v/>
      </c>
      <c r="B92" t="s">
        <v>125</v>
      </c>
      <c r="D92" t="s">
        <v>125</v>
      </c>
      <c r="E92">
        <f t="shared" si="3"/>
        <v>0.46189999999999998</v>
      </c>
      <c r="F92">
        <v>0.63670000000000004</v>
      </c>
      <c r="O92" t="s">
        <v>125</v>
      </c>
      <c r="P92">
        <v>0.46189999999999998</v>
      </c>
      <c r="T92" s="428"/>
      <c r="U92" s="104">
        <v>45</v>
      </c>
      <c r="W92" s="14" t="s">
        <v>411</v>
      </c>
      <c r="X92" s="104">
        <v>45</v>
      </c>
    </row>
    <row r="93" spans="1:24" x14ac:dyDescent="0.25">
      <c r="A93" t="str">
        <f t="shared" si="2"/>
        <v/>
      </c>
      <c r="B93" t="s">
        <v>126</v>
      </c>
      <c r="D93" t="s">
        <v>126</v>
      </c>
      <c r="E93">
        <f t="shared" si="3"/>
        <v>0.622</v>
      </c>
      <c r="F93">
        <v>0.73089999999999999</v>
      </c>
      <c r="O93" t="s">
        <v>126</v>
      </c>
      <c r="P93">
        <v>0.622</v>
      </c>
      <c r="T93" s="13" t="s">
        <v>364</v>
      </c>
      <c r="U93" s="105">
        <v>0.85260000000000002</v>
      </c>
      <c r="W93" s="13" t="s">
        <v>364</v>
      </c>
      <c r="X93" s="105">
        <v>0.80879999999999996</v>
      </c>
    </row>
    <row r="94" spans="1:24" ht="15.75" thickBot="1" x14ac:dyDescent="0.3">
      <c r="A94" t="str">
        <f t="shared" si="2"/>
        <v/>
      </c>
      <c r="B94" t="s">
        <v>127</v>
      </c>
      <c r="D94" t="s">
        <v>127</v>
      </c>
      <c r="E94">
        <f t="shared" si="3"/>
        <v>0.60570000000000002</v>
      </c>
      <c r="F94">
        <v>0.71819999999999995</v>
      </c>
      <c r="O94" t="s">
        <v>127</v>
      </c>
      <c r="P94">
        <v>0.60570000000000002</v>
      </c>
      <c r="T94" s="14" t="s">
        <v>418</v>
      </c>
      <c r="U94" s="106">
        <v>46</v>
      </c>
      <c r="W94" s="14" t="s">
        <v>418</v>
      </c>
      <c r="X94" s="106">
        <v>46</v>
      </c>
    </row>
    <row r="95" spans="1:24" x14ac:dyDescent="0.25">
      <c r="A95" t="str">
        <f t="shared" si="2"/>
        <v/>
      </c>
      <c r="B95" t="s">
        <v>128</v>
      </c>
      <c r="D95" t="s">
        <v>128</v>
      </c>
      <c r="E95">
        <f t="shared" si="3"/>
        <v>0.55720000000000003</v>
      </c>
      <c r="F95">
        <v>0.27560000000000001</v>
      </c>
      <c r="O95" t="s">
        <v>128</v>
      </c>
      <c r="P95">
        <v>0.55720000000000003</v>
      </c>
      <c r="T95" s="427" t="s">
        <v>353</v>
      </c>
      <c r="U95" s="107">
        <v>0.8488</v>
      </c>
      <c r="W95" s="13" t="s">
        <v>47</v>
      </c>
      <c r="X95" s="107">
        <v>0.80059999999999998</v>
      </c>
    </row>
    <row r="96" spans="1:24" ht="15.75" thickBot="1" x14ac:dyDescent="0.3">
      <c r="A96" t="str">
        <f t="shared" si="2"/>
        <v/>
      </c>
      <c r="B96" t="s">
        <v>129</v>
      </c>
      <c r="D96" t="s">
        <v>129</v>
      </c>
      <c r="E96">
        <f t="shared" si="3"/>
        <v>0.65259999999999996</v>
      </c>
      <c r="F96">
        <v>0.4667</v>
      </c>
      <c r="O96" t="s">
        <v>129</v>
      </c>
      <c r="P96">
        <v>0.65259999999999996</v>
      </c>
      <c r="T96" s="428"/>
      <c r="U96" s="108">
        <v>47</v>
      </c>
      <c r="W96" s="14" t="s">
        <v>419</v>
      </c>
      <c r="X96" s="108">
        <v>47</v>
      </c>
    </row>
    <row r="97" spans="1:24" x14ac:dyDescent="0.25">
      <c r="A97" t="str">
        <f t="shared" si="2"/>
        <v/>
      </c>
      <c r="B97" t="s">
        <v>130</v>
      </c>
      <c r="D97" t="s">
        <v>130</v>
      </c>
      <c r="E97">
        <f t="shared" si="3"/>
        <v>0.52649999999999997</v>
      </c>
      <c r="F97">
        <v>0.65429999999999999</v>
      </c>
      <c r="O97" t="s">
        <v>130</v>
      </c>
      <c r="P97">
        <v>0.52649999999999997</v>
      </c>
      <c r="T97" s="427" t="s">
        <v>73</v>
      </c>
      <c r="U97" s="109">
        <v>0.84409999999999996</v>
      </c>
      <c r="W97" s="13" t="s">
        <v>203</v>
      </c>
      <c r="X97" s="109">
        <v>0.79959999999999998</v>
      </c>
    </row>
    <row r="98" spans="1:24" ht="15.75" thickBot="1" x14ac:dyDescent="0.3">
      <c r="A98" t="str">
        <f t="shared" si="2"/>
        <v/>
      </c>
      <c r="B98" t="s">
        <v>131</v>
      </c>
      <c r="D98" t="s">
        <v>131</v>
      </c>
      <c r="E98">
        <f t="shared" si="3"/>
        <v>0.76600000000000001</v>
      </c>
      <c r="F98">
        <v>0.78879999999999995</v>
      </c>
      <c r="O98" t="s">
        <v>131</v>
      </c>
      <c r="P98">
        <v>0.76600000000000001</v>
      </c>
      <c r="T98" s="428"/>
      <c r="U98" s="110">
        <v>48</v>
      </c>
      <c r="W98" s="14" t="s">
        <v>414</v>
      </c>
      <c r="X98" s="110">
        <v>48</v>
      </c>
    </row>
    <row r="99" spans="1:24" x14ac:dyDescent="0.25">
      <c r="A99" t="str">
        <f t="shared" si="2"/>
        <v/>
      </c>
      <c r="B99" t="s">
        <v>132</v>
      </c>
      <c r="D99" t="s">
        <v>132</v>
      </c>
      <c r="E99">
        <f t="shared" si="3"/>
        <v>0.86729999999999996</v>
      </c>
      <c r="F99">
        <v>0.71509999999999996</v>
      </c>
      <c r="O99" t="s">
        <v>132</v>
      </c>
      <c r="P99">
        <v>0.86729999999999996</v>
      </c>
      <c r="T99" s="13" t="s">
        <v>267</v>
      </c>
      <c r="U99" s="111">
        <v>0.84370000000000001</v>
      </c>
      <c r="W99" s="13" t="s">
        <v>292</v>
      </c>
      <c r="X99" s="111">
        <v>0.79820000000000002</v>
      </c>
    </row>
    <row r="100" spans="1:24" ht="15.75" thickBot="1" x14ac:dyDescent="0.3">
      <c r="A100" t="str">
        <f t="shared" si="2"/>
        <v/>
      </c>
      <c r="B100" t="s">
        <v>133</v>
      </c>
      <c r="D100" t="s">
        <v>133</v>
      </c>
      <c r="E100">
        <f t="shared" si="3"/>
        <v>0.40350000000000003</v>
      </c>
      <c r="F100">
        <v>0.55700000000000005</v>
      </c>
      <c r="O100" t="s">
        <v>133</v>
      </c>
      <c r="P100">
        <v>0.40350000000000003</v>
      </c>
      <c r="Q100">
        <v>92</v>
      </c>
      <c r="T100" s="14" t="s">
        <v>406</v>
      </c>
      <c r="U100" s="112">
        <v>49</v>
      </c>
      <c r="W100" s="14" t="s">
        <v>418</v>
      </c>
      <c r="X100" s="112">
        <v>49</v>
      </c>
    </row>
    <row r="101" spans="1:24" x14ac:dyDescent="0.25">
      <c r="A101" t="str">
        <f t="shared" si="2"/>
        <v/>
      </c>
      <c r="B101" t="s">
        <v>134</v>
      </c>
      <c r="D101" t="s">
        <v>134</v>
      </c>
      <c r="E101">
        <f t="shared" si="3"/>
        <v>0.60150000000000003</v>
      </c>
      <c r="F101">
        <v>0.60009999999999997</v>
      </c>
      <c r="O101" t="s">
        <v>134</v>
      </c>
      <c r="P101">
        <v>0.60150000000000003</v>
      </c>
      <c r="T101" s="427" t="s">
        <v>154</v>
      </c>
      <c r="U101" s="113">
        <v>0.83899999999999997</v>
      </c>
      <c r="W101" s="13" t="s">
        <v>266</v>
      </c>
      <c r="X101" s="113">
        <v>0.79779999999999995</v>
      </c>
    </row>
    <row r="102" spans="1:24" ht="15.75" thickBot="1" x14ac:dyDescent="0.3">
      <c r="A102" t="str">
        <f t="shared" si="2"/>
        <v/>
      </c>
      <c r="B102" t="s">
        <v>135</v>
      </c>
      <c r="D102" t="s">
        <v>135</v>
      </c>
      <c r="E102">
        <f t="shared" si="3"/>
        <v>0.56969999999999998</v>
      </c>
      <c r="F102">
        <v>0.78879999999999995</v>
      </c>
      <c r="O102" t="s">
        <v>135</v>
      </c>
      <c r="P102">
        <v>0.56969999999999998</v>
      </c>
      <c r="T102" s="428"/>
      <c r="U102" s="114">
        <v>50</v>
      </c>
      <c r="W102" s="14" t="s">
        <v>420</v>
      </c>
      <c r="X102" s="114">
        <v>50</v>
      </c>
    </row>
    <row r="103" spans="1:24" ht="15.75" thickBot="1" x14ac:dyDescent="0.3">
      <c r="A103" t="str">
        <f t="shared" si="2"/>
        <v/>
      </c>
      <c r="B103" t="s">
        <v>136</v>
      </c>
      <c r="D103" t="s">
        <v>136</v>
      </c>
      <c r="E103">
        <f t="shared" si="3"/>
        <v>0.97660000000000002</v>
      </c>
      <c r="F103">
        <v>0.96460000000000001</v>
      </c>
      <c r="O103" t="s">
        <v>136</v>
      </c>
      <c r="P103">
        <v>0.97660000000000002</v>
      </c>
      <c r="T103" s="63" t="s">
        <v>23</v>
      </c>
      <c r="U103" s="64" t="s">
        <v>407</v>
      </c>
      <c r="W103" s="63" t="s">
        <v>23</v>
      </c>
      <c r="X103" s="64" t="s">
        <v>407</v>
      </c>
    </row>
    <row r="104" spans="1:24" x14ac:dyDescent="0.25">
      <c r="A104" t="str">
        <f t="shared" si="2"/>
        <v/>
      </c>
      <c r="B104" t="s">
        <v>137</v>
      </c>
      <c r="D104" t="s">
        <v>137</v>
      </c>
      <c r="E104">
        <f t="shared" si="3"/>
        <v>7.9100000000000004E-2</v>
      </c>
      <c r="F104">
        <v>0.18779999999999999</v>
      </c>
      <c r="O104" t="s">
        <v>137</v>
      </c>
      <c r="P104">
        <v>7.9100000000000004E-2</v>
      </c>
      <c r="T104" s="13" t="s">
        <v>47</v>
      </c>
      <c r="U104" s="115">
        <v>0.83499999999999996</v>
      </c>
      <c r="W104" s="427" t="s">
        <v>97</v>
      </c>
      <c r="X104" s="115">
        <v>0.79590000000000005</v>
      </c>
    </row>
    <row r="105" spans="1:24" ht="15.75" thickBot="1" x14ac:dyDescent="0.3">
      <c r="A105" t="str">
        <f t="shared" si="2"/>
        <v/>
      </c>
      <c r="B105" t="s">
        <v>138</v>
      </c>
      <c r="D105" t="s">
        <v>138</v>
      </c>
      <c r="E105">
        <f t="shared" si="3"/>
        <v>0.48599999999999999</v>
      </c>
      <c r="F105">
        <v>0.59530000000000005</v>
      </c>
      <c r="O105" t="s">
        <v>138</v>
      </c>
      <c r="P105">
        <v>0.48599999999999999</v>
      </c>
      <c r="T105" s="14" t="s">
        <v>419</v>
      </c>
      <c r="U105" s="116">
        <v>51</v>
      </c>
      <c r="W105" s="428"/>
      <c r="X105" s="116">
        <v>51</v>
      </c>
    </row>
    <row r="106" spans="1:24" x14ac:dyDescent="0.25">
      <c r="A106" t="str">
        <f t="shared" si="2"/>
        <v/>
      </c>
      <c r="B106" t="s">
        <v>139</v>
      </c>
      <c r="D106" t="s">
        <v>139</v>
      </c>
      <c r="E106">
        <f t="shared" si="3"/>
        <v>0.46079999999999999</v>
      </c>
      <c r="F106">
        <v>0.41949999999999998</v>
      </c>
      <c r="O106" t="s">
        <v>139</v>
      </c>
      <c r="P106">
        <v>0.46079999999999999</v>
      </c>
      <c r="T106" s="427" t="s">
        <v>250</v>
      </c>
      <c r="U106" s="117">
        <v>0.83309999999999995</v>
      </c>
      <c r="W106" s="427" t="s">
        <v>317</v>
      </c>
      <c r="X106" s="117">
        <v>0.79200000000000004</v>
      </c>
    </row>
    <row r="107" spans="1:24" ht="15.75" thickBot="1" x14ac:dyDescent="0.3">
      <c r="A107" t="str">
        <f t="shared" si="2"/>
        <v/>
      </c>
      <c r="B107" t="s">
        <v>140</v>
      </c>
      <c r="D107" t="s">
        <v>140</v>
      </c>
      <c r="E107">
        <f t="shared" si="3"/>
        <v>0.1366</v>
      </c>
      <c r="F107">
        <v>0.1865</v>
      </c>
      <c r="O107" t="s">
        <v>140</v>
      </c>
      <c r="P107">
        <v>0.1366</v>
      </c>
      <c r="T107" s="428"/>
      <c r="U107" s="118">
        <v>52</v>
      </c>
      <c r="W107" s="428"/>
      <c r="X107" s="118">
        <v>52</v>
      </c>
    </row>
    <row r="108" spans="1:24" x14ac:dyDescent="0.25">
      <c r="A108" t="str">
        <f t="shared" si="2"/>
        <v/>
      </c>
      <c r="B108" t="s">
        <v>141</v>
      </c>
      <c r="D108" t="s">
        <v>141</v>
      </c>
      <c r="E108">
        <f t="shared" si="3"/>
        <v>0.1118</v>
      </c>
      <c r="F108">
        <v>0.13500000000000001</v>
      </c>
      <c r="O108" t="s">
        <v>141</v>
      </c>
      <c r="P108">
        <v>0.1118</v>
      </c>
      <c r="T108" s="427" t="s">
        <v>147</v>
      </c>
      <c r="U108" s="119">
        <v>0.82750000000000001</v>
      </c>
      <c r="W108" s="427" t="s">
        <v>156</v>
      </c>
      <c r="X108" s="119">
        <v>0.79169999999999996</v>
      </c>
    </row>
    <row r="109" spans="1:24" ht="15.75" thickBot="1" x14ac:dyDescent="0.3">
      <c r="A109" t="str">
        <f t="shared" si="2"/>
        <v/>
      </c>
      <c r="B109" t="s">
        <v>142</v>
      </c>
      <c r="D109" t="s">
        <v>142</v>
      </c>
      <c r="E109">
        <f t="shared" si="3"/>
        <v>0.60460000000000003</v>
      </c>
      <c r="F109">
        <v>0.62119999999999997</v>
      </c>
      <c r="O109" t="s">
        <v>142</v>
      </c>
      <c r="P109">
        <v>0.60460000000000003</v>
      </c>
      <c r="T109" s="428"/>
      <c r="U109" s="120">
        <v>53</v>
      </c>
      <c r="W109" s="428"/>
      <c r="X109" s="120">
        <v>53</v>
      </c>
    </row>
    <row r="110" spans="1:24" x14ac:dyDescent="0.25">
      <c r="A110" t="str">
        <f t="shared" si="2"/>
        <v/>
      </c>
      <c r="B110" t="s">
        <v>143</v>
      </c>
      <c r="D110" t="s">
        <v>143</v>
      </c>
      <c r="E110">
        <f t="shared" si="3"/>
        <v>0.30690000000000001</v>
      </c>
      <c r="F110">
        <v>0.30109999999999998</v>
      </c>
      <c r="O110" t="s">
        <v>143</v>
      </c>
      <c r="P110">
        <v>0.30690000000000001</v>
      </c>
      <c r="Q110">
        <v>198</v>
      </c>
      <c r="T110" s="13" t="s">
        <v>347</v>
      </c>
      <c r="U110" s="121">
        <v>0.82709999999999995</v>
      </c>
      <c r="W110" s="427" t="s">
        <v>251</v>
      </c>
      <c r="X110" s="121">
        <v>0.79110000000000003</v>
      </c>
    </row>
    <row r="111" spans="1:24" ht="15.75" thickBot="1" x14ac:dyDescent="0.3">
      <c r="A111" t="str">
        <f t="shared" si="2"/>
        <v/>
      </c>
      <c r="B111" t="s">
        <v>144</v>
      </c>
      <c r="D111" t="s">
        <v>144</v>
      </c>
      <c r="E111">
        <f t="shared" si="3"/>
        <v>0.24179999999999999</v>
      </c>
      <c r="F111">
        <v>0.26090000000000002</v>
      </c>
      <c r="O111" t="s">
        <v>144</v>
      </c>
      <c r="P111">
        <v>0.24179999999999999</v>
      </c>
      <c r="Q111">
        <v>269</v>
      </c>
      <c r="T111" s="14" t="s">
        <v>420</v>
      </c>
      <c r="U111" s="122">
        <v>54</v>
      </c>
      <c r="W111" s="428"/>
      <c r="X111" s="122">
        <v>54</v>
      </c>
    </row>
    <row r="112" spans="1:24" x14ac:dyDescent="0.25">
      <c r="A112" t="str">
        <f t="shared" si="2"/>
        <v/>
      </c>
      <c r="B112" t="s">
        <v>145</v>
      </c>
      <c r="D112" t="s">
        <v>145</v>
      </c>
      <c r="E112">
        <f t="shared" si="3"/>
        <v>0.42730000000000001</v>
      </c>
      <c r="F112">
        <v>0.44369999999999998</v>
      </c>
      <c r="O112" t="s">
        <v>145</v>
      </c>
      <c r="P112">
        <v>0.42730000000000001</v>
      </c>
      <c r="Q112">
        <v>70</v>
      </c>
      <c r="T112" s="427" t="s">
        <v>324</v>
      </c>
      <c r="U112" s="123">
        <v>0.82389999999999997</v>
      </c>
      <c r="W112" s="13" t="s">
        <v>222</v>
      </c>
      <c r="X112" s="123">
        <v>0.78749999999999998</v>
      </c>
    </row>
    <row r="113" spans="1:24" ht="15.75" thickBot="1" x14ac:dyDescent="0.3">
      <c r="A113" t="str">
        <f t="shared" si="2"/>
        <v/>
      </c>
      <c r="B113" t="s">
        <v>146</v>
      </c>
      <c r="D113" t="s">
        <v>146</v>
      </c>
      <c r="E113">
        <f t="shared" si="3"/>
        <v>0.28739999999999999</v>
      </c>
      <c r="F113">
        <v>0.49719999999999998</v>
      </c>
      <c r="O113" t="s">
        <v>146</v>
      </c>
      <c r="P113">
        <v>0.28739999999999999</v>
      </c>
      <c r="Q113">
        <v>229</v>
      </c>
      <c r="T113" s="428"/>
      <c r="U113" s="124">
        <v>55</v>
      </c>
      <c r="W113" s="14" t="s">
        <v>420</v>
      </c>
      <c r="X113" s="124">
        <v>55</v>
      </c>
    </row>
    <row r="114" spans="1:24" x14ac:dyDescent="0.25">
      <c r="A114" t="str">
        <f t="shared" si="2"/>
        <v/>
      </c>
      <c r="B114" t="s">
        <v>147</v>
      </c>
      <c r="D114" t="s">
        <v>147</v>
      </c>
      <c r="E114">
        <f t="shared" si="3"/>
        <v>0.85119999999999996</v>
      </c>
      <c r="F114">
        <v>0.82750000000000001</v>
      </c>
      <c r="O114" t="s">
        <v>147</v>
      </c>
      <c r="P114">
        <v>0.85119999999999996</v>
      </c>
      <c r="T114" s="427" t="s">
        <v>152</v>
      </c>
      <c r="U114" s="125">
        <v>0.82220000000000004</v>
      </c>
      <c r="W114" s="427" t="s">
        <v>261</v>
      </c>
      <c r="X114" s="125">
        <v>0.78659999999999997</v>
      </c>
    </row>
    <row r="115" spans="1:24" ht="15.75" thickBot="1" x14ac:dyDescent="0.3">
      <c r="A115" t="str">
        <f t="shared" si="2"/>
        <v>BAD</v>
      </c>
      <c r="B115" t="s">
        <v>148</v>
      </c>
      <c r="D115" t="s">
        <v>428</v>
      </c>
      <c r="E115">
        <f t="shared" si="3"/>
        <v>0.31009999999999999</v>
      </c>
      <c r="F115">
        <v>0.42249999999999999</v>
      </c>
      <c r="O115" t="s">
        <v>428</v>
      </c>
      <c r="P115">
        <v>0.31009999999999999</v>
      </c>
      <c r="Q115">
        <v>193</v>
      </c>
      <c r="T115" s="428"/>
      <c r="U115" s="126">
        <v>56</v>
      </c>
      <c r="W115" s="428"/>
      <c r="X115" s="126">
        <v>56</v>
      </c>
    </row>
    <row r="116" spans="1:24" x14ac:dyDescent="0.25">
      <c r="A116" t="str">
        <f t="shared" si="2"/>
        <v/>
      </c>
      <c r="B116" t="s">
        <v>149</v>
      </c>
      <c r="D116" t="s">
        <v>149</v>
      </c>
      <c r="E116">
        <f t="shared" si="3"/>
        <v>8.6400000000000005E-2</v>
      </c>
      <c r="F116">
        <v>9.5899999999999999E-2</v>
      </c>
      <c r="O116" t="s">
        <v>149</v>
      </c>
      <c r="P116">
        <v>8.6400000000000005E-2</v>
      </c>
      <c r="T116" s="13" t="s">
        <v>292</v>
      </c>
      <c r="U116" s="127">
        <v>0.82140000000000002</v>
      </c>
      <c r="W116" s="427" t="s">
        <v>353</v>
      </c>
      <c r="X116" s="127">
        <v>0.78269999999999995</v>
      </c>
    </row>
    <row r="117" spans="1:24" ht="15.75" thickBot="1" x14ac:dyDescent="0.3">
      <c r="A117" t="str">
        <f t="shared" si="2"/>
        <v/>
      </c>
      <c r="B117" t="s">
        <v>150</v>
      </c>
      <c r="D117" t="s">
        <v>150</v>
      </c>
      <c r="E117">
        <f t="shared" si="3"/>
        <v>0.34749999999999998</v>
      </c>
      <c r="F117">
        <v>0.40679999999999999</v>
      </c>
      <c r="O117" t="s">
        <v>150</v>
      </c>
      <c r="P117">
        <v>0.34749999999999998</v>
      </c>
      <c r="Q117">
        <v>145</v>
      </c>
      <c r="T117" s="14" t="s">
        <v>418</v>
      </c>
      <c r="U117" s="128">
        <v>57</v>
      </c>
      <c r="W117" s="428"/>
      <c r="X117" s="128">
        <v>57</v>
      </c>
    </row>
    <row r="118" spans="1:24" x14ac:dyDescent="0.25">
      <c r="A118" t="str">
        <f t="shared" si="2"/>
        <v/>
      </c>
      <c r="B118" t="s">
        <v>151</v>
      </c>
      <c r="D118" t="s">
        <v>151</v>
      </c>
      <c r="E118">
        <f t="shared" si="3"/>
        <v>0.1469</v>
      </c>
      <c r="F118">
        <v>0.1512</v>
      </c>
      <c r="O118" t="s">
        <v>151</v>
      </c>
      <c r="P118">
        <v>0.1469</v>
      </c>
      <c r="T118" s="13" t="s">
        <v>349</v>
      </c>
      <c r="U118" s="129">
        <v>0.82099999999999995</v>
      </c>
      <c r="W118" s="13" t="s">
        <v>267</v>
      </c>
      <c r="X118" s="129">
        <v>0.77090000000000003</v>
      </c>
    </row>
    <row r="119" spans="1:24" ht="15.75" thickBot="1" x14ac:dyDescent="0.3">
      <c r="A119" t="str">
        <f t="shared" si="2"/>
        <v/>
      </c>
      <c r="B119" t="s">
        <v>152</v>
      </c>
      <c r="D119" t="s">
        <v>152</v>
      </c>
      <c r="E119">
        <f t="shared" si="3"/>
        <v>0.65510000000000002</v>
      </c>
      <c r="F119">
        <v>0.82220000000000004</v>
      </c>
      <c r="O119" t="s">
        <v>152</v>
      </c>
      <c r="P119">
        <v>0.65510000000000002</v>
      </c>
      <c r="T119" s="14" t="s">
        <v>421</v>
      </c>
      <c r="U119" s="130">
        <v>58</v>
      </c>
      <c r="W119" s="14" t="s">
        <v>406</v>
      </c>
      <c r="X119" s="130">
        <v>58</v>
      </c>
    </row>
    <row r="120" spans="1:24" x14ac:dyDescent="0.25">
      <c r="A120" t="str">
        <f t="shared" si="2"/>
        <v/>
      </c>
      <c r="B120" t="s">
        <v>153</v>
      </c>
      <c r="D120" t="s">
        <v>153</v>
      </c>
      <c r="E120">
        <f t="shared" si="3"/>
        <v>0.32719999999999999</v>
      </c>
      <c r="F120">
        <v>0.38529999999999998</v>
      </c>
      <c r="O120" t="s">
        <v>153</v>
      </c>
      <c r="P120">
        <v>0.32719999999999999</v>
      </c>
      <c r="Q120">
        <v>161</v>
      </c>
      <c r="T120" s="427" t="s">
        <v>319</v>
      </c>
      <c r="U120" s="131">
        <v>0.81289999999999996</v>
      </c>
      <c r="W120" s="427" t="s">
        <v>324</v>
      </c>
      <c r="X120" s="131">
        <v>0.76890000000000003</v>
      </c>
    </row>
    <row r="121" spans="1:24" ht="15.75" thickBot="1" x14ac:dyDescent="0.3">
      <c r="A121" t="str">
        <f t="shared" si="2"/>
        <v/>
      </c>
      <c r="B121" t="s">
        <v>154</v>
      </c>
      <c r="D121" t="s">
        <v>154</v>
      </c>
      <c r="E121">
        <f t="shared" si="3"/>
        <v>0.86990000000000001</v>
      </c>
      <c r="F121">
        <v>0.83899999999999997</v>
      </c>
      <c r="O121" t="s">
        <v>154</v>
      </c>
      <c r="P121">
        <v>0.86990000000000001</v>
      </c>
      <c r="T121" s="428"/>
      <c r="U121" s="132">
        <v>59</v>
      </c>
      <c r="W121" s="428"/>
      <c r="X121" s="132">
        <v>59</v>
      </c>
    </row>
    <row r="122" spans="1:24" x14ac:dyDescent="0.25">
      <c r="A122" t="str">
        <f t="shared" si="2"/>
        <v/>
      </c>
      <c r="B122" t="s">
        <v>155</v>
      </c>
      <c r="D122" t="s">
        <v>155</v>
      </c>
      <c r="E122">
        <f t="shared" si="3"/>
        <v>0.1799</v>
      </c>
      <c r="F122">
        <v>0.21590000000000001</v>
      </c>
      <c r="O122" t="s">
        <v>155</v>
      </c>
      <c r="P122">
        <v>0.1799</v>
      </c>
      <c r="Q122">
        <v>333</v>
      </c>
      <c r="T122" s="427" t="s">
        <v>159</v>
      </c>
      <c r="U122" s="133">
        <v>0.81</v>
      </c>
      <c r="W122" s="427" t="s">
        <v>328</v>
      </c>
      <c r="X122" s="133">
        <v>0.76739999999999997</v>
      </c>
    </row>
    <row r="123" spans="1:24" ht="15.75" thickBot="1" x14ac:dyDescent="0.3">
      <c r="A123" t="str">
        <f t="shared" si="2"/>
        <v/>
      </c>
      <c r="B123" t="s">
        <v>156</v>
      </c>
      <c r="D123" t="s">
        <v>156</v>
      </c>
      <c r="E123">
        <f t="shared" si="3"/>
        <v>0.79169999999999996</v>
      </c>
      <c r="F123">
        <v>0.90249999999999997</v>
      </c>
      <c r="O123" t="s">
        <v>156</v>
      </c>
      <c r="P123">
        <v>0.79169999999999996</v>
      </c>
      <c r="T123" s="428"/>
      <c r="U123" s="134">
        <v>60</v>
      </c>
      <c r="W123" s="428"/>
      <c r="X123" s="134">
        <v>60</v>
      </c>
    </row>
    <row r="124" spans="1:24" x14ac:dyDescent="0.25">
      <c r="A124" t="str">
        <f t="shared" si="2"/>
        <v/>
      </c>
      <c r="B124" t="s">
        <v>157</v>
      </c>
      <c r="D124" t="s">
        <v>157</v>
      </c>
      <c r="E124">
        <f t="shared" si="3"/>
        <v>0.39650000000000002</v>
      </c>
      <c r="F124">
        <v>0.48670000000000002</v>
      </c>
      <c r="O124" t="s">
        <v>157</v>
      </c>
      <c r="P124">
        <v>0.39650000000000002</v>
      </c>
      <c r="Q124">
        <v>103</v>
      </c>
      <c r="T124" s="13" t="s">
        <v>194</v>
      </c>
      <c r="U124" s="135">
        <v>0.79849999999999999</v>
      </c>
      <c r="W124" s="427" t="s">
        <v>131</v>
      </c>
      <c r="X124" s="135">
        <v>0.76600000000000001</v>
      </c>
    </row>
    <row r="125" spans="1:24" ht="15.75" thickBot="1" x14ac:dyDescent="0.3">
      <c r="A125" t="str">
        <f t="shared" si="2"/>
        <v/>
      </c>
      <c r="B125" t="s">
        <v>158</v>
      </c>
      <c r="D125" t="s">
        <v>158</v>
      </c>
      <c r="E125">
        <f t="shared" si="3"/>
        <v>0.65549999999999997</v>
      </c>
      <c r="F125">
        <v>0.46379999999999999</v>
      </c>
      <c r="O125" t="s">
        <v>158</v>
      </c>
      <c r="P125">
        <v>0.65549999999999997</v>
      </c>
      <c r="T125" s="14" t="s">
        <v>394</v>
      </c>
      <c r="U125" s="136">
        <v>61</v>
      </c>
      <c r="W125" s="428"/>
      <c r="X125" s="136">
        <v>61</v>
      </c>
    </row>
    <row r="126" spans="1:24" x14ac:dyDescent="0.25">
      <c r="A126" t="str">
        <f t="shared" si="2"/>
        <v/>
      </c>
      <c r="B126" t="s">
        <v>159</v>
      </c>
      <c r="D126" t="s">
        <v>159</v>
      </c>
      <c r="E126">
        <f t="shared" si="3"/>
        <v>0.68440000000000001</v>
      </c>
      <c r="F126">
        <v>0.81</v>
      </c>
      <c r="O126" t="s">
        <v>159</v>
      </c>
      <c r="P126">
        <v>0.68440000000000001</v>
      </c>
      <c r="T126" s="427" t="s">
        <v>323</v>
      </c>
      <c r="U126" s="137">
        <v>0.79549999999999998</v>
      </c>
      <c r="W126" s="13" t="s">
        <v>347</v>
      </c>
      <c r="X126" s="137">
        <v>0.7591</v>
      </c>
    </row>
    <row r="127" spans="1:24" ht="15.75" thickBot="1" x14ac:dyDescent="0.3">
      <c r="A127" t="str">
        <f t="shared" si="2"/>
        <v/>
      </c>
      <c r="B127" t="s">
        <v>160</v>
      </c>
      <c r="D127" t="s">
        <v>160</v>
      </c>
      <c r="E127">
        <f t="shared" si="3"/>
        <v>0.90759999999999996</v>
      </c>
      <c r="F127">
        <v>0.93289999999999995</v>
      </c>
      <c r="O127" t="s">
        <v>160</v>
      </c>
      <c r="P127">
        <v>0.90759999999999996</v>
      </c>
      <c r="T127" s="428"/>
      <c r="U127" s="138">
        <v>62</v>
      </c>
      <c r="W127" s="14" t="s">
        <v>420</v>
      </c>
      <c r="X127" s="138">
        <v>62</v>
      </c>
    </row>
    <row r="128" spans="1:24" x14ac:dyDescent="0.25">
      <c r="A128" t="str">
        <f t="shared" si="2"/>
        <v/>
      </c>
      <c r="B128" t="s">
        <v>161</v>
      </c>
      <c r="D128" t="s">
        <v>161</v>
      </c>
      <c r="E128">
        <f t="shared" si="3"/>
        <v>0.3805</v>
      </c>
      <c r="F128">
        <v>0.43120000000000003</v>
      </c>
      <c r="O128" t="s">
        <v>161</v>
      </c>
      <c r="P128">
        <v>0.3805</v>
      </c>
      <c r="Q128">
        <v>118</v>
      </c>
      <c r="T128" s="13" t="s">
        <v>222</v>
      </c>
      <c r="U128" s="139">
        <v>0.79490000000000005</v>
      </c>
      <c r="W128" s="13" t="s">
        <v>109</v>
      </c>
      <c r="X128" s="139">
        <v>0.75819999999999999</v>
      </c>
    </row>
    <row r="129" spans="1:24" ht="15.75" thickBot="1" x14ac:dyDescent="0.3">
      <c r="A129" t="str">
        <f t="shared" si="2"/>
        <v/>
      </c>
      <c r="B129" t="s">
        <v>162</v>
      </c>
      <c r="D129" t="s">
        <v>162</v>
      </c>
      <c r="E129">
        <f t="shared" si="3"/>
        <v>0.1125</v>
      </c>
      <c r="F129">
        <v>0.16750000000000001</v>
      </c>
      <c r="O129" t="s">
        <v>162</v>
      </c>
      <c r="P129">
        <v>0.1125</v>
      </c>
      <c r="T129" s="14" t="s">
        <v>420</v>
      </c>
      <c r="U129" s="140">
        <v>63</v>
      </c>
      <c r="W129" s="14" t="s">
        <v>422</v>
      </c>
      <c r="X129" s="140">
        <v>63</v>
      </c>
    </row>
    <row r="130" spans="1:24" x14ac:dyDescent="0.25">
      <c r="A130" t="str">
        <f t="shared" si="2"/>
        <v/>
      </c>
      <c r="B130" t="s">
        <v>163</v>
      </c>
      <c r="D130" t="s">
        <v>163</v>
      </c>
      <c r="E130">
        <f t="shared" si="3"/>
        <v>0.30630000000000002</v>
      </c>
      <c r="F130">
        <v>0.1474</v>
      </c>
      <c r="O130" t="s">
        <v>163</v>
      </c>
      <c r="P130">
        <v>0.30630000000000002</v>
      </c>
      <c r="Q130">
        <v>200</v>
      </c>
      <c r="T130" s="427" t="s">
        <v>89</v>
      </c>
      <c r="U130" s="141">
        <v>0.79430000000000001</v>
      </c>
      <c r="W130" s="427" t="s">
        <v>207</v>
      </c>
      <c r="X130" s="141">
        <v>0.75790000000000002</v>
      </c>
    </row>
    <row r="131" spans="1:24" ht="15.75" thickBot="1" x14ac:dyDescent="0.3">
      <c r="A131" t="str">
        <f t="shared" ref="A131:A194" si="4">IF(B131=D131,"","BAD")</f>
        <v/>
      </c>
      <c r="B131" t="s">
        <v>164</v>
      </c>
      <c r="D131" t="s">
        <v>164</v>
      </c>
      <c r="E131">
        <f t="shared" ref="E131:E194" si="5">VLOOKUP(D131,O131:P529,2,FALSE)</f>
        <v>0.55020000000000002</v>
      </c>
      <c r="F131">
        <v>0.2621</v>
      </c>
      <c r="O131" t="s">
        <v>164</v>
      </c>
      <c r="P131">
        <v>0.55020000000000002</v>
      </c>
      <c r="T131" s="428"/>
      <c r="U131" s="142">
        <v>64</v>
      </c>
      <c r="W131" s="428"/>
      <c r="X131" s="142">
        <v>64</v>
      </c>
    </row>
    <row r="132" spans="1:24" x14ac:dyDescent="0.25">
      <c r="A132" t="str">
        <f t="shared" si="4"/>
        <v/>
      </c>
      <c r="B132" t="s">
        <v>165</v>
      </c>
      <c r="D132" t="s">
        <v>165</v>
      </c>
      <c r="E132">
        <f t="shared" si="5"/>
        <v>0.37330000000000002</v>
      </c>
      <c r="F132">
        <v>0.33889999999999998</v>
      </c>
      <c r="O132" t="s">
        <v>165</v>
      </c>
      <c r="P132">
        <v>0.37330000000000002</v>
      </c>
      <c r="Q132">
        <v>122</v>
      </c>
      <c r="T132" s="13" t="s">
        <v>361</v>
      </c>
      <c r="U132" s="143">
        <v>0.78959999999999997</v>
      </c>
      <c r="W132" s="427" t="s">
        <v>273</v>
      </c>
      <c r="X132" s="143">
        <v>0.75509999999999999</v>
      </c>
    </row>
    <row r="133" spans="1:24" ht="15.75" thickBot="1" x14ac:dyDescent="0.3">
      <c r="A133" t="str">
        <f t="shared" si="4"/>
        <v/>
      </c>
      <c r="B133" t="s">
        <v>166</v>
      </c>
      <c r="D133" t="s">
        <v>166</v>
      </c>
      <c r="E133">
        <f t="shared" si="5"/>
        <v>0.94340000000000002</v>
      </c>
      <c r="F133">
        <v>0.9415</v>
      </c>
      <c r="O133" t="s">
        <v>166</v>
      </c>
      <c r="P133">
        <v>0.94340000000000002</v>
      </c>
      <c r="T133" s="14" t="s">
        <v>422</v>
      </c>
      <c r="U133" s="144">
        <v>65</v>
      </c>
      <c r="W133" s="428"/>
      <c r="X133" s="144">
        <v>65</v>
      </c>
    </row>
    <row r="134" spans="1:24" x14ac:dyDescent="0.25">
      <c r="A134" t="str">
        <f t="shared" si="4"/>
        <v/>
      </c>
      <c r="B134" t="s">
        <v>167</v>
      </c>
      <c r="D134" t="s">
        <v>167</v>
      </c>
      <c r="E134">
        <f t="shared" si="5"/>
        <v>0.89249999999999996</v>
      </c>
      <c r="F134">
        <v>0.87829999999999997</v>
      </c>
      <c r="O134" t="s">
        <v>167</v>
      </c>
      <c r="P134">
        <v>0.89249999999999996</v>
      </c>
      <c r="T134" s="427" t="s">
        <v>131</v>
      </c>
      <c r="U134" s="145">
        <v>0.78879999999999995</v>
      </c>
      <c r="W134" s="427" t="s">
        <v>308</v>
      </c>
      <c r="X134" s="145">
        <v>0.75449999999999995</v>
      </c>
    </row>
    <row r="135" spans="1:24" ht="15.75" thickBot="1" x14ac:dyDescent="0.3">
      <c r="A135" t="str">
        <f t="shared" si="4"/>
        <v/>
      </c>
      <c r="B135" t="s">
        <v>168</v>
      </c>
      <c r="D135" t="s">
        <v>168</v>
      </c>
      <c r="E135">
        <f t="shared" si="5"/>
        <v>0.29520000000000002</v>
      </c>
      <c r="F135">
        <v>0.26640000000000003</v>
      </c>
      <c r="O135" t="s">
        <v>168</v>
      </c>
      <c r="P135">
        <v>0.29520000000000002</v>
      </c>
      <c r="Q135">
        <v>217</v>
      </c>
      <c r="T135" s="428"/>
      <c r="U135" s="146">
        <v>66</v>
      </c>
      <c r="W135" s="428"/>
      <c r="X135" s="146">
        <v>66</v>
      </c>
    </row>
    <row r="136" spans="1:24" x14ac:dyDescent="0.25">
      <c r="A136" t="str">
        <f t="shared" si="4"/>
        <v/>
      </c>
      <c r="B136" t="s">
        <v>169</v>
      </c>
      <c r="D136" t="s">
        <v>169</v>
      </c>
      <c r="E136">
        <f t="shared" si="5"/>
        <v>0.5675</v>
      </c>
      <c r="F136">
        <v>0.50139999999999996</v>
      </c>
      <c r="O136" t="s">
        <v>169</v>
      </c>
      <c r="P136">
        <v>0.5675</v>
      </c>
      <c r="T136" s="427" t="s">
        <v>135</v>
      </c>
      <c r="U136" s="147">
        <v>0.78879999999999995</v>
      </c>
      <c r="W136" s="427" t="s">
        <v>90</v>
      </c>
      <c r="X136" s="147">
        <v>0.75419999999999998</v>
      </c>
    </row>
    <row r="137" spans="1:24" ht="15.75" thickBot="1" x14ac:dyDescent="0.3">
      <c r="A137" t="str">
        <f t="shared" si="4"/>
        <v/>
      </c>
      <c r="B137" t="s">
        <v>170</v>
      </c>
      <c r="D137" t="s">
        <v>170</v>
      </c>
      <c r="E137">
        <f t="shared" si="5"/>
        <v>0.95309999999999995</v>
      </c>
      <c r="F137">
        <v>0.95589999999999997</v>
      </c>
      <c r="O137" t="s">
        <v>170</v>
      </c>
      <c r="P137">
        <v>0.95309999999999995</v>
      </c>
      <c r="T137" s="428"/>
      <c r="U137" s="148">
        <v>67</v>
      </c>
      <c r="W137" s="428"/>
      <c r="X137" s="148">
        <v>67</v>
      </c>
    </row>
    <row r="138" spans="1:24" x14ac:dyDescent="0.25">
      <c r="A138" t="str">
        <f t="shared" si="4"/>
        <v/>
      </c>
      <c r="B138" t="s">
        <v>171</v>
      </c>
      <c r="D138" t="s">
        <v>171</v>
      </c>
      <c r="E138">
        <f t="shared" si="5"/>
        <v>0.50990000000000002</v>
      </c>
      <c r="F138">
        <v>0.64810000000000001</v>
      </c>
      <c r="O138" t="s">
        <v>171</v>
      </c>
      <c r="P138">
        <v>0.50990000000000002</v>
      </c>
      <c r="T138" s="427" t="s">
        <v>251</v>
      </c>
      <c r="U138" s="149">
        <v>0.78510000000000002</v>
      </c>
      <c r="W138" s="13" t="s">
        <v>98</v>
      </c>
      <c r="X138" s="149">
        <v>0.75380000000000003</v>
      </c>
    </row>
    <row r="139" spans="1:24" ht="15.75" thickBot="1" x14ac:dyDescent="0.3">
      <c r="A139" t="str">
        <f t="shared" si="4"/>
        <v/>
      </c>
      <c r="B139" t="s">
        <v>172</v>
      </c>
      <c r="D139" t="s">
        <v>172</v>
      </c>
      <c r="E139">
        <f t="shared" si="5"/>
        <v>0.16389999999999999</v>
      </c>
      <c r="F139">
        <v>9.1600000000000001E-2</v>
      </c>
      <c r="O139" t="s">
        <v>172</v>
      </c>
      <c r="P139">
        <v>0.16389999999999999</v>
      </c>
      <c r="Q139">
        <v>343</v>
      </c>
      <c r="T139" s="428"/>
      <c r="U139" s="150">
        <v>68</v>
      </c>
      <c r="W139" s="14" t="s">
        <v>415</v>
      </c>
      <c r="X139" s="150">
        <v>68</v>
      </c>
    </row>
    <row r="140" spans="1:24" x14ac:dyDescent="0.25">
      <c r="A140" t="str">
        <f t="shared" si="4"/>
        <v/>
      </c>
      <c r="B140" t="s">
        <v>173</v>
      </c>
      <c r="D140" t="s">
        <v>173</v>
      </c>
      <c r="E140">
        <f t="shared" si="5"/>
        <v>0.2356</v>
      </c>
      <c r="F140">
        <v>0.61519999999999997</v>
      </c>
      <c r="O140" t="s">
        <v>173</v>
      </c>
      <c r="P140">
        <v>0.2356</v>
      </c>
      <c r="Q140">
        <v>278</v>
      </c>
      <c r="T140" s="427" t="s">
        <v>68</v>
      </c>
      <c r="U140" s="151">
        <v>0.78490000000000004</v>
      </c>
      <c r="W140" s="13" t="s">
        <v>361</v>
      </c>
      <c r="X140" s="151">
        <v>0.75290000000000001</v>
      </c>
    </row>
    <row r="141" spans="1:24" ht="15.75" thickBot="1" x14ac:dyDescent="0.3">
      <c r="A141" t="str">
        <f t="shared" si="4"/>
        <v/>
      </c>
      <c r="B141" t="s">
        <v>174</v>
      </c>
      <c r="D141" t="s">
        <v>174</v>
      </c>
      <c r="E141">
        <f t="shared" si="5"/>
        <v>0.59709999999999996</v>
      </c>
      <c r="F141">
        <v>0.59619999999999995</v>
      </c>
      <c r="O141" t="s">
        <v>174</v>
      </c>
      <c r="P141">
        <v>0.59709999999999996</v>
      </c>
      <c r="T141" s="428"/>
      <c r="U141" s="152">
        <v>69</v>
      </c>
      <c r="W141" s="14" t="s">
        <v>422</v>
      </c>
      <c r="X141" s="152">
        <v>69</v>
      </c>
    </row>
    <row r="142" spans="1:24" x14ac:dyDescent="0.25">
      <c r="A142" t="str">
        <f t="shared" si="4"/>
        <v/>
      </c>
      <c r="B142" t="s">
        <v>175</v>
      </c>
      <c r="D142" t="s">
        <v>175</v>
      </c>
      <c r="E142">
        <f t="shared" si="5"/>
        <v>0.39069999999999999</v>
      </c>
      <c r="F142">
        <v>0.36649999999999999</v>
      </c>
      <c r="O142" t="s">
        <v>175</v>
      </c>
      <c r="P142">
        <v>0.39069999999999999</v>
      </c>
      <c r="Q142">
        <v>105</v>
      </c>
      <c r="T142" s="427" t="s">
        <v>286</v>
      </c>
      <c r="U142" s="153">
        <v>0.78180000000000005</v>
      </c>
      <c r="W142" s="427" t="s">
        <v>286</v>
      </c>
      <c r="X142" s="153">
        <v>0.74309999999999998</v>
      </c>
    </row>
    <row r="143" spans="1:24" ht="15.75" thickBot="1" x14ac:dyDescent="0.3">
      <c r="A143" t="str">
        <f t="shared" si="4"/>
        <v/>
      </c>
      <c r="B143" t="s">
        <v>176</v>
      </c>
      <c r="D143" t="s">
        <v>176</v>
      </c>
      <c r="E143">
        <f t="shared" si="5"/>
        <v>0.48209999999999997</v>
      </c>
      <c r="F143">
        <v>0.50209999999999999</v>
      </c>
      <c r="O143" t="s">
        <v>176</v>
      </c>
      <c r="P143">
        <v>0.48209999999999997</v>
      </c>
      <c r="T143" s="428"/>
      <c r="U143" s="154">
        <v>70</v>
      </c>
      <c r="W143" s="428"/>
      <c r="X143" s="154">
        <v>70</v>
      </c>
    </row>
    <row r="144" spans="1:24" x14ac:dyDescent="0.25">
      <c r="A144" t="str">
        <f t="shared" si="4"/>
        <v/>
      </c>
      <c r="B144" t="s">
        <v>177</v>
      </c>
      <c r="D144" t="s">
        <v>177</v>
      </c>
      <c r="E144">
        <f t="shared" si="5"/>
        <v>0.32919999999999999</v>
      </c>
      <c r="F144">
        <v>0.29720000000000002</v>
      </c>
      <c r="O144" t="s">
        <v>177</v>
      </c>
      <c r="P144">
        <v>0.32919999999999999</v>
      </c>
      <c r="Q144">
        <v>158</v>
      </c>
      <c r="T144" s="427" t="s">
        <v>287</v>
      </c>
      <c r="U144" s="155">
        <v>0.77549999999999997</v>
      </c>
      <c r="W144" s="427" t="s">
        <v>58</v>
      </c>
      <c r="X144" s="155">
        <v>0.7409</v>
      </c>
    </row>
    <row r="145" spans="1:24" ht="15.75" thickBot="1" x14ac:dyDescent="0.3">
      <c r="A145" t="str">
        <f t="shared" si="4"/>
        <v/>
      </c>
      <c r="B145" t="s">
        <v>178</v>
      </c>
      <c r="D145" t="s">
        <v>178</v>
      </c>
      <c r="E145">
        <f t="shared" si="5"/>
        <v>0.35720000000000002</v>
      </c>
      <c r="F145">
        <v>0.23780000000000001</v>
      </c>
      <c r="O145" t="s">
        <v>178</v>
      </c>
      <c r="P145">
        <v>0.35720000000000002</v>
      </c>
      <c r="Q145">
        <v>136</v>
      </c>
      <c r="T145" s="428"/>
      <c r="U145" s="156">
        <v>71</v>
      </c>
      <c r="W145" s="428"/>
      <c r="X145" s="156">
        <v>71</v>
      </c>
    </row>
    <row r="146" spans="1:24" x14ac:dyDescent="0.25">
      <c r="A146" t="str">
        <f t="shared" si="4"/>
        <v/>
      </c>
      <c r="B146" t="s">
        <v>179</v>
      </c>
      <c r="D146" t="s">
        <v>179</v>
      </c>
      <c r="E146">
        <f t="shared" si="5"/>
        <v>0.37630000000000002</v>
      </c>
      <c r="F146">
        <v>0.4425</v>
      </c>
      <c r="O146" t="s">
        <v>179</v>
      </c>
      <c r="P146">
        <v>0.37630000000000002</v>
      </c>
      <c r="Q146">
        <v>120</v>
      </c>
      <c r="T146" s="427" t="s">
        <v>351</v>
      </c>
      <c r="U146" s="157">
        <v>0.76300000000000001</v>
      </c>
      <c r="W146" s="427" t="s">
        <v>51</v>
      </c>
      <c r="X146" s="157">
        <v>0.73080000000000001</v>
      </c>
    </row>
    <row r="147" spans="1:24" ht="15.75" thickBot="1" x14ac:dyDescent="0.3">
      <c r="A147" t="str">
        <f t="shared" si="4"/>
        <v/>
      </c>
      <c r="B147" t="s">
        <v>180</v>
      </c>
      <c r="D147" t="s">
        <v>180</v>
      </c>
      <c r="E147">
        <f t="shared" si="5"/>
        <v>7.8700000000000006E-2</v>
      </c>
      <c r="F147">
        <v>3.61E-2</v>
      </c>
      <c r="O147" t="s">
        <v>180</v>
      </c>
      <c r="P147">
        <v>7.8700000000000006E-2</v>
      </c>
      <c r="T147" s="428"/>
      <c r="U147" s="158">
        <v>72</v>
      </c>
      <c r="W147" s="428"/>
      <c r="X147" s="158">
        <v>72</v>
      </c>
    </row>
    <row r="148" spans="1:24" x14ac:dyDescent="0.25">
      <c r="A148" t="str">
        <f t="shared" si="4"/>
        <v/>
      </c>
      <c r="B148" t="s">
        <v>181</v>
      </c>
      <c r="D148" t="s">
        <v>181</v>
      </c>
      <c r="E148">
        <f t="shared" si="5"/>
        <v>0.55549999999999999</v>
      </c>
      <c r="F148">
        <v>0.51170000000000004</v>
      </c>
      <c r="O148" t="s">
        <v>181</v>
      </c>
      <c r="P148">
        <v>0.55549999999999999</v>
      </c>
      <c r="T148" s="13" t="s">
        <v>109</v>
      </c>
      <c r="U148" s="159">
        <v>0.76060000000000005</v>
      </c>
      <c r="W148" s="427" t="s">
        <v>220</v>
      </c>
      <c r="X148" s="159">
        <v>0.73019999999999996</v>
      </c>
    </row>
    <row r="149" spans="1:24" ht="15.75" thickBot="1" x14ac:dyDescent="0.3">
      <c r="A149" t="str">
        <f t="shared" si="4"/>
        <v/>
      </c>
      <c r="B149" t="s">
        <v>182</v>
      </c>
      <c r="D149" t="s">
        <v>182</v>
      </c>
      <c r="E149">
        <f t="shared" si="5"/>
        <v>0.20250000000000001</v>
      </c>
      <c r="F149">
        <v>0.46879999999999999</v>
      </c>
      <c r="O149" t="s">
        <v>182</v>
      </c>
      <c r="P149">
        <v>0.20250000000000001</v>
      </c>
      <c r="Q149">
        <v>310</v>
      </c>
      <c r="T149" s="14" t="s">
        <v>422</v>
      </c>
      <c r="U149" s="160">
        <v>73</v>
      </c>
      <c r="W149" s="428"/>
      <c r="X149" s="160">
        <v>73</v>
      </c>
    </row>
    <row r="150" spans="1:24" x14ac:dyDescent="0.25">
      <c r="A150" t="str">
        <f t="shared" si="4"/>
        <v/>
      </c>
      <c r="B150" t="s">
        <v>183</v>
      </c>
      <c r="D150" t="s">
        <v>183</v>
      </c>
      <c r="E150">
        <f t="shared" si="5"/>
        <v>0.63749999999999996</v>
      </c>
      <c r="F150">
        <v>0.74680000000000002</v>
      </c>
      <c r="O150" t="s">
        <v>183</v>
      </c>
      <c r="P150">
        <v>0.63749999999999996</v>
      </c>
      <c r="T150" s="13" t="s">
        <v>271</v>
      </c>
      <c r="U150" s="161">
        <v>0.75890000000000002</v>
      </c>
      <c r="W150" s="13" t="s">
        <v>349</v>
      </c>
      <c r="X150" s="161">
        <v>0.7268</v>
      </c>
    </row>
    <row r="151" spans="1:24" ht="15.75" thickBot="1" x14ac:dyDescent="0.3">
      <c r="A151" t="str">
        <f t="shared" si="4"/>
        <v/>
      </c>
      <c r="B151" t="s">
        <v>184</v>
      </c>
      <c r="D151" t="s">
        <v>184</v>
      </c>
      <c r="E151">
        <f t="shared" si="5"/>
        <v>0.94969999999999999</v>
      </c>
      <c r="F151">
        <v>0.95320000000000005</v>
      </c>
      <c r="O151" t="s">
        <v>184</v>
      </c>
      <c r="P151">
        <v>0.94969999999999999</v>
      </c>
      <c r="T151" s="14" t="s">
        <v>421</v>
      </c>
      <c r="U151" s="162">
        <v>74</v>
      </c>
      <c r="W151" s="14" t="s">
        <v>421</v>
      </c>
      <c r="X151" s="162">
        <v>74</v>
      </c>
    </row>
    <row r="152" spans="1:24" x14ac:dyDescent="0.25">
      <c r="A152" t="str">
        <f t="shared" si="4"/>
        <v/>
      </c>
      <c r="B152" t="s">
        <v>185</v>
      </c>
      <c r="D152" t="s">
        <v>185</v>
      </c>
      <c r="E152">
        <f t="shared" si="5"/>
        <v>0.64649999999999996</v>
      </c>
      <c r="F152">
        <v>0.7087</v>
      </c>
      <c r="O152" t="s">
        <v>185</v>
      </c>
      <c r="P152">
        <v>0.64649999999999996</v>
      </c>
      <c r="T152" s="427" t="s">
        <v>261</v>
      </c>
      <c r="U152" s="163">
        <v>0.7571</v>
      </c>
      <c r="W152" s="427" t="s">
        <v>340</v>
      </c>
      <c r="X152" s="163">
        <v>0.72089999999999999</v>
      </c>
    </row>
    <row r="153" spans="1:24" ht="15.75" thickBot="1" x14ac:dyDescent="0.3">
      <c r="A153" t="str">
        <f t="shared" si="4"/>
        <v/>
      </c>
      <c r="B153" t="s">
        <v>186</v>
      </c>
      <c r="D153" t="s">
        <v>186</v>
      </c>
      <c r="E153">
        <f t="shared" si="5"/>
        <v>0.48509999999999998</v>
      </c>
      <c r="F153">
        <v>0.48299999999999998</v>
      </c>
      <c r="O153" t="s">
        <v>186</v>
      </c>
      <c r="P153">
        <v>0.48509999999999998</v>
      </c>
      <c r="T153" s="428"/>
      <c r="U153" s="164">
        <v>75</v>
      </c>
      <c r="W153" s="428"/>
      <c r="X153" s="164">
        <v>75</v>
      </c>
    </row>
    <row r="154" spans="1:24" ht="15.75" thickBot="1" x14ac:dyDescent="0.3">
      <c r="A154" t="str">
        <f t="shared" si="4"/>
        <v/>
      </c>
      <c r="B154" t="s">
        <v>187</v>
      </c>
      <c r="D154" t="s">
        <v>187</v>
      </c>
      <c r="E154">
        <f t="shared" si="5"/>
        <v>0.2407</v>
      </c>
      <c r="F154">
        <v>0.35749999999999998</v>
      </c>
      <c r="O154" t="s">
        <v>187</v>
      </c>
      <c r="P154">
        <v>0.2407</v>
      </c>
      <c r="Q154">
        <v>271</v>
      </c>
      <c r="T154" s="63" t="s">
        <v>23</v>
      </c>
      <c r="U154" s="64" t="s">
        <v>407</v>
      </c>
      <c r="W154" s="63" t="s">
        <v>23</v>
      </c>
      <c r="X154" s="64" t="s">
        <v>407</v>
      </c>
    </row>
    <row r="155" spans="1:24" x14ac:dyDescent="0.25">
      <c r="A155" t="str">
        <f t="shared" si="4"/>
        <v/>
      </c>
      <c r="B155" t="s">
        <v>188</v>
      </c>
      <c r="D155" t="s">
        <v>188</v>
      </c>
      <c r="E155">
        <f t="shared" si="5"/>
        <v>0.40629999999999999</v>
      </c>
      <c r="F155">
        <v>0.53410000000000002</v>
      </c>
      <c r="O155" t="s">
        <v>188</v>
      </c>
      <c r="P155">
        <v>0.40629999999999999</v>
      </c>
      <c r="Q155">
        <v>87</v>
      </c>
      <c r="T155" s="427" t="s">
        <v>198</v>
      </c>
      <c r="U155" s="165">
        <v>0.75700000000000001</v>
      </c>
      <c r="W155" s="13" t="s">
        <v>360</v>
      </c>
      <c r="X155" s="165">
        <v>0.71409999999999996</v>
      </c>
    </row>
    <row r="156" spans="1:24" ht="15.75" thickBot="1" x14ac:dyDescent="0.3">
      <c r="A156" t="str">
        <f t="shared" si="4"/>
        <v/>
      </c>
      <c r="B156" t="s">
        <v>189</v>
      </c>
      <c r="D156" t="s">
        <v>189</v>
      </c>
      <c r="E156">
        <f t="shared" si="5"/>
        <v>0.1338</v>
      </c>
      <c r="F156">
        <v>8.6400000000000005E-2</v>
      </c>
      <c r="O156" t="s">
        <v>189</v>
      </c>
      <c r="P156">
        <v>0.1338</v>
      </c>
      <c r="T156" s="428"/>
      <c r="U156" s="166">
        <v>76</v>
      </c>
      <c r="W156" s="14" t="s">
        <v>408</v>
      </c>
      <c r="X156" s="166">
        <v>76</v>
      </c>
    </row>
    <row r="157" spans="1:24" x14ac:dyDescent="0.25">
      <c r="A157" t="str">
        <f t="shared" si="4"/>
        <v/>
      </c>
      <c r="B157" t="s">
        <v>190</v>
      </c>
      <c r="D157" t="s">
        <v>190</v>
      </c>
      <c r="E157">
        <f t="shared" si="5"/>
        <v>0.18820000000000001</v>
      </c>
      <c r="F157">
        <v>0.28460000000000002</v>
      </c>
      <c r="O157" t="s">
        <v>190</v>
      </c>
      <c r="P157">
        <v>0.18820000000000001</v>
      </c>
      <c r="Q157">
        <v>329</v>
      </c>
      <c r="T157" s="13" t="s">
        <v>266</v>
      </c>
      <c r="U157" s="167">
        <v>0.75590000000000002</v>
      </c>
      <c r="W157" s="13" t="s">
        <v>378</v>
      </c>
      <c r="X157" s="167">
        <v>0.71</v>
      </c>
    </row>
    <row r="158" spans="1:24" ht="15.75" thickBot="1" x14ac:dyDescent="0.3">
      <c r="A158" t="str">
        <f t="shared" si="4"/>
        <v/>
      </c>
      <c r="B158" t="s">
        <v>191</v>
      </c>
      <c r="D158" t="s">
        <v>191</v>
      </c>
      <c r="E158">
        <f t="shared" si="5"/>
        <v>0.19939999999999999</v>
      </c>
      <c r="F158">
        <v>0.24529999999999999</v>
      </c>
      <c r="O158" t="s">
        <v>191</v>
      </c>
      <c r="P158">
        <v>0.19939999999999999</v>
      </c>
      <c r="Q158">
        <v>312</v>
      </c>
      <c r="T158" s="14" t="s">
        <v>420</v>
      </c>
      <c r="U158" s="168">
        <v>77</v>
      </c>
      <c r="W158" s="14" t="s">
        <v>422</v>
      </c>
      <c r="X158" s="168">
        <v>77</v>
      </c>
    </row>
    <row r="159" spans="1:24" x14ac:dyDescent="0.25">
      <c r="A159" t="str">
        <f t="shared" si="4"/>
        <v/>
      </c>
      <c r="B159" t="s">
        <v>192</v>
      </c>
      <c r="D159" t="s">
        <v>192</v>
      </c>
      <c r="E159">
        <f t="shared" si="5"/>
        <v>0.84940000000000004</v>
      </c>
      <c r="F159">
        <v>0.91339999999999999</v>
      </c>
      <c r="O159" t="s">
        <v>192</v>
      </c>
      <c r="P159">
        <v>0.84940000000000004</v>
      </c>
      <c r="T159" s="427" t="s">
        <v>38</v>
      </c>
      <c r="U159" s="169">
        <v>0.75170000000000003</v>
      </c>
      <c r="W159" s="427" t="s">
        <v>73</v>
      </c>
      <c r="X159" s="169">
        <v>0.70589999999999997</v>
      </c>
    </row>
    <row r="160" spans="1:24" ht="15.75" thickBot="1" x14ac:dyDescent="0.3">
      <c r="A160" t="str">
        <f t="shared" si="4"/>
        <v/>
      </c>
      <c r="B160" t="s">
        <v>193</v>
      </c>
      <c r="D160" t="s">
        <v>193</v>
      </c>
      <c r="E160">
        <f t="shared" si="5"/>
        <v>0.55800000000000005</v>
      </c>
      <c r="F160">
        <v>0.49880000000000002</v>
      </c>
      <c r="O160" t="s">
        <v>193</v>
      </c>
      <c r="P160">
        <v>0.55800000000000005</v>
      </c>
      <c r="T160" s="428"/>
      <c r="U160" s="170">
        <v>78</v>
      </c>
      <c r="W160" s="428"/>
      <c r="X160" s="170">
        <v>78</v>
      </c>
    </row>
    <row r="161" spans="1:24" x14ac:dyDescent="0.25">
      <c r="A161" t="str">
        <f t="shared" si="4"/>
        <v/>
      </c>
      <c r="B161" t="s">
        <v>194</v>
      </c>
      <c r="D161" t="s">
        <v>194</v>
      </c>
      <c r="E161">
        <f t="shared" si="5"/>
        <v>0.89039999999999997</v>
      </c>
      <c r="F161">
        <v>0.79849999999999999</v>
      </c>
      <c r="O161" t="s">
        <v>194</v>
      </c>
      <c r="P161">
        <v>0.89039999999999997</v>
      </c>
      <c r="T161" s="427" t="s">
        <v>234</v>
      </c>
      <c r="U161" s="171">
        <v>0.75129999999999997</v>
      </c>
      <c r="W161" s="427" t="s">
        <v>323</v>
      </c>
      <c r="X161" s="171">
        <v>0.70489999999999997</v>
      </c>
    </row>
    <row r="162" spans="1:24" ht="15.75" thickBot="1" x14ac:dyDescent="0.3">
      <c r="A162" t="str">
        <f t="shared" si="4"/>
        <v/>
      </c>
      <c r="B162" t="s">
        <v>195</v>
      </c>
      <c r="D162" t="s">
        <v>195</v>
      </c>
      <c r="E162">
        <f t="shared" si="5"/>
        <v>0.17730000000000001</v>
      </c>
      <c r="F162">
        <v>0.1148</v>
      </c>
      <c r="O162" t="s">
        <v>195</v>
      </c>
      <c r="P162">
        <v>0.17730000000000001</v>
      </c>
      <c r="Q162">
        <v>337</v>
      </c>
      <c r="T162" s="428"/>
      <c r="U162" s="172">
        <v>79</v>
      </c>
      <c r="W162" s="428"/>
      <c r="X162" s="172">
        <v>79</v>
      </c>
    </row>
    <row r="163" spans="1:24" x14ac:dyDescent="0.25">
      <c r="A163" t="str">
        <f t="shared" si="4"/>
        <v/>
      </c>
      <c r="B163" t="s">
        <v>196</v>
      </c>
      <c r="D163" t="s">
        <v>196</v>
      </c>
      <c r="E163">
        <f t="shared" si="5"/>
        <v>0.54549999999999998</v>
      </c>
      <c r="F163">
        <v>0.49559999999999998</v>
      </c>
      <c r="O163" t="s">
        <v>196</v>
      </c>
      <c r="P163">
        <v>0.54549999999999998</v>
      </c>
      <c r="T163" s="13" t="s">
        <v>204</v>
      </c>
      <c r="U163" s="173">
        <v>0.74719999999999998</v>
      </c>
      <c r="W163" s="427" t="s">
        <v>250</v>
      </c>
      <c r="X163" s="173">
        <v>0.69940000000000002</v>
      </c>
    </row>
    <row r="164" spans="1:24" ht="15.75" thickBot="1" x14ac:dyDescent="0.3">
      <c r="A164" t="str">
        <f t="shared" si="4"/>
        <v/>
      </c>
      <c r="B164" t="s">
        <v>197</v>
      </c>
      <c r="D164" t="s">
        <v>197</v>
      </c>
      <c r="E164">
        <f t="shared" si="5"/>
        <v>0.1492</v>
      </c>
      <c r="F164">
        <v>0.18970000000000001</v>
      </c>
      <c r="O164" t="s">
        <v>197</v>
      </c>
      <c r="P164">
        <v>0.1492</v>
      </c>
      <c r="T164" s="14" t="s">
        <v>423</v>
      </c>
      <c r="U164" s="174">
        <v>80</v>
      </c>
      <c r="W164" s="428"/>
      <c r="X164" s="174">
        <v>80</v>
      </c>
    </row>
    <row r="165" spans="1:24" x14ac:dyDescent="0.25">
      <c r="A165" t="str">
        <f t="shared" si="4"/>
        <v/>
      </c>
      <c r="B165" t="s">
        <v>198</v>
      </c>
      <c r="D165" t="s">
        <v>198</v>
      </c>
      <c r="E165">
        <f t="shared" si="5"/>
        <v>0.57450000000000001</v>
      </c>
      <c r="F165">
        <v>0.75700000000000001</v>
      </c>
      <c r="O165" t="s">
        <v>198</v>
      </c>
      <c r="P165">
        <v>0.57450000000000001</v>
      </c>
      <c r="T165" s="427" t="s">
        <v>183</v>
      </c>
      <c r="U165" s="175">
        <v>0.74680000000000002</v>
      </c>
      <c r="W165" s="427" t="s">
        <v>88</v>
      </c>
      <c r="X165" s="175">
        <v>0.69740000000000002</v>
      </c>
    </row>
    <row r="166" spans="1:24" ht="15.75" thickBot="1" x14ac:dyDescent="0.3">
      <c r="A166" t="str">
        <f t="shared" si="4"/>
        <v/>
      </c>
      <c r="B166" t="s">
        <v>199</v>
      </c>
      <c r="D166" t="s">
        <v>199</v>
      </c>
      <c r="E166">
        <f t="shared" si="5"/>
        <v>0.56320000000000003</v>
      </c>
      <c r="F166">
        <v>0.50190000000000001</v>
      </c>
      <c r="O166" t="s">
        <v>199</v>
      </c>
      <c r="P166">
        <v>0.56320000000000003</v>
      </c>
      <c r="T166" s="428"/>
      <c r="U166" s="176">
        <v>81</v>
      </c>
      <c r="W166" s="428"/>
      <c r="X166" s="176">
        <v>81</v>
      </c>
    </row>
    <row r="167" spans="1:24" x14ac:dyDescent="0.25">
      <c r="A167" t="str">
        <f t="shared" si="4"/>
        <v/>
      </c>
      <c r="B167" t="s">
        <v>200</v>
      </c>
      <c r="D167" t="s">
        <v>200</v>
      </c>
      <c r="E167">
        <f t="shared" si="5"/>
        <v>0.88009999999999999</v>
      </c>
      <c r="F167">
        <v>0.90090000000000003</v>
      </c>
      <c r="O167" t="s">
        <v>200</v>
      </c>
      <c r="P167">
        <v>0.88009999999999999</v>
      </c>
      <c r="T167" s="427" t="s">
        <v>51</v>
      </c>
      <c r="U167" s="177">
        <v>0.74039999999999995</v>
      </c>
      <c r="W167" s="427" t="s">
        <v>92</v>
      </c>
      <c r="X167" s="177">
        <v>0.69259999999999999</v>
      </c>
    </row>
    <row r="168" spans="1:24" ht="15.75" thickBot="1" x14ac:dyDescent="0.3">
      <c r="A168" t="str">
        <f t="shared" si="4"/>
        <v/>
      </c>
      <c r="B168" t="s">
        <v>201</v>
      </c>
      <c r="D168" t="s">
        <v>201</v>
      </c>
      <c r="E168">
        <f t="shared" si="5"/>
        <v>0.25209999999999999</v>
      </c>
      <c r="F168">
        <v>0.214</v>
      </c>
      <c r="O168" t="s">
        <v>201</v>
      </c>
      <c r="P168">
        <v>0.25209999999999999</v>
      </c>
      <c r="Q168">
        <v>262</v>
      </c>
      <c r="T168" s="428"/>
      <c r="U168" s="178">
        <v>82</v>
      </c>
      <c r="W168" s="428"/>
      <c r="X168" s="178">
        <v>82</v>
      </c>
    </row>
    <row r="169" spans="1:24" x14ac:dyDescent="0.25">
      <c r="A169" t="str">
        <f t="shared" si="4"/>
        <v/>
      </c>
      <c r="B169" t="s">
        <v>202</v>
      </c>
      <c r="D169" t="s">
        <v>202</v>
      </c>
      <c r="E169">
        <f t="shared" si="5"/>
        <v>0.93500000000000005</v>
      </c>
      <c r="F169">
        <v>0.90869999999999995</v>
      </c>
      <c r="O169" t="s">
        <v>202</v>
      </c>
      <c r="P169">
        <v>0.93500000000000005</v>
      </c>
      <c r="T169" s="13" t="s">
        <v>65</v>
      </c>
      <c r="U169" s="179">
        <v>0.73799999999999999</v>
      </c>
      <c r="W169" s="427" t="s">
        <v>68</v>
      </c>
      <c r="X169" s="179">
        <v>0.6875</v>
      </c>
    </row>
    <row r="170" spans="1:24" ht="15.75" thickBot="1" x14ac:dyDescent="0.3">
      <c r="A170" t="str">
        <f t="shared" si="4"/>
        <v/>
      </c>
      <c r="B170" t="s">
        <v>203</v>
      </c>
      <c r="D170" t="s">
        <v>203</v>
      </c>
      <c r="E170">
        <f t="shared" si="5"/>
        <v>0.79959999999999998</v>
      </c>
      <c r="F170">
        <v>0.8871</v>
      </c>
      <c r="O170" t="s">
        <v>203</v>
      </c>
      <c r="P170">
        <v>0.79959999999999998</v>
      </c>
      <c r="T170" s="14" t="s">
        <v>422</v>
      </c>
      <c r="U170" s="180">
        <v>83</v>
      </c>
      <c r="W170" s="428"/>
      <c r="X170" s="180">
        <v>83</v>
      </c>
    </row>
    <row r="171" spans="1:24" x14ac:dyDescent="0.25">
      <c r="A171" t="str">
        <f t="shared" si="4"/>
        <v/>
      </c>
      <c r="B171" t="s">
        <v>204</v>
      </c>
      <c r="D171" t="s">
        <v>204</v>
      </c>
      <c r="E171">
        <f t="shared" si="5"/>
        <v>0.86950000000000005</v>
      </c>
      <c r="F171">
        <v>0.74719999999999998</v>
      </c>
      <c r="O171" t="s">
        <v>204</v>
      </c>
      <c r="P171">
        <v>0.86950000000000005</v>
      </c>
      <c r="T171" s="427" t="s">
        <v>377</v>
      </c>
      <c r="U171" s="181">
        <v>0.73380000000000001</v>
      </c>
      <c r="W171" s="427" t="s">
        <v>159</v>
      </c>
      <c r="X171" s="181">
        <v>0.68440000000000001</v>
      </c>
    </row>
    <row r="172" spans="1:24" ht="15.75" thickBot="1" x14ac:dyDescent="0.3">
      <c r="A172" t="str">
        <f t="shared" si="4"/>
        <v/>
      </c>
      <c r="B172" t="s">
        <v>205</v>
      </c>
      <c r="D172" t="s">
        <v>205</v>
      </c>
      <c r="E172">
        <f t="shared" si="5"/>
        <v>0.34210000000000002</v>
      </c>
      <c r="F172">
        <v>0.15440000000000001</v>
      </c>
      <c r="O172" t="s">
        <v>205</v>
      </c>
      <c r="P172">
        <v>0.34210000000000002</v>
      </c>
      <c r="Q172">
        <v>147</v>
      </c>
      <c r="T172" s="428"/>
      <c r="U172" s="182">
        <v>84</v>
      </c>
      <c r="W172" s="428"/>
      <c r="X172" s="182">
        <v>84</v>
      </c>
    </row>
    <row r="173" spans="1:24" x14ac:dyDescent="0.25">
      <c r="A173" t="str">
        <f t="shared" si="4"/>
        <v/>
      </c>
      <c r="B173" t="s">
        <v>206</v>
      </c>
      <c r="D173" t="s">
        <v>206</v>
      </c>
      <c r="E173">
        <f t="shared" si="5"/>
        <v>0.85370000000000001</v>
      </c>
      <c r="F173">
        <v>0.87839999999999996</v>
      </c>
      <c r="O173" t="s">
        <v>206</v>
      </c>
      <c r="P173">
        <v>0.85370000000000001</v>
      </c>
      <c r="T173" s="427" t="s">
        <v>312</v>
      </c>
      <c r="U173" s="183">
        <v>0.73309999999999997</v>
      </c>
      <c r="W173" s="427" t="s">
        <v>70</v>
      </c>
      <c r="X173" s="183">
        <v>0.68240000000000001</v>
      </c>
    </row>
    <row r="174" spans="1:24" ht="15.75" thickBot="1" x14ac:dyDescent="0.3">
      <c r="A174" t="str">
        <f t="shared" si="4"/>
        <v/>
      </c>
      <c r="B174" t="s">
        <v>207</v>
      </c>
      <c r="D174" t="s">
        <v>207</v>
      </c>
      <c r="E174">
        <f t="shared" si="5"/>
        <v>0.75790000000000002</v>
      </c>
      <c r="F174">
        <v>0.68710000000000004</v>
      </c>
      <c r="O174" t="s">
        <v>207</v>
      </c>
      <c r="P174">
        <v>0.75790000000000002</v>
      </c>
      <c r="T174" s="428"/>
      <c r="U174" s="184">
        <v>85</v>
      </c>
      <c r="W174" s="428"/>
      <c r="X174" s="184">
        <v>85</v>
      </c>
    </row>
    <row r="175" spans="1:24" x14ac:dyDescent="0.25">
      <c r="A175" t="str">
        <f t="shared" si="4"/>
        <v/>
      </c>
      <c r="B175" t="s">
        <v>208</v>
      </c>
      <c r="D175" t="s">
        <v>208</v>
      </c>
      <c r="E175">
        <f t="shared" si="5"/>
        <v>0.6341</v>
      </c>
      <c r="F175">
        <v>0.67379999999999995</v>
      </c>
      <c r="O175" t="s">
        <v>208</v>
      </c>
      <c r="P175">
        <v>0.6341</v>
      </c>
      <c r="T175" s="427" t="s">
        <v>126</v>
      </c>
      <c r="U175" s="185">
        <v>0.73089999999999999</v>
      </c>
      <c r="W175" s="13" t="s">
        <v>65</v>
      </c>
      <c r="X175" s="185">
        <v>0.68130000000000002</v>
      </c>
    </row>
    <row r="176" spans="1:24" ht="15.75" thickBot="1" x14ac:dyDescent="0.3">
      <c r="A176" t="str">
        <f t="shared" si="4"/>
        <v/>
      </c>
      <c r="B176" t="s">
        <v>209</v>
      </c>
      <c r="D176" t="s">
        <v>209</v>
      </c>
      <c r="E176">
        <f t="shared" si="5"/>
        <v>5.8999999999999997E-2</v>
      </c>
      <c r="F176">
        <v>9.2200000000000004E-2</v>
      </c>
      <c r="O176" t="s">
        <v>209</v>
      </c>
      <c r="P176">
        <v>5.8999999999999997E-2</v>
      </c>
      <c r="T176" s="428"/>
      <c r="U176" s="186">
        <v>86</v>
      </c>
      <c r="W176" s="14" t="s">
        <v>422</v>
      </c>
      <c r="X176" s="186">
        <v>86</v>
      </c>
    </row>
    <row r="177" spans="1:24" x14ac:dyDescent="0.25">
      <c r="A177" t="str">
        <f t="shared" si="4"/>
        <v/>
      </c>
      <c r="B177" t="s">
        <v>210</v>
      </c>
      <c r="D177" t="s">
        <v>210</v>
      </c>
      <c r="E177">
        <f t="shared" si="5"/>
        <v>0.43340000000000001</v>
      </c>
      <c r="F177">
        <v>0.61070000000000002</v>
      </c>
      <c r="O177" t="s">
        <v>210</v>
      </c>
      <c r="P177">
        <v>0.43340000000000001</v>
      </c>
      <c r="Q177">
        <v>66</v>
      </c>
      <c r="T177" s="427" t="s">
        <v>127</v>
      </c>
      <c r="U177" s="187">
        <v>0.71819999999999995</v>
      </c>
      <c r="W177" s="427" t="s">
        <v>249</v>
      </c>
      <c r="X177" s="187">
        <v>0.67979999999999996</v>
      </c>
    </row>
    <row r="178" spans="1:24" ht="15.75" thickBot="1" x14ac:dyDescent="0.3">
      <c r="A178" t="str">
        <f t="shared" si="4"/>
        <v/>
      </c>
      <c r="B178" t="s">
        <v>211</v>
      </c>
      <c r="D178" t="s">
        <v>211</v>
      </c>
      <c r="E178">
        <f t="shared" si="5"/>
        <v>0.60399999999999998</v>
      </c>
      <c r="F178">
        <v>0.65280000000000005</v>
      </c>
      <c r="O178" t="s">
        <v>211</v>
      </c>
      <c r="P178">
        <v>0.60399999999999998</v>
      </c>
      <c r="T178" s="428"/>
      <c r="U178" s="188">
        <v>87</v>
      </c>
      <c r="W178" s="428"/>
      <c r="X178" s="188">
        <v>87</v>
      </c>
    </row>
    <row r="179" spans="1:24" x14ac:dyDescent="0.25">
      <c r="A179" t="str">
        <f t="shared" si="4"/>
        <v/>
      </c>
      <c r="B179" t="s">
        <v>212</v>
      </c>
      <c r="D179" t="s">
        <v>212</v>
      </c>
      <c r="E179">
        <f t="shared" si="5"/>
        <v>0.6744</v>
      </c>
      <c r="F179">
        <v>0.69640000000000002</v>
      </c>
      <c r="O179" t="s">
        <v>212</v>
      </c>
      <c r="P179">
        <v>0.6744</v>
      </c>
      <c r="T179" s="13" t="s">
        <v>225</v>
      </c>
      <c r="U179" s="189">
        <v>0.71609999999999996</v>
      </c>
      <c r="W179" s="427" t="s">
        <v>212</v>
      </c>
      <c r="X179" s="189">
        <v>0.6744</v>
      </c>
    </row>
    <row r="180" spans="1:24" ht="15.75" thickBot="1" x14ac:dyDescent="0.3">
      <c r="A180" t="str">
        <f t="shared" si="4"/>
        <v/>
      </c>
      <c r="B180" t="s">
        <v>213</v>
      </c>
      <c r="D180" t="s">
        <v>213</v>
      </c>
      <c r="E180">
        <f t="shared" si="5"/>
        <v>0.45610000000000001</v>
      </c>
      <c r="F180">
        <v>0.4456</v>
      </c>
      <c r="O180" t="s">
        <v>213</v>
      </c>
      <c r="P180">
        <v>0.45610000000000001</v>
      </c>
      <c r="T180" s="14" t="s">
        <v>424</v>
      </c>
      <c r="U180" s="190">
        <v>88</v>
      </c>
      <c r="W180" s="428"/>
      <c r="X180" s="190">
        <v>88</v>
      </c>
    </row>
    <row r="181" spans="1:24" x14ac:dyDescent="0.25">
      <c r="A181" t="str">
        <f t="shared" si="4"/>
        <v/>
      </c>
      <c r="B181" t="s">
        <v>214</v>
      </c>
      <c r="D181" t="s">
        <v>214</v>
      </c>
      <c r="E181">
        <f t="shared" si="5"/>
        <v>0.31790000000000002</v>
      </c>
      <c r="F181">
        <v>0.35449999999999998</v>
      </c>
      <c r="O181" t="s">
        <v>214</v>
      </c>
      <c r="P181">
        <v>0.31790000000000002</v>
      </c>
      <c r="Q181">
        <v>177</v>
      </c>
      <c r="T181" s="427" t="s">
        <v>358</v>
      </c>
      <c r="U181" s="191">
        <v>0.71589999999999998</v>
      </c>
      <c r="W181" s="427" t="s">
        <v>287</v>
      </c>
      <c r="X181" s="191">
        <v>0.67259999999999998</v>
      </c>
    </row>
    <row r="182" spans="1:24" ht="15.75" thickBot="1" x14ac:dyDescent="0.3">
      <c r="A182" t="str">
        <f t="shared" si="4"/>
        <v/>
      </c>
      <c r="B182" t="s">
        <v>215</v>
      </c>
      <c r="D182" t="s">
        <v>215</v>
      </c>
      <c r="E182">
        <f t="shared" si="5"/>
        <v>0.37090000000000001</v>
      </c>
      <c r="F182">
        <v>0.50290000000000001</v>
      </c>
      <c r="O182" t="s">
        <v>215</v>
      </c>
      <c r="P182">
        <v>0.37090000000000001</v>
      </c>
      <c r="Q182">
        <v>124</v>
      </c>
      <c r="T182" s="428"/>
      <c r="U182" s="192">
        <v>89</v>
      </c>
      <c r="W182" s="428"/>
      <c r="X182" s="192">
        <v>89</v>
      </c>
    </row>
    <row r="183" spans="1:24" x14ac:dyDescent="0.25">
      <c r="A183" t="str">
        <f t="shared" si="4"/>
        <v/>
      </c>
      <c r="B183" t="s">
        <v>216</v>
      </c>
      <c r="D183" t="s">
        <v>216</v>
      </c>
      <c r="E183">
        <f t="shared" si="5"/>
        <v>9.7299999999999998E-2</v>
      </c>
      <c r="F183">
        <v>0.29270000000000002</v>
      </c>
      <c r="O183" t="s">
        <v>216</v>
      </c>
      <c r="P183">
        <v>9.7299999999999998E-2</v>
      </c>
      <c r="T183" s="427" t="s">
        <v>132</v>
      </c>
      <c r="U183" s="193">
        <v>0.71509999999999996</v>
      </c>
      <c r="W183" s="427" t="s">
        <v>282</v>
      </c>
      <c r="X183" s="193">
        <v>0.67100000000000004</v>
      </c>
    </row>
    <row r="184" spans="1:24" ht="15.75" thickBot="1" x14ac:dyDescent="0.3">
      <c r="A184" t="str">
        <f t="shared" si="4"/>
        <v/>
      </c>
      <c r="B184" t="s">
        <v>217</v>
      </c>
      <c r="D184" t="s">
        <v>217</v>
      </c>
      <c r="E184">
        <f t="shared" si="5"/>
        <v>0.44879999999999998</v>
      </c>
      <c r="F184">
        <v>0.35489999999999999</v>
      </c>
      <c r="O184" t="s">
        <v>217</v>
      </c>
      <c r="P184">
        <v>0.44879999999999998</v>
      </c>
      <c r="T184" s="428"/>
      <c r="U184" s="194">
        <v>90</v>
      </c>
      <c r="W184" s="428"/>
      <c r="X184" s="194">
        <v>90</v>
      </c>
    </row>
    <row r="185" spans="1:24" x14ac:dyDescent="0.25">
      <c r="A185" t="str">
        <f t="shared" si="4"/>
        <v/>
      </c>
      <c r="B185" t="s">
        <v>218</v>
      </c>
      <c r="D185" t="s">
        <v>218</v>
      </c>
      <c r="E185">
        <f t="shared" si="5"/>
        <v>0.35139999999999999</v>
      </c>
      <c r="F185">
        <v>0.47760000000000002</v>
      </c>
      <c r="O185" t="s">
        <v>218</v>
      </c>
      <c r="P185">
        <v>0.35139999999999999</v>
      </c>
      <c r="Q185">
        <v>143</v>
      </c>
      <c r="T185" s="427" t="s">
        <v>330</v>
      </c>
      <c r="U185" s="195">
        <v>0.71379999999999999</v>
      </c>
      <c r="W185" s="427" t="s">
        <v>55</v>
      </c>
      <c r="X185" s="195">
        <v>0.67059999999999997</v>
      </c>
    </row>
    <row r="186" spans="1:24" ht="15.75" thickBot="1" x14ac:dyDescent="0.3">
      <c r="A186" t="str">
        <f t="shared" si="4"/>
        <v/>
      </c>
      <c r="B186" t="s">
        <v>219</v>
      </c>
      <c r="D186" t="s">
        <v>219</v>
      </c>
      <c r="E186">
        <f t="shared" si="5"/>
        <v>0.36149999999999999</v>
      </c>
      <c r="F186">
        <v>0.4405</v>
      </c>
      <c r="O186" t="s">
        <v>219</v>
      </c>
      <c r="P186">
        <v>0.36149999999999999</v>
      </c>
      <c r="Q186">
        <v>130</v>
      </c>
      <c r="T186" s="428"/>
      <c r="U186" s="196">
        <v>91</v>
      </c>
      <c r="W186" s="428"/>
      <c r="X186" s="196">
        <v>91</v>
      </c>
    </row>
    <row r="187" spans="1:24" x14ac:dyDescent="0.25">
      <c r="A187" t="str">
        <f t="shared" si="4"/>
        <v/>
      </c>
      <c r="B187" t="s">
        <v>220</v>
      </c>
      <c r="D187" t="s">
        <v>220</v>
      </c>
      <c r="E187">
        <f t="shared" si="5"/>
        <v>0.73019999999999996</v>
      </c>
      <c r="F187">
        <v>0.63329999999999997</v>
      </c>
      <c r="O187" t="s">
        <v>220</v>
      </c>
      <c r="P187">
        <v>0.73019999999999996</v>
      </c>
      <c r="T187" s="427" t="s">
        <v>185</v>
      </c>
      <c r="U187" s="197">
        <v>0.7087</v>
      </c>
      <c r="W187" s="427" t="s">
        <v>351</v>
      </c>
      <c r="X187" s="197">
        <v>0.66769999999999996</v>
      </c>
    </row>
    <row r="188" spans="1:24" ht="15.75" thickBot="1" x14ac:dyDescent="0.3">
      <c r="A188" t="str">
        <f t="shared" si="4"/>
        <v/>
      </c>
      <c r="B188" t="s">
        <v>221</v>
      </c>
      <c r="D188" t="s">
        <v>221</v>
      </c>
      <c r="E188">
        <f t="shared" si="5"/>
        <v>0.498</v>
      </c>
      <c r="F188">
        <v>0.39119999999999999</v>
      </c>
      <c r="O188" t="s">
        <v>221</v>
      </c>
      <c r="P188">
        <v>0.498</v>
      </c>
      <c r="T188" s="428"/>
      <c r="U188" s="198">
        <v>92</v>
      </c>
      <c r="W188" s="428"/>
      <c r="X188" s="198">
        <v>92</v>
      </c>
    </row>
    <row r="189" spans="1:24" x14ac:dyDescent="0.25">
      <c r="A189" t="str">
        <f t="shared" si="4"/>
        <v/>
      </c>
      <c r="B189" t="s">
        <v>222</v>
      </c>
      <c r="D189" t="s">
        <v>222</v>
      </c>
      <c r="E189">
        <f t="shared" si="5"/>
        <v>0.78749999999999998</v>
      </c>
      <c r="F189">
        <v>0.79490000000000005</v>
      </c>
      <c r="O189" t="s">
        <v>222</v>
      </c>
      <c r="P189">
        <v>0.78749999999999998</v>
      </c>
      <c r="T189" s="427" t="s">
        <v>259</v>
      </c>
      <c r="U189" s="199">
        <v>0.70750000000000002</v>
      </c>
      <c r="W189" s="427" t="s">
        <v>258</v>
      </c>
      <c r="X189" s="199">
        <v>0.6623</v>
      </c>
    </row>
    <row r="190" spans="1:24" ht="15.75" thickBot="1" x14ac:dyDescent="0.3">
      <c r="A190" t="str">
        <f t="shared" si="4"/>
        <v/>
      </c>
      <c r="B190" t="s">
        <v>223</v>
      </c>
      <c r="D190" t="s">
        <v>223</v>
      </c>
      <c r="E190">
        <f t="shared" si="5"/>
        <v>0.48449999999999999</v>
      </c>
      <c r="F190">
        <v>0.40899999999999997</v>
      </c>
      <c r="O190" t="s">
        <v>223</v>
      </c>
      <c r="P190">
        <v>0.48449999999999999</v>
      </c>
      <c r="T190" s="428"/>
      <c r="U190" s="200">
        <v>93</v>
      </c>
      <c r="W190" s="428"/>
      <c r="X190" s="200">
        <v>93</v>
      </c>
    </row>
    <row r="191" spans="1:24" x14ac:dyDescent="0.25">
      <c r="A191" t="str">
        <f t="shared" si="4"/>
        <v/>
      </c>
      <c r="B191" t="s">
        <v>224</v>
      </c>
      <c r="D191" t="s">
        <v>224</v>
      </c>
      <c r="E191">
        <f t="shared" si="5"/>
        <v>0.60370000000000001</v>
      </c>
      <c r="F191">
        <v>0.66059999999999997</v>
      </c>
      <c r="O191" t="s">
        <v>224</v>
      </c>
      <c r="P191">
        <v>0.60370000000000001</v>
      </c>
      <c r="T191" s="427" t="s">
        <v>380</v>
      </c>
      <c r="U191" s="201">
        <v>0.70709999999999995</v>
      </c>
      <c r="W191" s="427" t="s">
        <v>321</v>
      </c>
      <c r="X191" s="201">
        <v>0.65869999999999995</v>
      </c>
    </row>
    <row r="192" spans="1:24" ht="15.75" thickBot="1" x14ac:dyDescent="0.3">
      <c r="A192" t="str">
        <f t="shared" si="4"/>
        <v/>
      </c>
      <c r="B192" t="s">
        <v>225</v>
      </c>
      <c r="D192" t="s">
        <v>225</v>
      </c>
      <c r="E192">
        <f t="shared" si="5"/>
        <v>0.65739999999999998</v>
      </c>
      <c r="F192">
        <v>0.71609999999999996</v>
      </c>
      <c r="O192" t="s">
        <v>225</v>
      </c>
      <c r="P192">
        <v>0.65739999999999998</v>
      </c>
      <c r="T192" s="428"/>
      <c r="U192" s="202">
        <v>94</v>
      </c>
      <c r="W192" s="428"/>
      <c r="X192" s="202">
        <v>94</v>
      </c>
    </row>
    <row r="193" spans="1:24" x14ac:dyDescent="0.25">
      <c r="A193" t="str">
        <f t="shared" si="4"/>
        <v/>
      </c>
      <c r="B193" t="s">
        <v>226</v>
      </c>
      <c r="D193" t="s">
        <v>226</v>
      </c>
      <c r="E193">
        <f t="shared" si="5"/>
        <v>0.38379999999999997</v>
      </c>
      <c r="F193">
        <v>0.54500000000000004</v>
      </c>
      <c r="O193" t="s">
        <v>226</v>
      </c>
      <c r="P193">
        <v>0.38379999999999997</v>
      </c>
      <c r="Q193">
        <v>111</v>
      </c>
      <c r="T193" s="427" t="s">
        <v>212</v>
      </c>
      <c r="U193" s="203">
        <v>0.69640000000000002</v>
      </c>
      <c r="W193" s="427" t="s">
        <v>37</v>
      </c>
      <c r="X193" s="203">
        <v>0.65780000000000005</v>
      </c>
    </row>
    <row r="194" spans="1:24" ht="15.75" thickBot="1" x14ac:dyDescent="0.3">
      <c r="A194" t="str">
        <f t="shared" si="4"/>
        <v/>
      </c>
      <c r="B194" t="s">
        <v>227</v>
      </c>
      <c r="D194" t="s">
        <v>227</v>
      </c>
      <c r="E194">
        <f t="shared" si="5"/>
        <v>0.2515</v>
      </c>
      <c r="F194">
        <v>0.2903</v>
      </c>
      <c r="O194" t="s">
        <v>227</v>
      </c>
      <c r="P194">
        <v>0.2515</v>
      </c>
      <c r="Q194">
        <v>265</v>
      </c>
      <c r="T194" s="428"/>
      <c r="U194" s="204">
        <v>95</v>
      </c>
      <c r="W194" s="428"/>
      <c r="X194" s="204">
        <v>95</v>
      </c>
    </row>
    <row r="195" spans="1:24" x14ac:dyDescent="0.25">
      <c r="A195" t="str">
        <f t="shared" ref="A195:A258" si="6">IF(B195=D195,"","BAD")</f>
        <v/>
      </c>
      <c r="B195" t="s">
        <v>228</v>
      </c>
      <c r="D195" t="s">
        <v>228</v>
      </c>
      <c r="E195">
        <f t="shared" ref="E195:E258" si="7">VLOOKUP(D195,O195:P593,2,FALSE)</f>
        <v>0.193</v>
      </c>
      <c r="F195">
        <v>0.28489999999999999</v>
      </c>
      <c r="O195" t="s">
        <v>228</v>
      </c>
      <c r="P195">
        <v>0.193</v>
      </c>
      <c r="Q195">
        <v>323</v>
      </c>
      <c r="T195" s="427" t="s">
        <v>239</v>
      </c>
      <c r="U195" s="205">
        <v>0.69</v>
      </c>
      <c r="W195" s="427" t="s">
        <v>318</v>
      </c>
      <c r="X195" s="205">
        <v>0.65769999999999995</v>
      </c>
    </row>
    <row r="196" spans="1:24" ht="15.75" thickBot="1" x14ac:dyDescent="0.3">
      <c r="A196" t="str">
        <f t="shared" si="6"/>
        <v/>
      </c>
      <c r="B196" t="s">
        <v>229</v>
      </c>
      <c r="D196" t="s">
        <v>229</v>
      </c>
      <c r="E196">
        <f t="shared" si="7"/>
        <v>0.22700000000000001</v>
      </c>
      <c r="F196">
        <v>0.2777</v>
      </c>
      <c r="O196" t="s">
        <v>229</v>
      </c>
      <c r="P196">
        <v>0.22700000000000001</v>
      </c>
      <c r="Q196">
        <v>288</v>
      </c>
      <c r="T196" s="428"/>
      <c r="U196" s="206">
        <v>96</v>
      </c>
      <c r="W196" s="428"/>
      <c r="X196" s="206">
        <v>96</v>
      </c>
    </row>
    <row r="197" spans="1:24" x14ac:dyDescent="0.25">
      <c r="A197" t="str">
        <f t="shared" si="6"/>
        <v/>
      </c>
      <c r="B197" t="s">
        <v>230</v>
      </c>
      <c r="D197" t="s">
        <v>230</v>
      </c>
      <c r="E197">
        <f t="shared" si="7"/>
        <v>0.19320000000000001</v>
      </c>
      <c r="F197">
        <v>0.2283</v>
      </c>
      <c r="O197" t="s">
        <v>230</v>
      </c>
      <c r="P197">
        <v>0.19320000000000001</v>
      </c>
      <c r="Q197">
        <v>321</v>
      </c>
      <c r="T197" s="427" t="s">
        <v>115</v>
      </c>
      <c r="U197" s="207">
        <v>0.68879999999999997</v>
      </c>
      <c r="W197" s="427" t="s">
        <v>311</v>
      </c>
      <c r="X197" s="207">
        <v>0.65759999999999996</v>
      </c>
    </row>
    <row r="198" spans="1:24" ht="15.75" thickBot="1" x14ac:dyDescent="0.3">
      <c r="A198" t="str">
        <f t="shared" si="6"/>
        <v/>
      </c>
      <c r="B198" t="s">
        <v>231</v>
      </c>
      <c r="D198" t="s">
        <v>231</v>
      </c>
      <c r="E198">
        <f t="shared" si="7"/>
        <v>0.92810000000000004</v>
      </c>
      <c r="F198">
        <v>0.97199999999999998</v>
      </c>
      <c r="O198" t="s">
        <v>231</v>
      </c>
      <c r="P198">
        <v>0.92810000000000004</v>
      </c>
      <c r="T198" s="428"/>
      <c r="U198" s="208">
        <v>97</v>
      </c>
      <c r="W198" s="428"/>
      <c r="X198" s="208">
        <v>97</v>
      </c>
    </row>
    <row r="199" spans="1:24" x14ac:dyDescent="0.25">
      <c r="A199" t="str">
        <f t="shared" si="6"/>
        <v/>
      </c>
      <c r="B199" t="s">
        <v>232</v>
      </c>
      <c r="D199" t="s">
        <v>232</v>
      </c>
      <c r="E199">
        <f t="shared" si="7"/>
        <v>6.2399999999999997E-2</v>
      </c>
      <c r="F199">
        <v>3.5900000000000001E-2</v>
      </c>
      <c r="O199" t="s">
        <v>232</v>
      </c>
      <c r="P199">
        <v>6.2399999999999997E-2</v>
      </c>
      <c r="T199" s="427" t="s">
        <v>207</v>
      </c>
      <c r="U199" s="209">
        <v>0.68710000000000004</v>
      </c>
      <c r="W199" s="13" t="s">
        <v>225</v>
      </c>
      <c r="X199" s="209">
        <v>0.65739999999999998</v>
      </c>
    </row>
    <row r="200" spans="1:24" ht="15.75" thickBot="1" x14ac:dyDescent="0.3">
      <c r="A200" t="str">
        <f t="shared" si="6"/>
        <v/>
      </c>
      <c r="B200" t="s">
        <v>233</v>
      </c>
      <c r="D200" t="s">
        <v>233</v>
      </c>
      <c r="E200">
        <f t="shared" si="7"/>
        <v>0.55330000000000001</v>
      </c>
      <c r="F200">
        <v>0.47170000000000001</v>
      </c>
      <c r="O200" t="s">
        <v>233</v>
      </c>
      <c r="P200">
        <v>0.55330000000000001</v>
      </c>
      <c r="T200" s="428"/>
      <c r="U200" s="210">
        <v>98</v>
      </c>
      <c r="W200" s="14" t="s">
        <v>424</v>
      </c>
      <c r="X200" s="210">
        <v>98</v>
      </c>
    </row>
    <row r="201" spans="1:24" x14ac:dyDescent="0.25">
      <c r="A201" t="str">
        <f t="shared" si="6"/>
        <v/>
      </c>
      <c r="B201" t="s">
        <v>234</v>
      </c>
      <c r="D201" t="s">
        <v>234</v>
      </c>
      <c r="E201">
        <f t="shared" si="7"/>
        <v>0.56340000000000001</v>
      </c>
      <c r="F201">
        <v>0.75129999999999997</v>
      </c>
      <c r="O201" t="s">
        <v>234</v>
      </c>
      <c r="P201">
        <v>0.56340000000000001</v>
      </c>
      <c r="T201" s="427" t="s">
        <v>382</v>
      </c>
      <c r="U201" s="211">
        <v>0.68120000000000003</v>
      </c>
      <c r="W201" s="13" t="s">
        <v>122</v>
      </c>
      <c r="X201" s="211">
        <v>0.65580000000000005</v>
      </c>
    </row>
    <row r="202" spans="1:24" ht="15.75" thickBot="1" x14ac:dyDescent="0.3">
      <c r="A202" t="str">
        <f t="shared" si="6"/>
        <v/>
      </c>
      <c r="B202" t="s">
        <v>235</v>
      </c>
      <c r="D202" t="s">
        <v>235</v>
      </c>
      <c r="E202">
        <f t="shared" si="7"/>
        <v>0.48380000000000001</v>
      </c>
      <c r="F202">
        <v>0.49009999999999998</v>
      </c>
      <c r="O202" t="s">
        <v>235</v>
      </c>
      <c r="P202">
        <v>0.48380000000000001</v>
      </c>
      <c r="T202" s="428"/>
      <c r="U202" s="212">
        <v>99</v>
      </c>
      <c r="W202" s="14" t="s">
        <v>424</v>
      </c>
      <c r="X202" s="212">
        <v>99</v>
      </c>
    </row>
    <row r="203" spans="1:24" x14ac:dyDescent="0.25">
      <c r="A203" t="str">
        <f t="shared" si="6"/>
        <v/>
      </c>
      <c r="B203" t="s">
        <v>236</v>
      </c>
      <c r="D203" t="s">
        <v>236</v>
      </c>
      <c r="E203">
        <f t="shared" si="7"/>
        <v>0.45419999999999999</v>
      </c>
      <c r="F203">
        <v>0.46839999999999998</v>
      </c>
      <c r="O203" t="s">
        <v>236</v>
      </c>
      <c r="P203">
        <v>0.45419999999999999</v>
      </c>
      <c r="T203" s="427" t="s">
        <v>81</v>
      </c>
      <c r="U203" s="213">
        <v>0.67979999999999996</v>
      </c>
      <c r="W203" s="13" t="s">
        <v>158</v>
      </c>
      <c r="X203" s="213">
        <v>0.65549999999999997</v>
      </c>
    </row>
    <row r="204" spans="1:24" ht="15.75" thickBot="1" x14ac:dyDescent="0.3">
      <c r="A204" t="str">
        <f t="shared" si="6"/>
        <v/>
      </c>
      <c r="B204" t="s">
        <v>237</v>
      </c>
      <c r="D204" t="s">
        <v>237</v>
      </c>
      <c r="E204">
        <f t="shared" si="7"/>
        <v>0.26590000000000003</v>
      </c>
      <c r="F204">
        <v>0.29409999999999997</v>
      </c>
      <c r="O204" t="s">
        <v>237</v>
      </c>
      <c r="P204">
        <v>0.26590000000000003</v>
      </c>
      <c r="Q204">
        <v>250</v>
      </c>
      <c r="T204" s="428"/>
      <c r="U204" s="214">
        <v>100</v>
      </c>
      <c r="W204" s="14" t="s">
        <v>424</v>
      </c>
      <c r="X204" s="214">
        <v>100</v>
      </c>
    </row>
    <row r="205" spans="1:24" ht="15.75" thickBot="1" x14ac:dyDescent="0.3">
      <c r="A205" t="str">
        <f t="shared" si="6"/>
        <v/>
      </c>
      <c r="B205" t="s">
        <v>238</v>
      </c>
      <c r="D205" t="s">
        <v>238</v>
      </c>
      <c r="E205">
        <f t="shared" si="7"/>
        <v>0.1452</v>
      </c>
      <c r="F205">
        <v>0.20580000000000001</v>
      </c>
      <c r="O205" t="s">
        <v>238</v>
      </c>
      <c r="P205">
        <v>0.1452</v>
      </c>
      <c r="T205" s="63" t="s">
        <v>23</v>
      </c>
      <c r="U205" s="64" t="s">
        <v>407</v>
      </c>
      <c r="W205" s="63" t="s">
        <v>23</v>
      </c>
      <c r="X205" s="64" t="s">
        <v>407</v>
      </c>
    </row>
    <row r="206" spans="1:24" x14ac:dyDescent="0.25">
      <c r="A206" t="str">
        <f t="shared" si="6"/>
        <v/>
      </c>
      <c r="B206" t="s">
        <v>239</v>
      </c>
      <c r="D206" t="s">
        <v>239</v>
      </c>
      <c r="E206">
        <f t="shared" si="7"/>
        <v>0.40860000000000002</v>
      </c>
      <c r="F206">
        <v>0.69</v>
      </c>
      <c r="O206" t="s">
        <v>239</v>
      </c>
      <c r="P206">
        <v>0.40860000000000002</v>
      </c>
      <c r="Q206">
        <v>82</v>
      </c>
      <c r="T206" s="427" t="s">
        <v>49</v>
      </c>
      <c r="U206" s="215">
        <v>0.67530000000000001</v>
      </c>
      <c r="W206" s="427" t="s">
        <v>248</v>
      </c>
      <c r="X206" s="215">
        <v>0.65539999999999998</v>
      </c>
    </row>
    <row r="207" spans="1:24" ht="15.75" thickBot="1" x14ac:dyDescent="0.3">
      <c r="A207" t="str">
        <f t="shared" si="6"/>
        <v/>
      </c>
      <c r="B207" t="s">
        <v>240</v>
      </c>
      <c r="D207" t="s">
        <v>240</v>
      </c>
      <c r="E207">
        <f t="shared" si="7"/>
        <v>0.14069999999999999</v>
      </c>
      <c r="F207">
        <v>0.16109999999999999</v>
      </c>
      <c r="O207" t="s">
        <v>240</v>
      </c>
      <c r="P207">
        <v>0.14069999999999999</v>
      </c>
      <c r="T207" s="428"/>
      <c r="U207" s="216">
        <v>101</v>
      </c>
      <c r="W207" s="428"/>
      <c r="X207" s="216">
        <v>101</v>
      </c>
    </row>
    <row r="208" spans="1:24" x14ac:dyDescent="0.25">
      <c r="A208" t="str">
        <f t="shared" si="6"/>
        <v/>
      </c>
      <c r="B208" t="s">
        <v>241</v>
      </c>
      <c r="D208" t="s">
        <v>241</v>
      </c>
      <c r="E208">
        <f t="shared" si="7"/>
        <v>0.4027</v>
      </c>
      <c r="F208">
        <v>0.17710000000000001</v>
      </c>
      <c r="O208" t="s">
        <v>241</v>
      </c>
      <c r="P208">
        <v>0.4027</v>
      </c>
      <c r="Q208">
        <v>94</v>
      </c>
      <c r="T208" s="427" t="s">
        <v>249</v>
      </c>
      <c r="U208" s="217">
        <v>0.67469999999999997</v>
      </c>
      <c r="W208" s="427" t="s">
        <v>152</v>
      </c>
      <c r="X208" s="217">
        <v>0.65510000000000002</v>
      </c>
    </row>
    <row r="209" spans="1:24" ht="15.75" thickBot="1" x14ac:dyDescent="0.3">
      <c r="A209" t="str">
        <f t="shared" si="6"/>
        <v/>
      </c>
      <c r="B209" t="s">
        <v>242</v>
      </c>
      <c r="D209" t="s">
        <v>242</v>
      </c>
      <c r="E209">
        <f t="shared" si="7"/>
        <v>0.43519999999999998</v>
      </c>
      <c r="F209">
        <v>0.41339999999999999</v>
      </c>
      <c r="O209" t="s">
        <v>242</v>
      </c>
      <c r="P209">
        <v>0.43519999999999998</v>
      </c>
      <c r="Q209">
        <v>59</v>
      </c>
      <c r="T209" s="428"/>
      <c r="U209" s="218">
        <v>102</v>
      </c>
      <c r="W209" s="428"/>
      <c r="X209" s="218">
        <v>102</v>
      </c>
    </row>
    <row r="210" spans="1:24" x14ac:dyDescent="0.25">
      <c r="A210" t="str">
        <f t="shared" si="6"/>
        <v/>
      </c>
      <c r="B210" t="s">
        <v>243</v>
      </c>
      <c r="D210" t="s">
        <v>243</v>
      </c>
      <c r="E210">
        <f t="shared" si="7"/>
        <v>0.35659999999999997</v>
      </c>
      <c r="F210">
        <v>0.6472</v>
      </c>
      <c r="O210" t="s">
        <v>243</v>
      </c>
      <c r="P210">
        <v>0.35659999999999997</v>
      </c>
      <c r="Q210">
        <v>138</v>
      </c>
      <c r="T210" s="427" t="s">
        <v>208</v>
      </c>
      <c r="U210" s="217">
        <v>0.67379999999999995</v>
      </c>
      <c r="W210" s="427" t="s">
        <v>129</v>
      </c>
      <c r="X210" s="217">
        <v>0.65259999999999996</v>
      </c>
    </row>
    <row r="211" spans="1:24" ht="15.75" thickBot="1" x14ac:dyDescent="0.3">
      <c r="A211" t="str">
        <f t="shared" si="6"/>
        <v/>
      </c>
      <c r="B211" t="s">
        <v>244</v>
      </c>
      <c r="D211" t="s">
        <v>244</v>
      </c>
      <c r="E211">
        <f t="shared" si="7"/>
        <v>0.54579999999999995</v>
      </c>
      <c r="F211">
        <v>0.52080000000000004</v>
      </c>
      <c r="O211" t="s">
        <v>244</v>
      </c>
      <c r="P211">
        <v>0.54579999999999995</v>
      </c>
      <c r="T211" s="428"/>
      <c r="U211" s="218">
        <v>103</v>
      </c>
      <c r="W211" s="428"/>
      <c r="X211" s="218">
        <v>103</v>
      </c>
    </row>
    <row r="212" spans="1:24" x14ac:dyDescent="0.25">
      <c r="A212" t="str">
        <f t="shared" si="6"/>
        <v/>
      </c>
      <c r="B212" t="s">
        <v>245</v>
      </c>
      <c r="D212" t="s">
        <v>245</v>
      </c>
      <c r="E212">
        <f t="shared" si="7"/>
        <v>0.86709999999999998</v>
      </c>
      <c r="F212">
        <v>0.85809999999999997</v>
      </c>
      <c r="O212" t="s">
        <v>245</v>
      </c>
      <c r="P212">
        <v>0.86709999999999998</v>
      </c>
      <c r="T212" s="427" t="s">
        <v>92</v>
      </c>
      <c r="U212" s="217">
        <v>0.66969999999999996</v>
      </c>
      <c r="W212" s="427" t="s">
        <v>259</v>
      </c>
      <c r="X212" s="217">
        <v>0.64959999999999996</v>
      </c>
    </row>
    <row r="213" spans="1:24" ht="15.75" thickBot="1" x14ac:dyDescent="0.3">
      <c r="A213" t="str">
        <f t="shared" si="6"/>
        <v/>
      </c>
      <c r="B213" t="s">
        <v>246</v>
      </c>
      <c r="D213" t="s">
        <v>246</v>
      </c>
      <c r="E213">
        <f t="shared" si="7"/>
        <v>0.27529999999999999</v>
      </c>
      <c r="F213">
        <v>0.128</v>
      </c>
      <c r="O213" t="s">
        <v>246</v>
      </c>
      <c r="P213">
        <v>0.27529999999999999</v>
      </c>
      <c r="Q213">
        <v>242</v>
      </c>
      <c r="T213" s="428"/>
      <c r="U213" s="218">
        <v>104</v>
      </c>
      <c r="W213" s="428"/>
      <c r="X213" s="218">
        <v>104</v>
      </c>
    </row>
    <row r="214" spans="1:24" x14ac:dyDescent="0.25">
      <c r="A214" t="str">
        <f t="shared" si="6"/>
        <v/>
      </c>
      <c r="B214" t="s">
        <v>247</v>
      </c>
      <c r="D214" t="s">
        <v>247</v>
      </c>
      <c r="E214">
        <f t="shared" si="7"/>
        <v>0.92720000000000002</v>
      </c>
      <c r="F214">
        <v>0.91620000000000001</v>
      </c>
      <c r="O214" t="s">
        <v>247</v>
      </c>
      <c r="P214">
        <v>0.92720000000000002</v>
      </c>
      <c r="T214" s="427" t="s">
        <v>337</v>
      </c>
      <c r="U214" s="217">
        <v>0.66649999999999998</v>
      </c>
      <c r="W214" s="427" t="s">
        <v>89</v>
      </c>
      <c r="X214" s="217">
        <v>0.64859999999999995</v>
      </c>
    </row>
    <row r="215" spans="1:24" ht="15.75" thickBot="1" x14ac:dyDescent="0.3">
      <c r="A215" t="str">
        <f t="shared" si="6"/>
        <v/>
      </c>
      <c r="B215" t="s">
        <v>248</v>
      </c>
      <c r="D215" t="s">
        <v>248</v>
      </c>
      <c r="E215">
        <f t="shared" si="7"/>
        <v>0.65539999999999998</v>
      </c>
      <c r="F215">
        <v>0.58830000000000005</v>
      </c>
      <c r="O215" t="s">
        <v>248</v>
      </c>
      <c r="P215">
        <v>0.65539999999999998</v>
      </c>
      <c r="T215" s="428"/>
      <c r="U215" s="218">
        <v>105</v>
      </c>
      <c r="W215" s="428"/>
      <c r="X215" s="218">
        <v>105</v>
      </c>
    </row>
    <row r="216" spans="1:24" x14ac:dyDescent="0.25">
      <c r="A216" t="str">
        <f t="shared" si="6"/>
        <v/>
      </c>
      <c r="B216" t="s">
        <v>249</v>
      </c>
      <c r="D216" t="s">
        <v>249</v>
      </c>
      <c r="E216">
        <f t="shared" si="7"/>
        <v>0.67979999999999996</v>
      </c>
      <c r="F216">
        <v>0.67469999999999997</v>
      </c>
      <c r="O216" t="s">
        <v>249</v>
      </c>
      <c r="P216">
        <v>0.67979999999999996</v>
      </c>
      <c r="T216" s="427" t="s">
        <v>37</v>
      </c>
      <c r="U216" s="217">
        <v>0.66579999999999995</v>
      </c>
      <c r="W216" s="427" t="s">
        <v>185</v>
      </c>
      <c r="X216" s="217">
        <v>0.64649999999999996</v>
      </c>
    </row>
    <row r="217" spans="1:24" ht="15.75" thickBot="1" x14ac:dyDescent="0.3">
      <c r="A217" t="str">
        <f t="shared" si="6"/>
        <v/>
      </c>
      <c r="B217" t="s">
        <v>250</v>
      </c>
      <c r="D217" t="s">
        <v>250</v>
      </c>
      <c r="E217">
        <f t="shared" si="7"/>
        <v>0.69940000000000002</v>
      </c>
      <c r="F217">
        <v>0.83309999999999995</v>
      </c>
      <c r="O217" t="s">
        <v>250</v>
      </c>
      <c r="P217">
        <v>0.69940000000000002</v>
      </c>
      <c r="T217" s="428"/>
      <c r="U217" s="218">
        <v>106</v>
      </c>
      <c r="W217" s="428"/>
      <c r="X217" s="218">
        <v>106</v>
      </c>
    </row>
    <row r="218" spans="1:24" x14ac:dyDescent="0.25">
      <c r="A218" t="str">
        <f t="shared" si="6"/>
        <v/>
      </c>
      <c r="B218" t="s">
        <v>251</v>
      </c>
      <c r="D218" t="s">
        <v>251</v>
      </c>
      <c r="E218">
        <f t="shared" si="7"/>
        <v>0.79110000000000003</v>
      </c>
      <c r="F218">
        <v>0.78510000000000002</v>
      </c>
      <c r="O218" t="s">
        <v>251</v>
      </c>
      <c r="P218">
        <v>0.79110000000000003</v>
      </c>
      <c r="T218" s="427" t="s">
        <v>97</v>
      </c>
      <c r="U218" s="217">
        <v>0.66279999999999994</v>
      </c>
      <c r="W218" s="427" t="s">
        <v>41</v>
      </c>
      <c r="X218" s="217">
        <v>0.6462</v>
      </c>
    </row>
    <row r="219" spans="1:24" ht="15.75" thickBot="1" x14ac:dyDescent="0.3">
      <c r="A219" t="str">
        <f t="shared" si="6"/>
        <v/>
      </c>
      <c r="B219" t="s">
        <v>252</v>
      </c>
      <c r="D219" t="s">
        <v>252</v>
      </c>
      <c r="E219">
        <f t="shared" si="7"/>
        <v>0.93300000000000005</v>
      </c>
      <c r="F219">
        <v>0.89529999999999998</v>
      </c>
      <c r="O219" t="s">
        <v>252</v>
      </c>
      <c r="P219">
        <v>0.93300000000000005</v>
      </c>
      <c r="T219" s="428"/>
      <c r="U219" s="218">
        <v>107</v>
      </c>
      <c r="W219" s="428"/>
      <c r="X219" s="218">
        <v>107</v>
      </c>
    </row>
    <row r="220" spans="1:24" x14ac:dyDescent="0.25">
      <c r="A220" t="str">
        <f t="shared" si="6"/>
        <v/>
      </c>
      <c r="B220" t="s">
        <v>253</v>
      </c>
      <c r="D220" t="s">
        <v>253</v>
      </c>
      <c r="E220">
        <f t="shared" si="7"/>
        <v>0.61029999999999995</v>
      </c>
      <c r="F220">
        <v>0.59379999999999999</v>
      </c>
      <c r="O220" t="s">
        <v>253</v>
      </c>
      <c r="P220">
        <v>0.61029999999999995</v>
      </c>
      <c r="T220" s="427" t="s">
        <v>58</v>
      </c>
      <c r="U220" s="217">
        <v>0.66169999999999995</v>
      </c>
      <c r="W220" s="427" t="s">
        <v>183</v>
      </c>
      <c r="X220" s="217">
        <v>0.63749999999999996</v>
      </c>
    </row>
    <row r="221" spans="1:24" ht="15.75" thickBot="1" x14ac:dyDescent="0.3">
      <c r="A221" t="str">
        <f t="shared" si="6"/>
        <v/>
      </c>
      <c r="B221" t="s">
        <v>254</v>
      </c>
      <c r="D221" t="s">
        <v>254</v>
      </c>
      <c r="E221">
        <f t="shared" si="7"/>
        <v>0.30130000000000001</v>
      </c>
      <c r="F221">
        <v>0.38750000000000001</v>
      </c>
      <c r="O221" t="s">
        <v>254</v>
      </c>
      <c r="P221">
        <v>0.30130000000000001</v>
      </c>
      <c r="Q221">
        <v>206</v>
      </c>
      <c r="T221" s="428"/>
      <c r="U221" s="218">
        <v>108</v>
      </c>
      <c r="W221" s="428"/>
      <c r="X221" s="218">
        <v>108</v>
      </c>
    </row>
    <row r="222" spans="1:24" x14ac:dyDescent="0.25">
      <c r="A222" t="str">
        <f t="shared" si="6"/>
        <v/>
      </c>
      <c r="B222" t="s">
        <v>255</v>
      </c>
      <c r="D222" t="s">
        <v>255</v>
      </c>
      <c r="E222">
        <f t="shared" si="7"/>
        <v>0.87350000000000005</v>
      </c>
      <c r="F222">
        <v>0.95479999999999998</v>
      </c>
      <c r="O222" t="s">
        <v>255</v>
      </c>
      <c r="P222">
        <v>0.87350000000000005</v>
      </c>
      <c r="T222" s="427" t="s">
        <v>224</v>
      </c>
      <c r="U222" s="217">
        <v>0.66059999999999997</v>
      </c>
      <c r="W222" s="427" t="s">
        <v>276</v>
      </c>
      <c r="X222" s="217">
        <v>0.63739999999999997</v>
      </c>
    </row>
    <row r="223" spans="1:24" ht="15.75" thickBot="1" x14ac:dyDescent="0.3">
      <c r="A223" t="str">
        <f t="shared" si="6"/>
        <v/>
      </c>
      <c r="B223" t="s">
        <v>256</v>
      </c>
      <c r="D223" t="s">
        <v>256</v>
      </c>
      <c r="E223">
        <f t="shared" si="7"/>
        <v>0.19020000000000001</v>
      </c>
      <c r="F223">
        <v>0.35089999999999999</v>
      </c>
      <c r="O223" t="s">
        <v>256</v>
      </c>
      <c r="P223">
        <v>0.19020000000000001</v>
      </c>
      <c r="Q223">
        <v>325</v>
      </c>
      <c r="T223" s="428"/>
      <c r="U223" s="218">
        <v>109</v>
      </c>
      <c r="W223" s="428"/>
      <c r="X223" s="218">
        <v>109</v>
      </c>
    </row>
    <row r="224" spans="1:24" x14ac:dyDescent="0.25">
      <c r="A224" t="str">
        <f t="shared" si="6"/>
        <v/>
      </c>
      <c r="B224" t="s">
        <v>257</v>
      </c>
      <c r="D224" t="s">
        <v>257</v>
      </c>
      <c r="E224">
        <f t="shared" si="7"/>
        <v>0.30099999999999999</v>
      </c>
      <c r="F224">
        <v>0.32969999999999999</v>
      </c>
      <c r="O224" t="s">
        <v>257</v>
      </c>
      <c r="P224">
        <v>0.30099999999999999</v>
      </c>
      <c r="Q224">
        <v>208</v>
      </c>
      <c r="T224" s="427" t="s">
        <v>354</v>
      </c>
      <c r="U224" s="217">
        <v>0.65800000000000003</v>
      </c>
      <c r="W224" s="427" t="s">
        <v>208</v>
      </c>
      <c r="X224" s="217">
        <v>0.6341</v>
      </c>
    </row>
    <row r="225" spans="1:24" ht="15.75" thickBot="1" x14ac:dyDescent="0.3">
      <c r="A225" t="str">
        <f t="shared" si="6"/>
        <v/>
      </c>
      <c r="B225" t="s">
        <v>258</v>
      </c>
      <c r="D225" t="s">
        <v>258</v>
      </c>
      <c r="E225">
        <f t="shared" si="7"/>
        <v>0.6623</v>
      </c>
      <c r="F225">
        <v>0.33810000000000001</v>
      </c>
      <c r="O225" t="s">
        <v>258</v>
      </c>
      <c r="P225">
        <v>0.6623</v>
      </c>
      <c r="T225" s="428"/>
      <c r="U225" s="218">
        <v>110</v>
      </c>
      <c r="W225" s="428"/>
      <c r="X225" s="218">
        <v>110</v>
      </c>
    </row>
    <row r="226" spans="1:24" x14ac:dyDescent="0.25">
      <c r="A226" t="str">
        <f t="shared" si="6"/>
        <v/>
      </c>
      <c r="B226" t="s">
        <v>259</v>
      </c>
      <c r="D226" t="s">
        <v>259</v>
      </c>
      <c r="E226">
        <f t="shared" si="7"/>
        <v>0.64959999999999996</v>
      </c>
      <c r="F226">
        <v>0.70750000000000002</v>
      </c>
      <c r="O226" t="s">
        <v>259</v>
      </c>
      <c r="P226">
        <v>0.64959999999999996</v>
      </c>
      <c r="T226" s="427" t="s">
        <v>311</v>
      </c>
      <c r="U226" s="217">
        <v>0.65500000000000003</v>
      </c>
      <c r="W226" s="427" t="s">
        <v>81</v>
      </c>
      <c r="X226" s="217">
        <v>0.63270000000000004</v>
      </c>
    </row>
    <row r="227" spans="1:24" ht="15.75" thickBot="1" x14ac:dyDescent="0.3">
      <c r="A227" t="str">
        <f t="shared" si="6"/>
        <v/>
      </c>
      <c r="B227" t="s">
        <v>260</v>
      </c>
      <c r="D227" t="s">
        <v>260</v>
      </c>
      <c r="E227">
        <f t="shared" si="7"/>
        <v>0.15010000000000001</v>
      </c>
      <c r="F227">
        <v>0.33900000000000002</v>
      </c>
      <c r="O227" t="s">
        <v>260</v>
      </c>
      <c r="P227">
        <v>0.15010000000000001</v>
      </c>
      <c r="Q227">
        <v>351</v>
      </c>
      <c r="T227" s="428"/>
      <c r="U227" s="218">
        <v>111</v>
      </c>
      <c r="W227" s="428"/>
      <c r="X227" s="218">
        <v>111</v>
      </c>
    </row>
    <row r="228" spans="1:24" x14ac:dyDescent="0.25">
      <c r="A228" t="str">
        <f t="shared" si="6"/>
        <v/>
      </c>
      <c r="B228" t="s">
        <v>261</v>
      </c>
      <c r="D228" t="s">
        <v>261</v>
      </c>
      <c r="E228">
        <f t="shared" si="7"/>
        <v>0.78659999999999997</v>
      </c>
      <c r="F228">
        <v>0.7571</v>
      </c>
      <c r="O228" t="s">
        <v>261</v>
      </c>
      <c r="P228">
        <v>0.78659999999999997</v>
      </c>
      <c r="T228" s="427" t="s">
        <v>334</v>
      </c>
      <c r="U228" s="217">
        <v>0.65439999999999998</v>
      </c>
      <c r="W228" s="427" t="s">
        <v>126</v>
      </c>
      <c r="X228" s="217">
        <v>0.622</v>
      </c>
    </row>
    <row r="229" spans="1:24" ht="15.75" thickBot="1" x14ac:dyDescent="0.3">
      <c r="A229" t="str">
        <f t="shared" si="6"/>
        <v/>
      </c>
      <c r="B229" t="s">
        <v>262</v>
      </c>
      <c r="D229" t="s">
        <v>262</v>
      </c>
      <c r="E229">
        <f t="shared" si="7"/>
        <v>0.40839999999999999</v>
      </c>
      <c r="F229">
        <v>0.1469</v>
      </c>
      <c r="O229" t="s">
        <v>262</v>
      </c>
      <c r="P229">
        <v>0.40839999999999999</v>
      </c>
      <c r="Q229">
        <v>85</v>
      </c>
      <c r="T229" s="428"/>
      <c r="U229" s="218">
        <v>112</v>
      </c>
      <c r="W229" s="428"/>
      <c r="X229" s="218">
        <v>112</v>
      </c>
    </row>
    <row r="230" spans="1:24" x14ac:dyDescent="0.25">
      <c r="A230" t="str">
        <f t="shared" si="6"/>
        <v/>
      </c>
      <c r="B230" t="s">
        <v>263</v>
      </c>
      <c r="D230" t="s">
        <v>263</v>
      </c>
      <c r="E230">
        <f t="shared" si="7"/>
        <v>0.29809999999999998</v>
      </c>
      <c r="F230">
        <v>0.37190000000000001</v>
      </c>
      <c r="O230" t="s">
        <v>263</v>
      </c>
      <c r="P230">
        <v>0.29809999999999998</v>
      </c>
      <c r="Q230">
        <v>213</v>
      </c>
      <c r="T230" s="427" t="s">
        <v>130</v>
      </c>
      <c r="U230" s="217">
        <v>0.65429999999999999</v>
      </c>
      <c r="W230" s="427" t="s">
        <v>316</v>
      </c>
      <c r="X230" s="217">
        <v>0.61970000000000003</v>
      </c>
    </row>
    <row r="231" spans="1:24" ht="15.75" thickBot="1" x14ac:dyDescent="0.3">
      <c r="A231" t="str">
        <f t="shared" si="6"/>
        <v/>
      </c>
      <c r="B231" t="s">
        <v>264</v>
      </c>
      <c r="D231" t="s">
        <v>264</v>
      </c>
      <c r="E231">
        <f t="shared" si="7"/>
        <v>0.13619999999999999</v>
      </c>
      <c r="F231">
        <v>0.28220000000000001</v>
      </c>
      <c r="O231" t="s">
        <v>264</v>
      </c>
      <c r="P231">
        <v>0.13619999999999999</v>
      </c>
      <c r="T231" s="428"/>
      <c r="U231" s="218">
        <v>113</v>
      </c>
      <c r="W231" s="428"/>
      <c r="X231" s="218">
        <v>113</v>
      </c>
    </row>
    <row r="232" spans="1:24" x14ac:dyDescent="0.25">
      <c r="A232" t="str">
        <f t="shared" si="6"/>
        <v/>
      </c>
      <c r="B232" t="s">
        <v>265</v>
      </c>
      <c r="D232" t="s">
        <v>265</v>
      </c>
      <c r="E232">
        <f t="shared" si="7"/>
        <v>2.9000000000000001E-2</v>
      </c>
      <c r="F232">
        <v>3.7400000000000003E-2</v>
      </c>
      <c r="O232" t="s">
        <v>265</v>
      </c>
      <c r="P232">
        <v>2.9000000000000001E-2</v>
      </c>
      <c r="T232" s="427" t="s">
        <v>345</v>
      </c>
      <c r="U232" s="217">
        <v>0.65369999999999995</v>
      </c>
      <c r="W232" s="427" t="s">
        <v>358</v>
      </c>
      <c r="X232" s="217">
        <v>0.61799999999999999</v>
      </c>
    </row>
    <row r="233" spans="1:24" ht="15.75" thickBot="1" x14ac:dyDescent="0.3">
      <c r="A233" t="str">
        <f t="shared" si="6"/>
        <v/>
      </c>
      <c r="B233" t="s">
        <v>266</v>
      </c>
      <c r="D233" t="s">
        <v>266</v>
      </c>
      <c r="E233">
        <f t="shared" si="7"/>
        <v>0.79779999999999995</v>
      </c>
      <c r="F233">
        <v>0.75590000000000002</v>
      </c>
      <c r="O233" t="s">
        <v>266</v>
      </c>
      <c r="P233">
        <v>0.79779999999999995</v>
      </c>
      <c r="T233" s="428"/>
      <c r="U233" s="218">
        <v>114</v>
      </c>
      <c r="W233" s="428"/>
      <c r="X233" s="218">
        <v>114</v>
      </c>
    </row>
    <row r="234" spans="1:24" x14ac:dyDescent="0.25">
      <c r="A234" t="str">
        <f t="shared" si="6"/>
        <v/>
      </c>
      <c r="B234" t="s">
        <v>267</v>
      </c>
      <c r="D234" t="s">
        <v>267</v>
      </c>
      <c r="E234">
        <f t="shared" si="7"/>
        <v>0.77090000000000003</v>
      </c>
      <c r="F234">
        <v>0.84370000000000001</v>
      </c>
      <c r="O234" t="s">
        <v>267</v>
      </c>
      <c r="P234">
        <v>0.77090000000000003</v>
      </c>
      <c r="T234" s="427" t="s">
        <v>211</v>
      </c>
      <c r="U234" s="217">
        <v>0.65280000000000005</v>
      </c>
      <c r="W234" s="427" t="s">
        <v>253</v>
      </c>
      <c r="X234" s="217">
        <v>0.61029999999999995</v>
      </c>
    </row>
    <row r="235" spans="1:24" ht="15.75" thickBot="1" x14ac:dyDescent="0.3">
      <c r="A235" t="str">
        <f t="shared" si="6"/>
        <v/>
      </c>
      <c r="B235" t="s">
        <v>268</v>
      </c>
      <c r="D235" t="s">
        <v>268</v>
      </c>
      <c r="E235">
        <f t="shared" si="7"/>
        <v>0.89859999999999995</v>
      </c>
      <c r="F235">
        <v>0.95820000000000005</v>
      </c>
      <c r="O235" t="s">
        <v>268</v>
      </c>
      <c r="P235">
        <v>0.89859999999999995</v>
      </c>
      <c r="T235" s="428"/>
      <c r="U235" s="218">
        <v>115</v>
      </c>
      <c r="W235" s="428"/>
      <c r="X235" s="218">
        <v>115</v>
      </c>
    </row>
    <row r="236" spans="1:24" x14ac:dyDescent="0.25">
      <c r="A236" t="str">
        <f t="shared" si="6"/>
        <v/>
      </c>
      <c r="B236" t="s">
        <v>269</v>
      </c>
      <c r="D236" t="s">
        <v>269</v>
      </c>
      <c r="E236">
        <f t="shared" si="7"/>
        <v>0.2329</v>
      </c>
      <c r="F236">
        <v>0.23910000000000001</v>
      </c>
      <c r="O236" t="s">
        <v>269</v>
      </c>
      <c r="P236">
        <v>0.2329</v>
      </c>
      <c r="Q236">
        <v>284</v>
      </c>
      <c r="T236" s="13" t="s">
        <v>336</v>
      </c>
      <c r="U236" s="217">
        <v>0.65010000000000001</v>
      </c>
      <c r="W236" s="427" t="s">
        <v>127</v>
      </c>
      <c r="X236" s="217">
        <v>0.60570000000000002</v>
      </c>
    </row>
    <row r="237" spans="1:24" ht="15.75" thickBot="1" x14ac:dyDescent="0.3">
      <c r="A237" t="str">
        <f t="shared" si="6"/>
        <v/>
      </c>
      <c r="B237" t="s">
        <v>270</v>
      </c>
      <c r="D237" t="s">
        <v>270</v>
      </c>
      <c r="E237">
        <f t="shared" si="7"/>
        <v>0.20599999999999999</v>
      </c>
      <c r="F237">
        <v>0.19020000000000001</v>
      </c>
      <c r="O237" t="s">
        <v>270</v>
      </c>
      <c r="P237">
        <v>0.20599999999999999</v>
      </c>
      <c r="Q237">
        <v>304</v>
      </c>
      <c r="T237" s="14" t="s">
        <v>425</v>
      </c>
      <c r="U237" s="218">
        <v>116</v>
      </c>
      <c r="W237" s="428"/>
      <c r="X237" s="218">
        <v>116</v>
      </c>
    </row>
    <row r="238" spans="1:24" x14ac:dyDescent="0.25">
      <c r="A238" t="str">
        <f t="shared" si="6"/>
        <v/>
      </c>
      <c r="B238" t="s">
        <v>271</v>
      </c>
      <c r="D238" t="s">
        <v>271</v>
      </c>
      <c r="E238">
        <f t="shared" si="7"/>
        <v>0.90110000000000001</v>
      </c>
      <c r="F238">
        <v>0.75890000000000002</v>
      </c>
      <c r="O238" t="s">
        <v>271</v>
      </c>
      <c r="P238">
        <v>0.90110000000000001</v>
      </c>
      <c r="T238" s="427" t="s">
        <v>171</v>
      </c>
      <c r="U238" s="217">
        <v>0.64810000000000001</v>
      </c>
      <c r="W238" s="427" t="s">
        <v>142</v>
      </c>
      <c r="X238" s="217">
        <v>0.60460000000000003</v>
      </c>
    </row>
    <row r="239" spans="1:24" ht="15.75" thickBot="1" x14ac:dyDescent="0.3">
      <c r="A239" t="str">
        <f t="shared" si="6"/>
        <v/>
      </c>
      <c r="B239" t="s">
        <v>272</v>
      </c>
      <c r="D239" t="s">
        <v>272</v>
      </c>
      <c r="E239">
        <f t="shared" si="7"/>
        <v>0.56379999999999997</v>
      </c>
      <c r="F239">
        <v>0.44350000000000001</v>
      </c>
      <c r="O239" t="s">
        <v>272</v>
      </c>
      <c r="P239">
        <v>0.56379999999999997</v>
      </c>
      <c r="T239" s="428"/>
      <c r="U239" s="218">
        <v>117</v>
      </c>
      <c r="W239" s="428"/>
      <c r="X239" s="218">
        <v>117</v>
      </c>
    </row>
    <row r="240" spans="1:24" x14ac:dyDescent="0.25">
      <c r="A240" t="str">
        <f t="shared" si="6"/>
        <v/>
      </c>
      <c r="B240" t="s">
        <v>273</v>
      </c>
      <c r="D240" t="s">
        <v>273</v>
      </c>
      <c r="E240">
        <f t="shared" si="7"/>
        <v>0.75509999999999999</v>
      </c>
      <c r="F240">
        <v>0.60160000000000002</v>
      </c>
      <c r="O240" t="s">
        <v>273</v>
      </c>
      <c r="P240">
        <v>0.75509999999999999</v>
      </c>
      <c r="T240" s="427" t="s">
        <v>331</v>
      </c>
      <c r="U240" s="217">
        <v>0.64790000000000003</v>
      </c>
      <c r="W240" s="427" t="s">
        <v>211</v>
      </c>
      <c r="X240" s="217">
        <v>0.60399999999999998</v>
      </c>
    </row>
    <row r="241" spans="1:24" ht="15.75" thickBot="1" x14ac:dyDescent="0.3">
      <c r="A241" t="str">
        <f t="shared" si="6"/>
        <v/>
      </c>
      <c r="B241" t="s">
        <v>274</v>
      </c>
      <c r="D241" t="s">
        <v>274</v>
      </c>
      <c r="E241">
        <f t="shared" si="7"/>
        <v>0.43930000000000002</v>
      </c>
      <c r="F241">
        <v>0.28320000000000001</v>
      </c>
      <c r="O241" t="s">
        <v>274</v>
      </c>
      <c r="P241">
        <v>0.43930000000000002</v>
      </c>
      <c r="Q241">
        <v>45</v>
      </c>
      <c r="T241" s="428"/>
      <c r="U241" s="218">
        <v>118</v>
      </c>
      <c r="W241" s="428"/>
      <c r="X241" s="218">
        <v>118</v>
      </c>
    </row>
    <row r="242" spans="1:24" x14ac:dyDescent="0.25">
      <c r="A242" t="str">
        <f t="shared" si="6"/>
        <v/>
      </c>
      <c r="B242" t="s">
        <v>275</v>
      </c>
      <c r="D242" t="s">
        <v>275</v>
      </c>
      <c r="E242">
        <f t="shared" si="7"/>
        <v>0.40539999999999998</v>
      </c>
      <c r="F242">
        <v>0.1593</v>
      </c>
      <c r="O242" t="s">
        <v>275</v>
      </c>
      <c r="P242">
        <v>0.40539999999999998</v>
      </c>
      <c r="Q242">
        <v>90</v>
      </c>
      <c r="T242" s="427" t="s">
        <v>243</v>
      </c>
      <c r="U242" s="217">
        <v>0.6472</v>
      </c>
      <c r="W242" s="427" t="s">
        <v>224</v>
      </c>
      <c r="X242" s="217">
        <v>0.60370000000000001</v>
      </c>
    </row>
    <row r="243" spans="1:24" ht="15.75" thickBot="1" x14ac:dyDescent="0.3">
      <c r="A243" t="str">
        <f t="shared" si="6"/>
        <v/>
      </c>
      <c r="B243" t="s">
        <v>276</v>
      </c>
      <c r="D243" t="s">
        <v>276</v>
      </c>
      <c r="E243">
        <f t="shared" si="7"/>
        <v>0.63739999999999997</v>
      </c>
      <c r="F243">
        <v>0.49299999999999999</v>
      </c>
      <c r="O243" t="s">
        <v>276</v>
      </c>
      <c r="P243">
        <v>0.63739999999999997</v>
      </c>
      <c r="T243" s="428"/>
      <c r="U243" s="218">
        <v>119</v>
      </c>
      <c r="W243" s="428"/>
      <c r="X243" s="218">
        <v>119</v>
      </c>
    </row>
    <row r="244" spans="1:24" x14ac:dyDescent="0.25">
      <c r="A244" t="str">
        <f t="shared" si="6"/>
        <v/>
      </c>
      <c r="B244" t="s">
        <v>277</v>
      </c>
      <c r="D244" t="s">
        <v>277</v>
      </c>
      <c r="E244">
        <f t="shared" si="7"/>
        <v>0.22</v>
      </c>
      <c r="F244">
        <v>0.20599999999999999</v>
      </c>
      <c r="O244" t="s">
        <v>277</v>
      </c>
      <c r="P244">
        <v>0.22</v>
      </c>
      <c r="Q244">
        <v>292</v>
      </c>
      <c r="T244" s="427" t="s">
        <v>318</v>
      </c>
      <c r="U244" s="217">
        <v>0.63749999999999996</v>
      </c>
      <c r="W244" s="427" t="s">
        <v>134</v>
      </c>
      <c r="X244" s="217">
        <v>0.60150000000000003</v>
      </c>
    </row>
    <row r="245" spans="1:24" ht="15.75" thickBot="1" x14ac:dyDescent="0.3">
      <c r="A245" t="str">
        <f t="shared" si="6"/>
        <v/>
      </c>
      <c r="B245" t="s">
        <v>278</v>
      </c>
      <c r="D245" t="s">
        <v>278</v>
      </c>
      <c r="E245">
        <f t="shared" si="7"/>
        <v>0.26129999999999998</v>
      </c>
      <c r="F245">
        <v>0.17380000000000001</v>
      </c>
      <c r="O245" t="s">
        <v>278</v>
      </c>
      <c r="P245">
        <v>0.26129999999999998</v>
      </c>
      <c r="Q245">
        <v>256</v>
      </c>
      <c r="T245" s="428"/>
      <c r="U245" s="218">
        <v>120</v>
      </c>
      <c r="W245" s="428"/>
      <c r="X245" s="218">
        <v>120</v>
      </c>
    </row>
    <row r="246" spans="1:24" x14ac:dyDescent="0.25">
      <c r="A246" t="str">
        <f t="shared" si="6"/>
        <v/>
      </c>
      <c r="B246" t="s">
        <v>279</v>
      </c>
      <c r="D246" t="s">
        <v>279</v>
      </c>
      <c r="E246">
        <f t="shared" si="7"/>
        <v>0.56379999999999997</v>
      </c>
      <c r="F246">
        <v>0.43049999999999999</v>
      </c>
      <c r="O246" t="s">
        <v>279</v>
      </c>
      <c r="P246">
        <v>0.56379999999999997</v>
      </c>
      <c r="T246" s="427" t="s">
        <v>125</v>
      </c>
      <c r="U246" s="217">
        <v>0.63670000000000004</v>
      </c>
      <c r="W246" s="427" t="s">
        <v>284</v>
      </c>
      <c r="X246" s="217">
        <v>0.60150000000000003</v>
      </c>
    </row>
    <row r="247" spans="1:24" ht="15.75" thickBot="1" x14ac:dyDescent="0.3">
      <c r="A247" t="str">
        <f t="shared" si="6"/>
        <v/>
      </c>
      <c r="B247" t="s">
        <v>280</v>
      </c>
      <c r="D247" t="s">
        <v>280</v>
      </c>
      <c r="E247">
        <f t="shared" si="7"/>
        <v>0.31430000000000002</v>
      </c>
      <c r="F247">
        <v>0.2394</v>
      </c>
      <c r="O247" t="s">
        <v>280</v>
      </c>
      <c r="P247">
        <v>0.31430000000000002</v>
      </c>
      <c r="Q247">
        <v>185</v>
      </c>
      <c r="T247" s="428"/>
      <c r="U247" s="218">
        <v>121</v>
      </c>
      <c r="W247" s="428"/>
      <c r="X247" s="218">
        <v>121</v>
      </c>
    </row>
    <row r="248" spans="1:24" x14ac:dyDescent="0.25">
      <c r="A248" t="str">
        <f t="shared" si="6"/>
        <v/>
      </c>
      <c r="B248" t="s">
        <v>281</v>
      </c>
      <c r="D248" t="s">
        <v>281</v>
      </c>
      <c r="E248">
        <f t="shared" si="7"/>
        <v>0.95750000000000002</v>
      </c>
      <c r="F248">
        <v>0.89380000000000004</v>
      </c>
      <c r="O248" t="s">
        <v>281</v>
      </c>
      <c r="P248">
        <v>0.95750000000000002</v>
      </c>
      <c r="T248" s="427" t="s">
        <v>70</v>
      </c>
      <c r="U248" s="217">
        <v>0.63619999999999999</v>
      </c>
      <c r="W248" s="427" t="s">
        <v>174</v>
      </c>
      <c r="X248" s="217">
        <v>0.59709999999999996</v>
      </c>
    </row>
    <row r="249" spans="1:24" ht="15.75" thickBot="1" x14ac:dyDescent="0.3">
      <c r="A249" t="str">
        <f t="shared" si="6"/>
        <v/>
      </c>
      <c r="B249" t="s">
        <v>282</v>
      </c>
      <c r="D249" t="s">
        <v>282</v>
      </c>
      <c r="E249">
        <f t="shared" si="7"/>
        <v>0.67100000000000004</v>
      </c>
      <c r="F249">
        <v>0.6321</v>
      </c>
      <c r="O249" t="s">
        <v>282</v>
      </c>
      <c r="P249">
        <v>0.67100000000000004</v>
      </c>
      <c r="T249" s="428"/>
      <c r="U249" s="218">
        <v>122</v>
      </c>
      <c r="W249" s="428"/>
      <c r="X249" s="218">
        <v>122</v>
      </c>
    </row>
    <row r="250" spans="1:24" x14ac:dyDescent="0.25">
      <c r="A250" t="str">
        <f t="shared" si="6"/>
        <v/>
      </c>
      <c r="B250" t="s">
        <v>283</v>
      </c>
      <c r="D250" t="s">
        <v>283</v>
      </c>
      <c r="E250">
        <f t="shared" si="7"/>
        <v>0.2848</v>
      </c>
      <c r="F250">
        <v>0.41170000000000001</v>
      </c>
      <c r="O250" t="s">
        <v>283</v>
      </c>
      <c r="P250">
        <v>0.2848</v>
      </c>
      <c r="Q250">
        <v>231</v>
      </c>
      <c r="T250" s="427" t="s">
        <v>335</v>
      </c>
      <c r="U250" s="217">
        <v>0.63390000000000002</v>
      </c>
      <c r="W250" s="427" t="s">
        <v>384</v>
      </c>
      <c r="X250" s="217">
        <v>0.59460000000000002</v>
      </c>
    </row>
    <row r="251" spans="1:24" ht="15.75" thickBot="1" x14ac:dyDescent="0.3">
      <c r="A251" t="str">
        <f t="shared" si="6"/>
        <v/>
      </c>
      <c r="B251" t="s">
        <v>284</v>
      </c>
      <c r="D251" t="s">
        <v>284</v>
      </c>
      <c r="E251">
        <f t="shared" si="7"/>
        <v>0.60150000000000003</v>
      </c>
      <c r="F251">
        <v>0.48099999999999998</v>
      </c>
      <c r="O251" t="s">
        <v>284</v>
      </c>
      <c r="P251">
        <v>0.60150000000000003</v>
      </c>
      <c r="T251" s="428"/>
      <c r="U251" s="218">
        <v>123</v>
      </c>
      <c r="W251" s="428"/>
      <c r="X251" s="218">
        <v>123</v>
      </c>
    </row>
    <row r="252" spans="1:24" x14ac:dyDescent="0.25">
      <c r="A252" t="str">
        <f t="shared" si="6"/>
        <v/>
      </c>
      <c r="B252" t="s">
        <v>285</v>
      </c>
      <c r="D252" t="s">
        <v>285</v>
      </c>
      <c r="E252">
        <f t="shared" si="7"/>
        <v>0.55100000000000005</v>
      </c>
      <c r="F252">
        <v>0.13880000000000001</v>
      </c>
      <c r="O252" t="s">
        <v>285</v>
      </c>
      <c r="P252">
        <v>0.55100000000000005</v>
      </c>
      <c r="T252" s="427" t="s">
        <v>220</v>
      </c>
      <c r="U252" s="217">
        <v>0.63329999999999997</v>
      </c>
      <c r="W252" s="13" t="s">
        <v>332</v>
      </c>
      <c r="X252" s="217">
        <v>0.58479999999999999</v>
      </c>
    </row>
    <row r="253" spans="1:24" ht="15.75" thickBot="1" x14ac:dyDescent="0.3">
      <c r="A253" t="str">
        <f t="shared" si="6"/>
        <v/>
      </c>
      <c r="B253" t="s">
        <v>286</v>
      </c>
      <c r="D253" t="s">
        <v>286</v>
      </c>
      <c r="E253">
        <f t="shared" si="7"/>
        <v>0.74309999999999998</v>
      </c>
      <c r="F253">
        <v>0.78180000000000005</v>
      </c>
      <c r="O253" t="s">
        <v>286</v>
      </c>
      <c r="P253">
        <v>0.74309999999999998</v>
      </c>
      <c r="T253" s="428"/>
      <c r="U253" s="218">
        <v>124</v>
      </c>
      <c r="W253" s="14" t="s">
        <v>427</v>
      </c>
      <c r="X253" s="218">
        <v>124</v>
      </c>
    </row>
    <row r="254" spans="1:24" x14ac:dyDescent="0.25">
      <c r="A254" t="str">
        <f t="shared" si="6"/>
        <v/>
      </c>
      <c r="B254" t="s">
        <v>287</v>
      </c>
      <c r="D254" t="s">
        <v>287</v>
      </c>
      <c r="E254">
        <f t="shared" si="7"/>
        <v>0.67259999999999998</v>
      </c>
      <c r="F254">
        <v>0.77549999999999997</v>
      </c>
      <c r="O254" t="s">
        <v>287</v>
      </c>
      <c r="P254">
        <v>0.67259999999999998</v>
      </c>
      <c r="T254" s="427" t="s">
        <v>282</v>
      </c>
      <c r="U254" s="217">
        <v>0.6321</v>
      </c>
      <c r="W254" s="427" t="s">
        <v>345</v>
      </c>
      <c r="X254" s="217">
        <v>0.58399999999999996</v>
      </c>
    </row>
    <row r="255" spans="1:24" ht="15.75" thickBot="1" x14ac:dyDescent="0.3">
      <c r="A255" t="str">
        <f t="shared" si="6"/>
        <v/>
      </c>
      <c r="B255" t="s">
        <v>288</v>
      </c>
      <c r="D255" t="s">
        <v>288</v>
      </c>
      <c r="E255">
        <f t="shared" si="7"/>
        <v>0.4365</v>
      </c>
      <c r="F255">
        <v>0.33810000000000001</v>
      </c>
      <c r="O255" t="s">
        <v>288</v>
      </c>
      <c r="P255">
        <v>0.4365</v>
      </c>
      <c r="Q255">
        <v>52</v>
      </c>
      <c r="T255" s="428"/>
      <c r="U255" s="218">
        <v>125</v>
      </c>
      <c r="W255" s="428"/>
      <c r="X255" s="218">
        <v>125</v>
      </c>
    </row>
    <row r="256" spans="1:24" ht="15.75" thickBot="1" x14ac:dyDescent="0.3">
      <c r="A256" t="str">
        <f t="shared" si="6"/>
        <v/>
      </c>
      <c r="B256" t="s">
        <v>289</v>
      </c>
      <c r="D256" t="s">
        <v>289</v>
      </c>
      <c r="E256">
        <f t="shared" si="7"/>
        <v>0.57899999999999996</v>
      </c>
      <c r="F256">
        <v>0.57220000000000004</v>
      </c>
      <c r="O256" t="s">
        <v>289</v>
      </c>
      <c r="P256">
        <v>0.57899999999999996</v>
      </c>
      <c r="T256" s="63" t="s">
        <v>23</v>
      </c>
      <c r="U256" s="64" t="s">
        <v>407</v>
      </c>
      <c r="W256" s="63" t="s">
        <v>23</v>
      </c>
      <c r="X256" s="64" t="s">
        <v>407</v>
      </c>
    </row>
    <row r="257" spans="1:24" x14ac:dyDescent="0.25">
      <c r="A257" t="str">
        <f t="shared" si="6"/>
        <v/>
      </c>
      <c r="B257" t="s">
        <v>290</v>
      </c>
      <c r="D257" t="s">
        <v>290</v>
      </c>
      <c r="E257">
        <f t="shared" si="7"/>
        <v>0.1857</v>
      </c>
      <c r="F257">
        <v>0.13189999999999999</v>
      </c>
      <c r="O257" t="s">
        <v>290</v>
      </c>
      <c r="P257">
        <v>0.1857</v>
      </c>
      <c r="Q257">
        <v>331</v>
      </c>
      <c r="T257" s="427" t="s">
        <v>90</v>
      </c>
      <c r="U257" s="217">
        <v>0.62780000000000002</v>
      </c>
      <c r="W257" s="427" t="s">
        <v>289</v>
      </c>
      <c r="X257" s="217">
        <v>0.57899999999999996</v>
      </c>
    </row>
    <row r="258" spans="1:24" ht="15.75" thickBot="1" x14ac:dyDescent="0.3">
      <c r="A258" t="str">
        <f t="shared" si="6"/>
        <v/>
      </c>
      <c r="B258" t="s">
        <v>291</v>
      </c>
      <c r="D258" t="s">
        <v>291</v>
      </c>
      <c r="E258">
        <f t="shared" si="7"/>
        <v>0.28060000000000002</v>
      </c>
      <c r="F258">
        <v>0.3044</v>
      </c>
      <c r="O258" t="s">
        <v>291</v>
      </c>
      <c r="P258">
        <v>0.28060000000000002</v>
      </c>
      <c r="Q258">
        <v>240</v>
      </c>
      <c r="T258" s="428"/>
      <c r="U258" s="218">
        <v>126</v>
      </c>
      <c r="W258" s="428"/>
      <c r="X258" s="218">
        <v>126</v>
      </c>
    </row>
    <row r="259" spans="1:24" x14ac:dyDescent="0.25">
      <c r="A259" t="str">
        <f t="shared" ref="A259:A322" si="8">IF(B259=D259,"","BAD")</f>
        <v/>
      </c>
      <c r="B259" t="s">
        <v>292</v>
      </c>
      <c r="D259" t="s">
        <v>292</v>
      </c>
      <c r="E259">
        <f t="shared" ref="E259:E322" si="9">VLOOKUP(D259,O259:P657,2,FALSE)</f>
        <v>0.79820000000000002</v>
      </c>
      <c r="F259">
        <v>0.82140000000000002</v>
      </c>
      <c r="O259" t="s">
        <v>292</v>
      </c>
      <c r="P259">
        <v>0.79820000000000002</v>
      </c>
      <c r="T259" s="427" t="s">
        <v>142</v>
      </c>
      <c r="U259" s="217">
        <v>0.62119999999999997</v>
      </c>
      <c r="W259" s="427" t="s">
        <v>312</v>
      </c>
      <c r="X259" s="217">
        <v>0.57869999999999999</v>
      </c>
    </row>
    <row r="260" spans="1:24" ht="15.75" thickBot="1" x14ac:dyDescent="0.3">
      <c r="A260" t="str">
        <f t="shared" si="8"/>
        <v/>
      </c>
      <c r="B260" t="s">
        <v>293</v>
      </c>
      <c r="D260" t="s">
        <v>293</v>
      </c>
      <c r="E260">
        <f t="shared" si="9"/>
        <v>0.43369999999999997</v>
      </c>
      <c r="F260">
        <v>0.51919999999999999</v>
      </c>
      <c r="O260" t="s">
        <v>293</v>
      </c>
      <c r="P260">
        <v>0.43369999999999997</v>
      </c>
      <c r="Q260">
        <v>62</v>
      </c>
      <c r="T260" s="428"/>
      <c r="U260" s="218">
        <v>127</v>
      </c>
      <c r="W260" s="428"/>
      <c r="X260" s="218">
        <v>127</v>
      </c>
    </row>
    <row r="261" spans="1:24" x14ac:dyDescent="0.25">
      <c r="A261" t="str">
        <f t="shared" si="8"/>
        <v/>
      </c>
      <c r="B261" t="s">
        <v>294</v>
      </c>
      <c r="D261" t="s">
        <v>294</v>
      </c>
      <c r="E261">
        <f t="shared" si="9"/>
        <v>0.2039</v>
      </c>
      <c r="F261">
        <v>0.12540000000000001</v>
      </c>
      <c r="O261" t="s">
        <v>294</v>
      </c>
      <c r="P261">
        <v>0.2039</v>
      </c>
      <c r="Q261">
        <v>308</v>
      </c>
      <c r="T261" s="427" t="s">
        <v>173</v>
      </c>
      <c r="U261" s="217">
        <v>0.61519999999999997</v>
      </c>
      <c r="W261" s="427" t="s">
        <v>46</v>
      </c>
      <c r="X261" s="217">
        <v>0.57599999999999996</v>
      </c>
    </row>
    <row r="262" spans="1:24" ht="15.75" thickBot="1" x14ac:dyDescent="0.3">
      <c r="A262" t="str">
        <f t="shared" si="8"/>
        <v/>
      </c>
      <c r="B262" t="s">
        <v>295</v>
      </c>
      <c r="D262" t="s">
        <v>295</v>
      </c>
      <c r="E262">
        <f t="shared" si="9"/>
        <v>0.9083</v>
      </c>
      <c r="F262">
        <v>0.96</v>
      </c>
      <c r="O262" t="s">
        <v>295</v>
      </c>
      <c r="P262">
        <v>0.9083</v>
      </c>
      <c r="T262" s="428"/>
      <c r="U262" s="218">
        <v>128</v>
      </c>
      <c r="W262" s="428"/>
      <c r="X262" s="218">
        <v>128</v>
      </c>
    </row>
    <row r="263" spans="1:24" x14ac:dyDescent="0.25">
      <c r="A263" t="str">
        <f t="shared" si="8"/>
        <v/>
      </c>
      <c r="B263" t="s">
        <v>296</v>
      </c>
      <c r="D263" t="s">
        <v>296</v>
      </c>
      <c r="E263">
        <f t="shared" si="9"/>
        <v>0.26729999999999998</v>
      </c>
      <c r="F263">
        <v>0.37169999999999997</v>
      </c>
      <c r="O263" t="s">
        <v>296</v>
      </c>
      <c r="P263">
        <v>0.26729999999999998</v>
      </c>
      <c r="Q263">
        <v>248</v>
      </c>
      <c r="T263" s="427" t="s">
        <v>210</v>
      </c>
      <c r="U263" s="217">
        <v>0.61070000000000002</v>
      </c>
      <c r="W263" s="427" t="s">
        <v>198</v>
      </c>
      <c r="X263" s="217">
        <v>0.57450000000000001</v>
      </c>
    </row>
    <row r="264" spans="1:24" ht="15.75" thickBot="1" x14ac:dyDescent="0.3">
      <c r="A264" t="str">
        <f t="shared" si="8"/>
        <v/>
      </c>
      <c r="B264" t="s">
        <v>297</v>
      </c>
      <c r="D264" t="s">
        <v>297</v>
      </c>
      <c r="E264">
        <f t="shared" si="9"/>
        <v>0.82150000000000001</v>
      </c>
      <c r="F264">
        <v>0.92159999999999997</v>
      </c>
      <c r="O264" t="s">
        <v>297</v>
      </c>
      <c r="P264">
        <v>0.82150000000000001</v>
      </c>
      <c r="T264" s="428"/>
      <c r="U264" s="218">
        <v>129</v>
      </c>
      <c r="W264" s="428"/>
      <c r="X264" s="218">
        <v>129</v>
      </c>
    </row>
    <row r="265" spans="1:24" x14ac:dyDescent="0.25">
      <c r="A265" t="str">
        <f t="shared" si="8"/>
        <v/>
      </c>
      <c r="B265" t="s">
        <v>298</v>
      </c>
      <c r="D265" t="s">
        <v>298</v>
      </c>
      <c r="E265">
        <f t="shared" si="9"/>
        <v>0.1133</v>
      </c>
      <c r="F265">
        <v>8.43E-2</v>
      </c>
      <c r="O265" t="s">
        <v>298</v>
      </c>
      <c r="P265">
        <v>0.1133</v>
      </c>
      <c r="T265" s="427" t="s">
        <v>55</v>
      </c>
      <c r="U265" s="217">
        <v>0.60489999999999999</v>
      </c>
      <c r="W265" s="427" t="s">
        <v>337</v>
      </c>
      <c r="X265" s="217">
        <v>0.57450000000000001</v>
      </c>
    </row>
    <row r="266" spans="1:24" ht="15.75" thickBot="1" x14ac:dyDescent="0.3">
      <c r="A266" t="str">
        <f t="shared" si="8"/>
        <v/>
      </c>
      <c r="B266" t="s">
        <v>299</v>
      </c>
      <c r="D266" t="s">
        <v>299</v>
      </c>
      <c r="E266">
        <f t="shared" si="9"/>
        <v>0.4289</v>
      </c>
      <c r="F266">
        <v>0.56059999999999999</v>
      </c>
      <c r="O266" t="s">
        <v>299</v>
      </c>
      <c r="P266">
        <v>0.4289</v>
      </c>
      <c r="Q266">
        <v>68</v>
      </c>
      <c r="T266" s="428"/>
      <c r="U266" s="218">
        <v>130</v>
      </c>
      <c r="W266" s="428"/>
      <c r="X266" s="218">
        <v>130</v>
      </c>
    </row>
    <row r="267" spans="1:24" x14ac:dyDescent="0.25">
      <c r="A267" t="str">
        <f t="shared" si="8"/>
        <v/>
      </c>
      <c r="B267" t="s">
        <v>300</v>
      </c>
      <c r="D267" t="s">
        <v>300</v>
      </c>
      <c r="E267">
        <f t="shared" si="9"/>
        <v>0.36130000000000001</v>
      </c>
      <c r="F267">
        <v>0.53949999999999998</v>
      </c>
      <c r="O267" t="s">
        <v>300</v>
      </c>
      <c r="P267">
        <v>0.36130000000000001</v>
      </c>
      <c r="Q267">
        <v>132</v>
      </c>
      <c r="T267" s="427" t="s">
        <v>381</v>
      </c>
      <c r="U267" s="217">
        <v>0.60289999999999999</v>
      </c>
      <c r="W267" s="427" t="s">
        <v>135</v>
      </c>
      <c r="X267" s="217">
        <v>0.56969999999999998</v>
      </c>
    </row>
    <row r="268" spans="1:24" ht="15.75" thickBot="1" x14ac:dyDescent="0.3">
      <c r="A268" t="str">
        <f t="shared" si="8"/>
        <v/>
      </c>
      <c r="B268" t="s">
        <v>301</v>
      </c>
      <c r="D268" t="s">
        <v>301</v>
      </c>
      <c r="E268">
        <f t="shared" si="9"/>
        <v>0.1988</v>
      </c>
      <c r="F268">
        <v>0.31159999999999999</v>
      </c>
      <c r="O268" t="s">
        <v>301</v>
      </c>
      <c r="P268">
        <v>0.1988</v>
      </c>
      <c r="Q268">
        <v>314</v>
      </c>
      <c r="T268" s="428"/>
      <c r="U268" s="218">
        <v>131</v>
      </c>
      <c r="W268" s="428"/>
      <c r="X268" s="218">
        <v>131</v>
      </c>
    </row>
    <row r="269" spans="1:24" x14ac:dyDescent="0.25">
      <c r="A269" t="str">
        <f t="shared" si="8"/>
        <v/>
      </c>
      <c r="B269" t="s">
        <v>302</v>
      </c>
      <c r="D269" t="s">
        <v>302</v>
      </c>
      <c r="E269">
        <f t="shared" si="9"/>
        <v>0.2351</v>
      </c>
      <c r="F269">
        <v>0.44919999999999999</v>
      </c>
      <c r="O269" t="s">
        <v>302</v>
      </c>
      <c r="P269">
        <v>0.2351</v>
      </c>
      <c r="Q269">
        <v>280</v>
      </c>
      <c r="T269" s="427" t="s">
        <v>46</v>
      </c>
      <c r="U269" s="217">
        <v>0.60260000000000002</v>
      </c>
      <c r="W269" s="427" t="s">
        <v>114</v>
      </c>
      <c r="X269" s="217">
        <v>0.56950000000000001</v>
      </c>
    </row>
    <row r="270" spans="1:24" ht="15.75" thickBot="1" x14ac:dyDescent="0.3">
      <c r="A270" t="str">
        <f t="shared" si="8"/>
        <v/>
      </c>
      <c r="B270" t="s">
        <v>303</v>
      </c>
      <c r="D270" t="s">
        <v>303</v>
      </c>
      <c r="E270">
        <f t="shared" si="9"/>
        <v>0.23569999999999999</v>
      </c>
      <c r="F270">
        <v>0.46870000000000001</v>
      </c>
      <c r="O270" t="s">
        <v>303</v>
      </c>
      <c r="P270">
        <v>0.23569999999999999</v>
      </c>
      <c r="Q270">
        <v>275</v>
      </c>
      <c r="T270" s="428"/>
      <c r="U270" s="218">
        <v>132</v>
      </c>
      <c r="W270" s="428"/>
      <c r="X270" s="218">
        <v>132</v>
      </c>
    </row>
    <row r="271" spans="1:24" x14ac:dyDescent="0.25">
      <c r="A271" t="str">
        <f t="shared" si="8"/>
        <v/>
      </c>
      <c r="B271" t="s">
        <v>304</v>
      </c>
      <c r="D271" t="s">
        <v>304</v>
      </c>
      <c r="E271">
        <f t="shared" si="9"/>
        <v>0.1229</v>
      </c>
      <c r="F271">
        <v>0.15509999999999999</v>
      </c>
      <c r="O271" t="s">
        <v>304</v>
      </c>
      <c r="P271">
        <v>0.1229</v>
      </c>
      <c r="T271" s="427" t="s">
        <v>273</v>
      </c>
      <c r="U271" s="217">
        <v>0.60160000000000002</v>
      </c>
      <c r="W271" s="13" t="s">
        <v>169</v>
      </c>
      <c r="X271" s="217">
        <v>0.5675</v>
      </c>
    </row>
    <row r="272" spans="1:24" ht="15.75" thickBot="1" x14ac:dyDescent="0.3">
      <c r="A272" t="str">
        <f t="shared" si="8"/>
        <v/>
      </c>
      <c r="B272" t="s">
        <v>305</v>
      </c>
      <c r="D272" t="s">
        <v>305</v>
      </c>
      <c r="E272">
        <f t="shared" si="9"/>
        <v>0.44640000000000002</v>
      </c>
      <c r="F272">
        <v>0.47589999999999999</v>
      </c>
      <c r="O272" t="s">
        <v>305</v>
      </c>
      <c r="P272">
        <v>0.44640000000000002</v>
      </c>
      <c r="Q272">
        <v>42</v>
      </c>
      <c r="T272" s="428"/>
      <c r="U272" s="218">
        <v>133</v>
      </c>
      <c r="W272" s="14" t="s">
        <v>424</v>
      </c>
      <c r="X272" s="218">
        <v>133</v>
      </c>
    </row>
    <row r="273" spans="1:24" x14ac:dyDescent="0.25">
      <c r="A273" t="str">
        <f t="shared" si="8"/>
        <v/>
      </c>
      <c r="B273" t="s">
        <v>306</v>
      </c>
      <c r="D273" t="s">
        <v>306</v>
      </c>
      <c r="E273">
        <f t="shared" si="9"/>
        <v>0.1047</v>
      </c>
      <c r="F273">
        <v>0.1391</v>
      </c>
      <c r="O273" t="s">
        <v>306</v>
      </c>
      <c r="P273">
        <v>0.1047</v>
      </c>
      <c r="T273" s="427" t="s">
        <v>134</v>
      </c>
      <c r="U273" s="217">
        <v>0.60009999999999997</v>
      </c>
      <c r="W273" s="427" t="s">
        <v>346</v>
      </c>
      <c r="X273" s="217">
        <v>0.56410000000000005</v>
      </c>
    </row>
    <row r="274" spans="1:24" ht="15.75" thickBot="1" x14ac:dyDescent="0.3">
      <c r="A274" t="str">
        <f t="shared" si="8"/>
        <v/>
      </c>
      <c r="B274" t="s">
        <v>307</v>
      </c>
      <c r="D274" t="s">
        <v>307</v>
      </c>
      <c r="E274">
        <f t="shared" si="9"/>
        <v>0.14000000000000001</v>
      </c>
      <c r="F274">
        <v>0.11600000000000001</v>
      </c>
      <c r="O274" t="s">
        <v>307</v>
      </c>
      <c r="P274">
        <v>0.14000000000000001</v>
      </c>
      <c r="T274" s="428"/>
      <c r="U274" s="218">
        <v>134</v>
      </c>
      <c r="W274" s="428"/>
      <c r="X274" s="218">
        <v>134</v>
      </c>
    </row>
    <row r="275" spans="1:24" x14ac:dyDescent="0.25">
      <c r="A275" t="str">
        <f t="shared" si="8"/>
        <v/>
      </c>
      <c r="B275" t="s">
        <v>308</v>
      </c>
      <c r="D275" t="s">
        <v>308</v>
      </c>
      <c r="E275">
        <f t="shared" si="9"/>
        <v>0.75449999999999995</v>
      </c>
      <c r="F275">
        <v>0.56630000000000003</v>
      </c>
      <c r="O275" t="s">
        <v>308</v>
      </c>
      <c r="P275">
        <v>0.75449999999999995</v>
      </c>
      <c r="T275" s="427" t="s">
        <v>325</v>
      </c>
      <c r="U275" s="217">
        <v>0.59630000000000005</v>
      </c>
      <c r="W275" s="427" t="s">
        <v>279</v>
      </c>
      <c r="X275" s="217">
        <v>0.56379999999999997</v>
      </c>
    </row>
    <row r="276" spans="1:24" ht="15.75" thickBot="1" x14ac:dyDescent="0.3">
      <c r="A276" t="str">
        <f t="shared" si="8"/>
        <v/>
      </c>
      <c r="B276" t="s">
        <v>309</v>
      </c>
      <c r="D276" t="s">
        <v>309</v>
      </c>
      <c r="E276">
        <f t="shared" si="9"/>
        <v>7.3800000000000004E-2</v>
      </c>
      <c r="F276">
        <v>4.8000000000000001E-2</v>
      </c>
      <c r="O276" t="s">
        <v>309</v>
      </c>
      <c r="P276">
        <v>7.3800000000000004E-2</v>
      </c>
      <c r="T276" s="428"/>
      <c r="U276" s="218">
        <v>135</v>
      </c>
      <c r="W276" s="428"/>
      <c r="X276" s="218">
        <v>135</v>
      </c>
    </row>
    <row r="277" spans="1:24" x14ac:dyDescent="0.25">
      <c r="A277" t="str">
        <f t="shared" si="8"/>
        <v/>
      </c>
      <c r="B277" t="s">
        <v>310</v>
      </c>
      <c r="D277" t="s">
        <v>310</v>
      </c>
      <c r="E277">
        <f t="shared" si="9"/>
        <v>0.35249999999999998</v>
      </c>
      <c r="F277">
        <v>0.26829999999999998</v>
      </c>
      <c r="O277" t="s">
        <v>310</v>
      </c>
      <c r="P277">
        <v>0.35249999999999998</v>
      </c>
      <c r="Q277">
        <v>140</v>
      </c>
      <c r="T277" s="427" t="s">
        <v>174</v>
      </c>
      <c r="U277" s="217">
        <v>0.59619999999999995</v>
      </c>
      <c r="W277" s="427" t="s">
        <v>272</v>
      </c>
      <c r="X277" s="217">
        <v>0.56379999999999997</v>
      </c>
    </row>
    <row r="278" spans="1:24" ht="15.75" thickBot="1" x14ac:dyDescent="0.3">
      <c r="A278" t="str">
        <f t="shared" si="8"/>
        <v/>
      </c>
      <c r="B278" t="s">
        <v>311</v>
      </c>
      <c r="D278" t="s">
        <v>311</v>
      </c>
      <c r="E278">
        <f t="shared" si="9"/>
        <v>0.65759999999999996</v>
      </c>
      <c r="F278">
        <v>0.65500000000000003</v>
      </c>
      <c r="O278" t="s">
        <v>311</v>
      </c>
      <c r="P278">
        <v>0.65759999999999996</v>
      </c>
      <c r="T278" s="428"/>
      <c r="U278" s="218">
        <v>136</v>
      </c>
      <c r="W278" s="428"/>
      <c r="X278" s="218">
        <v>136</v>
      </c>
    </row>
    <row r="279" spans="1:24" x14ac:dyDescent="0.25">
      <c r="A279" t="str">
        <f t="shared" si="8"/>
        <v/>
      </c>
      <c r="B279" t="s">
        <v>312</v>
      </c>
      <c r="D279" t="s">
        <v>312</v>
      </c>
      <c r="E279">
        <f t="shared" si="9"/>
        <v>0.57869999999999999</v>
      </c>
      <c r="F279">
        <v>0.73309999999999997</v>
      </c>
      <c r="O279" t="s">
        <v>312</v>
      </c>
      <c r="P279">
        <v>0.57869999999999999</v>
      </c>
      <c r="T279" s="427" t="s">
        <v>138</v>
      </c>
      <c r="U279" s="217">
        <v>0.59530000000000005</v>
      </c>
      <c r="W279" s="427" t="s">
        <v>234</v>
      </c>
      <c r="X279" s="217">
        <v>0.56340000000000001</v>
      </c>
    </row>
    <row r="280" spans="1:24" ht="15.75" thickBot="1" x14ac:dyDescent="0.3">
      <c r="A280" t="str">
        <f t="shared" si="8"/>
        <v/>
      </c>
      <c r="B280" t="s">
        <v>313</v>
      </c>
      <c r="D280" t="s">
        <v>313</v>
      </c>
      <c r="E280">
        <f t="shared" si="9"/>
        <v>0.222</v>
      </c>
      <c r="F280">
        <v>0.4919</v>
      </c>
      <c r="O280" t="s">
        <v>313</v>
      </c>
      <c r="P280">
        <v>0.222</v>
      </c>
      <c r="Q280">
        <v>290</v>
      </c>
      <c r="T280" s="428"/>
      <c r="U280" s="218">
        <v>137</v>
      </c>
      <c r="W280" s="428"/>
      <c r="X280" s="218">
        <v>137</v>
      </c>
    </row>
    <row r="281" spans="1:24" x14ac:dyDescent="0.25">
      <c r="A281" t="str">
        <f t="shared" si="8"/>
        <v/>
      </c>
      <c r="B281" t="s">
        <v>314</v>
      </c>
      <c r="D281" t="s">
        <v>314</v>
      </c>
      <c r="E281">
        <f t="shared" si="9"/>
        <v>0.12520000000000001</v>
      </c>
      <c r="F281">
        <v>0.22339999999999999</v>
      </c>
      <c r="O281" t="s">
        <v>314</v>
      </c>
      <c r="P281">
        <v>0.12520000000000001</v>
      </c>
      <c r="T281" s="427" t="s">
        <v>253</v>
      </c>
      <c r="U281" s="217">
        <v>0.59379999999999999</v>
      </c>
      <c r="W281" s="427" t="s">
        <v>199</v>
      </c>
      <c r="X281" s="217">
        <v>0.56320000000000003</v>
      </c>
    </row>
    <row r="282" spans="1:24" ht="15.75" thickBot="1" x14ac:dyDescent="0.3">
      <c r="A282" t="str">
        <f t="shared" si="8"/>
        <v/>
      </c>
      <c r="B282" t="s">
        <v>315</v>
      </c>
      <c r="D282" t="s">
        <v>315</v>
      </c>
      <c r="E282">
        <f t="shared" si="9"/>
        <v>0.32650000000000001</v>
      </c>
      <c r="F282">
        <v>0.40610000000000002</v>
      </c>
      <c r="O282" t="s">
        <v>315</v>
      </c>
      <c r="P282">
        <v>0.32650000000000001</v>
      </c>
      <c r="Q282">
        <v>164</v>
      </c>
      <c r="T282" s="428"/>
      <c r="U282" s="218">
        <v>138</v>
      </c>
      <c r="W282" s="428"/>
      <c r="X282" s="218">
        <v>138</v>
      </c>
    </row>
    <row r="283" spans="1:24" x14ac:dyDescent="0.25">
      <c r="A283" t="str">
        <f t="shared" si="8"/>
        <v/>
      </c>
      <c r="B283" t="s">
        <v>316</v>
      </c>
      <c r="D283" t="s">
        <v>316</v>
      </c>
      <c r="E283">
        <f t="shared" si="9"/>
        <v>0.61970000000000003</v>
      </c>
      <c r="F283">
        <v>0.9173</v>
      </c>
      <c r="O283" t="s">
        <v>316</v>
      </c>
      <c r="P283">
        <v>0.61970000000000003</v>
      </c>
      <c r="T283" s="427" t="s">
        <v>88</v>
      </c>
      <c r="U283" s="217">
        <v>0.5907</v>
      </c>
      <c r="W283" s="427" t="s">
        <v>193</v>
      </c>
      <c r="X283" s="217">
        <v>0.55800000000000005</v>
      </c>
    </row>
    <row r="284" spans="1:24" ht="15.75" thickBot="1" x14ac:dyDescent="0.3">
      <c r="A284" t="str">
        <f t="shared" si="8"/>
        <v/>
      </c>
      <c r="B284" t="s">
        <v>317</v>
      </c>
      <c r="D284" t="s">
        <v>317</v>
      </c>
      <c r="E284">
        <f t="shared" si="9"/>
        <v>0.79200000000000004</v>
      </c>
      <c r="F284">
        <v>0.86699999999999999</v>
      </c>
      <c r="O284" t="s">
        <v>317</v>
      </c>
      <c r="P284">
        <v>0.79200000000000004</v>
      </c>
      <c r="T284" s="428"/>
      <c r="U284" s="218">
        <v>139</v>
      </c>
      <c r="W284" s="428"/>
      <c r="X284" s="218">
        <v>139</v>
      </c>
    </row>
    <row r="285" spans="1:24" x14ac:dyDescent="0.25">
      <c r="A285" t="str">
        <f t="shared" si="8"/>
        <v/>
      </c>
      <c r="B285" t="s">
        <v>318</v>
      </c>
      <c r="D285" t="s">
        <v>318</v>
      </c>
      <c r="E285">
        <f t="shared" si="9"/>
        <v>0.65769999999999995</v>
      </c>
      <c r="F285">
        <v>0.63749999999999996</v>
      </c>
      <c r="O285" t="s">
        <v>23</v>
      </c>
      <c r="P285" t="s">
        <v>407</v>
      </c>
      <c r="T285" s="427" t="s">
        <v>248</v>
      </c>
      <c r="U285" s="217">
        <v>0.58830000000000005</v>
      </c>
      <c r="W285" s="427" t="s">
        <v>128</v>
      </c>
      <c r="X285" s="217">
        <v>0.55720000000000003</v>
      </c>
    </row>
    <row r="286" spans="1:24" ht="15.75" thickBot="1" x14ac:dyDescent="0.3">
      <c r="A286" t="str">
        <f t="shared" si="8"/>
        <v/>
      </c>
      <c r="B286" t="s">
        <v>319</v>
      </c>
      <c r="D286" t="s">
        <v>319</v>
      </c>
      <c r="E286">
        <f t="shared" si="9"/>
        <v>0.82289999999999996</v>
      </c>
      <c r="F286">
        <v>0.81289999999999996</v>
      </c>
      <c r="O286" t="s">
        <v>23</v>
      </c>
      <c r="P286" t="s">
        <v>407</v>
      </c>
      <c r="T286" s="428"/>
      <c r="U286" s="218">
        <v>140</v>
      </c>
      <c r="W286" s="428"/>
      <c r="X286" s="218">
        <v>140</v>
      </c>
    </row>
    <row r="287" spans="1:24" x14ac:dyDescent="0.25">
      <c r="A287" t="str">
        <f t="shared" si="8"/>
        <v/>
      </c>
      <c r="B287" t="s">
        <v>320</v>
      </c>
      <c r="D287" t="s">
        <v>320</v>
      </c>
      <c r="E287">
        <f t="shared" si="9"/>
        <v>0.38129999999999997</v>
      </c>
      <c r="F287">
        <v>0.4158</v>
      </c>
      <c r="O287" t="s">
        <v>23</v>
      </c>
      <c r="P287" t="s">
        <v>407</v>
      </c>
      <c r="T287" s="13" t="s">
        <v>122</v>
      </c>
      <c r="U287" s="217">
        <v>0.58679999999999999</v>
      </c>
      <c r="W287" s="427" t="s">
        <v>368</v>
      </c>
      <c r="X287" s="217">
        <v>0.55569999999999997</v>
      </c>
    </row>
    <row r="288" spans="1:24" ht="15.75" thickBot="1" x14ac:dyDescent="0.3">
      <c r="A288" t="str">
        <f t="shared" si="8"/>
        <v/>
      </c>
      <c r="B288" t="s">
        <v>321</v>
      </c>
      <c r="D288" t="s">
        <v>321</v>
      </c>
      <c r="E288">
        <f t="shared" si="9"/>
        <v>0.65869999999999995</v>
      </c>
      <c r="F288">
        <v>0.32590000000000002</v>
      </c>
      <c r="O288" t="s">
        <v>23</v>
      </c>
      <c r="P288" t="s">
        <v>407</v>
      </c>
      <c r="T288" s="14" t="s">
        <v>424</v>
      </c>
      <c r="U288" s="218">
        <v>141</v>
      </c>
      <c r="W288" s="428"/>
      <c r="X288" s="218">
        <v>141</v>
      </c>
    </row>
    <row r="289" spans="1:24" x14ac:dyDescent="0.25">
      <c r="A289" t="str">
        <f t="shared" si="8"/>
        <v/>
      </c>
      <c r="B289" t="s">
        <v>322</v>
      </c>
      <c r="D289" t="s">
        <v>322</v>
      </c>
      <c r="E289">
        <f t="shared" si="9"/>
        <v>0.30349999999999999</v>
      </c>
      <c r="F289">
        <v>0.18559999999999999</v>
      </c>
      <c r="O289" t="s">
        <v>23</v>
      </c>
      <c r="P289" t="s">
        <v>407</v>
      </c>
      <c r="T289" s="427" t="s">
        <v>59</v>
      </c>
      <c r="U289" s="217">
        <v>0.58220000000000005</v>
      </c>
      <c r="W289" s="427" t="s">
        <v>181</v>
      </c>
      <c r="X289" s="217">
        <v>0.55549999999999999</v>
      </c>
    </row>
    <row r="290" spans="1:24" ht="15.75" thickBot="1" x14ac:dyDescent="0.3">
      <c r="A290" t="str">
        <f t="shared" si="8"/>
        <v/>
      </c>
      <c r="B290" t="s">
        <v>323</v>
      </c>
      <c r="D290" t="s">
        <v>323</v>
      </c>
      <c r="E290">
        <f t="shared" si="9"/>
        <v>0.70489999999999997</v>
      </c>
      <c r="F290">
        <v>0.79549999999999998</v>
      </c>
      <c r="O290" t="s">
        <v>23</v>
      </c>
      <c r="P290" t="s">
        <v>407</v>
      </c>
      <c r="T290" s="428"/>
      <c r="U290" s="218">
        <v>142</v>
      </c>
      <c r="W290" s="428"/>
      <c r="X290" s="218">
        <v>142</v>
      </c>
    </row>
    <row r="291" spans="1:24" x14ac:dyDescent="0.25">
      <c r="A291" t="str">
        <f t="shared" si="8"/>
        <v/>
      </c>
      <c r="B291" t="s">
        <v>324</v>
      </c>
      <c r="D291" t="s">
        <v>324</v>
      </c>
      <c r="E291">
        <f t="shared" si="9"/>
        <v>0.76890000000000003</v>
      </c>
      <c r="F291">
        <v>0.82389999999999997</v>
      </c>
      <c r="O291" t="s">
        <v>23</v>
      </c>
      <c r="P291" t="s">
        <v>407</v>
      </c>
      <c r="T291" s="427" t="s">
        <v>375</v>
      </c>
      <c r="U291" s="217">
        <v>0.57530000000000003</v>
      </c>
      <c r="W291" s="427" t="s">
        <v>331</v>
      </c>
      <c r="X291" s="217">
        <v>0.55510000000000004</v>
      </c>
    </row>
    <row r="292" spans="1:24" ht="15.75" thickBot="1" x14ac:dyDescent="0.3">
      <c r="A292" t="str">
        <f t="shared" si="8"/>
        <v/>
      </c>
      <c r="B292" t="s">
        <v>325</v>
      </c>
      <c r="D292" t="s">
        <v>325</v>
      </c>
      <c r="E292">
        <f t="shared" si="9"/>
        <v>0.33789999999999998</v>
      </c>
      <c r="F292">
        <v>0.59630000000000005</v>
      </c>
      <c r="O292" t="s">
        <v>23</v>
      </c>
      <c r="P292" t="s">
        <v>407</v>
      </c>
      <c r="Q292">
        <v>98</v>
      </c>
      <c r="T292" s="428"/>
      <c r="U292" s="218">
        <v>143</v>
      </c>
      <c r="W292" s="428"/>
      <c r="X292" s="218">
        <v>143</v>
      </c>
    </row>
    <row r="293" spans="1:24" x14ac:dyDescent="0.25">
      <c r="A293" t="str">
        <f t="shared" si="8"/>
        <v/>
      </c>
      <c r="B293" t="s">
        <v>326</v>
      </c>
      <c r="D293" t="s">
        <v>326</v>
      </c>
      <c r="E293">
        <f t="shared" si="9"/>
        <v>0.31530000000000002</v>
      </c>
      <c r="F293">
        <v>0.50429999999999997</v>
      </c>
      <c r="O293" t="s">
        <v>23</v>
      </c>
      <c r="P293" t="s">
        <v>407</v>
      </c>
      <c r="Q293">
        <v>151</v>
      </c>
      <c r="T293" s="427" t="s">
        <v>289</v>
      </c>
      <c r="U293" s="217">
        <v>0.57220000000000004</v>
      </c>
      <c r="W293" s="13" t="s">
        <v>233</v>
      </c>
      <c r="X293" s="217">
        <v>0.55330000000000001</v>
      </c>
    </row>
    <row r="294" spans="1:24" ht="15.75" thickBot="1" x14ac:dyDescent="0.3">
      <c r="A294" t="str">
        <f t="shared" si="8"/>
        <v/>
      </c>
      <c r="B294" t="s">
        <v>327</v>
      </c>
      <c r="D294" t="s">
        <v>327</v>
      </c>
      <c r="E294">
        <f t="shared" si="9"/>
        <v>0.47960000000000003</v>
      </c>
      <c r="F294">
        <v>0.56359999999999999</v>
      </c>
      <c r="O294" t="s">
        <v>23</v>
      </c>
      <c r="P294" t="s">
        <v>407</v>
      </c>
      <c r="Q294">
        <v>212</v>
      </c>
      <c r="T294" s="428"/>
      <c r="U294" s="218">
        <v>144</v>
      </c>
      <c r="W294" s="14" t="s">
        <v>426</v>
      </c>
      <c r="X294" s="218">
        <v>144</v>
      </c>
    </row>
    <row r="295" spans="1:24" x14ac:dyDescent="0.25">
      <c r="A295" t="str">
        <f t="shared" si="8"/>
        <v/>
      </c>
      <c r="B295" t="s">
        <v>328</v>
      </c>
      <c r="D295" t="s">
        <v>328</v>
      </c>
      <c r="E295">
        <f t="shared" si="9"/>
        <v>0.76739999999999997</v>
      </c>
      <c r="F295">
        <v>0.86780000000000002</v>
      </c>
      <c r="O295" t="s">
        <v>23</v>
      </c>
      <c r="P295" t="s">
        <v>407</v>
      </c>
      <c r="Q295">
        <v>264</v>
      </c>
      <c r="T295" s="427" t="s">
        <v>308</v>
      </c>
      <c r="U295" s="217">
        <v>0.56630000000000003</v>
      </c>
      <c r="W295" s="427" t="s">
        <v>285</v>
      </c>
      <c r="X295" s="217">
        <v>0.55100000000000005</v>
      </c>
    </row>
    <row r="296" spans="1:24" ht="15.75" thickBot="1" x14ac:dyDescent="0.3">
      <c r="A296" t="str">
        <f t="shared" si="8"/>
        <v/>
      </c>
      <c r="B296" t="s">
        <v>329</v>
      </c>
      <c r="D296" t="s">
        <v>329</v>
      </c>
      <c r="E296">
        <f t="shared" si="9"/>
        <v>0.29139999999999999</v>
      </c>
      <c r="F296">
        <v>0.17680000000000001</v>
      </c>
      <c r="O296" t="s">
        <v>23</v>
      </c>
      <c r="P296" t="s">
        <v>407</v>
      </c>
      <c r="Q296">
        <v>316</v>
      </c>
      <c r="T296" s="428"/>
      <c r="U296" s="218">
        <v>145</v>
      </c>
      <c r="W296" s="428"/>
      <c r="X296" s="218">
        <v>145</v>
      </c>
    </row>
    <row r="297" spans="1:24" x14ac:dyDescent="0.25">
      <c r="A297" t="str">
        <f t="shared" si="8"/>
        <v/>
      </c>
      <c r="B297" t="s">
        <v>330</v>
      </c>
      <c r="D297" t="s">
        <v>330</v>
      </c>
      <c r="E297">
        <f t="shared" si="9"/>
        <v>0.49959999999999999</v>
      </c>
      <c r="F297">
        <v>0.71379999999999999</v>
      </c>
      <c r="O297" t="s">
        <v>23</v>
      </c>
      <c r="P297" t="s">
        <v>407</v>
      </c>
      <c r="T297" s="427" t="s">
        <v>357</v>
      </c>
      <c r="U297" s="217">
        <v>0.56430000000000002</v>
      </c>
      <c r="W297" s="13" t="s">
        <v>164</v>
      </c>
      <c r="X297" s="217">
        <v>0.55020000000000002</v>
      </c>
    </row>
    <row r="298" spans="1:24" ht="15.75" thickBot="1" x14ac:dyDescent="0.3">
      <c r="A298" t="str">
        <f t="shared" si="8"/>
        <v/>
      </c>
      <c r="B298" t="s">
        <v>331</v>
      </c>
      <c r="D298" t="s">
        <v>331</v>
      </c>
      <c r="E298">
        <f t="shared" si="9"/>
        <v>0.55510000000000004</v>
      </c>
      <c r="F298">
        <v>0.64790000000000003</v>
      </c>
      <c r="O298" t="s">
        <v>318</v>
      </c>
      <c r="P298">
        <v>0.65769999999999995</v>
      </c>
      <c r="T298" s="428"/>
      <c r="U298" s="218">
        <v>146</v>
      </c>
      <c r="W298" s="14" t="s">
        <v>427</v>
      </c>
      <c r="X298" s="218">
        <v>146</v>
      </c>
    </row>
    <row r="299" spans="1:24" x14ac:dyDescent="0.25">
      <c r="A299" t="str">
        <f t="shared" si="8"/>
        <v/>
      </c>
      <c r="B299" t="s">
        <v>332</v>
      </c>
      <c r="D299" t="s">
        <v>332</v>
      </c>
      <c r="E299">
        <f t="shared" si="9"/>
        <v>0.58479999999999999</v>
      </c>
      <c r="F299">
        <v>0.48170000000000002</v>
      </c>
      <c r="O299" t="s">
        <v>319</v>
      </c>
      <c r="P299">
        <v>0.82289999999999996</v>
      </c>
      <c r="T299" s="427" t="s">
        <v>327</v>
      </c>
      <c r="U299" s="217">
        <v>0.56359999999999999</v>
      </c>
      <c r="W299" s="427" t="s">
        <v>53</v>
      </c>
      <c r="X299" s="217">
        <v>0.54600000000000004</v>
      </c>
    </row>
    <row r="300" spans="1:24" ht="15.75" thickBot="1" x14ac:dyDescent="0.3">
      <c r="A300" t="str">
        <f t="shared" si="8"/>
        <v/>
      </c>
      <c r="B300" t="s">
        <v>333</v>
      </c>
      <c r="D300" t="s">
        <v>333</v>
      </c>
      <c r="E300">
        <f t="shared" si="9"/>
        <v>0.41</v>
      </c>
      <c r="F300">
        <v>0.3599</v>
      </c>
      <c r="O300" t="s">
        <v>320</v>
      </c>
      <c r="P300">
        <v>0.38129999999999997</v>
      </c>
      <c r="Q300">
        <v>115</v>
      </c>
      <c r="T300" s="428"/>
      <c r="U300" s="218">
        <v>147</v>
      </c>
      <c r="W300" s="428"/>
      <c r="X300" s="218">
        <v>147</v>
      </c>
    </row>
    <row r="301" spans="1:24" x14ac:dyDescent="0.25">
      <c r="A301" t="str">
        <f t="shared" si="8"/>
        <v/>
      </c>
      <c r="B301" t="s">
        <v>334</v>
      </c>
      <c r="D301" t="s">
        <v>334</v>
      </c>
      <c r="E301">
        <f t="shared" si="9"/>
        <v>0.44900000000000001</v>
      </c>
      <c r="F301">
        <v>0.65439999999999998</v>
      </c>
      <c r="O301" t="s">
        <v>321</v>
      </c>
      <c r="P301">
        <v>0.65869999999999995</v>
      </c>
      <c r="T301" s="427" t="s">
        <v>299</v>
      </c>
      <c r="U301" s="217">
        <v>0.56059999999999999</v>
      </c>
      <c r="W301" s="13" t="s">
        <v>244</v>
      </c>
      <c r="X301" s="217">
        <v>0.54579999999999995</v>
      </c>
    </row>
    <row r="302" spans="1:24" ht="15.75" thickBot="1" x14ac:dyDescent="0.3">
      <c r="A302" t="str">
        <f t="shared" si="8"/>
        <v/>
      </c>
      <c r="B302" t="s">
        <v>335</v>
      </c>
      <c r="D302" t="s">
        <v>335</v>
      </c>
      <c r="E302">
        <f t="shared" si="9"/>
        <v>0.32390000000000002</v>
      </c>
      <c r="F302">
        <v>0.63390000000000002</v>
      </c>
      <c r="O302" t="s">
        <v>322</v>
      </c>
      <c r="P302">
        <v>0.30349999999999999</v>
      </c>
      <c r="Q302">
        <v>204</v>
      </c>
      <c r="T302" s="428"/>
      <c r="U302" s="218">
        <v>148</v>
      </c>
      <c r="W302" s="14" t="s">
        <v>427</v>
      </c>
      <c r="X302" s="218">
        <v>148</v>
      </c>
    </row>
    <row r="303" spans="1:24" x14ac:dyDescent="0.25">
      <c r="A303" t="str">
        <f t="shared" si="8"/>
        <v/>
      </c>
      <c r="B303" t="s">
        <v>336</v>
      </c>
      <c r="D303" t="s">
        <v>336</v>
      </c>
      <c r="E303">
        <f t="shared" si="9"/>
        <v>0.31979999999999997</v>
      </c>
      <c r="F303">
        <v>0.65010000000000001</v>
      </c>
      <c r="O303" t="s">
        <v>323</v>
      </c>
      <c r="P303">
        <v>0.70489999999999997</v>
      </c>
      <c r="T303" s="427" t="s">
        <v>133</v>
      </c>
      <c r="U303" s="217">
        <v>0.55700000000000005</v>
      </c>
      <c r="W303" s="427" t="s">
        <v>196</v>
      </c>
      <c r="X303" s="217">
        <v>0.54549999999999998</v>
      </c>
    </row>
    <row r="304" spans="1:24" ht="15.75" thickBot="1" x14ac:dyDescent="0.3">
      <c r="A304" t="str">
        <f t="shared" si="8"/>
        <v/>
      </c>
      <c r="B304" t="s">
        <v>337</v>
      </c>
      <c r="D304" t="s">
        <v>337</v>
      </c>
      <c r="E304">
        <f t="shared" si="9"/>
        <v>0.57450000000000001</v>
      </c>
      <c r="F304">
        <v>0.66649999999999998</v>
      </c>
      <c r="O304" t="s">
        <v>324</v>
      </c>
      <c r="P304">
        <v>0.76890000000000003</v>
      </c>
      <c r="T304" s="428"/>
      <c r="U304" s="218">
        <v>149</v>
      </c>
      <c r="W304" s="428"/>
      <c r="X304" s="218">
        <v>149</v>
      </c>
    </row>
    <row r="305" spans="1:24" x14ac:dyDescent="0.25">
      <c r="A305" t="str">
        <f t="shared" si="8"/>
        <v/>
      </c>
      <c r="B305" t="s">
        <v>338</v>
      </c>
      <c r="D305" t="s">
        <v>338</v>
      </c>
      <c r="E305">
        <f t="shared" si="9"/>
        <v>0.17960000000000001</v>
      </c>
      <c r="F305">
        <v>0.27579999999999999</v>
      </c>
      <c r="O305" t="s">
        <v>325</v>
      </c>
      <c r="P305">
        <v>0.33789999999999998</v>
      </c>
      <c r="Q305">
        <v>149</v>
      </c>
      <c r="T305" s="427" t="s">
        <v>346</v>
      </c>
      <c r="U305" s="217">
        <v>0.55259999999999998</v>
      </c>
      <c r="W305" s="427" t="s">
        <v>112</v>
      </c>
      <c r="X305" s="217">
        <v>0.53790000000000004</v>
      </c>
    </row>
    <row r="306" spans="1:24" ht="15.75" thickBot="1" x14ac:dyDescent="0.3">
      <c r="A306" t="str">
        <f t="shared" si="8"/>
        <v/>
      </c>
      <c r="B306" t="s">
        <v>339</v>
      </c>
      <c r="D306" t="s">
        <v>339</v>
      </c>
      <c r="E306">
        <f t="shared" si="9"/>
        <v>0.17130000000000001</v>
      </c>
      <c r="F306">
        <v>0.16719999999999999</v>
      </c>
      <c r="O306" t="s">
        <v>326</v>
      </c>
      <c r="P306">
        <v>0.31530000000000002</v>
      </c>
      <c r="Q306">
        <v>183</v>
      </c>
      <c r="T306" s="428"/>
      <c r="U306" s="218">
        <v>150</v>
      </c>
      <c r="W306" s="428"/>
      <c r="X306" s="218">
        <v>150</v>
      </c>
    </row>
    <row r="307" spans="1:24" ht="15.75" thickBot="1" x14ac:dyDescent="0.3">
      <c r="A307" t="str">
        <f t="shared" si="8"/>
        <v/>
      </c>
      <c r="B307" t="s">
        <v>340</v>
      </c>
      <c r="D307" t="s">
        <v>340</v>
      </c>
      <c r="E307">
        <f t="shared" si="9"/>
        <v>0.72089999999999999</v>
      </c>
      <c r="F307">
        <v>0.85660000000000003</v>
      </c>
      <c r="O307" t="s">
        <v>327</v>
      </c>
      <c r="P307">
        <v>0.47960000000000003</v>
      </c>
      <c r="T307" s="63" t="s">
        <v>23</v>
      </c>
      <c r="U307" s="64" t="s">
        <v>407</v>
      </c>
      <c r="W307" s="63" t="s">
        <v>23</v>
      </c>
      <c r="X307" s="64" t="s">
        <v>407</v>
      </c>
    </row>
    <row r="308" spans="1:24" x14ac:dyDescent="0.25">
      <c r="A308" t="str">
        <f t="shared" si="8"/>
        <v/>
      </c>
      <c r="B308" t="s">
        <v>341</v>
      </c>
      <c r="D308" t="s">
        <v>341</v>
      </c>
      <c r="E308">
        <f t="shared" si="9"/>
        <v>0.91149999999999998</v>
      </c>
      <c r="F308">
        <v>0.91469999999999996</v>
      </c>
      <c r="O308" t="s">
        <v>328</v>
      </c>
      <c r="P308">
        <v>0.76739999999999997</v>
      </c>
      <c r="T308" s="427" t="s">
        <v>108</v>
      </c>
      <c r="U308" s="217">
        <v>0.55220000000000002</v>
      </c>
      <c r="W308" s="427" t="s">
        <v>49</v>
      </c>
      <c r="X308" s="217">
        <v>0.53049999999999997</v>
      </c>
    </row>
    <row r="309" spans="1:24" ht="15.75" thickBot="1" x14ac:dyDescent="0.3">
      <c r="A309" t="str">
        <f t="shared" si="8"/>
        <v/>
      </c>
      <c r="B309" t="s">
        <v>342</v>
      </c>
      <c r="D309" t="s">
        <v>342</v>
      </c>
      <c r="E309">
        <f t="shared" si="9"/>
        <v>0.1976</v>
      </c>
      <c r="F309">
        <v>0.25840000000000002</v>
      </c>
      <c r="O309" t="s">
        <v>329</v>
      </c>
      <c r="P309">
        <v>0.29139999999999999</v>
      </c>
      <c r="Q309">
        <v>221</v>
      </c>
      <c r="T309" s="428"/>
      <c r="U309" s="218">
        <v>151</v>
      </c>
      <c r="W309" s="428"/>
      <c r="X309" s="218">
        <v>151</v>
      </c>
    </row>
    <row r="310" spans="1:24" x14ac:dyDescent="0.25">
      <c r="A310" t="str">
        <f t="shared" si="8"/>
        <v/>
      </c>
      <c r="B310" t="s">
        <v>343</v>
      </c>
      <c r="D310" t="s">
        <v>343</v>
      </c>
      <c r="E310">
        <f t="shared" si="9"/>
        <v>0.47989999999999999</v>
      </c>
      <c r="F310">
        <v>0.39479999999999998</v>
      </c>
      <c r="O310" t="s">
        <v>330</v>
      </c>
      <c r="P310">
        <v>0.49959999999999999</v>
      </c>
      <c r="T310" s="13" t="s">
        <v>226</v>
      </c>
      <c r="U310" s="217">
        <v>0.54500000000000004</v>
      </c>
      <c r="W310" s="427" t="s">
        <v>355</v>
      </c>
      <c r="X310" s="217">
        <v>0.52700000000000002</v>
      </c>
    </row>
    <row r="311" spans="1:24" ht="15.75" thickBot="1" x14ac:dyDescent="0.3">
      <c r="A311" t="str">
        <f t="shared" si="8"/>
        <v/>
      </c>
      <c r="B311" t="s">
        <v>344</v>
      </c>
      <c r="D311" t="s">
        <v>344</v>
      </c>
      <c r="E311">
        <f t="shared" si="9"/>
        <v>0.30570000000000003</v>
      </c>
      <c r="F311">
        <v>0.45929999999999999</v>
      </c>
      <c r="O311" t="s">
        <v>331</v>
      </c>
      <c r="P311">
        <v>0.55510000000000004</v>
      </c>
      <c r="T311" s="14" t="s">
        <v>426</v>
      </c>
      <c r="U311" s="218">
        <v>152</v>
      </c>
      <c r="W311" s="428"/>
      <c r="X311" s="218">
        <v>152</v>
      </c>
    </row>
    <row r="312" spans="1:24" x14ac:dyDescent="0.25">
      <c r="A312" t="str">
        <f t="shared" si="8"/>
        <v/>
      </c>
      <c r="B312" t="s">
        <v>345</v>
      </c>
      <c r="D312" t="s">
        <v>345</v>
      </c>
      <c r="E312">
        <f t="shared" si="9"/>
        <v>0.58399999999999996</v>
      </c>
      <c r="F312">
        <v>0.65369999999999995</v>
      </c>
      <c r="O312" t="s">
        <v>332</v>
      </c>
      <c r="P312">
        <v>0.58479999999999999</v>
      </c>
      <c r="T312" s="427" t="s">
        <v>102</v>
      </c>
      <c r="U312" s="217">
        <v>0.54149999999999998</v>
      </c>
      <c r="W312" s="427" t="s">
        <v>130</v>
      </c>
      <c r="X312" s="217">
        <v>0.52649999999999997</v>
      </c>
    </row>
    <row r="313" spans="1:24" ht="15.75" thickBot="1" x14ac:dyDescent="0.3">
      <c r="A313" t="str">
        <f t="shared" si="8"/>
        <v/>
      </c>
      <c r="B313" t="s">
        <v>346</v>
      </c>
      <c r="D313" t="s">
        <v>346</v>
      </c>
      <c r="E313">
        <f t="shared" si="9"/>
        <v>0.56410000000000005</v>
      </c>
      <c r="F313">
        <v>0.55259999999999998</v>
      </c>
      <c r="O313" t="s">
        <v>333</v>
      </c>
      <c r="P313">
        <v>0.41</v>
      </c>
      <c r="Q313">
        <v>79</v>
      </c>
      <c r="T313" s="428"/>
      <c r="U313" s="218">
        <v>153</v>
      </c>
      <c r="W313" s="428"/>
      <c r="X313" s="218">
        <v>153</v>
      </c>
    </row>
    <row r="314" spans="1:24" x14ac:dyDescent="0.25">
      <c r="A314" t="str">
        <f t="shared" si="8"/>
        <v/>
      </c>
      <c r="B314" t="s">
        <v>347</v>
      </c>
      <c r="D314" t="s">
        <v>347</v>
      </c>
      <c r="E314">
        <f t="shared" si="9"/>
        <v>0.7591</v>
      </c>
      <c r="F314">
        <v>0.82709999999999995</v>
      </c>
      <c r="O314" t="s">
        <v>334</v>
      </c>
      <c r="P314">
        <v>0.44900000000000001</v>
      </c>
      <c r="T314" s="13" t="s">
        <v>300</v>
      </c>
      <c r="U314" s="217">
        <v>0.53949999999999998</v>
      </c>
      <c r="W314" s="427" t="s">
        <v>66</v>
      </c>
      <c r="X314" s="217">
        <v>0.52039999999999997</v>
      </c>
    </row>
    <row r="315" spans="1:24" ht="15.75" thickBot="1" x14ac:dyDescent="0.3">
      <c r="A315" t="str">
        <f t="shared" si="8"/>
        <v/>
      </c>
      <c r="B315" t="s">
        <v>348</v>
      </c>
      <c r="D315" t="s">
        <v>348</v>
      </c>
      <c r="E315">
        <f t="shared" si="9"/>
        <v>0.25900000000000001</v>
      </c>
      <c r="F315">
        <v>0.39739999999999998</v>
      </c>
      <c r="O315" t="s">
        <v>335</v>
      </c>
      <c r="P315">
        <v>0.32390000000000002</v>
      </c>
      <c r="Q315">
        <v>166</v>
      </c>
      <c r="T315" s="14" t="s">
        <v>425</v>
      </c>
      <c r="U315" s="218">
        <v>154</v>
      </c>
      <c r="W315" s="428"/>
      <c r="X315" s="218">
        <v>154</v>
      </c>
    </row>
    <row r="316" spans="1:24" x14ac:dyDescent="0.25">
      <c r="A316" t="str">
        <f t="shared" si="8"/>
        <v/>
      </c>
      <c r="B316" t="s">
        <v>349</v>
      </c>
      <c r="D316" t="s">
        <v>349</v>
      </c>
      <c r="E316">
        <f t="shared" si="9"/>
        <v>0.7268</v>
      </c>
      <c r="F316">
        <v>0.82099999999999995</v>
      </c>
      <c r="O316" t="s">
        <v>336</v>
      </c>
      <c r="P316">
        <v>0.31979999999999997</v>
      </c>
      <c r="Q316">
        <v>175</v>
      </c>
      <c r="T316" s="427" t="s">
        <v>188</v>
      </c>
      <c r="U316" s="217">
        <v>0.53410000000000002</v>
      </c>
      <c r="W316" s="427" t="s">
        <v>59</v>
      </c>
      <c r="X316" s="217">
        <v>0.51570000000000005</v>
      </c>
    </row>
    <row r="317" spans="1:24" ht="15.75" thickBot="1" x14ac:dyDescent="0.3">
      <c r="A317" t="str">
        <f t="shared" si="8"/>
        <v/>
      </c>
      <c r="B317" t="s">
        <v>350</v>
      </c>
      <c r="D317" t="s">
        <v>350</v>
      </c>
      <c r="E317">
        <f t="shared" si="9"/>
        <v>0.33279999999999998</v>
      </c>
      <c r="F317">
        <v>0.21490000000000001</v>
      </c>
      <c r="O317" t="s">
        <v>337</v>
      </c>
      <c r="P317">
        <v>0.57450000000000001</v>
      </c>
      <c r="T317" s="428"/>
      <c r="U317" s="218">
        <v>155</v>
      </c>
      <c r="W317" s="428"/>
      <c r="X317" s="218">
        <v>155</v>
      </c>
    </row>
    <row r="318" spans="1:24" x14ac:dyDescent="0.25">
      <c r="A318" t="str">
        <f t="shared" si="8"/>
        <v/>
      </c>
      <c r="B318" t="s">
        <v>351</v>
      </c>
      <c r="D318" t="s">
        <v>351</v>
      </c>
      <c r="E318">
        <f t="shared" si="9"/>
        <v>0.66769999999999996</v>
      </c>
      <c r="F318">
        <v>0.76300000000000001</v>
      </c>
      <c r="O318" t="s">
        <v>338</v>
      </c>
      <c r="P318">
        <v>0.17960000000000001</v>
      </c>
      <c r="Q318">
        <v>335</v>
      </c>
      <c r="T318" s="427" t="s">
        <v>112</v>
      </c>
      <c r="U318" s="217">
        <v>0.53349999999999997</v>
      </c>
      <c r="W318" s="427" t="s">
        <v>171</v>
      </c>
      <c r="X318" s="217">
        <v>0.50990000000000002</v>
      </c>
    </row>
    <row r="319" spans="1:24" ht="15.75" thickBot="1" x14ac:dyDescent="0.3">
      <c r="A319" t="str">
        <f t="shared" si="8"/>
        <v/>
      </c>
      <c r="B319" t="s">
        <v>352</v>
      </c>
      <c r="D319" t="s">
        <v>352</v>
      </c>
      <c r="E319">
        <f t="shared" si="9"/>
        <v>0.19450000000000001</v>
      </c>
      <c r="F319">
        <v>0.27860000000000001</v>
      </c>
      <c r="O319" t="s">
        <v>339</v>
      </c>
      <c r="P319">
        <v>0.17130000000000001</v>
      </c>
      <c r="Q319">
        <v>339</v>
      </c>
      <c r="T319" s="428"/>
      <c r="U319" s="218">
        <v>156</v>
      </c>
      <c r="W319" s="428"/>
      <c r="X319" s="218">
        <v>156</v>
      </c>
    </row>
    <row r="320" spans="1:24" x14ac:dyDescent="0.25">
      <c r="A320" t="str">
        <f t="shared" si="8"/>
        <v/>
      </c>
      <c r="B320" t="s">
        <v>353</v>
      </c>
      <c r="D320" t="s">
        <v>353</v>
      </c>
      <c r="E320">
        <f t="shared" si="9"/>
        <v>0.78269999999999995</v>
      </c>
      <c r="F320">
        <v>0.8488</v>
      </c>
      <c r="O320" t="s">
        <v>340</v>
      </c>
      <c r="P320">
        <v>0.72089999999999999</v>
      </c>
      <c r="T320" s="427" t="s">
        <v>66</v>
      </c>
      <c r="U320" s="217">
        <v>0.52749999999999997</v>
      </c>
      <c r="W320" s="427" t="s">
        <v>75</v>
      </c>
      <c r="X320" s="217">
        <v>0.50600000000000001</v>
      </c>
    </row>
    <row r="321" spans="1:24" ht="15.75" thickBot="1" x14ac:dyDescent="0.3">
      <c r="A321" t="str">
        <f t="shared" si="8"/>
        <v/>
      </c>
      <c r="B321" t="s">
        <v>354</v>
      </c>
      <c r="D321" t="s">
        <v>354</v>
      </c>
      <c r="E321">
        <f t="shared" si="9"/>
        <v>0.45500000000000002</v>
      </c>
      <c r="F321">
        <v>0.65800000000000003</v>
      </c>
      <c r="O321" t="s">
        <v>341</v>
      </c>
      <c r="P321">
        <v>0.91149999999999998</v>
      </c>
      <c r="T321" s="428"/>
      <c r="U321" s="218">
        <v>157</v>
      </c>
      <c r="W321" s="428"/>
      <c r="X321" s="218">
        <v>157</v>
      </c>
    </row>
    <row r="322" spans="1:24" x14ac:dyDescent="0.25">
      <c r="A322" t="str">
        <f t="shared" si="8"/>
        <v/>
      </c>
      <c r="B322" t="s">
        <v>355</v>
      </c>
      <c r="D322" t="s">
        <v>355</v>
      </c>
      <c r="E322">
        <f t="shared" si="9"/>
        <v>0.52700000000000002</v>
      </c>
      <c r="F322">
        <v>0.35170000000000001</v>
      </c>
      <c r="O322" t="s">
        <v>342</v>
      </c>
      <c r="P322">
        <v>0.1976</v>
      </c>
      <c r="Q322">
        <v>317</v>
      </c>
      <c r="T322" s="427" t="s">
        <v>86</v>
      </c>
      <c r="U322" s="217">
        <v>0.52449999999999997</v>
      </c>
      <c r="W322" s="427" t="s">
        <v>330</v>
      </c>
      <c r="X322" s="217">
        <v>0.49959999999999999</v>
      </c>
    </row>
    <row r="323" spans="1:24" ht="15.75" thickBot="1" x14ac:dyDescent="0.3">
      <c r="A323" t="str">
        <f t="shared" ref="A323:A352" si="10">IF(B323=D323,"","BAD")</f>
        <v/>
      </c>
      <c r="B323" t="s">
        <v>356</v>
      </c>
      <c r="D323" t="s">
        <v>356</v>
      </c>
      <c r="E323">
        <f t="shared" ref="E323:E352" si="11">VLOOKUP(D323,O323:P721,2,FALSE)</f>
        <v>0.44790000000000002</v>
      </c>
      <c r="F323">
        <v>0.33150000000000002</v>
      </c>
      <c r="O323" t="s">
        <v>343</v>
      </c>
      <c r="P323">
        <v>0.47989999999999999</v>
      </c>
      <c r="T323" s="428"/>
      <c r="U323" s="218">
        <v>158</v>
      </c>
      <c r="W323" s="428"/>
      <c r="X323" s="218">
        <v>158</v>
      </c>
    </row>
    <row r="324" spans="1:24" x14ac:dyDescent="0.25">
      <c r="A324" t="str">
        <f t="shared" si="10"/>
        <v/>
      </c>
      <c r="B324" t="s">
        <v>357</v>
      </c>
      <c r="D324" t="s">
        <v>357</v>
      </c>
      <c r="E324">
        <f t="shared" si="11"/>
        <v>0.16070000000000001</v>
      </c>
      <c r="F324">
        <v>0.56430000000000002</v>
      </c>
      <c r="O324" t="s">
        <v>344</v>
      </c>
      <c r="P324">
        <v>0.30570000000000003</v>
      </c>
      <c r="Q324">
        <v>202</v>
      </c>
      <c r="T324" s="13" t="s">
        <v>244</v>
      </c>
      <c r="U324" s="217">
        <v>0.52080000000000004</v>
      </c>
      <c r="W324" s="427" t="s">
        <v>221</v>
      </c>
      <c r="X324" s="217">
        <v>0.498</v>
      </c>
    </row>
    <row r="325" spans="1:24" ht="15.75" thickBot="1" x14ac:dyDescent="0.3">
      <c r="A325" t="str">
        <f t="shared" si="10"/>
        <v/>
      </c>
      <c r="B325" t="s">
        <v>358</v>
      </c>
      <c r="D325" t="s">
        <v>358</v>
      </c>
      <c r="E325">
        <f t="shared" si="11"/>
        <v>0.61799999999999999</v>
      </c>
      <c r="F325">
        <v>0.71589999999999998</v>
      </c>
      <c r="O325" t="s">
        <v>345</v>
      </c>
      <c r="P325">
        <v>0.58399999999999996</v>
      </c>
      <c r="T325" s="14" t="s">
        <v>427</v>
      </c>
      <c r="U325" s="218">
        <v>159</v>
      </c>
      <c r="W325" s="428"/>
      <c r="X325" s="218">
        <v>159</v>
      </c>
    </row>
    <row r="326" spans="1:24" x14ac:dyDescent="0.25">
      <c r="A326" t="str">
        <f t="shared" si="10"/>
        <v/>
      </c>
      <c r="B326" t="s">
        <v>359</v>
      </c>
      <c r="D326" t="s">
        <v>359</v>
      </c>
      <c r="E326">
        <f t="shared" si="11"/>
        <v>0.87739999999999996</v>
      </c>
      <c r="F326">
        <v>0.87260000000000004</v>
      </c>
      <c r="O326" t="s">
        <v>346</v>
      </c>
      <c r="P326">
        <v>0.56410000000000005</v>
      </c>
      <c r="T326" s="427" t="s">
        <v>293</v>
      </c>
      <c r="U326" s="217">
        <v>0.51919999999999999</v>
      </c>
      <c r="W326" s="427" t="s">
        <v>115</v>
      </c>
      <c r="X326" s="217">
        <v>0.4965</v>
      </c>
    </row>
    <row r="327" spans="1:24" ht="15.75" thickBot="1" x14ac:dyDescent="0.3">
      <c r="A327" t="str">
        <f t="shared" si="10"/>
        <v/>
      </c>
      <c r="B327" t="s">
        <v>360</v>
      </c>
      <c r="D327" t="s">
        <v>360</v>
      </c>
      <c r="E327">
        <f t="shared" si="11"/>
        <v>0.71409999999999996</v>
      </c>
      <c r="F327">
        <v>0.86950000000000005</v>
      </c>
      <c r="O327" t="s">
        <v>347</v>
      </c>
      <c r="P327">
        <v>0.7591</v>
      </c>
      <c r="T327" s="428"/>
      <c r="U327" s="218">
        <v>160</v>
      </c>
      <c r="W327" s="428"/>
      <c r="X327" s="218">
        <v>160</v>
      </c>
    </row>
    <row r="328" spans="1:24" x14ac:dyDescent="0.25">
      <c r="A328" t="str">
        <f t="shared" si="10"/>
        <v/>
      </c>
      <c r="B328" t="s">
        <v>361</v>
      </c>
      <c r="D328" t="s">
        <v>361</v>
      </c>
      <c r="E328">
        <f t="shared" si="11"/>
        <v>0.75290000000000001</v>
      </c>
      <c r="F328">
        <v>0.78959999999999997</v>
      </c>
      <c r="O328" t="s">
        <v>348</v>
      </c>
      <c r="P328">
        <v>0.25900000000000001</v>
      </c>
      <c r="Q328">
        <v>258</v>
      </c>
      <c r="T328" s="427" t="s">
        <v>113</v>
      </c>
      <c r="U328" s="217">
        <v>0.51390000000000002</v>
      </c>
      <c r="W328" s="427" t="s">
        <v>369</v>
      </c>
      <c r="X328" s="217">
        <v>0.49530000000000002</v>
      </c>
    </row>
    <row r="329" spans="1:24" ht="15.75" thickBot="1" x14ac:dyDescent="0.3">
      <c r="A329" t="str">
        <f t="shared" si="10"/>
        <v/>
      </c>
      <c r="B329" t="s">
        <v>362</v>
      </c>
      <c r="D329" t="s">
        <v>362</v>
      </c>
      <c r="E329">
        <f t="shared" si="11"/>
        <v>0.96519999999999995</v>
      </c>
      <c r="F329">
        <v>0.95750000000000002</v>
      </c>
      <c r="O329" t="s">
        <v>349</v>
      </c>
      <c r="P329">
        <v>0.7268</v>
      </c>
      <c r="T329" s="428"/>
      <c r="U329" s="218">
        <v>161</v>
      </c>
      <c r="W329" s="428"/>
      <c r="X329" s="218">
        <v>161</v>
      </c>
    </row>
    <row r="330" spans="1:24" x14ac:dyDescent="0.25">
      <c r="A330" t="str">
        <f t="shared" si="10"/>
        <v/>
      </c>
      <c r="B330" t="s">
        <v>363</v>
      </c>
      <c r="D330" t="s">
        <v>363</v>
      </c>
      <c r="E330">
        <f t="shared" si="11"/>
        <v>0.95599999999999996</v>
      </c>
      <c r="F330">
        <v>0.96260000000000001</v>
      </c>
      <c r="O330" t="s">
        <v>350</v>
      </c>
      <c r="P330">
        <v>0.33279999999999998</v>
      </c>
      <c r="Q330">
        <v>156</v>
      </c>
      <c r="T330" s="427" t="s">
        <v>181</v>
      </c>
      <c r="U330" s="217">
        <v>0.51170000000000004</v>
      </c>
      <c r="W330" s="427" t="s">
        <v>382</v>
      </c>
      <c r="X330" s="217">
        <v>0.48630000000000001</v>
      </c>
    </row>
    <row r="331" spans="1:24" ht="15.75" thickBot="1" x14ac:dyDescent="0.3">
      <c r="A331" t="str">
        <f t="shared" si="10"/>
        <v/>
      </c>
      <c r="B331" t="s">
        <v>364</v>
      </c>
      <c r="D331" t="s">
        <v>364</v>
      </c>
      <c r="E331">
        <f t="shared" si="11"/>
        <v>0.80879999999999996</v>
      </c>
      <c r="F331">
        <v>0.85260000000000002</v>
      </c>
      <c r="O331" t="s">
        <v>351</v>
      </c>
      <c r="P331">
        <v>0.66769999999999996</v>
      </c>
      <c r="T331" s="428"/>
      <c r="U331" s="218">
        <v>162</v>
      </c>
      <c r="W331" s="428"/>
      <c r="X331" s="218">
        <v>162</v>
      </c>
    </row>
    <row r="332" spans="1:24" x14ac:dyDescent="0.25">
      <c r="A332" t="str">
        <f t="shared" si="10"/>
        <v/>
      </c>
      <c r="B332" t="s">
        <v>365</v>
      </c>
      <c r="D332" t="s">
        <v>365</v>
      </c>
      <c r="E332">
        <f t="shared" si="11"/>
        <v>0.16009999999999999</v>
      </c>
      <c r="F332">
        <v>0.14119999999999999</v>
      </c>
      <c r="O332" t="s">
        <v>352</v>
      </c>
      <c r="P332">
        <v>0.19450000000000001</v>
      </c>
      <c r="Q332">
        <v>319</v>
      </c>
      <c r="T332" s="13" t="s">
        <v>326</v>
      </c>
      <c r="U332" s="217">
        <v>0.50429999999999997</v>
      </c>
      <c r="W332" s="427" t="s">
        <v>138</v>
      </c>
      <c r="X332" s="217">
        <v>0.48599999999999999</v>
      </c>
    </row>
    <row r="333" spans="1:24" ht="15.75" thickBot="1" x14ac:dyDescent="0.3">
      <c r="A333" t="str">
        <f t="shared" si="10"/>
        <v/>
      </c>
      <c r="B333" t="s">
        <v>366</v>
      </c>
      <c r="D333" t="s">
        <v>366</v>
      </c>
      <c r="E333">
        <f t="shared" si="11"/>
        <v>0.33379999999999999</v>
      </c>
      <c r="F333">
        <v>0.27939999999999998</v>
      </c>
      <c r="O333" t="s">
        <v>353</v>
      </c>
      <c r="P333">
        <v>0.78269999999999995</v>
      </c>
      <c r="T333" s="14" t="s">
        <v>425</v>
      </c>
      <c r="U333" s="218">
        <v>163</v>
      </c>
      <c r="W333" s="428"/>
      <c r="X333" s="218">
        <v>163</v>
      </c>
    </row>
    <row r="334" spans="1:24" x14ac:dyDescent="0.25">
      <c r="A334" t="str">
        <f t="shared" si="10"/>
        <v/>
      </c>
      <c r="B334" t="s">
        <v>367</v>
      </c>
      <c r="D334" t="s">
        <v>367</v>
      </c>
      <c r="E334">
        <f t="shared" si="11"/>
        <v>0.85229999999999995</v>
      </c>
      <c r="F334">
        <v>0.91849999999999998</v>
      </c>
      <c r="O334" t="s">
        <v>354</v>
      </c>
      <c r="P334">
        <v>0.45500000000000002</v>
      </c>
      <c r="T334" s="427" t="s">
        <v>215</v>
      </c>
      <c r="U334" s="217">
        <v>0.50290000000000001</v>
      </c>
      <c r="W334" s="427" t="s">
        <v>60</v>
      </c>
      <c r="X334" s="217">
        <v>0.48559999999999998</v>
      </c>
    </row>
    <row r="335" spans="1:24" ht="15.75" thickBot="1" x14ac:dyDescent="0.3">
      <c r="A335" t="str">
        <f t="shared" si="10"/>
        <v/>
      </c>
      <c r="B335" t="s">
        <v>368</v>
      </c>
      <c r="D335" t="s">
        <v>368</v>
      </c>
      <c r="E335">
        <f t="shared" si="11"/>
        <v>0.55569999999999997</v>
      </c>
      <c r="F335">
        <v>0.50029999999999997</v>
      </c>
      <c r="O335" t="s">
        <v>355</v>
      </c>
      <c r="P335">
        <v>0.52700000000000002</v>
      </c>
      <c r="T335" s="428"/>
      <c r="U335" s="218">
        <v>164</v>
      </c>
      <c r="W335" s="428"/>
      <c r="X335" s="218">
        <v>164</v>
      </c>
    </row>
    <row r="336" spans="1:24" x14ac:dyDescent="0.25">
      <c r="A336" t="str">
        <f t="shared" si="10"/>
        <v/>
      </c>
      <c r="B336" t="s">
        <v>369</v>
      </c>
      <c r="D336" t="s">
        <v>369</v>
      </c>
      <c r="E336">
        <f t="shared" si="11"/>
        <v>0.49530000000000002</v>
      </c>
      <c r="F336">
        <v>0.47239999999999999</v>
      </c>
      <c r="O336" t="s">
        <v>356</v>
      </c>
      <c r="P336">
        <v>0.44790000000000002</v>
      </c>
      <c r="Q336">
        <v>30</v>
      </c>
      <c r="T336" s="427" t="s">
        <v>176</v>
      </c>
      <c r="U336" s="217">
        <v>0.50209999999999999</v>
      </c>
      <c r="W336" s="427" t="s">
        <v>186</v>
      </c>
      <c r="X336" s="217">
        <v>0.48509999999999998</v>
      </c>
    </row>
    <row r="337" spans="1:24" ht="15.75" thickBot="1" x14ac:dyDescent="0.3">
      <c r="A337" t="str">
        <f t="shared" si="10"/>
        <v/>
      </c>
      <c r="B337" t="s">
        <v>370</v>
      </c>
      <c r="D337" t="s">
        <v>370</v>
      </c>
      <c r="E337">
        <f t="shared" si="11"/>
        <v>0.46179999999999999</v>
      </c>
      <c r="F337">
        <v>0.49309999999999998</v>
      </c>
      <c r="O337" t="s">
        <v>357</v>
      </c>
      <c r="P337">
        <v>0.16070000000000001</v>
      </c>
      <c r="Q337">
        <v>347</v>
      </c>
      <c r="T337" s="428"/>
      <c r="U337" s="218">
        <v>165</v>
      </c>
      <c r="W337" s="428"/>
      <c r="X337" s="218">
        <v>165</v>
      </c>
    </row>
    <row r="338" spans="1:24" x14ac:dyDescent="0.25">
      <c r="A338" t="str">
        <f t="shared" si="10"/>
        <v/>
      </c>
      <c r="B338" t="s">
        <v>371</v>
      </c>
      <c r="D338" t="s">
        <v>371</v>
      </c>
      <c r="E338">
        <f t="shared" si="11"/>
        <v>0.93640000000000001</v>
      </c>
      <c r="F338">
        <v>0.96140000000000003</v>
      </c>
      <c r="O338" t="s">
        <v>358</v>
      </c>
      <c r="P338">
        <v>0.61799999999999999</v>
      </c>
      <c r="T338" s="427" t="s">
        <v>199</v>
      </c>
      <c r="U338" s="217">
        <v>0.50190000000000001</v>
      </c>
      <c r="W338" s="427" t="s">
        <v>223</v>
      </c>
      <c r="X338" s="217">
        <v>0.48449999999999999</v>
      </c>
    </row>
    <row r="339" spans="1:24" ht="15.75" thickBot="1" x14ac:dyDescent="0.3">
      <c r="A339" t="str">
        <f t="shared" si="10"/>
        <v/>
      </c>
      <c r="B339" t="s">
        <v>372</v>
      </c>
      <c r="D339" t="s">
        <v>372</v>
      </c>
      <c r="E339">
        <f t="shared" si="11"/>
        <v>0.1239</v>
      </c>
      <c r="F339">
        <v>0.18390000000000001</v>
      </c>
      <c r="O339" t="s">
        <v>359</v>
      </c>
      <c r="P339">
        <v>0.87739999999999996</v>
      </c>
      <c r="T339" s="428"/>
      <c r="U339" s="218">
        <v>166</v>
      </c>
      <c r="W339" s="428"/>
      <c r="X339" s="218">
        <v>166</v>
      </c>
    </row>
    <row r="340" spans="1:24" x14ac:dyDescent="0.25">
      <c r="A340" t="str">
        <f t="shared" si="10"/>
        <v/>
      </c>
      <c r="B340" t="s">
        <v>373</v>
      </c>
      <c r="D340" t="s">
        <v>373</v>
      </c>
      <c r="E340">
        <f t="shared" si="11"/>
        <v>0.29459999999999997</v>
      </c>
      <c r="F340">
        <v>0.1517</v>
      </c>
      <c r="O340" t="s">
        <v>360</v>
      </c>
      <c r="P340">
        <v>0.71409999999999996</v>
      </c>
      <c r="T340" s="13" t="s">
        <v>169</v>
      </c>
      <c r="U340" s="217">
        <v>0.50139999999999996</v>
      </c>
      <c r="W340" s="13" t="s">
        <v>235</v>
      </c>
      <c r="X340" s="217">
        <v>0.48380000000000001</v>
      </c>
    </row>
    <row r="341" spans="1:24" ht="15.75" thickBot="1" x14ac:dyDescent="0.3">
      <c r="A341" t="str">
        <f t="shared" si="10"/>
        <v/>
      </c>
      <c r="B341" t="s">
        <v>374</v>
      </c>
      <c r="D341" t="s">
        <v>374</v>
      </c>
      <c r="E341">
        <f t="shared" si="11"/>
        <v>0.26769999999999999</v>
      </c>
      <c r="F341">
        <v>0.48130000000000001</v>
      </c>
      <c r="O341" t="s">
        <v>361</v>
      </c>
      <c r="P341">
        <v>0.75290000000000001</v>
      </c>
      <c r="T341" s="14" t="s">
        <v>424</v>
      </c>
      <c r="U341" s="218">
        <v>167</v>
      </c>
      <c r="W341" s="14" t="s">
        <v>427</v>
      </c>
      <c r="X341" s="218">
        <v>167</v>
      </c>
    </row>
    <row r="342" spans="1:24" x14ac:dyDescent="0.25">
      <c r="A342" t="str">
        <f t="shared" si="10"/>
        <v/>
      </c>
      <c r="B342" t="s">
        <v>375</v>
      </c>
      <c r="D342" t="s">
        <v>375</v>
      </c>
      <c r="E342">
        <f t="shared" si="11"/>
        <v>0.3992</v>
      </c>
      <c r="F342">
        <v>0.57530000000000003</v>
      </c>
      <c r="O342" t="s">
        <v>362</v>
      </c>
      <c r="P342">
        <v>0.96519999999999995</v>
      </c>
      <c r="T342" s="427" t="s">
        <v>114</v>
      </c>
      <c r="U342" s="217">
        <v>0.501</v>
      </c>
      <c r="W342" s="427" t="s">
        <v>176</v>
      </c>
      <c r="X342" s="217">
        <v>0.48209999999999997</v>
      </c>
    </row>
    <row r="343" spans="1:24" ht="15.75" thickBot="1" x14ac:dyDescent="0.3">
      <c r="A343" t="str">
        <f t="shared" si="10"/>
        <v/>
      </c>
      <c r="B343" t="s">
        <v>376</v>
      </c>
      <c r="D343" t="s">
        <v>376</v>
      </c>
      <c r="E343">
        <f t="shared" si="11"/>
        <v>0.89490000000000003</v>
      </c>
      <c r="F343">
        <v>0.96579999999999999</v>
      </c>
      <c r="O343" t="s">
        <v>363</v>
      </c>
      <c r="P343">
        <v>0.95599999999999996</v>
      </c>
      <c r="T343" s="428"/>
      <c r="U343" s="218">
        <v>168</v>
      </c>
      <c r="W343" s="428"/>
      <c r="X343" s="218">
        <v>168</v>
      </c>
    </row>
    <row r="344" spans="1:24" x14ac:dyDescent="0.25">
      <c r="A344" t="str">
        <f t="shared" si="10"/>
        <v/>
      </c>
      <c r="B344" t="s">
        <v>377</v>
      </c>
      <c r="D344" t="s">
        <v>377</v>
      </c>
      <c r="E344">
        <f t="shared" si="11"/>
        <v>0.41010000000000002</v>
      </c>
      <c r="F344">
        <v>0.73380000000000001</v>
      </c>
      <c r="O344" t="s">
        <v>364</v>
      </c>
      <c r="P344">
        <v>0.80879999999999996</v>
      </c>
      <c r="T344" s="427" t="s">
        <v>368</v>
      </c>
      <c r="U344" s="217">
        <v>0.50029999999999997</v>
      </c>
      <c r="W344" s="427" t="s">
        <v>343</v>
      </c>
      <c r="X344" s="217">
        <v>0.47989999999999999</v>
      </c>
    </row>
    <row r="345" spans="1:24" ht="15.75" thickBot="1" x14ac:dyDescent="0.3">
      <c r="A345" t="str">
        <f t="shared" si="10"/>
        <v/>
      </c>
      <c r="B345" t="s">
        <v>378</v>
      </c>
      <c r="D345" t="s">
        <v>378</v>
      </c>
      <c r="E345">
        <f t="shared" si="11"/>
        <v>0.71</v>
      </c>
      <c r="F345">
        <v>0.47260000000000002</v>
      </c>
      <c r="O345" t="s">
        <v>365</v>
      </c>
      <c r="P345">
        <v>0.16009999999999999</v>
      </c>
      <c r="Q345">
        <v>349</v>
      </c>
      <c r="T345" s="428"/>
      <c r="U345" s="218">
        <v>169</v>
      </c>
      <c r="W345" s="428"/>
      <c r="X345" s="218">
        <v>169</v>
      </c>
    </row>
    <row r="346" spans="1:24" x14ac:dyDescent="0.25">
      <c r="A346" t="str">
        <f t="shared" si="10"/>
        <v/>
      </c>
      <c r="B346" t="s">
        <v>379</v>
      </c>
      <c r="D346" t="s">
        <v>379</v>
      </c>
      <c r="E346">
        <f t="shared" si="11"/>
        <v>0.90459999999999996</v>
      </c>
      <c r="F346">
        <v>0.94069999999999998</v>
      </c>
      <c r="O346" t="s">
        <v>366</v>
      </c>
      <c r="P346">
        <v>0.33379999999999999</v>
      </c>
      <c r="Q346">
        <v>153</v>
      </c>
      <c r="T346" s="427" t="s">
        <v>193</v>
      </c>
      <c r="U346" s="217">
        <v>0.49880000000000002</v>
      </c>
      <c r="W346" s="427" t="s">
        <v>327</v>
      </c>
      <c r="X346" s="217">
        <v>0.47960000000000003</v>
      </c>
    </row>
    <row r="347" spans="1:24" ht="15.75" thickBot="1" x14ac:dyDescent="0.3">
      <c r="A347" t="str">
        <f t="shared" si="10"/>
        <v/>
      </c>
      <c r="B347" t="s">
        <v>380</v>
      </c>
      <c r="D347" t="s">
        <v>380</v>
      </c>
      <c r="E347">
        <f t="shared" si="11"/>
        <v>0.4385</v>
      </c>
      <c r="F347">
        <v>0.70709999999999995</v>
      </c>
      <c r="O347" t="s">
        <v>367</v>
      </c>
      <c r="P347">
        <v>0.85229999999999995</v>
      </c>
      <c r="T347" s="428"/>
      <c r="U347" s="218">
        <v>170</v>
      </c>
      <c r="W347" s="428"/>
      <c r="X347" s="218">
        <v>170</v>
      </c>
    </row>
    <row r="348" spans="1:24" x14ac:dyDescent="0.25">
      <c r="A348" t="str">
        <f t="shared" si="10"/>
        <v/>
      </c>
      <c r="B348" t="s">
        <v>381</v>
      </c>
      <c r="D348" t="s">
        <v>381</v>
      </c>
      <c r="E348">
        <f t="shared" si="11"/>
        <v>0.37019999999999997</v>
      </c>
      <c r="F348">
        <v>0.60289999999999999</v>
      </c>
      <c r="O348" t="s">
        <v>368</v>
      </c>
      <c r="P348">
        <v>0.55569999999999997</v>
      </c>
      <c r="T348" s="427" t="s">
        <v>41</v>
      </c>
      <c r="U348" s="217">
        <v>0.4985</v>
      </c>
      <c r="W348" s="427" t="s">
        <v>110</v>
      </c>
      <c r="X348" s="217">
        <v>0.47070000000000001</v>
      </c>
    </row>
    <row r="349" spans="1:24" ht="15.75" thickBot="1" x14ac:dyDescent="0.3">
      <c r="A349" t="str">
        <f t="shared" si="10"/>
        <v/>
      </c>
      <c r="B349" t="s">
        <v>382</v>
      </c>
      <c r="D349" t="s">
        <v>382</v>
      </c>
      <c r="E349">
        <f t="shared" si="11"/>
        <v>0.48630000000000001</v>
      </c>
      <c r="F349">
        <v>0.68120000000000003</v>
      </c>
      <c r="O349" t="s">
        <v>369</v>
      </c>
      <c r="P349">
        <v>0.49530000000000002</v>
      </c>
      <c r="T349" s="428"/>
      <c r="U349" s="218">
        <v>171</v>
      </c>
      <c r="W349" s="428"/>
      <c r="X349" s="218">
        <v>171</v>
      </c>
    </row>
    <row r="350" spans="1:24" x14ac:dyDescent="0.25">
      <c r="A350" t="str">
        <f t="shared" si="10"/>
        <v/>
      </c>
      <c r="B350" t="s">
        <v>383</v>
      </c>
      <c r="D350" t="s">
        <v>383</v>
      </c>
      <c r="E350">
        <f t="shared" si="11"/>
        <v>0.82040000000000002</v>
      </c>
      <c r="F350">
        <v>0.90490000000000004</v>
      </c>
      <c r="O350" t="s">
        <v>370</v>
      </c>
      <c r="P350">
        <v>0.46179999999999999</v>
      </c>
      <c r="T350" s="427" t="s">
        <v>146</v>
      </c>
      <c r="U350" s="217">
        <v>0.49719999999999998</v>
      </c>
      <c r="W350" s="427" t="s">
        <v>125</v>
      </c>
      <c r="X350" s="217">
        <v>0.46189999999999998</v>
      </c>
    </row>
    <row r="351" spans="1:24" ht="15.75" thickBot="1" x14ac:dyDescent="0.3">
      <c r="A351" t="str">
        <f t="shared" si="10"/>
        <v/>
      </c>
      <c r="B351" t="s">
        <v>384</v>
      </c>
      <c r="D351" t="s">
        <v>384</v>
      </c>
      <c r="E351">
        <f t="shared" si="11"/>
        <v>0.59460000000000002</v>
      </c>
      <c r="F351">
        <v>0.45590000000000003</v>
      </c>
      <c r="O351" t="s">
        <v>371</v>
      </c>
      <c r="P351">
        <v>0.93640000000000001</v>
      </c>
      <c r="T351" s="428"/>
      <c r="U351" s="218">
        <v>172</v>
      </c>
      <c r="W351" s="428"/>
      <c r="X351" s="218">
        <v>172</v>
      </c>
    </row>
    <row r="352" spans="1:24" x14ac:dyDescent="0.25">
      <c r="A352" t="str">
        <f t="shared" si="10"/>
        <v/>
      </c>
      <c r="B352" t="s">
        <v>385</v>
      </c>
      <c r="D352" t="s">
        <v>385</v>
      </c>
      <c r="E352">
        <f t="shared" si="11"/>
        <v>0.2177</v>
      </c>
      <c r="F352">
        <v>0.2097</v>
      </c>
      <c r="O352" t="s">
        <v>372</v>
      </c>
      <c r="P352">
        <v>0.1239</v>
      </c>
      <c r="T352" s="427" t="s">
        <v>101</v>
      </c>
      <c r="U352" s="217">
        <v>0.496</v>
      </c>
      <c r="W352" s="427" t="s">
        <v>370</v>
      </c>
      <c r="X352" s="217">
        <v>0.46179999999999999</v>
      </c>
    </row>
    <row r="353" spans="15:24" ht="15.75" thickBot="1" x14ac:dyDescent="0.3">
      <c r="O353" t="s">
        <v>373</v>
      </c>
      <c r="P353">
        <v>0.29459999999999997</v>
      </c>
      <c r="Q353">
        <v>219</v>
      </c>
      <c r="T353" s="428"/>
      <c r="U353" s="218">
        <v>173</v>
      </c>
      <c r="W353" s="428"/>
      <c r="X353" s="218">
        <v>173</v>
      </c>
    </row>
    <row r="354" spans="15:24" x14ac:dyDescent="0.25">
      <c r="O354" t="s">
        <v>374</v>
      </c>
      <c r="P354">
        <v>0.26769999999999999</v>
      </c>
      <c r="Q354">
        <v>246</v>
      </c>
      <c r="T354" s="427" t="s">
        <v>196</v>
      </c>
      <c r="U354" s="217">
        <v>0.49559999999999998</v>
      </c>
      <c r="W354" s="427" t="s">
        <v>139</v>
      </c>
      <c r="X354" s="217">
        <v>0.46079999999999999</v>
      </c>
    </row>
    <row r="355" spans="15:24" ht="15.75" thickBot="1" x14ac:dyDescent="0.3">
      <c r="O355" t="s">
        <v>375</v>
      </c>
      <c r="P355">
        <v>0.3992</v>
      </c>
      <c r="Q355">
        <v>101</v>
      </c>
      <c r="T355" s="428"/>
      <c r="U355" s="218">
        <v>174</v>
      </c>
      <c r="W355" s="428"/>
      <c r="X355" s="218">
        <v>174</v>
      </c>
    </row>
    <row r="356" spans="15:24" x14ac:dyDescent="0.25">
      <c r="O356" t="s">
        <v>376</v>
      </c>
      <c r="P356">
        <v>0.89490000000000003</v>
      </c>
      <c r="T356" s="427" t="s">
        <v>370</v>
      </c>
      <c r="U356" s="217">
        <v>0.49309999999999998</v>
      </c>
      <c r="W356" s="427" t="s">
        <v>213</v>
      </c>
      <c r="X356" s="217">
        <v>0.45610000000000001</v>
      </c>
    </row>
    <row r="357" spans="15:24" ht="15.75" thickBot="1" x14ac:dyDescent="0.3">
      <c r="O357" t="s">
        <v>377</v>
      </c>
      <c r="P357">
        <v>0.41010000000000002</v>
      </c>
      <c r="Q357">
        <v>76</v>
      </c>
      <c r="T357" s="428"/>
      <c r="U357" s="218">
        <v>175</v>
      </c>
      <c r="W357" s="428"/>
      <c r="X357" s="218">
        <v>175</v>
      </c>
    </row>
    <row r="358" spans="15:24" ht="15.75" thickBot="1" x14ac:dyDescent="0.3">
      <c r="O358" t="s">
        <v>378</v>
      </c>
      <c r="P358">
        <v>0.71</v>
      </c>
      <c r="T358" s="63" t="s">
        <v>23</v>
      </c>
      <c r="U358" s="64" t="s">
        <v>407</v>
      </c>
      <c r="W358" s="63" t="s">
        <v>23</v>
      </c>
      <c r="X358" s="64" t="s">
        <v>407</v>
      </c>
    </row>
    <row r="359" spans="15:24" x14ac:dyDescent="0.25">
      <c r="O359" t="s">
        <v>379</v>
      </c>
      <c r="P359">
        <v>0.90459999999999996</v>
      </c>
      <c r="T359" s="427" t="s">
        <v>276</v>
      </c>
      <c r="U359" s="217">
        <v>0.49299999999999999</v>
      </c>
      <c r="W359" s="427" t="s">
        <v>354</v>
      </c>
      <c r="X359" s="217">
        <v>0.45500000000000002</v>
      </c>
    </row>
    <row r="360" spans="15:24" ht="15.75" thickBot="1" x14ac:dyDescent="0.3">
      <c r="O360" t="s">
        <v>380</v>
      </c>
      <c r="P360">
        <v>0.4385</v>
      </c>
      <c r="Q360">
        <v>48</v>
      </c>
      <c r="T360" s="428"/>
      <c r="U360" s="218">
        <v>176</v>
      </c>
      <c r="W360" s="428"/>
      <c r="X360" s="218">
        <v>176</v>
      </c>
    </row>
    <row r="361" spans="15:24" x14ac:dyDescent="0.25">
      <c r="O361" t="s">
        <v>381</v>
      </c>
      <c r="P361">
        <v>0.37019999999999997</v>
      </c>
      <c r="Q361">
        <v>126</v>
      </c>
      <c r="T361" s="427" t="s">
        <v>124</v>
      </c>
      <c r="U361" s="217">
        <v>0.49299999999999999</v>
      </c>
      <c r="W361" s="427" t="s">
        <v>236</v>
      </c>
      <c r="X361" s="217">
        <v>0.45419999999999999</v>
      </c>
    </row>
    <row r="362" spans="15:24" ht="15.75" thickBot="1" x14ac:dyDescent="0.3">
      <c r="O362" t="s">
        <v>382</v>
      </c>
      <c r="P362">
        <v>0.48630000000000001</v>
      </c>
      <c r="T362" s="428"/>
      <c r="U362" s="218">
        <v>177</v>
      </c>
      <c r="W362" s="428"/>
      <c r="X362" s="218">
        <v>177</v>
      </c>
    </row>
    <row r="363" spans="15:24" x14ac:dyDescent="0.25">
      <c r="O363" t="s">
        <v>383</v>
      </c>
      <c r="P363">
        <v>0.82040000000000002</v>
      </c>
      <c r="T363" s="427" t="s">
        <v>313</v>
      </c>
      <c r="U363" s="217">
        <v>0.4919</v>
      </c>
      <c r="W363" s="427" t="s">
        <v>334</v>
      </c>
      <c r="X363" s="217">
        <v>0.44900000000000001</v>
      </c>
    </row>
    <row r="364" spans="15:24" ht="15.75" thickBot="1" x14ac:dyDescent="0.3">
      <c r="O364" t="s">
        <v>384</v>
      </c>
      <c r="P364">
        <v>0.59460000000000002</v>
      </c>
      <c r="T364" s="428"/>
      <c r="U364" s="218">
        <v>178</v>
      </c>
      <c r="W364" s="428"/>
      <c r="X364" s="218">
        <v>178</v>
      </c>
    </row>
    <row r="365" spans="15:24" x14ac:dyDescent="0.25">
      <c r="O365" t="s">
        <v>385</v>
      </c>
      <c r="P365">
        <v>0.2177</v>
      </c>
      <c r="Q365">
        <v>294</v>
      </c>
      <c r="T365" s="13" t="s">
        <v>235</v>
      </c>
      <c r="U365" s="217">
        <v>0.49009999999999998</v>
      </c>
      <c r="W365" s="13" t="s">
        <v>217</v>
      </c>
      <c r="X365" s="217">
        <v>0.44879999999999998</v>
      </c>
    </row>
    <row r="366" spans="15:24" ht="15.75" thickBot="1" x14ac:dyDescent="0.3">
      <c r="P366">
        <v>32</v>
      </c>
      <c r="T366" s="14" t="s">
        <v>427</v>
      </c>
      <c r="U366" s="218">
        <v>179</v>
      </c>
      <c r="W366" s="14" t="s">
        <v>425</v>
      </c>
      <c r="X366" s="218">
        <v>179</v>
      </c>
    </row>
    <row r="367" spans="15:24" x14ac:dyDescent="0.25">
      <c r="P367">
        <v>34</v>
      </c>
      <c r="T367" s="427" t="s">
        <v>157</v>
      </c>
      <c r="U367" s="217">
        <v>0.48670000000000002</v>
      </c>
      <c r="W367" s="427" t="s">
        <v>356</v>
      </c>
      <c r="X367" s="217">
        <v>0.44790000000000002</v>
      </c>
    </row>
    <row r="368" spans="15:24" ht="15.75" thickBot="1" x14ac:dyDescent="0.3">
      <c r="P368">
        <v>38</v>
      </c>
      <c r="T368" s="428"/>
      <c r="U368" s="218">
        <v>180</v>
      </c>
      <c r="W368" s="428"/>
      <c r="X368" s="218">
        <v>180</v>
      </c>
    </row>
    <row r="369" spans="16:24" x14ac:dyDescent="0.25">
      <c r="P369">
        <v>40</v>
      </c>
      <c r="T369" s="427" t="s">
        <v>186</v>
      </c>
      <c r="U369" s="217">
        <v>0.48299999999999998</v>
      </c>
      <c r="W369" s="427" t="s">
        <v>305</v>
      </c>
      <c r="X369" s="217">
        <v>0.44640000000000002</v>
      </c>
    </row>
    <row r="370" spans="16:24" ht="15.75" thickBot="1" x14ac:dyDescent="0.3">
      <c r="P370">
        <v>41</v>
      </c>
      <c r="T370" s="428"/>
      <c r="U370" s="218">
        <v>181</v>
      </c>
      <c r="W370" s="428"/>
      <c r="X370" s="218">
        <v>181</v>
      </c>
    </row>
    <row r="371" spans="16:24" x14ac:dyDescent="0.25">
      <c r="P371">
        <v>43</v>
      </c>
      <c r="T371" s="13" t="s">
        <v>332</v>
      </c>
      <c r="U371" s="217">
        <v>0.48170000000000002</v>
      </c>
      <c r="W371" s="427" t="s">
        <v>274</v>
      </c>
      <c r="X371" s="217">
        <v>0.43930000000000002</v>
      </c>
    </row>
    <row r="372" spans="16:24" ht="15.75" thickBot="1" x14ac:dyDescent="0.3">
      <c r="P372">
        <v>51</v>
      </c>
      <c r="T372" s="14" t="s">
        <v>427</v>
      </c>
      <c r="U372" s="218">
        <v>182</v>
      </c>
      <c r="W372" s="428"/>
      <c r="X372" s="218">
        <v>182</v>
      </c>
    </row>
    <row r="373" spans="16:24" x14ac:dyDescent="0.25">
      <c r="P373">
        <v>52</v>
      </c>
      <c r="T373" s="427" t="s">
        <v>374</v>
      </c>
      <c r="U373" s="217">
        <v>0.48130000000000001</v>
      </c>
      <c r="W373" s="427" t="s">
        <v>380</v>
      </c>
      <c r="X373" s="217">
        <v>0.4385</v>
      </c>
    </row>
    <row r="374" spans="16:24" ht="15.75" thickBot="1" x14ac:dyDescent="0.3">
      <c r="P374">
        <v>53</v>
      </c>
      <c r="T374" s="428"/>
      <c r="U374" s="218">
        <v>183</v>
      </c>
      <c r="W374" s="428"/>
      <c r="X374" s="218">
        <v>183</v>
      </c>
    </row>
    <row r="375" spans="16:24" x14ac:dyDescent="0.25">
      <c r="P375">
        <v>54</v>
      </c>
      <c r="T375" s="427" t="s">
        <v>36</v>
      </c>
      <c r="U375" s="217">
        <v>0.48130000000000001</v>
      </c>
      <c r="W375" s="427" t="s">
        <v>288</v>
      </c>
      <c r="X375" s="217">
        <v>0.4365</v>
      </c>
    </row>
    <row r="376" spans="16:24" ht="15.75" thickBot="1" x14ac:dyDescent="0.3">
      <c r="P376">
        <v>56</v>
      </c>
      <c r="T376" s="428"/>
      <c r="U376" s="218">
        <v>184</v>
      </c>
      <c r="W376" s="428"/>
      <c r="X376" s="218">
        <v>184</v>
      </c>
    </row>
    <row r="377" spans="16:24" x14ac:dyDescent="0.25">
      <c r="P377">
        <v>57</v>
      </c>
      <c r="T377" s="427" t="s">
        <v>284</v>
      </c>
      <c r="U377" s="217">
        <v>0.48099999999999998</v>
      </c>
      <c r="W377" s="427" t="s">
        <v>113</v>
      </c>
      <c r="X377" s="217">
        <v>0.43640000000000001</v>
      </c>
    </row>
    <row r="378" spans="16:24" ht="15.75" thickBot="1" x14ac:dyDescent="0.3">
      <c r="P378">
        <v>59</v>
      </c>
      <c r="T378" s="428"/>
      <c r="U378" s="218">
        <v>185</v>
      </c>
      <c r="W378" s="428"/>
      <c r="X378" s="218">
        <v>185</v>
      </c>
    </row>
    <row r="379" spans="16:24" x14ac:dyDescent="0.25">
      <c r="P379">
        <v>60</v>
      </c>
      <c r="T379" s="427" t="s">
        <v>218</v>
      </c>
      <c r="U379" s="217">
        <v>0.47760000000000002</v>
      </c>
      <c r="W379" s="427" t="s">
        <v>242</v>
      </c>
      <c r="X379" s="217">
        <v>0.43519999999999998</v>
      </c>
    </row>
    <row r="380" spans="16:24" ht="15.75" thickBot="1" x14ac:dyDescent="0.3">
      <c r="P380">
        <v>61</v>
      </c>
      <c r="T380" s="428"/>
      <c r="U380" s="218">
        <v>186</v>
      </c>
      <c r="W380" s="428"/>
      <c r="X380" s="218">
        <v>186</v>
      </c>
    </row>
    <row r="381" spans="16:24" x14ac:dyDescent="0.25">
      <c r="P381">
        <v>64</v>
      </c>
      <c r="T381" s="427" t="s">
        <v>305</v>
      </c>
      <c r="U381" s="217">
        <v>0.47589999999999999</v>
      </c>
      <c r="W381" s="427" t="s">
        <v>293</v>
      </c>
      <c r="X381" s="217">
        <v>0.43369999999999997</v>
      </c>
    </row>
    <row r="382" spans="16:24" ht="15.75" thickBot="1" x14ac:dyDescent="0.3">
      <c r="P382">
        <v>65</v>
      </c>
      <c r="T382" s="428"/>
      <c r="U382" s="218">
        <v>187</v>
      </c>
      <c r="W382" s="428"/>
      <c r="X382" s="218">
        <v>187</v>
      </c>
    </row>
    <row r="383" spans="16:24" x14ac:dyDescent="0.25">
      <c r="P383">
        <v>66</v>
      </c>
      <c r="T383" s="13" t="s">
        <v>378</v>
      </c>
      <c r="U383" s="217">
        <v>0.47260000000000002</v>
      </c>
      <c r="W383" s="427" t="s">
        <v>210</v>
      </c>
      <c r="X383" s="217">
        <v>0.43340000000000001</v>
      </c>
    </row>
    <row r="384" spans="16:24" ht="15.75" thickBot="1" x14ac:dyDescent="0.3">
      <c r="P384">
        <v>67</v>
      </c>
      <c r="T384" s="14" t="s">
        <v>422</v>
      </c>
      <c r="U384" s="218">
        <v>188</v>
      </c>
      <c r="W384" s="428"/>
      <c r="X384" s="218">
        <v>188</v>
      </c>
    </row>
    <row r="385" spans="16:24" x14ac:dyDescent="0.25">
      <c r="P385">
        <v>70</v>
      </c>
      <c r="T385" s="427" t="s">
        <v>369</v>
      </c>
      <c r="U385" s="217">
        <v>0.47239999999999999</v>
      </c>
      <c r="W385" s="427" t="s">
        <v>299</v>
      </c>
      <c r="X385" s="217">
        <v>0.4289</v>
      </c>
    </row>
    <row r="386" spans="16:24" ht="15.75" thickBot="1" x14ac:dyDescent="0.3">
      <c r="P386">
        <v>71</v>
      </c>
      <c r="T386" s="428"/>
      <c r="U386" s="218">
        <v>189</v>
      </c>
      <c r="W386" s="428"/>
      <c r="X386" s="218">
        <v>189</v>
      </c>
    </row>
    <row r="387" spans="16:24" x14ac:dyDescent="0.25">
      <c r="P387">
        <v>72</v>
      </c>
      <c r="T387" s="13" t="s">
        <v>233</v>
      </c>
      <c r="U387" s="217">
        <v>0.47170000000000001</v>
      </c>
      <c r="W387" s="427" t="s">
        <v>145</v>
      </c>
      <c r="X387" s="217">
        <v>0.42730000000000001</v>
      </c>
    </row>
    <row r="388" spans="16:24" ht="15.75" thickBot="1" x14ac:dyDescent="0.3">
      <c r="P388">
        <v>73</v>
      </c>
      <c r="T388" s="14" t="s">
        <v>426</v>
      </c>
      <c r="U388" s="218">
        <v>190</v>
      </c>
      <c r="W388" s="428"/>
      <c r="X388" s="218">
        <v>190</v>
      </c>
    </row>
    <row r="389" spans="16:24" x14ac:dyDescent="0.25">
      <c r="P389">
        <v>75</v>
      </c>
      <c r="T389" s="427" t="s">
        <v>182</v>
      </c>
      <c r="U389" s="217">
        <v>0.46879999999999999</v>
      </c>
      <c r="W389" s="427" t="s">
        <v>116</v>
      </c>
      <c r="X389" s="217">
        <v>0.42080000000000001</v>
      </c>
    </row>
    <row r="390" spans="16:24" ht="15.75" thickBot="1" x14ac:dyDescent="0.3">
      <c r="P390">
        <v>78</v>
      </c>
      <c r="T390" s="428"/>
      <c r="U390" s="218">
        <v>191</v>
      </c>
      <c r="W390" s="428"/>
      <c r="X390" s="218">
        <v>191</v>
      </c>
    </row>
    <row r="391" spans="16:24" x14ac:dyDescent="0.25">
      <c r="P391">
        <v>79</v>
      </c>
      <c r="T391" s="427" t="s">
        <v>303</v>
      </c>
      <c r="U391" s="217">
        <v>0.46870000000000001</v>
      </c>
      <c r="W391" s="427" t="s">
        <v>377</v>
      </c>
      <c r="X391" s="217">
        <v>0.41010000000000002</v>
      </c>
    </row>
    <row r="392" spans="16:24" ht="15.75" thickBot="1" x14ac:dyDescent="0.3">
      <c r="P392">
        <v>80</v>
      </c>
      <c r="T392" s="428"/>
      <c r="U392" s="218">
        <v>192</v>
      </c>
      <c r="W392" s="428"/>
      <c r="X392" s="218">
        <v>192</v>
      </c>
    </row>
    <row r="393" spans="16:24" x14ac:dyDescent="0.25">
      <c r="P393">
        <v>81</v>
      </c>
      <c r="T393" s="427" t="s">
        <v>236</v>
      </c>
      <c r="U393" s="217">
        <v>0.46839999999999998</v>
      </c>
      <c r="W393" s="427" t="s">
        <v>333</v>
      </c>
      <c r="X393" s="217">
        <v>0.41</v>
      </c>
    </row>
    <row r="394" spans="16:24" ht="15.75" thickBot="1" x14ac:dyDescent="0.3">
      <c r="P394">
        <v>82</v>
      </c>
      <c r="T394" s="428"/>
      <c r="U394" s="218">
        <v>193</v>
      </c>
      <c r="W394" s="428"/>
      <c r="X394" s="218">
        <v>193</v>
      </c>
    </row>
    <row r="395" spans="16:24" x14ac:dyDescent="0.25">
      <c r="P395">
        <v>83</v>
      </c>
      <c r="T395" s="427" t="s">
        <v>129</v>
      </c>
      <c r="U395" s="217">
        <v>0.4667</v>
      </c>
      <c r="W395" s="427" t="s">
        <v>239</v>
      </c>
      <c r="X395" s="217">
        <v>0.40860000000000002</v>
      </c>
    </row>
    <row r="396" spans="16:24" ht="15.75" thickBot="1" x14ac:dyDescent="0.3">
      <c r="P396">
        <v>84</v>
      </c>
      <c r="T396" s="428"/>
      <c r="U396" s="218">
        <v>194</v>
      </c>
      <c r="W396" s="428"/>
      <c r="X396" s="218">
        <v>194</v>
      </c>
    </row>
    <row r="397" spans="16:24" x14ac:dyDescent="0.25">
      <c r="P397">
        <v>85</v>
      </c>
      <c r="T397" s="13" t="s">
        <v>158</v>
      </c>
      <c r="U397" s="217">
        <v>0.46379999999999999</v>
      </c>
      <c r="W397" s="427" t="s">
        <v>262</v>
      </c>
      <c r="X397" s="217">
        <v>0.40839999999999999</v>
      </c>
    </row>
    <row r="398" spans="16:24" ht="15.75" thickBot="1" x14ac:dyDescent="0.3">
      <c r="P398">
        <v>87</v>
      </c>
      <c r="T398" s="14" t="s">
        <v>424</v>
      </c>
      <c r="U398" s="218">
        <v>195</v>
      </c>
      <c r="W398" s="428"/>
      <c r="X398" s="218">
        <v>195</v>
      </c>
    </row>
    <row r="399" spans="16:24" x14ac:dyDescent="0.25">
      <c r="P399">
        <v>88</v>
      </c>
      <c r="T399" s="427" t="s">
        <v>85</v>
      </c>
      <c r="U399" s="217">
        <v>0.4637</v>
      </c>
      <c r="W399" s="427" t="s">
        <v>188</v>
      </c>
      <c r="X399" s="217">
        <v>0.40629999999999999</v>
      </c>
    </row>
    <row r="400" spans="16:24" ht="15.75" thickBot="1" x14ac:dyDescent="0.3">
      <c r="P400">
        <v>89</v>
      </c>
      <c r="T400" s="428"/>
      <c r="U400" s="218">
        <v>196</v>
      </c>
      <c r="W400" s="428"/>
      <c r="X400" s="218">
        <v>196</v>
      </c>
    </row>
    <row r="401" spans="16:24" x14ac:dyDescent="0.25">
      <c r="P401">
        <v>90</v>
      </c>
      <c r="T401" s="427" t="s">
        <v>344</v>
      </c>
      <c r="U401" s="217">
        <v>0.45929999999999999</v>
      </c>
      <c r="W401" s="427" t="s">
        <v>275</v>
      </c>
      <c r="X401" s="217">
        <v>0.40539999999999998</v>
      </c>
    </row>
    <row r="402" spans="16:24" ht="15.75" thickBot="1" x14ac:dyDescent="0.3">
      <c r="P402">
        <v>91</v>
      </c>
      <c r="T402" s="428"/>
      <c r="U402" s="218">
        <v>197</v>
      </c>
      <c r="W402" s="428"/>
      <c r="X402" s="218">
        <v>197</v>
      </c>
    </row>
    <row r="403" spans="16:24" x14ac:dyDescent="0.25">
      <c r="P403">
        <v>92</v>
      </c>
      <c r="T403" s="427" t="s">
        <v>384</v>
      </c>
      <c r="U403" s="217">
        <v>0.45590000000000003</v>
      </c>
      <c r="W403" s="427" t="s">
        <v>133</v>
      </c>
      <c r="X403" s="217">
        <v>0.40350000000000003</v>
      </c>
    </row>
    <row r="404" spans="16:24" ht="15.75" thickBot="1" x14ac:dyDescent="0.3">
      <c r="P404">
        <v>93</v>
      </c>
      <c r="T404" s="428"/>
      <c r="U404" s="218">
        <v>198</v>
      </c>
      <c r="W404" s="428"/>
      <c r="X404" s="218">
        <v>198</v>
      </c>
    </row>
    <row r="405" spans="16:24" x14ac:dyDescent="0.25">
      <c r="P405">
        <v>94</v>
      </c>
      <c r="T405" s="427" t="s">
        <v>302</v>
      </c>
      <c r="U405" s="217">
        <v>0.44919999999999999</v>
      </c>
      <c r="W405" s="427" t="s">
        <v>241</v>
      </c>
      <c r="X405" s="217">
        <v>0.4027</v>
      </c>
    </row>
    <row r="406" spans="16:24" ht="15.75" thickBot="1" x14ac:dyDescent="0.3">
      <c r="P406">
        <v>95</v>
      </c>
      <c r="T406" s="428"/>
      <c r="U406" s="218">
        <v>199</v>
      </c>
      <c r="W406" s="428"/>
      <c r="X406" s="218">
        <v>199</v>
      </c>
    </row>
    <row r="407" spans="16:24" x14ac:dyDescent="0.25">
      <c r="P407">
        <v>96</v>
      </c>
      <c r="T407" s="427" t="s">
        <v>213</v>
      </c>
      <c r="U407" s="217">
        <v>0.4456</v>
      </c>
      <c r="W407" s="427" t="s">
        <v>107</v>
      </c>
      <c r="X407" s="217">
        <v>0.40029999999999999</v>
      </c>
    </row>
    <row r="408" spans="16:24" ht="15.75" thickBot="1" x14ac:dyDescent="0.3">
      <c r="P408">
        <v>97</v>
      </c>
      <c r="T408" s="428"/>
      <c r="U408" s="218">
        <v>200</v>
      </c>
      <c r="W408" s="428"/>
      <c r="X408" s="218">
        <v>200</v>
      </c>
    </row>
    <row r="409" spans="16:24" ht="15.75" thickBot="1" x14ac:dyDescent="0.3">
      <c r="P409">
        <v>101</v>
      </c>
      <c r="T409" s="63" t="s">
        <v>23</v>
      </c>
      <c r="U409" s="64" t="s">
        <v>407</v>
      </c>
      <c r="W409" s="63" t="s">
        <v>23</v>
      </c>
      <c r="X409" s="64" t="s">
        <v>407</v>
      </c>
    </row>
    <row r="410" spans="16:24" x14ac:dyDescent="0.25">
      <c r="P410">
        <v>102</v>
      </c>
      <c r="T410" s="427" t="s">
        <v>145</v>
      </c>
      <c r="U410" s="217">
        <v>0.44369999999999998</v>
      </c>
      <c r="W410" s="427" t="s">
        <v>124</v>
      </c>
      <c r="X410" s="217">
        <v>0.39960000000000001</v>
      </c>
    </row>
    <row r="411" spans="16:24" ht="15.75" thickBot="1" x14ac:dyDescent="0.3">
      <c r="P411">
        <v>103</v>
      </c>
      <c r="T411" s="428"/>
      <c r="U411" s="218">
        <v>201</v>
      </c>
      <c r="W411" s="428"/>
      <c r="X411" s="218">
        <v>201</v>
      </c>
    </row>
    <row r="412" spans="16:24" x14ac:dyDescent="0.25">
      <c r="P412">
        <v>104</v>
      </c>
      <c r="T412" s="427" t="s">
        <v>272</v>
      </c>
      <c r="U412" s="217">
        <v>0.44350000000000001</v>
      </c>
      <c r="W412" s="427" t="s">
        <v>375</v>
      </c>
      <c r="X412" s="217">
        <v>0.3992</v>
      </c>
    </row>
    <row r="413" spans="16:24" ht="15.75" thickBot="1" x14ac:dyDescent="0.3">
      <c r="P413">
        <v>105</v>
      </c>
      <c r="T413" s="428"/>
      <c r="U413" s="218">
        <v>202</v>
      </c>
      <c r="W413" s="428"/>
      <c r="X413" s="218">
        <v>202</v>
      </c>
    </row>
    <row r="414" spans="16:24" x14ac:dyDescent="0.25">
      <c r="P414">
        <v>106</v>
      </c>
      <c r="T414" s="427" t="s">
        <v>179</v>
      </c>
      <c r="U414" s="217">
        <v>0.4425</v>
      </c>
      <c r="W414" s="427" t="s">
        <v>157</v>
      </c>
      <c r="X414" s="217">
        <v>0.39650000000000002</v>
      </c>
    </row>
    <row r="415" spans="16:24" ht="15.75" thickBot="1" x14ac:dyDescent="0.3">
      <c r="P415">
        <v>107</v>
      </c>
      <c r="T415" s="428"/>
      <c r="U415" s="218">
        <v>203</v>
      </c>
      <c r="W415" s="428"/>
      <c r="X415" s="218">
        <v>203</v>
      </c>
    </row>
    <row r="416" spans="16:24" x14ac:dyDescent="0.25">
      <c r="P416">
        <v>108</v>
      </c>
      <c r="T416" s="427" t="s">
        <v>219</v>
      </c>
      <c r="U416" s="217">
        <v>0.4405</v>
      </c>
      <c r="W416" s="427" t="s">
        <v>175</v>
      </c>
      <c r="X416" s="217">
        <v>0.39069999999999999</v>
      </c>
    </row>
    <row r="417" spans="16:24" ht="15.75" thickBot="1" x14ac:dyDescent="0.3">
      <c r="P417">
        <v>109</v>
      </c>
      <c r="T417" s="428"/>
      <c r="U417" s="218">
        <v>204</v>
      </c>
      <c r="W417" s="428"/>
      <c r="X417" s="218">
        <v>204</v>
      </c>
    </row>
    <row r="418" spans="16:24" x14ac:dyDescent="0.25">
      <c r="P418">
        <v>110</v>
      </c>
      <c r="T418" s="427" t="s">
        <v>104</v>
      </c>
      <c r="U418" s="217">
        <v>0.43769999999999998</v>
      </c>
      <c r="W418" s="427" t="s">
        <v>61</v>
      </c>
      <c r="X418" s="217">
        <v>0.3901</v>
      </c>
    </row>
    <row r="419" spans="16:24" ht="15.75" thickBot="1" x14ac:dyDescent="0.3">
      <c r="P419">
        <v>111</v>
      </c>
      <c r="T419" s="428"/>
      <c r="U419" s="218">
        <v>205</v>
      </c>
      <c r="W419" s="428"/>
      <c r="X419" s="218">
        <v>205</v>
      </c>
    </row>
    <row r="420" spans="16:24" x14ac:dyDescent="0.25">
      <c r="P420">
        <v>112</v>
      </c>
      <c r="T420" s="427" t="s">
        <v>161</v>
      </c>
      <c r="U420" s="217">
        <v>0.43120000000000003</v>
      </c>
      <c r="W420" s="427" t="s">
        <v>102</v>
      </c>
      <c r="X420" s="217">
        <v>0.38900000000000001</v>
      </c>
    </row>
    <row r="421" spans="16:24" ht="15.75" thickBot="1" x14ac:dyDescent="0.3">
      <c r="P421">
        <v>113</v>
      </c>
      <c r="T421" s="428"/>
      <c r="U421" s="218">
        <v>206</v>
      </c>
      <c r="W421" s="428"/>
      <c r="X421" s="218">
        <v>206</v>
      </c>
    </row>
    <row r="422" spans="16:24" x14ac:dyDescent="0.25">
      <c r="P422">
        <v>114</v>
      </c>
      <c r="T422" s="427" t="s">
        <v>279</v>
      </c>
      <c r="U422" s="217">
        <v>0.43049999999999999</v>
      </c>
      <c r="W422" s="13" t="s">
        <v>226</v>
      </c>
      <c r="X422" s="217">
        <v>0.38379999999999997</v>
      </c>
    </row>
    <row r="423" spans="16:24" ht="15.75" thickBot="1" x14ac:dyDescent="0.3">
      <c r="P423">
        <v>115</v>
      </c>
      <c r="T423" s="428"/>
      <c r="U423" s="218">
        <v>207</v>
      </c>
      <c r="W423" s="14" t="s">
        <v>426</v>
      </c>
      <c r="X423" s="218">
        <v>207</v>
      </c>
    </row>
    <row r="424" spans="16:24" x14ac:dyDescent="0.25">
      <c r="P424">
        <v>116</v>
      </c>
      <c r="T424" s="427" t="s">
        <v>60</v>
      </c>
      <c r="U424" s="217">
        <v>0.42799999999999999</v>
      </c>
      <c r="W424" s="427" t="s">
        <v>108</v>
      </c>
      <c r="X424" s="217">
        <v>0.38179999999999997</v>
      </c>
    </row>
    <row r="425" spans="16:24" ht="15.75" thickBot="1" x14ac:dyDescent="0.3">
      <c r="P425">
        <v>117</v>
      </c>
      <c r="T425" s="428"/>
      <c r="U425" s="218">
        <v>208</v>
      </c>
      <c r="W425" s="428"/>
      <c r="X425" s="218">
        <v>208</v>
      </c>
    </row>
    <row r="426" spans="16:24" x14ac:dyDescent="0.25">
      <c r="P426">
        <v>118</v>
      </c>
      <c r="T426" s="427" t="s">
        <v>428</v>
      </c>
      <c r="U426" s="217">
        <v>0.42249999999999999</v>
      </c>
      <c r="W426" s="427" t="s">
        <v>320</v>
      </c>
      <c r="X426" s="217">
        <v>0.38129999999999997</v>
      </c>
    </row>
    <row r="427" spans="16:24" ht="15.75" thickBot="1" x14ac:dyDescent="0.3">
      <c r="P427">
        <v>119</v>
      </c>
      <c r="T427" s="428"/>
      <c r="U427" s="218">
        <v>209</v>
      </c>
      <c r="W427" s="428"/>
      <c r="X427" s="218">
        <v>209</v>
      </c>
    </row>
    <row r="428" spans="16:24" x14ac:dyDescent="0.25">
      <c r="P428">
        <v>120</v>
      </c>
      <c r="T428" s="427" t="s">
        <v>139</v>
      </c>
      <c r="U428" s="217">
        <v>0.41949999999999998</v>
      </c>
      <c r="W428" s="427" t="s">
        <v>161</v>
      </c>
      <c r="X428" s="217">
        <v>0.3805</v>
      </c>
    </row>
    <row r="429" spans="16:24" ht="15.75" thickBot="1" x14ac:dyDescent="0.3">
      <c r="P429">
        <v>121</v>
      </c>
      <c r="T429" s="428"/>
      <c r="U429" s="218">
        <v>210</v>
      </c>
      <c r="W429" s="428"/>
      <c r="X429" s="218">
        <v>210</v>
      </c>
    </row>
    <row r="430" spans="16:24" x14ac:dyDescent="0.25">
      <c r="P430">
        <v>122</v>
      </c>
      <c r="T430" s="427" t="s">
        <v>80</v>
      </c>
      <c r="U430" s="217">
        <v>0.41699999999999998</v>
      </c>
      <c r="W430" s="427" t="s">
        <v>179</v>
      </c>
      <c r="X430" s="217">
        <v>0.37630000000000002</v>
      </c>
    </row>
    <row r="431" spans="16:24" ht="15.75" thickBot="1" x14ac:dyDescent="0.3">
      <c r="P431">
        <v>123</v>
      </c>
      <c r="T431" s="428"/>
      <c r="U431" s="218">
        <v>211</v>
      </c>
      <c r="W431" s="428"/>
      <c r="X431" s="218">
        <v>211</v>
      </c>
    </row>
    <row r="432" spans="16:24" x14ac:dyDescent="0.25">
      <c r="P432">
        <v>125</v>
      </c>
      <c r="T432" s="427" t="s">
        <v>320</v>
      </c>
      <c r="U432" s="217">
        <v>0.4158</v>
      </c>
      <c r="W432" s="427" t="s">
        <v>165</v>
      </c>
      <c r="X432" s="217">
        <v>0.37330000000000002</v>
      </c>
    </row>
    <row r="433" spans="16:24" ht="15.75" thickBot="1" x14ac:dyDescent="0.3">
      <c r="P433">
        <v>126</v>
      </c>
      <c r="T433" s="428"/>
      <c r="U433" s="218">
        <v>212</v>
      </c>
      <c r="W433" s="428"/>
      <c r="X433" s="218">
        <v>212</v>
      </c>
    </row>
    <row r="434" spans="16:24" x14ac:dyDescent="0.25">
      <c r="P434">
        <v>127</v>
      </c>
      <c r="T434" s="427" t="s">
        <v>242</v>
      </c>
      <c r="U434" s="217">
        <v>0.41339999999999999</v>
      </c>
      <c r="W434" s="427" t="s">
        <v>215</v>
      </c>
      <c r="X434" s="217">
        <v>0.37090000000000001</v>
      </c>
    </row>
    <row r="435" spans="16:24" ht="15.75" thickBot="1" x14ac:dyDescent="0.3">
      <c r="P435">
        <v>128</v>
      </c>
      <c r="T435" s="428"/>
      <c r="U435" s="218">
        <v>213</v>
      </c>
      <c r="W435" s="428"/>
      <c r="X435" s="218">
        <v>213</v>
      </c>
    </row>
    <row r="436" spans="16:24" x14ac:dyDescent="0.25">
      <c r="P436">
        <v>129</v>
      </c>
      <c r="T436" s="427" t="s">
        <v>283</v>
      </c>
      <c r="U436" s="217">
        <v>0.41170000000000001</v>
      </c>
      <c r="W436" s="427" t="s">
        <v>381</v>
      </c>
      <c r="X436" s="217">
        <v>0.37019999999999997</v>
      </c>
    </row>
    <row r="437" spans="16:24" ht="15.75" thickBot="1" x14ac:dyDescent="0.3">
      <c r="P437">
        <v>130</v>
      </c>
      <c r="T437" s="428"/>
      <c r="U437" s="218">
        <v>214</v>
      </c>
      <c r="W437" s="428"/>
      <c r="X437" s="218">
        <v>214</v>
      </c>
    </row>
    <row r="438" spans="16:24" x14ac:dyDescent="0.25">
      <c r="P438">
        <v>131</v>
      </c>
      <c r="T438" s="427" t="s">
        <v>53</v>
      </c>
      <c r="U438" s="217">
        <v>0.40970000000000001</v>
      </c>
      <c r="W438" s="427" t="s">
        <v>78</v>
      </c>
      <c r="X438" s="217">
        <v>0.3644</v>
      </c>
    </row>
    <row r="439" spans="16:24" ht="15.75" thickBot="1" x14ac:dyDescent="0.3">
      <c r="P439">
        <v>132</v>
      </c>
      <c r="T439" s="428"/>
      <c r="U439" s="218">
        <v>215</v>
      </c>
      <c r="W439" s="428"/>
      <c r="X439" s="218">
        <v>215</v>
      </c>
    </row>
    <row r="440" spans="16:24" x14ac:dyDescent="0.25">
      <c r="P440">
        <v>134</v>
      </c>
      <c r="T440" s="427" t="s">
        <v>117</v>
      </c>
      <c r="U440" s="217">
        <v>0.40920000000000001</v>
      </c>
      <c r="W440" s="427" t="s">
        <v>219</v>
      </c>
      <c r="X440" s="217">
        <v>0.36149999999999999</v>
      </c>
    </row>
    <row r="441" spans="16:24" ht="15.75" thickBot="1" x14ac:dyDescent="0.3">
      <c r="P441">
        <v>135</v>
      </c>
      <c r="T441" s="428"/>
      <c r="U441" s="218">
        <v>216</v>
      </c>
      <c r="W441" s="428"/>
      <c r="X441" s="218">
        <v>216</v>
      </c>
    </row>
    <row r="442" spans="16:24" x14ac:dyDescent="0.25">
      <c r="P442">
        <v>136</v>
      </c>
      <c r="T442" s="427" t="s">
        <v>223</v>
      </c>
      <c r="U442" s="217">
        <v>0.40899999999999997</v>
      </c>
      <c r="W442" s="13" t="s">
        <v>300</v>
      </c>
      <c r="X442" s="217">
        <v>0.36130000000000001</v>
      </c>
    </row>
    <row r="443" spans="16:24" ht="15.75" thickBot="1" x14ac:dyDescent="0.3">
      <c r="P443">
        <v>137</v>
      </c>
      <c r="T443" s="428"/>
      <c r="U443" s="218">
        <v>217</v>
      </c>
      <c r="W443" s="14" t="s">
        <v>425</v>
      </c>
      <c r="X443" s="218">
        <v>217</v>
      </c>
    </row>
    <row r="444" spans="16:24" x14ac:dyDescent="0.25">
      <c r="P444">
        <v>138</v>
      </c>
      <c r="T444" s="427" t="s">
        <v>150</v>
      </c>
      <c r="U444" s="217">
        <v>0.40679999999999999</v>
      </c>
      <c r="W444" s="427" t="s">
        <v>101</v>
      </c>
      <c r="X444" s="217">
        <v>0.36009999999999998</v>
      </c>
    </row>
    <row r="445" spans="16:24" ht="15.75" thickBot="1" x14ac:dyDescent="0.3">
      <c r="P445">
        <v>139</v>
      </c>
      <c r="T445" s="428"/>
      <c r="U445" s="218">
        <v>218</v>
      </c>
      <c r="W445" s="428"/>
      <c r="X445" s="218">
        <v>218</v>
      </c>
    </row>
    <row r="446" spans="16:24" x14ac:dyDescent="0.25">
      <c r="P446">
        <v>140</v>
      </c>
      <c r="T446" s="427" t="s">
        <v>315</v>
      </c>
      <c r="U446" s="217">
        <v>0.40610000000000002</v>
      </c>
      <c r="W446" s="427" t="s">
        <v>178</v>
      </c>
      <c r="X446" s="217">
        <v>0.35720000000000002</v>
      </c>
    </row>
    <row r="447" spans="16:24" ht="15.75" thickBot="1" x14ac:dyDescent="0.3">
      <c r="P447">
        <v>141</v>
      </c>
      <c r="T447" s="428"/>
      <c r="U447" s="218">
        <v>219</v>
      </c>
      <c r="W447" s="428"/>
      <c r="X447" s="218">
        <v>219</v>
      </c>
    </row>
    <row r="448" spans="16:24" x14ac:dyDescent="0.25">
      <c r="P448">
        <v>142</v>
      </c>
      <c r="T448" s="427" t="s">
        <v>91</v>
      </c>
      <c r="U448" s="217">
        <v>0.39760000000000001</v>
      </c>
      <c r="W448" s="427" t="s">
        <v>243</v>
      </c>
      <c r="X448" s="217">
        <v>0.35659999999999997</v>
      </c>
    </row>
    <row r="449" spans="16:24" ht="15.75" thickBot="1" x14ac:dyDescent="0.3">
      <c r="P449">
        <v>143</v>
      </c>
      <c r="T449" s="428"/>
      <c r="U449" s="218">
        <v>220</v>
      </c>
      <c r="W449" s="428"/>
      <c r="X449" s="218">
        <v>220</v>
      </c>
    </row>
    <row r="450" spans="16:24" x14ac:dyDescent="0.25">
      <c r="P450">
        <v>145</v>
      </c>
      <c r="T450" s="427" t="s">
        <v>62</v>
      </c>
      <c r="U450" s="217">
        <v>0.39750000000000002</v>
      </c>
      <c r="W450" s="427" t="s">
        <v>310</v>
      </c>
      <c r="X450" s="217">
        <v>0.35249999999999998</v>
      </c>
    </row>
    <row r="451" spans="16:24" ht="15.75" thickBot="1" x14ac:dyDescent="0.3">
      <c r="P451">
        <v>147</v>
      </c>
      <c r="T451" s="428"/>
      <c r="U451" s="218">
        <v>221</v>
      </c>
      <c r="W451" s="428"/>
      <c r="X451" s="218">
        <v>221</v>
      </c>
    </row>
    <row r="452" spans="16:24" x14ac:dyDescent="0.25">
      <c r="P452">
        <v>149</v>
      </c>
      <c r="T452" s="427" t="s">
        <v>348</v>
      </c>
      <c r="U452" s="217">
        <v>0.39739999999999998</v>
      </c>
      <c r="W452" s="427" t="s">
        <v>218</v>
      </c>
      <c r="X452" s="217">
        <v>0.35139999999999999</v>
      </c>
    </row>
    <row r="453" spans="16:24" ht="15.75" thickBot="1" x14ac:dyDescent="0.3">
      <c r="P453">
        <v>150</v>
      </c>
      <c r="T453" s="428"/>
      <c r="U453" s="218">
        <v>222</v>
      </c>
      <c r="W453" s="428"/>
      <c r="X453" s="218">
        <v>222</v>
      </c>
    </row>
    <row r="454" spans="16:24" x14ac:dyDescent="0.25">
      <c r="P454">
        <v>151</v>
      </c>
      <c r="T454" s="427" t="s">
        <v>343</v>
      </c>
      <c r="U454" s="217">
        <v>0.39479999999999998</v>
      </c>
      <c r="W454" s="427" t="s">
        <v>150</v>
      </c>
      <c r="X454" s="217">
        <v>0.34749999999999998</v>
      </c>
    </row>
    <row r="455" spans="16:24" ht="15.75" thickBot="1" x14ac:dyDescent="0.3">
      <c r="P455">
        <v>152</v>
      </c>
      <c r="T455" s="428"/>
      <c r="U455" s="218">
        <v>223</v>
      </c>
      <c r="W455" s="428"/>
      <c r="X455" s="218">
        <v>223</v>
      </c>
    </row>
    <row r="456" spans="16:24" x14ac:dyDescent="0.25">
      <c r="P456">
        <v>153</v>
      </c>
      <c r="T456" s="427" t="s">
        <v>221</v>
      </c>
      <c r="U456" s="217">
        <v>0.39119999999999999</v>
      </c>
      <c r="W456" s="427" t="s">
        <v>205</v>
      </c>
      <c r="X456" s="217">
        <v>0.34210000000000002</v>
      </c>
    </row>
    <row r="457" spans="16:24" ht="15.75" thickBot="1" x14ac:dyDescent="0.3">
      <c r="P457">
        <v>154</v>
      </c>
      <c r="T457" s="428"/>
      <c r="U457" s="218">
        <v>224</v>
      </c>
      <c r="W457" s="428"/>
      <c r="X457" s="218">
        <v>224</v>
      </c>
    </row>
    <row r="458" spans="16:24" x14ac:dyDescent="0.25">
      <c r="P458">
        <v>155</v>
      </c>
      <c r="T458" s="427" t="s">
        <v>254</v>
      </c>
      <c r="U458" s="217">
        <v>0.38750000000000001</v>
      </c>
      <c r="W458" s="427" t="s">
        <v>325</v>
      </c>
      <c r="X458" s="217">
        <v>0.33789999999999998</v>
      </c>
    </row>
    <row r="459" spans="16:24" ht="15.75" thickBot="1" x14ac:dyDescent="0.3">
      <c r="P459">
        <v>156</v>
      </c>
      <c r="T459" s="428"/>
      <c r="U459" s="218">
        <v>225</v>
      </c>
      <c r="W459" s="428"/>
      <c r="X459" s="218">
        <v>225</v>
      </c>
    </row>
    <row r="460" spans="16:24" ht="15.75" thickBot="1" x14ac:dyDescent="0.3">
      <c r="P460">
        <v>157</v>
      </c>
      <c r="T460" s="63" t="s">
        <v>23</v>
      </c>
      <c r="U460" s="64" t="s">
        <v>407</v>
      </c>
      <c r="W460" s="63" t="s">
        <v>23</v>
      </c>
      <c r="X460" s="64" t="s">
        <v>407</v>
      </c>
    </row>
    <row r="461" spans="16:24" x14ac:dyDescent="0.25">
      <c r="P461">
        <v>158</v>
      </c>
      <c r="T461" s="427" t="s">
        <v>153</v>
      </c>
      <c r="U461" s="217">
        <v>0.38529999999999998</v>
      </c>
      <c r="W461" s="427" t="s">
        <v>366</v>
      </c>
      <c r="X461" s="217">
        <v>0.33379999999999999</v>
      </c>
    </row>
    <row r="462" spans="16:24" ht="15.75" thickBot="1" x14ac:dyDescent="0.3">
      <c r="P462">
        <v>159</v>
      </c>
      <c r="T462" s="428"/>
      <c r="U462" s="218">
        <v>226</v>
      </c>
      <c r="W462" s="428"/>
      <c r="X462" s="218">
        <v>226</v>
      </c>
    </row>
    <row r="463" spans="16:24" x14ac:dyDescent="0.25">
      <c r="P463">
        <v>160</v>
      </c>
      <c r="T463" s="427" t="s">
        <v>263</v>
      </c>
      <c r="U463" s="217">
        <v>0.37190000000000001</v>
      </c>
      <c r="W463" s="427" t="s">
        <v>350</v>
      </c>
      <c r="X463" s="217">
        <v>0.33279999999999998</v>
      </c>
    </row>
    <row r="464" spans="16:24" ht="15.75" thickBot="1" x14ac:dyDescent="0.3">
      <c r="P464">
        <v>161</v>
      </c>
      <c r="T464" s="428"/>
      <c r="U464" s="218">
        <v>227</v>
      </c>
      <c r="W464" s="428"/>
      <c r="X464" s="218">
        <v>227</v>
      </c>
    </row>
    <row r="465" spans="16:24" x14ac:dyDescent="0.25">
      <c r="P465">
        <v>162</v>
      </c>
      <c r="T465" s="427" t="s">
        <v>296</v>
      </c>
      <c r="U465" s="217">
        <v>0.37169999999999997</v>
      </c>
      <c r="W465" s="427" t="s">
        <v>177</v>
      </c>
      <c r="X465" s="217">
        <v>0.32919999999999999</v>
      </c>
    </row>
    <row r="466" spans="16:24" ht="15.75" thickBot="1" x14ac:dyDescent="0.3">
      <c r="P466">
        <v>163</v>
      </c>
      <c r="T466" s="428"/>
      <c r="U466" s="218">
        <v>228</v>
      </c>
      <c r="W466" s="428"/>
      <c r="X466" s="218">
        <v>228</v>
      </c>
    </row>
    <row r="467" spans="16:24" x14ac:dyDescent="0.25">
      <c r="P467">
        <v>164</v>
      </c>
      <c r="T467" s="427" t="s">
        <v>116</v>
      </c>
      <c r="U467" s="217">
        <v>0.36799999999999999</v>
      </c>
      <c r="W467" s="427" t="s">
        <v>153</v>
      </c>
      <c r="X467" s="217">
        <v>0.32719999999999999</v>
      </c>
    </row>
    <row r="468" spans="16:24" ht="15.75" thickBot="1" x14ac:dyDescent="0.3">
      <c r="P468">
        <v>165</v>
      </c>
      <c r="T468" s="428"/>
      <c r="U468" s="218">
        <v>229</v>
      </c>
      <c r="W468" s="428"/>
      <c r="X468" s="218">
        <v>229</v>
      </c>
    </row>
    <row r="469" spans="16:24" x14ac:dyDescent="0.25">
      <c r="P469">
        <v>166</v>
      </c>
      <c r="T469" s="427" t="s">
        <v>175</v>
      </c>
      <c r="U469" s="217">
        <v>0.36649999999999999</v>
      </c>
      <c r="W469" s="427" t="s">
        <v>315</v>
      </c>
      <c r="X469" s="217">
        <v>0.32650000000000001</v>
      </c>
    </row>
    <row r="470" spans="16:24" ht="15.75" thickBot="1" x14ac:dyDescent="0.3">
      <c r="P470">
        <v>168</v>
      </c>
      <c r="T470" s="428"/>
      <c r="U470" s="218">
        <v>230</v>
      </c>
      <c r="W470" s="428"/>
      <c r="X470" s="218">
        <v>230</v>
      </c>
    </row>
    <row r="471" spans="16:24" x14ac:dyDescent="0.25">
      <c r="P471">
        <v>169</v>
      </c>
      <c r="T471" s="427" t="s">
        <v>107</v>
      </c>
      <c r="U471" s="217">
        <v>0.3609</v>
      </c>
      <c r="W471" s="427" t="s">
        <v>335</v>
      </c>
      <c r="X471" s="217">
        <v>0.32390000000000002</v>
      </c>
    </row>
    <row r="472" spans="16:24" ht="15.75" thickBot="1" x14ac:dyDescent="0.3">
      <c r="P472">
        <v>170</v>
      </c>
      <c r="T472" s="428"/>
      <c r="U472" s="218">
        <v>231</v>
      </c>
      <c r="W472" s="428"/>
      <c r="X472" s="218">
        <v>231</v>
      </c>
    </row>
    <row r="473" spans="16:24" x14ac:dyDescent="0.25">
      <c r="P473">
        <v>171</v>
      </c>
      <c r="T473" s="427" t="s">
        <v>75</v>
      </c>
      <c r="U473" s="217">
        <v>0.36020000000000002</v>
      </c>
      <c r="W473" s="427" t="s">
        <v>91</v>
      </c>
      <c r="X473" s="217">
        <v>0.32319999999999999</v>
      </c>
    </row>
    <row r="474" spans="16:24" ht="15.75" thickBot="1" x14ac:dyDescent="0.3">
      <c r="P474">
        <v>172</v>
      </c>
      <c r="T474" s="428"/>
      <c r="U474" s="218">
        <v>232</v>
      </c>
      <c r="W474" s="428"/>
      <c r="X474" s="218">
        <v>232</v>
      </c>
    </row>
    <row r="475" spans="16:24" x14ac:dyDescent="0.25">
      <c r="P475">
        <v>173</v>
      </c>
      <c r="T475" s="427" t="s">
        <v>333</v>
      </c>
      <c r="U475" s="217">
        <v>0.3599</v>
      </c>
      <c r="W475" s="427" t="s">
        <v>36</v>
      </c>
      <c r="X475" s="217">
        <v>0.32190000000000002</v>
      </c>
    </row>
    <row r="476" spans="16:24" ht="15.75" thickBot="1" x14ac:dyDescent="0.3">
      <c r="P476">
        <v>174</v>
      </c>
      <c r="T476" s="428"/>
      <c r="U476" s="218">
        <v>233</v>
      </c>
      <c r="W476" s="428"/>
      <c r="X476" s="218">
        <v>233</v>
      </c>
    </row>
    <row r="477" spans="16:24" x14ac:dyDescent="0.25">
      <c r="P477">
        <v>175</v>
      </c>
      <c r="T477" s="427" t="s">
        <v>187</v>
      </c>
      <c r="U477" s="217">
        <v>0.35749999999999998</v>
      </c>
      <c r="W477" s="427" t="s">
        <v>121</v>
      </c>
      <c r="X477" s="217">
        <v>0.3216</v>
      </c>
    </row>
    <row r="478" spans="16:24" ht="15.75" thickBot="1" x14ac:dyDescent="0.3">
      <c r="P478">
        <v>176</v>
      </c>
      <c r="T478" s="428"/>
      <c r="U478" s="218">
        <v>234</v>
      </c>
      <c r="W478" s="428"/>
      <c r="X478" s="218">
        <v>234</v>
      </c>
    </row>
    <row r="479" spans="16:24" x14ac:dyDescent="0.25">
      <c r="P479">
        <v>177</v>
      </c>
      <c r="T479" s="427" t="s">
        <v>44</v>
      </c>
      <c r="U479" s="217">
        <v>0.35589999999999999</v>
      </c>
      <c r="W479" s="13" t="s">
        <v>336</v>
      </c>
      <c r="X479" s="217">
        <v>0.31979999999999997</v>
      </c>
    </row>
    <row r="480" spans="16:24" ht="15.75" thickBot="1" x14ac:dyDescent="0.3">
      <c r="P480">
        <v>178</v>
      </c>
      <c r="T480" s="428"/>
      <c r="U480" s="218">
        <v>235</v>
      </c>
      <c r="W480" s="14" t="s">
        <v>425</v>
      </c>
      <c r="X480" s="218">
        <v>235</v>
      </c>
    </row>
    <row r="481" spans="16:24" x14ac:dyDescent="0.25">
      <c r="P481">
        <v>180</v>
      </c>
      <c r="Q481">
        <v>37</v>
      </c>
      <c r="T481" s="13" t="s">
        <v>217</v>
      </c>
      <c r="U481" s="217">
        <v>0.35489999999999999</v>
      </c>
      <c r="W481" s="427" t="s">
        <v>214</v>
      </c>
      <c r="X481" s="217">
        <v>0.31790000000000002</v>
      </c>
    </row>
    <row r="482" spans="16:24" ht="15.75" thickBot="1" x14ac:dyDescent="0.3">
      <c r="P482">
        <v>181</v>
      </c>
      <c r="Q482">
        <v>43</v>
      </c>
      <c r="T482" s="14" t="s">
        <v>425</v>
      </c>
      <c r="U482" s="218">
        <v>236</v>
      </c>
      <c r="W482" s="428"/>
      <c r="X482" s="218">
        <v>236</v>
      </c>
    </row>
    <row r="483" spans="16:24" x14ac:dyDescent="0.25">
      <c r="P483">
        <v>182</v>
      </c>
      <c r="Q483">
        <v>47</v>
      </c>
      <c r="T483" s="427" t="s">
        <v>214</v>
      </c>
      <c r="U483" s="217">
        <v>0.35449999999999998</v>
      </c>
      <c r="W483" s="427" t="s">
        <v>63</v>
      </c>
      <c r="X483" s="217">
        <v>0.31590000000000001</v>
      </c>
    </row>
    <row r="484" spans="16:24" ht="15.75" thickBot="1" x14ac:dyDescent="0.3">
      <c r="P484">
        <v>183</v>
      </c>
      <c r="Q484">
        <v>50</v>
      </c>
      <c r="T484" s="428"/>
      <c r="U484" s="218">
        <v>237</v>
      </c>
      <c r="W484" s="428"/>
      <c r="X484" s="218">
        <v>237</v>
      </c>
    </row>
    <row r="485" spans="16:24" x14ac:dyDescent="0.25">
      <c r="P485">
        <v>184</v>
      </c>
      <c r="Q485">
        <v>53</v>
      </c>
      <c r="T485" s="427" t="s">
        <v>99</v>
      </c>
      <c r="U485" s="217">
        <v>0.35299999999999998</v>
      </c>
      <c r="W485" s="13" t="s">
        <v>326</v>
      </c>
      <c r="X485" s="217">
        <v>0.31530000000000002</v>
      </c>
    </row>
    <row r="486" spans="16:24" ht="15.75" thickBot="1" x14ac:dyDescent="0.3">
      <c r="P486">
        <v>185</v>
      </c>
      <c r="Q486">
        <v>56</v>
      </c>
      <c r="T486" s="428"/>
      <c r="U486" s="218">
        <v>238</v>
      </c>
      <c r="W486" s="14" t="s">
        <v>425</v>
      </c>
      <c r="X486" s="218">
        <v>238</v>
      </c>
    </row>
    <row r="487" spans="16:24" x14ac:dyDescent="0.25">
      <c r="P487">
        <v>186</v>
      </c>
      <c r="Q487">
        <v>60</v>
      </c>
      <c r="T487" s="427" t="s">
        <v>355</v>
      </c>
      <c r="U487" s="217">
        <v>0.35170000000000001</v>
      </c>
      <c r="W487" s="427" t="s">
        <v>280</v>
      </c>
      <c r="X487" s="217">
        <v>0.31430000000000002</v>
      </c>
    </row>
    <row r="488" spans="16:24" ht="15.75" thickBot="1" x14ac:dyDescent="0.3">
      <c r="P488">
        <v>187</v>
      </c>
      <c r="Q488">
        <v>64</v>
      </c>
      <c r="T488" s="428"/>
      <c r="U488" s="218">
        <v>239</v>
      </c>
      <c r="W488" s="428"/>
      <c r="X488" s="218">
        <v>239</v>
      </c>
    </row>
    <row r="489" spans="16:24" x14ac:dyDescent="0.25">
      <c r="P489">
        <v>188</v>
      </c>
      <c r="Q489">
        <v>67</v>
      </c>
      <c r="T489" s="427" t="s">
        <v>111</v>
      </c>
      <c r="U489" s="217">
        <v>0.35170000000000001</v>
      </c>
      <c r="W489" s="427" t="s">
        <v>74</v>
      </c>
      <c r="X489" s="217">
        <v>0.31159999999999999</v>
      </c>
    </row>
    <row r="490" spans="16:24" ht="15.75" thickBot="1" x14ac:dyDescent="0.3">
      <c r="P490">
        <v>189</v>
      </c>
      <c r="Q490">
        <v>69</v>
      </c>
      <c r="T490" s="428"/>
      <c r="U490" s="218">
        <v>240</v>
      </c>
      <c r="W490" s="428"/>
      <c r="X490" s="218">
        <v>240</v>
      </c>
    </row>
    <row r="491" spans="16:24" x14ac:dyDescent="0.25">
      <c r="P491">
        <v>190</v>
      </c>
      <c r="Q491">
        <v>71</v>
      </c>
      <c r="T491" s="427" t="s">
        <v>256</v>
      </c>
      <c r="U491" s="217">
        <v>0.35089999999999999</v>
      </c>
      <c r="W491" s="427" t="s">
        <v>71</v>
      </c>
      <c r="X491" s="217">
        <v>0.31009999999999999</v>
      </c>
    </row>
    <row r="492" spans="16:24" ht="15.75" thickBot="1" x14ac:dyDescent="0.3">
      <c r="P492">
        <v>191</v>
      </c>
      <c r="Q492">
        <v>75</v>
      </c>
      <c r="T492" s="428"/>
      <c r="U492" s="218">
        <v>241</v>
      </c>
      <c r="W492" s="428"/>
      <c r="X492" s="218">
        <v>241</v>
      </c>
    </row>
    <row r="493" spans="16:24" x14ac:dyDescent="0.25">
      <c r="P493">
        <v>192</v>
      </c>
      <c r="Q493">
        <v>78</v>
      </c>
      <c r="T493" s="427" t="s">
        <v>105</v>
      </c>
      <c r="U493" s="217">
        <v>0.34770000000000001</v>
      </c>
      <c r="W493" s="427" t="s">
        <v>428</v>
      </c>
      <c r="X493" s="217">
        <v>0.31009999999999999</v>
      </c>
    </row>
    <row r="494" spans="16:24" ht="15.75" thickBot="1" x14ac:dyDescent="0.3">
      <c r="P494">
        <v>193</v>
      </c>
      <c r="Q494">
        <v>81</v>
      </c>
      <c r="T494" s="428"/>
      <c r="U494" s="218">
        <v>242</v>
      </c>
      <c r="W494" s="428"/>
      <c r="X494" s="218">
        <v>242</v>
      </c>
    </row>
    <row r="495" spans="16:24" x14ac:dyDescent="0.25">
      <c r="P495">
        <v>194</v>
      </c>
      <c r="Q495">
        <v>84</v>
      </c>
      <c r="T495" s="427" t="s">
        <v>260</v>
      </c>
      <c r="U495" s="217">
        <v>0.33900000000000002</v>
      </c>
      <c r="W495" s="427" t="s">
        <v>69</v>
      </c>
      <c r="X495" s="217">
        <v>0.307</v>
      </c>
    </row>
    <row r="496" spans="16:24" ht="15.75" thickBot="1" x14ac:dyDescent="0.3">
      <c r="P496">
        <v>195</v>
      </c>
      <c r="Q496">
        <v>86</v>
      </c>
      <c r="T496" s="428"/>
      <c r="U496" s="218">
        <v>243</v>
      </c>
      <c r="W496" s="428"/>
      <c r="X496" s="218">
        <v>243</v>
      </c>
    </row>
    <row r="497" spans="16:24" x14ac:dyDescent="0.25">
      <c r="P497">
        <v>196</v>
      </c>
      <c r="Q497">
        <v>89</v>
      </c>
      <c r="T497" s="427" t="s">
        <v>165</v>
      </c>
      <c r="U497" s="217">
        <v>0.33889999999999998</v>
      </c>
      <c r="W497" s="427" t="s">
        <v>143</v>
      </c>
      <c r="X497" s="217">
        <v>0.30690000000000001</v>
      </c>
    </row>
    <row r="498" spans="16:24" ht="15.75" thickBot="1" x14ac:dyDescent="0.3">
      <c r="P498">
        <v>197</v>
      </c>
      <c r="Q498">
        <v>91</v>
      </c>
      <c r="T498" s="428"/>
      <c r="U498" s="218">
        <v>244</v>
      </c>
      <c r="W498" s="428"/>
      <c r="X498" s="218">
        <v>244</v>
      </c>
    </row>
    <row r="499" spans="16:24" x14ac:dyDescent="0.25">
      <c r="P499">
        <v>198</v>
      </c>
      <c r="Q499">
        <v>93</v>
      </c>
      <c r="T499" s="427" t="s">
        <v>258</v>
      </c>
      <c r="U499" s="217">
        <v>0.33810000000000001</v>
      </c>
      <c r="W499" s="427" t="s">
        <v>163</v>
      </c>
      <c r="X499" s="217">
        <v>0.30630000000000002</v>
      </c>
    </row>
    <row r="500" spans="16:24" ht="15.75" thickBot="1" x14ac:dyDescent="0.3">
      <c r="P500">
        <v>199</v>
      </c>
      <c r="Q500">
        <v>95</v>
      </c>
      <c r="T500" s="428"/>
      <c r="U500" s="218">
        <v>245</v>
      </c>
      <c r="W500" s="428"/>
      <c r="X500" s="218">
        <v>245</v>
      </c>
    </row>
    <row r="501" spans="16:24" x14ac:dyDescent="0.25">
      <c r="P501">
        <v>200</v>
      </c>
      <c r="Q501">
        <v>97</v>
      </c>
      <c r="T501" s="427" t="s">
        <v>288</v>
      </c>
      <c r="U501" s="217">
        <v>0.33810000000000001</v>
      </c>
      <c r="W501" s="427" t="s">
        <v>344</v>
      </c>
      <c r="X501" s="217">
        <v>0.30570000000000003</v>
      </c>
    </row>
    <row r="502" spans="16:24" ht="15.75" thickBot="1" x14ac:dyDescent="0.3">
      <c r="P502">
        <v>201</v>
      </c>
      <c r="Q502">
        <v>100</v>
      </c>
      <c r="T502" s="428"/>
      <c r="U502" s="218">
        <v>246</v>
      </c>
      <c r="W502" s="428"/>
      <c r="X502" s="218">
        <v>246</v>
      </c>
    </row>
    <row r="503" spans="16:24" x14ac:dyDescent="0.25">
      <c r="P503">
        <v>202</v>
      </c>
      <c r="Q503">
        <v>102</v>
      </c>
      <c r="T503" s="427" t="s">
        <v>50</v>
      </c>
      <c r="U503" s="217">
        <v>0.33800000000000002</v>
      </c>
      <c r="W503" s="427" t="s">
        <v>322</v>
      </c>
      <c r="X503" s="217">
        <v>0.30349999999999999</v>
      </c>
    </row>
    <row r="504" spans="16:24" ht="15.75" thickBot="1" x14ac:dyDescent="0.3">
      <c r="P504">
        <v>203</v>
      </c>
      <c r="Q504">
        <v>104</v>
      </c>
      <c r="T504" s="428"/>
      <c r="U504" s="218">
        <v>247</v>
      </c>
      <c r="W504" s="428"/>
      <c r="X504" s="218">
        <v>247</v>
      </c>
    </row>
    <row r="505" spans="16:24" x14ac:dyDescent="0.25">
      <c r="P505">
        <v>204</v>
      </c>
      <c r="Q505">
        <v>106</v>
      </c>
      <c r="T505" s="427" t="s">
        <v>356</v>
      </c>
      <c r="U505" s="217">
        <v>0.33150000000000002</v>
      </c>
      <c r="W505" s="427" t="s">
        <v>254</v>
      </c>
      <c r="X505" s="217">
        <v>0.30130000000000001</v>
      </c>
    </row>
    <row r="506" spans="16:24" ht="15.75" thickBot="1" x14ac:dyDescent="0.3">
      <c r="P506">
        <v>205</v>
      </c>
      <c r="Q506">
        <v>108</v>
      </c>
      <c r="T506" s="428"/>
      <c r="U506" s="218">
        <v>248</v>
      </c>
      <c r="W506" s="428"/>
      <c r="X506" s="218">
        <v>248</v>
      </c>
    </row>
    <row r="507" spans="16:24" x14ac:dyDescent="0.25">
      <c r="P507">
        <v>206</v>
      </c>
      <c r="Q507">
        <v>110</v>
      </c>
      <c r="T507" s="427" t="s">
        <v>257</v>
      </c>
      <c r="U507" s="217">
        <v>0.32969999999999999</v>
      </c>
      <c r="W507" s="427" t="s">
        <v>257</v>
      </c>
      <c r="X507" s="217">
        <v>0.30099999999999999</v>
      </c>
    </row>
    <row r="508" spans="16:24" ht="15.75" thickBot="1" x14ac:dyDescent="0.3">
      <c r="P508">
        <v>208</v>
      </c>
      <c r="Q508">
        <v>114</v>
      </c>
      <c r="T508" s="428"/>
      <c r="U508" s="218">
        <v>249</v>
      </c>
      <c r="W508" s="428"/>
      <c r="X508" s="218">
        <v>249</v>
      </c>
    </row>
    <row r="509" spans="16:24" x14ac:dyDescent="0.25">
      <c r="P509">
        <v>209</v>
      </c>
      <c r="Q509">
        <v>117</v>
      </c>
      <c r="T509" s="427" t="s">
        <v>321</v>
      </c>
      <c r="U509" s="217">
        <v>0.32590000000000002</v>
      </c>
      <c r="W509" s="427" t="s">
        <v>50</v>
      </c>
      <c r="X509" s="217">
        <v>0.29920000000000002</v>
      </c>
    </row>
    <row r="510" spans="16:24" ht="15.75" thickBot="1" x14ac:dyDescent="0.3">
      <c r="P510">
        <v>210</v>
      </c>
      <c r="Q510">
        <v>119</v>
      </c>
      <c r="T510" s="428"/>
      <c r="U510" s="218">
        <v>250</v>
      </c>
      <c r="W510" s="428"/>
      <c r="X510" s="218">
        <v>250</v>
      </c>
    </row>
    <row r="511" spans="16:24" ht="15.75" thickBot="1" x14ac:dyDescent="0.3">
      <c r="P511">
        <v>211</v>
      </c>
      <c r="Q511">
        <v>121</v>
      </c>
      <c r="T511" s="63" t="s">
        <v>23</v>
      </c>
      <c r="U511" s="64" t="s">
        <v>407</v>
      </c>
      <c r="W511" s="63" t="s">
        <v>23</v>
      </c>
      <c r="X511" s="64" t="s">
        <v>407</v>
      </c>
    </row>
    <row r="512" spans="16:24" x14ac:dyDescent="0.25">
      <c r="P512">
        <v>212</v>
      </c>
      <c r="Q512">
        <v>123</v>
      </c>
      <c r="T512" s="427" t="s">
        <v>110</v>
      </c>
      <c r="U512" s="217">
        <v>0.31680000000000003</v>
      </c>
      <c r="W512" s="427" t="s">
        <v>263</v>
      </c>
      <c r="X512" s="217">
        <v>0.29809999999999998</v>
      </c>
    </row>
    <row r="513" spans="16:24" ht="15.75" thickBot="1" x14ac:dyDescent="0.3">
      <c r="P513">
        <v>213</v>
      </c>
      <c r="Q513">
        <v>125</v>
      </c>
      <c r="T513" s="428"/>
      <c r="U513" s="218">
        <v>251</v>
      </c>
      <c r="W513" s="428"/>
      <c r="X513" s="218">
        <v>251</v>
      </c>
    </row>
    <row r="514" spans="16:24" x14ac:dyDescent="0.25">
      <c r="P514">
        <v>214</v>
      </c>
      <c r="Q514">
        <v>127</v>
      </c>
      <c r="T514" s="427" t="s">
        <v>301</v>
      </c>
      <c r="U514" s="215">
        <v>0.31159999999999999</v>
      </c>
      <c r="W514" s="427" t="s">
        <v>105</v>
      </c>
      <c r="X514" s="215">
        <v>0.29770000000000002</v>
      </c>
    </row>
    <row r="515" spans="16:24" ht="15.75" thickBot="1" x14ac:dyDescent="0.3">
      <c r="P515">
        <v>215</v>
      </c>
      <c r="Q515">
        <v>129</v>
      </c>
      <c r="T515" s="428"/>
      <c r="U515" s="216">
        <v>252</v>
      </c>
      <c r="W515" s="428"/>
      <c r="X515" s="216">
        <v>252</v>
      </c>
    </row>
    <row r="516" spans="16:24" x14ac:dyDescent="0.25">
      <c r="P516">
        <v>216</v>
      </c>
      <c r="Q516">
        <v>131</v>
      </c>
      <c r="T516" s="427" t="s">
        <v>291</v>
      </c>
      <c r="U516" s="219">
        <v>0.3044</v>
      </c>
      <c r="W516" s="427" t="s">
        <v>168</v>
      </c>
      <c r="X516" s="219">
        <v>0.29520000000000002</v>
      </c>
    </row>
    <row r="517" spans="16:24" ht="15.75" thickBot="1" x14ac:dyDescent="0.3">
      <c r="P517">
        <v>218</v>
      </c>
      <c r="Q517">
        <v>135</v>
      </c>
      <c r="T517" s="428"/>
      <c r="U517" s="220">
        <v>253</v>
      </c>
      <c r="W517" s="428"/>
      <c r="X517" s="220">
        <v>253</v>
      </c>
    </row>
    <row r="518" spans="16:24" x14ac:dyDescent="0.25">
      <c r="P518">
        <v>219</v>
      </c>
      <c r="Q518">
        <v>137</v>
      </c>
      <c r="T518" s="427" t="s">
        <v>71</v>
      </c>
      <c r="U518" s="221">
        <v>0.3044</v>
      </c>
      <c r="W518" s="427" t="s">
        <v>373</v>
      </c>
      <c r="X518" s="221">
        <v>0.29459999999999997</v>
      </c>
    </row>
    <row r="519" spans="16:24" ht="15.75" thickBot="1" x14ac:dyDescent="0.3">
      <c r="P519">
        <v>220</v>
      </c>
      <c r="Q519">
        <v>139</v>
      </c>
      <c r="T519" s="428"/>
      <c r="U519" s="222">
        <v>254</v>
      </c>
      <c r="W519" s="428"/>
      <c r="X519" s="222">
        <v>254</v>
      </c>
    </row>
    <row r="520" spans="16:24" x14ac:dyDescent="0.25">
      <c r="P520">
        <v>221</v>
      </c>
      <c r="Q520">
        <v>142</v>
      </c>
      <c r="T520" s="427" t="s">
        <v>143</v>
      </c>
      <c r="U520" s="223">
        <v>0.30109999999999998</v>
      </c>
      <c r="W520" s="427" t="s">
        <v>329</v>
      </c>
      <c r="X520" s="223">
        <v>0.29139999999999999</v>
      </c>
    </row>
    <row r="521" spans="16:24" ht="15.75" thickBot="1" x14ac:dyDescent="0.3">
      <c r="P521">
        <v>222</v>
      </c>
      <c r="Q521">
        <v>144</v>
      </c>
      <c r="T521" s="428"/>
      <c r="U521" s="224">
        <v>255</v>
      </c>
      <c r="W521" s="428"/>
      <c r="X521" s="224">
        <v>255</v>
      </c>
    </row>
    <row r="522" spans="16:24" x14ac:dyDescent="0.25">
      <c r="P522">
        <v>223</v>
      </c>
      <c r="Q522">
        <v>146</v>
      </c>
      <c r="T522" s="427" t="s">
        <v>177</v>
      </c>
      <c r="U522" s="225">
        <v>0.29720000000000002</v>
      </c>
      <c r="W522" s="427" t="s">
        <v>94</v>
      </c>
      <c r="X522" s="225">
        <v>0.2898</v>
      </c>
    </row>
    <row r="523" spans="16:24" ht="15.75" thickBot="1" x14ac:dyDescent="0.3">
      <c r="P523">
        <v>224</v>
      </c>
      <c r="Q523">
        <v>148</v>
      </c>
      <c r="T523" s="428"/>
      <c r="U523" s="226">
        <v>256</v>
      </c>
      <c r="W523" s="428"/>
      <c r="X523" s="226">
        <v>256</v>
      </c>
    </row>
    <row r="524" spans="16:24" x14ac:dyDescent="0.25">
      <c r="P524">
        <v>225</v>
      </c>
      <c r="Q524">
        <v>150</v>
      </c>
      <c r="T524" s="427" t="s">
        <v>237</v>
      </c>
      <c r="U524" s="227">
        <v>0.29409999999999997</v>
      </c>
      <c r="W524" s="427" t="s">
        <v>103</v>
      </c>
      <c r="X524" s="227">
        <v>0.28970000000000001</v>
      </c>
    </row>
    <row r="525" spans="16:24" ht="15.75" thickBot="1" x14ac:dyDescent="0.3">
      <c r="P525">
        <v>226</v>
      </c>
      <c r="Q525">
        <v>155</v>
      </c>
      <c r="T525" s="428"/>
      <c r="U525" s="228">
        <v>257</v>
      </c>
      <c r="W525" s="428"/>
      <c r="X525" s="228">
        <v>257</v>
      </c>
    </row>
    <row r="526" spans="16:24" x14ac:dyDescent="0.25">
      <c r="P526">
        <v>227</v>
      </c>
      <c r="Q526">
        <v>157</v>
      </c>
      <c r="T526" s="427" t="s">
        <v>216</v>
      </c>
      <c r="U526" s="229">
        <v>0.29270000000000002</v>
      </c>
      <c r="W526" s="427" t="s">
        <v>80</v>
      </c>
      <c r="X526" s="229">
        <v>0.28770000000000001</v>
      </c>
    </row>
    <row r="527" spans="16:24" ht="15.75" thickBot="1" x14ac:dyDescent="0.3">
      <c r="P527">
        <v>228</v>
      </c>
      <c r="Q527">
        <v>160</v>
      </c>
      <c r="T527" s="428"/>
      <c r="U527" s="230">
        <v>258</v>
      </c>
      <c r="W527" s="428"/>
      <c r="X527" s="230">
        <v>258</v>
      </c>
    </row>
    <row r="528" spans="16:24" x14ac:dyDescent="0.25">
      <c r="P528">
        <v>229</v>
      </c>
      <c r="Q528">
        <v>162</v>
      </c>
      <c r="T528" s="427" t="s">
        <v>227</v>
      </c>
      <c r="U528" s="229">
        <v>0.2903</v>
      </c>
      <c r="W528" s="427" t="s">
        <v>146</v>
      </c>
      <c r="X528" s="229">
        <v>0.28739999999999999</v>
      </c>
    </row>
    <row r="529" spans="16:24" ht="15.75" thickBot="1" x14ac:dyDescent="0.3">
      <c r="P529">
        <v>230</v>
      </c>
      <c r="Q529">
        <v>165</v>
      </c>
      <c r="T529" s="428"/>
      <c r="U529" s="230">
        <v>259</v>
      </c>
      <c r="W529" s="428"/>
      <c r="X529" s="230">
        <v>259</v>
      </c>
    </row>
    <row r="530" spans="16:24" x14ac:dyDescent="0.25">
      <c r="P530">
        <v>231</v>
      </c>
      <c r="Q530">
        <v>168</v>
      </c>
      <c r="T530" s="427" t="s">
        <v>61</v>
      </c>
      <c r="U530" s="231">
        <v>0.28899999999999998</v>
      </c>
      <c r="W530" s="427" t="s">
        <v>283</v>
      </c>
      <c r="X530" s="231">
        <v>0.2848</v>
      </c>
    </row>
    <row r="531" spans="16:24" ht="15.75" thickBot="1" x14ac:dyDescent="0.3">
      <c r="P531">
        <v>232</v>
      </c>
      <c r="Q531">
        <v>170</v>
      </c>
      <c r="T531" s="428"/>
      <c r="U531" s="232">
        <v>260</v>
      </c>
      <c r="W531" s="428"/>
      <c r="X531" s="232">
        <v>260</v>
      </c>
    </row>
    <row r="532" spans="16:24" x14ac:dyDescent="0.25">
      <c r="P532">
        <v>233</v>
      </c>
      <c r="Q532">
        <v>172</v>
      </c>
      <c r="T532" s="427" t="s">
        <v>78</v>
      </c>
      <c r="U532" s="233">
        <v>0.2883</v>
      </c>
      <c r="W532" s="427" t="s">
        <v>86</v>
      </c>
      <c r="X532" s="233">
        <v>0.28470000000000001</v>
      </c>
    </row>
    <row r="533" spans="16:24" ht="15.75" thickBot="1" x14ac:dyDescent="0.3">
      <c r="P533">
        <v>234</v>
      </c>
      <c r="Q533">
        <v>174</v>
      </c>
      <c r="T533" s="428"/>
      <c r="U533" s="234">
        <v>261</v>
      </c>
      <c r="W533" s="428"/>
      <c r="X533" s="234">
        <v>261</v>
      </c>
    </row>
    <row r="534" spans="16:24" x14ac:dyDescent="0.25">
      <c r="P534">
        <v>236</v>
      </c>
      <c r="Q534">
        <v>178</v>
      </c>
      <c r="T534" s="427" t="s">
        <v>228</v>
      </c>
      <c r="U534" s="235">
        <v>0.28489999999999999</v>
      </c>
      <c r="W534" s="427" t="s">
        <v>87</v>
      </c>
      <c r="X534" s="235">
        <v>0.2838</v>
      </c>
    </row>
    <row r="535" spans="16:24" ht="15.75" thickBot="1" x14ac:dyDescent="0.3">
      <c r="P535">
        <v>237</v>
      </c>
      <c r="Q535">
        <v>181</v>
      </c>
      <c r="T535" s="428"/>
      <c r="U535" s="236">
        <v>262</v>
      </c>
      <c r="W535" s="428"/>
      <c r="X535" s="236">
        <v>262</v>
      </c>
    </row>
    <row r="536" spans="16:24" x14ac:dyDescent="0.25">
      <c r="P536">
        <v>239</v>
      </c>
      <c r="Q536">
        <v>186</v>
      </c>
      <c r="T536" s="427" t="s">
        <v>190</v>
      </c>
      <c r="U536" s="237">
        <v>0.28460000000000002</v>
      </c>
      <c r="W536" s="427" t="s">
        <v>72</v>
      </c>
      <c r="X536" s="237">
        <v>0.28199999999999997</v>
      </c>
    </row>
    <row r="537" spans="16:24" ht="15.75" thickBot="1" x14ac:dyDescent="0.3">
      <c r="P537">
        <v>240</v>
      </c>
      <c r="Q537">
        <v>189</v>
      </c>
      <c r="T537" s="428"/>
      <c r="U537" s="238">
        <v>263</v>
      </c>
      <c r="W537" s="428"/>
      <c r="X537" s="238">
        <v>263</v>
      </c>
    </row>
    <row r="538" spans="16:24" x14ac:dyDescent="0.25">
      <c r="P538">
        <v>241</v>
      </c>
      <c r="Q538">
        <v>192</v>
      </c>
      <c r="T538" s="427" t="s">
        <v>274</v>
      </c>
      <c r="U538" s="239">
        <v>0.28320000000000001</v>
      </c>
      <c r="W538" s="427" t="s">
        <v>291</v>
      </c>
      <c r="X538" s="239">
        <v>0.28060000000000002</v>
      </c>
    </row>
    <row r="539" spans="16:24" ht="15.75" thickBot="1" x14ac:dyDescent="0.3">
      <c r="P539">
        <v>242</v>
      </c>
      <c r="Q539">
        <v>194</v>
      </c>
      <c r="T539" s="428"/>
      <c r="U539" s="240">
        <v>264</v>
      </c>
      <c r="W539" s="428"/>
      <c r="X539" s="240">
        <v>264</v>
      </c>
    </row>
    <row r="540" spans="16:24" x14ac:dyDescent="0.25">
      <c r="P540">
        <v>243</v>
      </c>
      <c r="Q540">
        <v>197</v>
      </c>
      <c r="T540" s="427" t="s">
        <v>264</v>
      </c>
      <c r="U540" s="239">
        <v>0.28220000000000001</v>
      </c>
      <c r="W540" s="427" t="s">
        <v>246</v>
      </c>
      <c r="X540" s="239">
        <v>0.27529999999999999</v>
      </c>
    </row>
    <row r="541" spans="16:24" ht="15.75" thickBot="1" x14ac:dyDescent="0.3">
      <c r="P541">
        <v>244</v>
      </c>
      <c r="Q541">
        <v>199</v>
      </c>
      <c r="T541" s="428"/>
      <c r="U541" s="240">
        <v>265</v>
      </c>
      <c r="W541" s="428"/>
      <c r="X541" s="240">
        <v>265</v>
      </c>
    </row>
    <row r="542" spans="16:24" x14ac:dyDescent="0.25">
      <c r="P542">
        <v>245</v>
      </c>
      <c r="Q542">
        <v>201</v>
      </c>
      <c r="T542" s="427" t="s">
        <v>64</v>
      </c>
      <c r="U542" s="241">
        <v>0.28010000000000002</v>
      </c>
      <c r="W542" s="427" t="s">
        <v>35</v>
      </c>
      <c r="X542" s="241">
        <v>0.26979999999999998</v>
      </c>
    </row>
    <row r="543" spans="16:24" ht="15.75" thickBot="1" x14ac:dyDescent="0.3">
      <c r="P543">
        <v>246</v>
      </c>
      <c r="Q543">
        <v>203</v>
      </c>
      <c r="T543" s="428"/>
      <c r="U543" s="242">
        <v>266</v>
      </c>
      <c r="W543" s="428"/>
      <c r="X543" s="242">
        <v>266</v>
      </c>
    </row>
    <row r="544" spans="16:24" x14ac:dyDescent="0.25">
      <c r="P544">
        <v>247</v>
      </c>
      <c r="Q544">
        <v>205</v>
      </c>
      <c r="T544" s="427" t="s">
        <v>366</v>
      </c>
      <c r="U544" s="243">
        <v>0.27939999999999998</v>
      </c>
      <c r="W544" s="427" t="s">
        <v>374</v>
      </c>
      <c r="X544" s="243">
        <v>0.26769999999999999</v>
      </c>
    </row>
    <row r="545" spans="16:24" ht="15.75" thickBot="1" x14ac:dyDescent="0.3">
      <c r="P545">
        <v>248</v>
      </c>
      <c r="Q545">
        <v>207</v>
      </c>
      <c r="T545" s="428"/>
      <c r="U545" s="244">
        <v>267</v>
      </c>
      <c r="W545" s="428"/>
      <c r="X545" s="244">
        <v>267</v>
      </c>
    </row>
    <row r="546" spans="16:24" x14ac:dyDescent="0.25">
      <c r="P546">
        <v>249</v>
      </c>
      <c r="Q546">
        <v>209</v>
      </c>
      <c r="T546" s="427" t="s">
        <v>352</v>
      </c>
      <c r="U546" s="245">
        <v>0.27860000000000001</v>
      </c>
      <c r="W546" s="427" t="s">
        <v>296</v>
      </c>
      <c r="X546" s="245">
        <v>0.26729999999999998</v>
      </c>
    </row>
    <row r="547" spans="16:24" ht="15.75" thickBot="1" x14ac:dyDescent="0.3">
      <c r="P547">
        <v>250</v>
      </c>
      <c r="Q547">
        <v>211</v>
      </c>
      <c r="T547" s="428"/>
      <c r="U547" s="246">
        <v>268</v>
      </c>
      <c r="W547" s="428"/>
      <c r="X547" s="246">
        <v>268</v>
      </c>
    </row>
    <row r="548" spans="16:24" x14ac:dyDescent="0.25">
      <c r="P548">
        <v>251</v>
      </c>
      <c r="Q548">
        <v>214</v>
      </c>
      <c r="T548" s="427" t="s">
        <v>229</v>
      </c>
      <c r="U548" s="247">
        <v>0.2777</v>
      </c>
      <c r="W548" s="427" t="s">
        <v>237</v>
      </c>
      <c r="X548" s="247">
        <v>0.26590000000000003</v>
      </c>
    </row>
    <row r="549" spans="16:24" ht="15.75" thickBot="1" x14ac:dyDescent="0.3">
      <c r="P549">
        <v>252</v>
      </c>
      <c r="Q549">
        <v>216</v>
      </c>
      <c r="T549" s="428"/>
      <c r="U549" s="248">
        <v>269</v>
      </c>
      <c r="W549" s="428"/>
      <c r="X549" s="248">
        <v>269</v>
      </c>
    </row>
    <row r="550" spans="16:24" x14ac:dyDescent="0.25">
      <c r="P550">
        <v>253</v>
      </c>
      <c r="Q550">
        <v>218</v>
      </c>
      <c r="T550" s="427" t="s">
        <v>338</v>
      </c>
      <c r="U550" s="249">
        <v>0.27579999999999999</v>
      </c>
      <c r="W550" s="427" t="s">
        <v>62</v>
      </c>
      <c r="X550" s="249">
        <v>0.26290000000000002</v>
      </c>
    </row>
    <row r="551" spans="16:24" ht="15.75" thickBot="1" x14ac:dyDescent="0.3">
      <c r="P551">
        <v>254</v>
      </c>
      <c r="Q551">
        <v>220</v>
      </c>
      <c r="T551" s="428"/>
      <c r="U551" s="250">
        <v>270</v>
      </c>
      <c r="W551" s="428"/>
      <c r="X551" s="250">
        <v>270</v>
      </c>
    </row>
    <row r="552" spans="16:24" x14ac:dyDescent="0.25">
      <c r="P552">
        <v>255</v>
      </c>
      <c r="Q552">
        <v>222</v>
      </c>
      <c r="T552" s="427" t="s">
        <v>128</v>
      </c>
      <c r="U552" s="251">
        <v>0.27560000000000001</v>
      </c>
      <c r="W552" s="427" t="s">
        <v>43</v>
      </c>
      <c r="X552" s="251">
        <v>0.26150000000000001</v>
      </c>
    </row>
    <row r="553" spans="16:24" ht="15.75" thickBot="1" x14ac:dyDescent="0.3">
      <c r="P553">
        <v>256</v>
      </c>
      <c r="Q553">
        <v>224</v>
      </c>
      <c r="T553" s="428"/>
      <c r="U553" s="252">
        <v>271</v>
      </c>
      <c r="W553" s="428"/>
      <c r="X553" s="252">
        <v>271</v>
      </c>
    </row>
    <row r="554" spans="16:24" x14ac:dyDescent="0.25">
      <c r="P554">
        <v>257</v>
      </c>
      <c r="Q554">
        <v>226</v>
      </c>
      <c r="T554" s="427" t="s">
        <v>310</v>
      </c>
      <c r="U554" s="253">
        <v>0.26829999999999998</v>
      </c>
      <c r="W554" s="427" t="s">
        <v>278</v>
      </c>
      <c r="X554" s="253">
        <v>0.26129999999999998</v>
      </c>
    </row>
    <row r="555" spans="16:24" ht="15.75" thickBot="1" x14ac:dyDescent="0.3">
      <c r="P555">
        <v>258</v>
      </c>
      <c r="Q555">
        <v>228</v>
      </c>
      <c r="T555" s="428"/>
      <c r="U555" s="254">
        <v>272</v>
      </c>
      <c r="W555" s="428"/>
      <c r="X555" s="254">
        <v>272</v>
      </c>
    </row>
    <row r="556" spans="16:24" x14ac:dyDescent="0.25">
      <c r="P556">
        <v>259</v>
      </c>
      <c r="Q556">
        <v>230</v>
      </c>
      <c r="T556" s="427" t="s">
        <v>168</v>
      </c>
      <c r="U556" s="255">
        <v>0.26640000000000003</v>
      </c>
      <c r="W556" s="427" t="s">
        <v>348</v>
      </c>
      <c r="X556" s="255">
        <v>0.25900000000000001</v>
      </c>
    </row>
    <row r="557" spans="16:24" ht="15.75" thickBot="1" x14ac:dyDescent="0.3">
      <c r="P557">
        <v>260</v>
      </c>
      <c r="Q557">
        <v>232</v>
      </c>
      <c r="T557" s="428"/>
      <c r="U557" s="256">
        <v>273</v>
      </c>
      <c r="W557" s="428"/>
      <c r="X557" s="256">
        <v>273</v>
      </c>
    </row>
    <row r="558" spans="16:24" x14ac:dyDescent="0.25">
      <c r="P558">
        <v>261</v>
      </c>
      <c r="Q558">
        <v>234</v>
      </c>
      <c r="T558" s="427" t="s">
        <v>94</v>
      </c>
      <c r="U558" s="257">
        <v>0.26590000000000003</v>
      </c>
      <c r="W558" s="427" t="s">
        <v>118</v>
      </c>
      <c r="X558" s="257">
        <v>0.25559999999999999</v>
      </c>
    </row>
    <row r="559" spans="16:24" ht="15.75" thickBot="1" x14ac:dyDescent="0.3">
      <c r="P559">
        <v>262</v>
      </c>
      <c r="Q559">
        <v>237</v>
      </c>
      <c r="T559" s="428"/>
      <c r="U559" s="258">
        <v>274</v>
      </c>
      <c r="W559" s="428"/>
      <c r="X559" s="258">
        <v>274</v>
      </c>
    </row>
    <row r="560" spans="16:24" x14ac:dyDescent="0.25">
      <c r="P560">
        <v>263</v>
      </c>
      <c r="Q560">
        <v>239</v>
      </c>
      <c r="T560" s="427" t="s">
        <v>118</v>
      </c>
      <c r="U560" s="259">
        <v>0.26390000000000002</v>
      </c>
      <c r="W560" s="427" t="s">
        <v>201</v>
      </c>
      <c r="X560" s="259">
        <v>0.25209999999999999</v>
      </c>
    </row>
    <row r="561" spans="16:24" ht="15.75" thickBot="1" x14ac:dyDescent="0.3">
      <c r="P561">
        <v>264</v>
      </c>
      <c r="Q561">
        <v>241</v>
      </c>
      <c r="T561" s="428"/>
      <c r="U561" s="260">
        <v>275</v>
      </c>
      <c r="W561" s="428"/>
      <c r="X561" s="260">
        <v>275</v>
      </c>
    </row>
    <row r="562" spans="16:24" ht="15.75" thickBot="1" x14ac:dyDescent="0.3">
      <c r="P562">
        <v>265</v>
      </c>
      <c r="Q562">
        <v>243</v>
      </c>
      <c r="T562" s="63" t="s">
        <v>23</v>
      </c>
      <c r="U562" s="64" t="s">
        <v>407</v>
      </c>
      <c r="W562" s="63" t="s">
        <v>23</v>
      </c>
      <c r="X562" s="64" t="s">
        <v>407</v>
      </c>
    </row>
    <row r="563" spans="16:24" x14ac:dyDescent="0.25">
      <c r="P563">
        <v>266</v>
      </c>
      <c r="Q563">
        <v>245</v>
      </c>
      <c r="T563" s="13" t="s">
        <v>164</v>
      </c>
      <c r="U563" s="261">
        <v>0.2621</v>
      </c>
      <c r="W563" s="427" t="s">
        <v>227</v>
      </c>
      <c r="X563" s="261">
        <v>0.2515</v>
      </c>
    </row>
    <row r="564" spans="16:24" ht="15.75" thickBot="1" x14ac:dyDescent="0.3">
      <c r="P564">
        <v>267</v>
      </c>
      <c r="Q564">
        <v>247</v>
      </c>
      <c r="T564" s="14" t="s">
        <v>427</v>
      </c>
      <c r="U564" s="262">
        <v>276</v>
      </c>
      <c r="W564" s="428"/>
      <c r="X564" s="262">
        <v>276</v>
      </c>
    </row>
    <row r="565" spans="16:24" x14ac:dyDescent="0.25">
      <c r="P565">
        <v>268</v>
      </c>
      <c r="Q565">
        <v>249</v>
      </c>
      <c r="T565" s="427" t="s">
        <v>144</v>
      </c>
      <c r="U565" s="263">
        <v>0.26090000000000002</v>
      </c>
      <c r="W565" s="427" t="s">
        <v>44</v>
      </c>
      <c r="X565" s="263">
        <v>0.24759999999999999</v>
      </c>
    </row>
    <row r="566" spans="16:24" ht="15.75" thickBot="1" x14ac:dyDescent="0.3">
      <c r="P566">
        <v>269</v>
      </c>
      <c r="Q566">
        <v>251</v>
      </c>
      <c r="T566" s="428"/>
      <c r="U566" s="264">
        <v>277</v>
      </c>
      <c r="W566" s="428"/>
      <c r="X566" s="264">
        <v>277</v>
      </c>
    </row>
    <row r="567" spans="16:24" x14ac:dyDescent="0.25">
      <c r="P567">
        <v>270</v>
      </c>
      <c r="Q567">
        <v>253</v>
      </c>
      <c r="T567" s="427" t="s">
        <v>342</v>
      </c>
      <c r="U567" s="265">
        <v>0.25840000000000002</v>
      </c>
      <c r="W567" s="427" t="s">
        <v>144</v>
      </c>
      <c r="X567" s="265">
        <v>0.24179999999999999</v>
      </c>
    </row>
    <row r="568" spans="16:24" ht="15.75" thickBot="1" x14ac:dyDescent="0.3">
      <c r="P568">
        <v>271</v>
      </c>
      <c r="Q568">
        <v>255</v>
      </c>
      <c r="T568" s="428"/>
      <c r="U568" s="266">
        <v>278</v>
      </c>
      <c r="W568" s="428"/>
      <c r="X568" s="266">
        <v>278</v>
      </c>
    </row>
    <row r="569" spans="16:24" x14ac:dyDescent="0.25">
      <c r="P569">
        <v>272</v>
      </c>
      <c r="Q569">
        <v>257</v>
      </c>
      <c r="T569" s="427" t="s">
        <v>76</v>
      </c>
      <c r="U569" s="267">
        <v>0.24779999999999999</v>
      </c>
      <c r="W569" s="427" t="s">
        <v>187</v>
      </c>
      <c r="X569" s="267">
        <v>0.2407</v>
      </c>
    </row>
    <row r="570" spans="16:24" ht="15.75" thickBot="1" x14ac:dyDescent="0.3">
      <c r="P570">
        <v>273</v>
      </c>
      <c r="Q570">
        <v>259</v>
      </c>
      <c r="T570" s="428"/>
      <c r="U570" s="268">
        <v>279</v>
      </c>
      <c r="W570" s="428"/>
      <c r="X570" s="268">
        <v>279</v>
      </c>
    </row>
    <row r="571" spans="16:24" x14ac:dyDescent="0.25">
      <c r="P571">
        <v>274</v>
      </c>
      <c r="Q571">
        <v>261</v>
      </c>
      <c r="T571" s="427" t="s">
        <v>191</v>
      </c>
      <c r="U571" s="269">
        <v>0.24529999999999999</v>
      </c>
      <c r="W571" s="427" t="s">
        <v>104</v>
      </c>
      <c r="X571" s="269">
        <v>0.23769999999999999</v>
      </c>
    </row>
    <row r="572" spans="16:24" ht="15.75" thickBot="1" x14ac:dyDescent="0.3">
      <c r="P572">
        <v>275</v>
      </c>
      <c r="Q572">
        <v>263</v>
      </c>
      <c r="T572" s="428"/>
      <c r="U572" s="270">
        <v>280</v>
      </c>
      <c r="W572" s="428"/>
      <c r="X572" s="270">
        <v>280</v>
      </c>
    </row>
    <row r="573" spans="16:24" x14ac:dyDescent="0.25">
      <c r="P573">
        <v>276</v>
      </c>
      <c r="Q573">
        <v>266</v>
      </c>
      <c r="T573" s="427" t="s">
        <v>280</v>
      </c>
      <c r="U573" s="271">
        <v>0.2394</v>
      </c>
      <c r="W573" s="427" t="s">
        <v>303</v>
      </c>
      <c r="X573" s="271">
        <v>0.23569999999999999</v>
      </c>
    </row>
    <row r="574" spans="16:24" ht="15.75" thickBot="1" x14ac:dyDescent="0.3">
      <c r="P574">
        <v>277</v>
      </c>
      <c r="Q574">
        <v>268</v>
      </c>
      <c r="T574" s="428"/>
      <c r="U574" s="272">
        <v>281</v>
      </c>
      <c r="W574" s="428"/>
      <c r="X574" s="272">
        <v>281</v>
      </c>
    </row>
    <row r="575" spans="16:24" x14ac:dyDescent="0.25">
      <c r="P575">
        <v>278</v>
      </c>
      <c r="Q575">
        <v>270</v>
      </c>
      <c r="T575" s="427" t="s">
        <v>269</v>
      </c>
      <c r="U575" s="273">
        <v>0.23910000000000001</v>
      </c>
      <c r="W575" s="427" t="s">
        <v>173</v>
      </c>
      <c r="X575" s="273">
        <v>0.2356</v>
      </c>
    </row>
    <row r="576" spans="16:24" ht="15.75" thickBot="1" x14ac:dyDescent="0.3">
      <c r="P576">
        <v>279</v>
      </c>
      <c r="Q576">
        <v>272</v>
      </c>
      <c r="T576" s="428"/>
      <c r="U576" s="274">
        <v>282</v>
      </c>
      <c r="W576" s="428"/>
      <c r="X576" s="274">
        <v>282</v>
      </c>
    </row>
    <row r="577" spans="16:24" x14ac:dyDescent="0.25">
      <c r="P577">
        <v>280</v>
      </c>
      <c r="Q577">
        <v>274</v>
      </c>
      <c r="T577" s="427" t="s">
        <v>178</v>
      </c>
      <c r="U577" s="275">
        <v>0.23780000000000001</v>
      </c>
      <c r="W577" s="427" t="s">
        <v>302</v>
      </c>
      <c r="X577" s="275">
        <v>0.2351</v>
      </c>
    </row>
    <row r="578" spans="16:24" ht="15.75" thickBot="1" x14ac:dyDescent="0.3">
      <c r="P578">
        <v>281</v>
      </c>
      <c r="Q578">
        <v>277</v>
      </c>
      <c r="T578" s="428"/>
      <c r="U578" s="276">
        <v>283</v>
      </c>
      <c r="W578" s="428"/>
      <c r="X578" s="276">
        <v>283</v>
      </c>
    </row>
    <row r="579" spans="16:24" x14ac:dyDescent="0.25">
      <c r="P579">
        <v>282</v>
      </c>
      <c r="Q579">
        <v>279</v>
      </c>
      <c r="T579" s="427" t="s">
        <v>42</v>
      </c>
      <c r="U579" s="277">
        <v>0.23400000000000001</v>
      </c>
      <c r="W579" s="427" t="s">
        <v>111</v>
      </c>
      <c r="X579" s="277">
        <v>0.23330000000000001</v>
      </c>
    </row>
    <row r="580" spans="16:24" ht="15.75" thickBot="1" x14ac:dyDescent="0.3">
      <c r="P580">
        <v>283</v>
      </c>
      <c r="Q580">
        <v>281</v>
      </c>
      <c r="T580" s="428"/>
      <c r="U580" s="278">
        <v>284</v>
      </c>
      <c r="W580" s="428"/>
      <c r="X580" s="278">
        <v>284</v>
      </c>
    </row>
    <row r="581" spans="16:24" x14ac:dyDescent="0.25">
      <c r="P581">
        <v>284</v>
      </c>
      <c r="Q581">
        <v>283</v>
      </c>
      <c r="T581" s="427" t="s">
        <v>230</v>
      </c>
      <c r="U581" s="279">
        <v>0.2283</v>
      </c>
      <c r="W581" s="427" t="s">
        <v>269</v>
      </c>
      <c r="X581" s="279">
        <v>0.2329</v>
      </c>
    </row>
    <row r="582" spans="16:24" ht="15.75" thickBot="1" x14ac:dyDescent="0.3">
      <c r="P582">
        <v>285</v>
      </c>
      <c r="Q582">
        <v>285</v>
      </c>
      <c r="T582" s="428"/>
      <c r="U582" s="280">
        <v>285</v>
      </c>
      <c r="W582" s="428"/>
      <c r="X582" s="280">
        <v>285</v>
      </c>
    </row>
    <row r="583" spans="16:24" x14ac:dyDescent="0.25">
      <c r="P583">
        <v>286</v>
      </c>
      <c r="Q583">
        <v>287</v>
      </c>
      <c r="T583" s="427" t="s">
        <v>52</v>
      </c>
      <c r="U583" s="281">
        <v>0.2281</v>
      </c>
      <c r="W583" s="427" t="s">
        <v>117</v>
      </c>
      <c r="X583" s="281">
        <v>0.22969999999999999</v>
      </c>
    </row>
    <row r="584" spans="16:24" ht="15.75" thickBot="1" x14ac:dyDescent="0.3">
      <c r="P584">
        <v>287</v>
      </c>
      <c r="Q584">
        <v>289</v>
      </c>
      <c r="T584" s="428"/>
      <c r="U584" s="282">
        <v>286</v>
      </c>
      <c r="W584" s="428"/>
      <c r="X584" s="282">
        <v>286</v>
      </c>
    </row>
    <row r="585" spans="16:24" x14ac:dyDescent="0.25">
      <c r="P585">
        <v>288</v>
      </c>
      <c r="Q585">
        <v>291</v>
      </c>
      <c r="T585" s="427" t="s">
        <v>35</v>
      </c>
      <c r="U585" s="283">
        <v>0.2253</v>
      </c>
      <c r="W585" s="427" t="s">
        <v>229</v>
      </c>
      <c r="X585" s="283">
        <v>0.22700000000000001</v>
      </c>
    </row>
    <row r="586" spans="16:24" ht="15.75" thickBot="1" x14ac:dyDescent="0.3">
      <c r="P586">
        <v>289</v>
      </c>
      <c r="Q586">
        <v>293</v>
      </c>
      <c r="T586" s="428"/>
      <c r="U586" s="284">
        <v>287</v>
      </c>
      <c r="W586" s="428"/>
      <c r="X586" s="284">
        <v>287</v>
      </c>
    </row>
    <row r="587" spans="16:24" x14ac:dyDescent="0.25">
      <c r="P587">
        <v>290</v>
      </c>
      <c r="Q587">
        <v>295</v>
      </c>
      <c r="T587" s="427" t="s">
        <v>314</v>
      </c>
      <c r="U587" s="285">
        <v>0.22339999999999999</v>
      </c>
      <c r="W587" s="427" t="s">
        <v>313</v>
      </c>
      <c r="X587" s="285">
        <v>0.222</v>
      </c>
    </row>
    <row r="588" spans="16:24" ht="15.75" thickBot="1" x14ac:dyDescent="0.3">
      <c r="P588">
        <v>291</v>
      </c>
      <c r="Q588">
        <v>297</v>
      </c>
      <c r="T588" s="428"/>
      <c r="U588" s="286">
        <v>288</v>
      </c>
      <c r="W588" s="428"/>
      <c r="X588" s="286">
        <v>288</v>
      </c>
    </row>
    <row r="589" spans="16:24" x14ac:dyDescent="0.25">
      <c r="P589">
        <v>292</v>
      </c>
      <c r="Q589">
        <v>299</v>
      </c>
      <c r="T589" s="427" t="s">
        <v>155</v>
      </c>
      <c r="U589" s="287">
        <v>0.21590000000000001</v>
      </c>
      <c r="W589" s="427" t="s">
        <v>277</v>
      </c>
      <c r="X589" s="287">
        <v>0.22</v>
      </c>
    </row>
    <row r="590" spans="16:24" ht="15.75" thickBot="1" x14ac:dyDescent="0.3">
      <c r="P590">
        <v>293</v>
      </c>
      <c r="Q590">
        <v>301</v>
      </c>
      <c r="T590" s="428"/>
      <c r="U590" s="288">
        <v>289</v>
      </c>
      <c r="W590" s="428"/>
      <c r="X590" s="288">
        <v>289</v>
      </c>
    </row>
    <row r="591" spans="16:24" x14ac:dyDescent="0.25">
      <c r="P591">
        <v>294</v>
      </c>
      <c r="Q591">
        <v>303</v>
      </c>
      <c r="T591" s="427" t="s">
        <v>57</v>
      </c>
      <c r="U591" s="289">
        <v>0.21529999999999999</v>
      </c>
      <c r="W591" s="427" t="s">
        <v>385</v>
      </c>
      <c r="X591" s="289">
        <v>0.2177</v>
      </c>
    </row>
    <row r="592" spans="16:24" ht="15.75" thickBot="1" x14ac:dyDescent="0.3">
      <c r="P592">
        <v>295</v>
      </c>
      <c r="Q592">
        <v>305</v>
      </c>
      <c r="T592" s="428"/>
      <c r="U592" s="290">
        <v>290</v>
      </c>
      <c r="W592" s="428"/>
      <c r="X592" s="290">
        <v>290</v>
      </c>
    </row>
    <row r="593" spans="16:24" x14ac:dyDescent="0.25">
      <c r="P593">
        <v>296</v>
      </c>
      <c r="Q593">
        <v>307</v>
      </c>
      <c r="T593" s="427" t="s">
        <v>350</v>
      </c>
      <c r="U593" s="291">
        <v>0.21490000000000001</v>
      </c>
      <c r="W593" s="427" t="s">
        <v>85</v>
      </c>
      <c r="X593" s="291">
        <v>0.21279999999999999</v>
      </c>
    </row>
    <row r="594" spans="16:24" ht="15.75" thickBot="1" x14ac:dyDescent="0.3">
      <c r="P594">
        <v>297</v>
      </c>
      <c r="Q594">
        <v>309</v>
      </c>
      <c r="T594" s="428"/>
      <c r="U594" s="292">
        <v>291</v>
      </c>
      <c r="W594" s="428"/>
      <c r="X594" s="292">
        <v>291</v>
      </c>
    </row>
    <row r="595" spans="16:24" x14ac:dyDescent="0.25">
      <c r="P595">
        <v>298</v>
      </c>
      <c r="Q595">
        <v>311</v>
      </c>
      <c r="T595" s="427" t="s">
        <v>201</v>
      </c>
      <c r="U595" s="293">
        <v>0.214</v>
      </c>
      <c r="W595" s="427" t="s">
        <v>79</v>
      </c>
      <c r="X595" s="293">
        <v>0.2084</v>
      </c>
    </row>
    <row r="596" spans="16:24" ht="15.75" thickBot="1" x14ac:dyDescent="0.3">
      <c r="P596">
        <v>299</v>
      </c>
      <c r="Q596">
        <v>313</v>
      </c>
      <c r="T596" s="428"/>
      <c r="U596" s="294">
        <v>292</v>
      </c>
      <c r="W596" s="428"/>
      <c r="X596" s="294">
        <v>292</v>
      </c>
    </row>
    <row r="597" spans="16:24" x14ac:dyDescent="0.25">
      <c r="P597">
        <v>300</v>
      </c>
      <c r="Q597">
        <v>315</v>
      </c>
      <c r="T597" s="427" t="s">
        <v>72</v>
      </c>
      <c r="U597" s="295">
        <v>0.2117</v>
      </c>
      <c r="W597" s="427" t="s">
        <v>96</v>
      </c>
      <c r="X597" s="295">
        <v>0.20799999999999999</v>
      </c>
    </row>
    <row r="598" spans="16:24" ht="15.75" thickBot="1" x14ac:dyDescent="0.3">
      <c r="P598">
        <v>301</v>
      </c>
      <c r="Q598">
        <v>318</v>
      </c>
      <c r="T598" s="428"/>
      <c r="U598" s="296">
        <v>293</v>
      </c>
      <c r="W598" s="428"/>
      <c r="X598" s="296">
        <v>293</v>
      </c>
    </row>
    <row r="599" spans="16:24" x14ac:dyDescent="0.25">
      <c r="P599">
        <v>302</v>
      </c>
      <c r="Q599">
        <v>320</v>
      </c>
      <c r="T599" s="427" t="s">
        <v>385</v>
      </c>
      <c r="U599" s="297">
        <v>0.2097</v>
      </c>
      <c r="W599" s="427" t="s">
        <v>52</v>
      </c>
      <c r="X599" s="297">
        <v>0.20610000000000001</v>
      </c>
    </row>
    <row r="600" spans="16:24" ht="15.75" thickBot="1" x14ac:dyDescent="0.3">
      <c r="P600">
        <v>303</v>
      </c>
      <c r="Q600">
        <v>322</v>
      </c>
      <c r="T600" s="428"/>
      <c r="U600" s="298">
        <v>294</v>
      </c>
      <c r="W600" s="428"/>
      <c r="X600" s="298">
        <v>294</v>
      </c>
    </row>
    <row r="601" spans="16:24" x14ac:dyDescent="0.25">
      <c r="P601">
        <v>304</v>
      </c>
      <c r="Q601">
        <v>324</v>
      </c>
      <c r="T601" s="427" t="s">
        <v>74</v>
      </c>
      <c r="U601" s="299">
        <v>0.20760000000000001</v>
      </c>
      <c r="W601" s="427" t="s">
        <v>270</v>
      </c>
      <c r="X601" s="299">
        <v>0.20599999999999999</v>
      </c>
    </row>
    <row r="602" spans="16:24" ht="15.75" thickBot="1" x14ac:dyDescent="0.3">
      <c r="P602">
        <v>305</v>
      </c>
      <c r="Q602">
        <v>326</v>
      </c>
      <c r="T602" s="428"/>
      <c r="U602" s="300">
        <v>295</v>
      </c>
      <c r="W602" s="428"/>
      <c r="X602" s="300">
        <v>295</v>
      </c>
    </row>
    <row r="603" spans="16:24" x14ac:dyDescent="0.25">
      <c r="P603">
        <v>306</v>
      </c>
      <c r="Q603">
        <v>328</v>
      </c>
      <c r="T603" s="427" t="s">
        <v>63</v>
      </c>
      <c r="U603" s="301">
        <v>0.2074</v>
      </c>
      <c r="W603" s="427" t="s">
        <v>64</v>
      </c>
      <c r="X603" s="301">
        <v>0.20580000000000001</v>
      </c>
    </row>
    <row r="604" spans="16:24" ht="15.75" thickBot="1" x14ac:dyDescent="0.3">
      <c r="P604">
        <v>307</v>
      </c>
      <c r="Q604">
        <v>330</v>
      </c>
      <c r="T604" s="428"/>
      <c r="U604" s="302">
        <v>296</v>
      </c>
      <c r="W604" s="428"/>
      <c r="X604" s="302">
        <v>296</v>
      </c>
    </row>
    <row r="605" spans="16:24" x14ac:dyDescent="0.25">
      <c r="P605">
        <v>308</v>
      </c>
      <c r="Q605">
        <v>332</v>
      </c>
      <c r="T605" s="427" t="s">
        <v>277</v>
      </c>
      <c r="U605" s="303">
        <v>0.20599999999999999</v>
      </c>
      <c r="W605" s="427" t="s">
        <v>294</v>
      </c>
      <c r="X605" s="303">
        <v>0.2039</v>
      </c>
    </row>
    <row r="606" spans="16:24" ht="15.75" thickBot="1" x14ac:dyDescent="0.3">
      <c r="P606">
        <v>309</v>
      </c>
      <c r="Q606">
        <v>334</v>
      </c>
      <c r="T606" s="428"/>
      <c r="U606" s="304">
        <v>297</v>
      </c>
      <c r="W606" s="428"/>
      <c r="X606" s="304">
        <v>297</v>
      </c>
    </row>
    <row r="607" spans="16:24" x14ac:dyDescent="0.25">
      <c r="P607">
        <v>310</v>
      </c>
      <c r="Q607">
        <v>336</v>
      </c>
      <c r="T607" s="427" t="s">
        <v>238</v>
      </c>
      <c r="U607" s="305">
        <v>0.20580000000000001</v>
      </c>
      <c r="W607" s="427" t="s">
        <v>182</v>
      </c>
      <c r="X607" s="305">
        <v>0.20250000000000001</v>
      </c>
    </row>
    <row r="608" spans="16:24" ht="15.75" thickBot="1" x14ac:dyDescent="0.3">
      <c r="P608">
        <v>311</v>
      </c>
      <c r="Q608">
        <v>338</v>
      </c>
      <c r="T608" s="428"/>
      <c r="U608" s="306">
        <v>298</v>
      </c>
      <c r="W608" s="428"/>
      <c r="X608" s="306">
        <v>298</v>
      </c>
    </row>
    <row r="609" spans="16:24" x14ac:dyDescent="0.25">
      <c r="P609">
        <v>312</v>
      </c>
      <c r="Q609">
        <v>340</v>
      </c>
      <c r="T609" s="427" t="s">
        <v>96</v>
      </c>
      <c r="U609" s="307">
        <v>0.1918</v>
      </c>
      <c r="W609" s="427" t="s">
        <v>191</v>
      </c>
      <c r="X609" s="307">
        <v>0.19939999999999999</v>
      </c>
    </row>
    <row r="610" spans="16:24" ht="15.75" thickBot="1" x14ac:dyDescent="0.3">
      <c r="P610">
        <v>313</v>
      </c>
      <c r="Q610">
        <v>342</v>
      </c>
      <c r="T610" s="428"/>
      <c r="U610" s="308">
        <v>299</v>
      </c>
      <c r="W610" s="428"/>
      <c r="X610" s="308">
        <v>299</v>
      </c>
    </row>
    <row r="611" spans="16:24" x14ac:dyDescent="0.25">
      <c r="P611">
        <v>314</v>
      </c>
      <c r="Q611">
        <v>344</v>
      </c>
      <c r="T611" s="427" t="s">
        <v>270</v>
      </c>
      <c r="U611" s="309">
        <v>0.19020000000000001</v>
      </c>
      <c r="W611" s="427" t="s">
        <v>301</v>
      </c>
      <c r="X611" s="309">
        <v>0.1988</v>
      </c>
    </row>
    <row r="612" spans="16:24" ht="15.75" thickBot="1" x14ac:dyDescent="0.3">
      <c r="P612">
        <v>315</v>
      </c>
      <c r="Q612">
        <v>346</v>
      </c>
      <c r="T612" s="428"/>
      <c r="U612" s="310">
        <v>300</v>
      </c>
      <c r="W612" s="428"/>
      <c r="X612" s="310">
        <v>300</v>
      </c>
    </row>
    <row r="613" spans="16:24" ht="15.75" thickBot="1" x14ac:dyDescent="0.3">
      <c r="P613">
        <v>316</v>
      </c>
      <c r="Q613">
        <v>348</v>
      </c>
      <c r="T613" s="63" t="s">
        <v>23</v>
      </c>
      <c r="U613" s="64" t="s">
        <v>407</v>
      </c>
      <c r="W613" s="63" t="s">
        <v>23</v>
      </c>
      <c r="X613" s="64" t="s">
        <v>407</v>
      </c>
    </row>
    <row r="614" spans="16:24" x14ac:dyDescent="0.25">
      <c r="P614">
        <v>317</v>
      </c>
      <c r="Q614">
        <v>350</v>
      </c>
      <c r="T614" s="427" t="s">
        <v>197</v>
      </c>
      <c r="U614" s="311">
        <v>0.18970000000000001</v>
      </c>
      <c r="W614" s="427" t="s">
        <v>342</v>
      </c>
      <c r="X614" s="311">
        <v>0.1976</v>
      </c>
    </row>
    <row r="615" spans="16:24" ht="15.75" thickBot="1" x14ac:dyDescent="0.3">
      <c r="P615">
        <v>318</v>
      </c>
      <c r="T615" s="428"/>
      <c r="U615" s="312">
        <v>301</v>
      </c>
      <c r="W615" s="428"/>
      <c r="X615" s="312">
        <v>301</v>
      </c>
    </row>
    <row r="616" spans="16:24" x14ac:dyDescent="0.25">
      <c r="P616">
        <v>319</v>
      </c>
      <c r="T616" s="427" t="s">
        <v>137</v>
      </c>
      <c r="U616" s="313">
        <v>0.18779999999999999</v>
      </c>
      <c r="W616" s="427" t="s">
        <v>352</v>
      </c>
      <c r="X616" s="313">
        <v>0.19450000000000001</v>
      </c>
    </row>
    <row r="617" spans="16:24" ht="15.75" thickBot="1" x14ac:dyDescent="0.3">
      <c r="P617">
        <v>320</v>
      </c>
      <c r="T617" s="428"/>
      <c r="U617" s="314">
        <v>302</v>
      </c>
      <c r="W617" s="428"/>
      <c r="X617" s="314">
        <v>302</v>
      </c>
    </row>
    <row r="618" spans="16:24" x14ac:dyDescent="0.25">
      <c r="P618">
        <v>321</v>
      </c>
      <c r="T618" s="427" t="s">
        <v>140</v>
      </c>
      <c r="U618" s="315">
        <v>0.1865</v>
      </c>
      <c r="W618" s="427" t="s">
        <v>230</v>
      </c>
      <c r="X618" s="315">
        <v>0.19320000000000001</v>
      </c>
    </row>
    <row r="619" spans="16:24" ht="15.75" thickBot="1" x14ac:dyDescent="0.3">
      <c r="P619">
        <v>322</v>
      </c>
      <c r="T619" s="428"/>
      <c r="U619" s="316">
        <v>303</v>
      </c>
      <c r="W619" s="428"/>
      <c r="X619" s="316">
        <v>303</v>
      </c>
    </row>
    <row r="620" spans="16:24" x14ac:dyDescent="0.25">
      <c r="P620">
        <v>323</v>
      </c>
      <c r="T620" s="427" t="s">
        <v>121</v>
      </c>
      <c r="U620" s="317">
        <v>0.186</v>
      </c>
      <c r="W620" s="427" t="s">
        <v>228</v>
      </c>
      <c r="X620" s="317">
        <v>0.193</v>
      </c>
    </row>
    <row r="621" spans="16:24" ht="15.75" thickBot="1" x14ac:dyDescent="0.3">
      <c r="P621">
        <v>324</v>
      </c>
      <c r="T621" s="428"/>
      <c r="U621" s="318">
        <v>304</v>
      </c>
      <c r="W621" s="428"/>
      <c r="X621" s="318">
        <v>304</v>
      </c>
    </row>
    <row r="622" spans="16:24" x14ac:dyDescent="0.25">
      <c r="P622">
        <v>325</v>
      </c>
      <c r="T622" s="427" t="s">
        <v>322</v>
      </c>
      <c r="U622" s="319">
        <v>0.18559999999999999</v>
      </c>
      <c r="W622" s="427" t="s">
        <v>256</v>
      </c>
      <c r="X622" s="319">
        <v>0.19020000000000001</v>
      </c>
    </row>
    <row r="623" spans="16:24" ht="15.75" thickBot="1" x14ac:dyDescent="0.3">
      <c r="P623">
        <v>326</v>
      </c>
      <c r="T623" s="428"/>
      <c r="U623" s="320">
        <v>305</v>
      </c>
      <c r="W623" s="428"/>
      <c r="X623" s="320">
        <v>305</v>
      </c>
    </row>
    <row r="624" spans="16:24" x14ac:dyDescent="0.25">
      <c r="P624">
        <v>327</v>
      </c>
      <c r="T624" s="427" t="s">
        <v>372</v>
      </c>
      <c r="U624" s="321">
        <v>0.18390000000000001</v>
      </c>
      <c r="W624" s="427" t="s">
        <v>99</v>
      </c>
      <c r="X624" s="321">
        <v>0.18820000000000001</v>
      </c>
    </row>
    <row r="625" spans="16:24" ht="15.75" thickBot="1" x14ac:dyDescent="0.3">
      <c r="P625">
        <v>328</v>
      </c>
      <c r="T625" s="428"/>
      <c r="U625" s="322">
        <v>306</v>
      </c>
      <c r="W625" s="428"/>
      <c r="X625" s="322">
        <v>306</v>
      </c>
    </row>
    <row r="626" spans="16:24" x14ac:dyDescent="0.25">
      <c r="P626">
        <v>329</v>
      </c>
      <c r="T626" s="427" t="s">
        <v>69</v>
      </c>
      <c r="U626" s="323">
        <v>0.1799</v>
      </c>
      <c r="W626" s="427" t="s">
        <v>190</v>
      </c>
      <c r="X626" s="323">
        <v>0.18820000000000001</v>
      </c>
    </row>
    <row r="627" spans="16:24" ht="15.75" thickBot="1" x14ac:dyDescent="0.3">
      <c r="P627">
        <v>330</v>
      </c>
      <c r="T627" s="428"/>
      <c r="U627" s="324">
        <v>307</v>
      </c>
      <c r="W627" s="428"/>
      <c r="X627" s="324">
        <v>307</v>
      </c>
    </row>
    <row r="628" spans="16:24" x14ac:dyDescent="0.25">
      <c r="P628">
        <v>331</v>
      </c>
      <c r="T628" s="427" t="s">
        <v>79</v>
      </c>
      <c r="U628" s="325">
        <v>0.17910000000000001</v>
      </c>
      <c r="W628" s="427" t="s">
        <v>290</v>
      </c>
      <c r="X628" s="325">
        <v>0.1857</v>
      </c>
    </row>
    <row r="629" spans="16:24" ht="15.75" thickBot="1" x14ac:dyDescent="0.3">
      <c r="P629">
        <v>332</v>
      </c>
      <c r="T629" s="428"/>
      <c r="U629" s="326">
        <v>308</v>
      </c>
      <c r="W629" s="428"/>
      <c r="X629" s="326">
        <v>308</v>
      </c>
    </row>
    <row r="630" spans="16:24" x14ac:dyDescent="0.25">
      <c r="P630">
        <v>333</v>
      </c>
      <c r="T630" s="427" t="s">
        <v>103</v>
      </c>
      <c r="U630" s="327">
        <v>0.1789</v>
      </c>
      <c r="W630" s="427" t="s">
        <v>155</v>
      </c>
      <c r="X630" s="327">
        <v>0.1799</v>
      </c>
    </row>
    <row r="631" spans="16:24" ht="15.75" thickBot="1" x14ac:dyDescent="0.3">
      <c r="P631">
        <v>334</v>
      </c>
      <c r="T631" s="428"/>
      <c r="U631" s="328">
        <v>309</v>
      </c>
      <c r="W631" s="428"/>
      <c r="X631" s="328">
        <v>309</v>
      </c>
    </row>
    <row r="632" spans="16:24" x14ac:dyDescent="0.25">
      <c r="P632">
        <v>335</v>
      </c>
      <c r="T632" s="427" t="s">
        <v>241</v>
      </c>
      <c r="U632" s="329">
        <v>0.17710000000000001</v>
      </c>
      <c r="W632" s="427" t="s">
        <v>338</v>
      </c>
      <c r="X632" s="329">
        <v>0.17960000000000001</v>
      </c>
    </row>
    <row r="633" spans="16:24" ht="15.75" thickBot="1" x14ac:dyDescent="0.3">
      <c r="P633">
        <v>336</v>
      </c>
      <c r="T633" s="428"/>
      <c r="U633" s="330">
        <v>310</v>
      </c>
      <c r="W633" s="428"/>
      <c r="X633" s="330">
        <v>310</v>
      </c>
    </row>
    <row r="634" spans="16:24" x14ac:dyDescent="0.25">
      <c r="P634">
        <v>337</v>
      </c>
      <c r="T634" s="427" t="s">
        <v>329</v>
      </c>
      <c r="U634" s="331">
        <v>0.17680000000000001</v>
      </c>
      <c r="W634" s="427" t="s">
        <v>195</v>
      </c>
      <c r="X634" s="331">
        <v>0.17730000000000001</v>
      </c>
    </row>
    <row r="635" spans="16:24" ht="15.75" thickBot="1" x14ac:dyDescent="0.3">
      <c r="P635">
        <v>338</v>
      </c>
      <c r="T635" s="428"/>
      <c r="U635" s="332">
        <v>311</v>
      </c>
      <c r="W635" s="428"/>
      <c r="X635" s="332">
        <v>311</v>
      </c>
    </row>
    <row r="636" spans="16:24" x14ac:dyDescent="0.25">
      <c r="P636">
        <v>339</v>
      </c>
      <c r="T636" s="427" t="s">
        <v>278</v>
      </c>
      <c r="U636" s="333">
        <v>0.17380000000000001</v>
      </c>
      <c r="W636" s="427" t="s">
        <v>339</v>
      </c>
      <c r="X636" s="333">
        <v>0.17130000000000001</v>
      </c>
    </row>
    <row r="637" spans="16:24" ht="15.75" thickBot="1" x14ac:dyDescent="0.3">
      <c r="P637">
        <v>340</v>
      </c>
      <c r="T637" s="428"/>
      <c r="U637" s="334">
        <v>312</v>
      </c>
      <c r="W637" s="428"/>
      <c r="X637" s="334">
        <v>312</v>
      </c>
    </row>
    <row r="638" spans="16:24" x14ac:dyDescent="0.25">
      <c r="P638">
        <v>341</v>
      </c>
      <c r="T638" s="427" t="s">
        <v>162</v>
      </c>
      <c r="U638" s="335">
        <v>0.16750000000000001</v>
      </c>
      <c r="W638" s="427" t="s">
        <v>42</v>
      </c>
      <c r="X638" s="335">
        <v>0.16830000000000001</v>
      </c>
    </row>
    <row r="639" spans="16:24" ht="15.75" thickBot="1" x14ac:dyDescent="0.3">
      <c r="P639">
        <v>342</v>
      </c>
      <c r="T639" s="428"/>
      <c r="U639" s="336">
        <v>313</v>
      </c>
      <c r="W639" s="428"/>
      <c r="X639" s="336">
        <v>313</v>
      </c>
    </row>
    <row r="640" spans="16:24" x14ac:dyDescent="0.25">
      <c r="P640">
        <v>343</v>
      </c>
      <c r="T640" s="427" t="s">
        <v>339</v>
      </c>
      <c r="U640" s="337">
        <v>0.16719999999999999</v>
      </c>
      <c r="W640" s="427" t="s">
        <v>172</v>
      </c>
      <c r="X640" s="337">
        <v>0.16389999999999999</v>
      </c>
    </row>
    <row r="641" spans="16:24" ht="15.75" thickBot="1" x14ac:dyDescent="0.3">
      <c r="P641">
        <v>344</v>
      </c>
      <c r="T641" s="428"/>
      <c r="U641" s="338">
        <v>314</v>
      </c>
      <c r="W641" s="428"/>
      <c r="X641" s="338">
        <v>314</v>
      </c>
    </row>
    <row r="642" spans="16:24" x14ac:dyDescent="0.25">
      <c r="P642">
        <v>345</v>
      </c>
      <c r="T642" s="427" t="s">
        <v>87</v>
      </c>
      <c r="U642" s="339">
        <v>0.16200000000000001</v>
      </c>
      <c r="W642" s="427" t="s">
        <v>76</v>
      </c>
      <c r="X642" s="339">
        <v>0.16200000000000001</v>
      </c>
    </row>
    <row r="643" spans="16:24" ht="15.75" thickBot="1" x14ac:dyDescent="0.3">
      <c r="P643">
        <v>346</v>
      </c>
      <c r="T643" s="428"/>
      <c r="U643" s="340">
        <v>315</v>
      </c>
      <c r="W643" s="428"/>
      <c r="X643" s="340">
        <v>315</v>
      </c>
    </row>
    <row r="644" spans="16:24" x14ac:dyDescent="0.25">
      <c r="P644">
        <v>347</v>
      </c>
      <c r="T644" s="427" t="s">
        <v>240</v>
      </c>
      <c r="U644" s="341">
        <v>0.16109999999999999</v>
      </c>
      <c r="W644" s="427" t="s">
        <v>357</v>
      </c>
      <c r="X644" s="341">
        <v>0.16070000000000001</v>
      </c>
    </row>
    <row r="645" spans="16:24" ht="15.75" thickBot="1" x14ac:dyDescent="0.3">
      <c r="P645">
        <v>348</v>
      </c>
      <c r="T645" s="428"/>
      <c r="U645" s="342">
        <v>316</v>
      </c>
      <c r="W645" s="428"/>
      <c r="X645" s="342">
        <v>316</v>
      </c>
    </row>
    <row r="646" spans="16:24" x14ac:dyDescent="0.25">
      <c r="P646">
        <v>349</v>
      </c>
      <c r="T646" s="427" t="s">
        <v>275</v>
      </c>
      <c r="U646" s="343">
        <v>0.1593</v>
      </c>
      <c r="W646" s="427" t="s">
        <v>365</v>
      </c>
      <c r="X646" s="343">
        <v>0.16009999999999999</v>
      </c>
    </row>
    <row r="647" spans="16:24" ht="15.75" thickBot="1" x14ac:dyDescent="0.3">
      <c r="P647">
        <v>350</v>
      </c>
      <c r="T647" s="428"/>
      <c r="U647" s="344">
        <v>317</v>
      </c>
      <c r="W647" s="428"/>
      <c r="X647" s="344">
        <v>317</v>
      </c>
    </row>
    <row r="648" spans="16:24" x14ac:dyDescent="0.25">
      <c r="P648">
        <v>351</v>
      </c>
      <c r="T648" s="427" t="s">
        <v>43</v>
      </c>
      <c r="U648" s="345">
        <v>0.159</v>
      </c>
      <c r="W648" s="427" t="s">
        <v>260</v>
      </c>
      <c r="X648" s="345">
        <v>0.15010000000000001</v>
      </c>
    </row>
    <row r="649" spans="16:24" ht="15.75" thickBot="1" x14ac:dyDescent="0.3">
      <c r="T649" s="428"/>
      <c r="U649" s="346">
        <v>318</v>
      </c>
      <c r="W649" s="428"/>
      <c r="X649" s="346">
        <v>318</v>
      </c>
    </row>
    <row r="650" spans="16:24" x14ac:dyDescent="0.25">
      <c r="T650" s="427" t="s">
        <v>304</v>
      </c>
      <c r="U650" s="347">
        <v>0.15509999999999999</v>
      </c>
      <c r="W650" s="427" t="s">
        <v>197</v>
      </c>
      <c r="X650" s="347">
        <v>0.1492</v>
      </c>
    </row>
    <row r="651" spans="16:24" ht="15.75" thickBot="1" x14ac:dyDescent="0.3">
      <c r="T651" s="428"/>
      <c r="U651" s="348">
        <v>319</v>
      </c>
      <c r="W651" s="428"/>
      <c r="X651" s="348">
        <v>319</v>
      </c>
    </row>
    <row r="652" spans="16:24" x14ac:dyDescent="0.25">
      <c r="T652" s="427" t="s">
        <v>205</v>
      </c>
      <c r="U652" s="349">
        <v>0.15440000000000001</v>
      </c>
      <c r="W652" s="427" t="s">
        <v>151</v>
      </c>
      <c r="X652" s="349">
        <v>0.1469</v>
      </c>
    </row>
    <row r="653" spans="16:24" ht="15.75" thickBot="1" x14ac:dyDescent="0.3">
      <c r="T653" s="428"/>
      <c r="U653" s="350">
        <v>320</v>
      </c>
      <c r="W653" s="428"/>
      <c r="X653" s="350">
        <v>320</v>
      </c>
    </row>
    <row r="654" spans="16:24" x14ac:dyDescent="0.25">
      <c r="T654" s="427" t="s">
        <v>373</v>
      </c>
      <c r="U654" s="351">
        <v>0.1517</v>
      </c>
      <c r="W654" s="427" t="s">
        <v>57</v>
      </c>
      <c r="X654" s="351">
        <v>0.14580000000000001</v>
      </c>
    </row>
    <row r="655" spans="16:24" ht="15.75" thickBot="1" x14ac:dyDescent="0.3">
      <c r="T655" s="428"/>
      <c r="U655" s="352">
        <v>321</v>
      </c>
      <c r="W655" s="428"/>
      <c r="X655" s="352">
        <v>321</v>
      </c>
    </row>
    <row r="656" spans="16:24" x14ac:dyDescent="0.25">
      <c r="T656" s="427" t="s">
        <v>151</v>
      </c>
      <c r="U656" s="353">
        <v>0.1512</v>
      </c>
      <c r="W656" s="427" t="s">
        <v>238</v>
      </c>
      <c r="X656" s="353">
        <v>0.1452</v>
      </c>
    </row>
    <row r="657" spans="20:24" ht="15.75" thickBot="1" x14ac:dyDescent="0.3">
      <c r="T657" s="428"/>
      <c r="U657" s="354">
        <v>322</v>
      </c>
      <c r="W657" s="428"/>
      <c r="X657" s="354">
        <v>322</v>
      </c>
    </row>
    <row r="658" spans="20:24" x14ac:dyDescent="0.25">
      <c r="T658" s="427" t="s">
        <v>163</v>
      </c>
      <c r="U658" s="355">
        <v>0.1474</v>
      </c>
      <c r="W658" s="427" t="s">
        <v>240</v>
      </c>
      <c r="X658" s="355">
        <v>0.14069999999999999</v>
      </c>
    </row>
    <row r="659" spans="20:24" ht="15.75" thickBot="1" x14ac:dyDescent="0.3">
      <c r="T659" s="428"/>
      <c r="U659" s="356">
        <v>323</v>
      </c>
      <c r="W659" s="428"/>
      <c r="X659" s="356">
        <v>323</v>
      </c>
    </row>
    <row r="660" spans="20:24" x14ac:dyDescent="0.25">
      <c r="T660" s="427" t="s">
        <v>262</v>
      </c>
      <c r="U660" s="357">
        <v>0.1469</v>
      </c>
      <c r="W660" s="427" t="s">
        <v>307</v>
      </c>
      <c r="X660" s="357">
        <v>0.14000000000000001</v>
      </c>
    </row>
    <row r="661" spans="20:24" ht="15.75" thickBot="1" x14ac:dyDescent="0.3">
      <c r="T661" s="428"/>
      <c r="U661" s="358">
        <v>324</v>
      </c>
      <c r="W661" s="428"/>
      <c r="X661" s="358">
        <v>324</v>
      </c>
    </row>
    <row r="662" spans="20:24" x14ac:dyDescent="0.25">
      <c r="T662" s="427" t="s">
        <v>365</v>
      </c>
      <c r="U662" s="359">
        <v>0.14119999999999999</v>
      </c>
      <c r="W662" s="427" t="s">
        <v>140</v>
      </c>
      <c r="X662" s="359">
        <v>0.1366</v>
      </c>
    </row>
    <row r="663" spans="20:24" ht="15.75" thickBot="1" x14ac:dyDescent="0.3">
      <c r="T663" s="428"/>
      <c r="U663" s="360">
        <v>325</v>
      </c>
      <c r="W663" s="428"/>
      <c r="X663" s="360">
        <v>325</v>
      </c>
    </row>
    <row r="664" spans="20:24" ht="15.75" thickBot="1" x14ac:dyDescent="0.3">
      <c r="T664" s="63" t="s">
        <v>23</v>
      </c>
      <c r="U664" s="64" t="s">
        <v>407</v>
      </c>
      <c r="W664" s="63" t="s">
        <v>23</v>
      </c>
      <c r="X664" s="64" t="s">
        <v>407</v>
      </c>
    </row>
    <row r="665" spans="20:24" x14ac:dyDescent="0.25">
      <c r="T665" s="427" t="s">
        <v>306</v>
      </c>
      <c r="U665" s="361">
        <v>0.1391</v>
      </c>
      <c r="W665" s="427" t="s">
        <v>264</v>
      </c>
      <c r="X665" s="361">
        <v>0.13619999999999999</v>
      </c>
    </row>
    <row r="666" spans="20:24" ht="15.75" thickBot="1" x14ac:dyDescent="0.3">
      <c r="T666" s="428"/>
      <c r="U666" s="362">
        <v>326</v>
      </c>
      <c r="W666" s="428"/>
      <c r="X666" s="362">
        <v>326</v>
      </c>
    </row>
    <row r="667" spans="20:24" x14ac:dyDescent="0.25">
      <c r="T667" s="427" t="s">
        <v>285</v>
      </c>
      <c r="U667" s="363">
        <v>0.13880000000000001</v>
      </c>
      <c r="W667" s="427" t="s">
        <v>189</v>
      </c>
      <c r="X667" s="363">
        <v>0.1338</v>
      </c>
    </row>
    <row r="668" spans="20:24" ht="15.75" thickBot="1" x14ac:dyDescent="0.3">
      <c r="T668" s="428"/>
      <c r="U668" s="364">
        <v>327</v>
      </c>
      <c r="W668" s="428"/>
      <c r="X668" s="364">
        <v>327</v>
      </c>
    </row>
    <row r="669" spans="20:24" x14ac:dyDescent="0.25">
      <c r="T669" s="427" t="s">
        <v>141</v>
      </c>
      <c r="U669" s="365">
        <v>0.13500000000000001</v>
      </c>
      <c r="W669" s="427" t="s">
        <v>314</v>
      </c>
      <c r="X669" s="365">
        <v>0.12520000000000001</v>
      </c>
    </row>
    <row r="670" spans="20:24" ht="15.75" thickBot="1" x14ac:dyDescent="0.3">
      <c r="T670" s="428"/>
      <c r="U670" s="366">
        <v>328</v>
      </c>
      <c r="W670" s="428"/>
      <c r="X670" s="366">
        <v>328</v>
      </c>
    </row>
    <row r="671" spans="20:24" x14ac:dyDescent="0.25">
      <c r="T671" s="427" t="s">
        <v>290</v>
      </c>
      <c r="U671" s="367">
        <v>0.13189999999999999</v>
      </c>
      <c r="W671" s="427" t="s">
        <v>372</v>
      </c>
      <c r="X671" s="367">
        <v>0.1239</v>
      </c>
    </row>
    <row r="672" spans="20:24" ht="15.75" thickBot="1" x14ac:dyDescent="0.3">
      <c r="T672" s="428"/>
      <c r="U672" s="368">
        <v>329</v>
      </c>
      <c r="W672" s="428"/>
      <c r="X672" s="368">
        <v>329</v>
      </c>
    </row>
    <row r="673" spans="20:24" x14ac:dyDescent="0.25">
      <c r="T673" s="427" t="s">
        <v>56</v>
      </c>
      <c r="U673" s="369">
        <v>0.12989999999999999</v>
      </c>
      <c r="W673" s="427" t="s">
        <v>304</v>
      </c>
      <c r="X673" s="369">
        <v>0.1229</v>
      </c>
    </row>
    <row r="674" spans="20:24" ht="15.75" thickBot="1" x14ac:dyDescent="0.3">
      <c r="T674" s="428"/>
      <c r="U674" s="370">
        <v>330</v>
      </c>
      <c r="W674" s="428"/>
      <c r="X674" s="370">
        <v>330</v>
      </c>
    </row>
    <row r="675" spans="20:24" x14ac:dyDescent="0.25">
      <c r="T675" s="427" t="s">
        <v>246</v>
      </c>
      <c r="U675" s="371">
        <v>0.128</v>
      </c>
      <c r="W675" s="427" t="s">
        <v>82</v>
      </c>
      <c r="X675" s="371">
        <v>0.12</v>
      </c>
    </row>
    <row r="676" spans="20:24" ht="15.75" thickBot="1" x14ac:dyDescent="0.3">
      <c r="T676" s="428"/>
      <c r="U676" s="372">
        <v>331</v>
      </c>
      <c r="W676" s="428"/>
      <c r="X676" s="372">
        <v>331</v>
      </c>
    </row>
    <row r="677" spans="20:24" x14ac:dyDescent="0.25">
      <c r="T677" s="427" t="s">
        <v>294</v>
      </c>
      <c r="U677" s="373">
        <v>0.12540000000000001</v>
      </c>
      <c r="W677" s="427" t="s">
        <v>298</v>
      </c>
      <c r="X677" s="373">
        <v>0.1133</v>
      </c>
    </row>
    <row r="678" spans="20:24" ht="15.75" thickBot="1" x14ac:dyDescent="0.3">
      <c r="T678" s="428"/>
      <c r="U678" s="374">
        <v>332</v>
      </c>
      <c r="W678" s="428"/>
      <c r="X678" s="374">
        <v>332</v>
      </c>
    </row>
    <row r="679" spans="20:24" x14ac:dyDescent="0.25">
      <c r="T679" s="427" t="s">
        <v>307</v>
      </c>
      <c r="U679" s="375">
        <v>0.11600000000000001</v>
      </c>
      <c r="W679" s="427" t="s">
        <v>162</v>
      </c>
      <c r="X679" s="375">
        <v>0.1125</v>
      </c>
    </row>
    <row r="680" spans="20:24" ht="15.75" thickBot="1" x14ac:dyDescent="0.3">
      <c r="T680" s="428"/>
      <c r="U680" s="376">
        <v>333</v>
      </c>
      <c r="W680" s="428"/>
      <c r="X680" s="376">
        <v>333</v>
      </c>
    </row>
    <row r="681" spans="20:24" x14ac:dyDescent="0.25">
      <c r="T681" s="427" t="s">
        <v>195</v>
      </c>
      <c r="U681" s="377">
        <v>0.1148</v>
      </c>
      <c r="W681" s="427" t="s">
        <v>141</v>
      </c>
      <c r="X681" s="377">
        <v>0.1118</v>
      </c>
    </row>
    <row r="682" spans="20:24" ht="15.75" thickBot="1" x14ac:dyDescent="0.3">
      <c r="T682" s="428"/>
      <c r="U682" s="378">
        <v>334</v>
      </c>
      <c r="W682" s="428"/>
      <c r="X682" s="378">
        <v>334</v>
      </c>
    </row>
    <row r="683" spans="20:24" x14ac:dyDescent="0.25">
      <c r="T683" s="427" t="s">
        <v>77</v>
      </c>
      <c r="U683" s="379">
        <v>0.11269999999999999</v>
      </c>
      <c r="W683" s="427" t="s">
        <v>100</v>
      </c>
      <c r="X683" s="379">
        <v>0.111</v>
      </c>
    </row>
    <row r="684" spans="20:24" ht="15.75" thickBot="1" x14ac:dyDescent="0.3">
      <c r="T684" s="428"/>
      <c r="U684" s="380">
        <v>335</v>
      </c>
      <c r="W684" s="428"/>
      <c r="X684" s="380">
        <v>335</v>
      </c>
    </row>
    <row r="685" spans="20:24" x14ac:dyDescent="0.25">
      <c r="T685" s="427" t="s">
        <v>93</v>
      </c>
      <c r="U685" s="381">
        <v>0.1046</v>
      </c>
      <c r="W685" s="427" t="s">
        <v>306</v>
      </c>
      <c r="X685" s="381">
        <v>0.1047</v>
      </c>
    </row>
    <row r="686" spans="20:24" ht="15.75" thickBot="1" x14ac:dyDescent="0.3">
      <c r="T686" s="428"/>
      <c r="U686" s="382">
        <v>336</v>
      </c>
      <c r="W686" s="428"/>
      <c r="X686" s="382">
        <v>336</v>
      </c>
    </row>
    <row r="687" spans="20:24" x14ac:dyDescent="0.25">
      <c r="T687" s="427" t="s">
        <v>40</v>
      </c>
      <c r="U687" s="383">
        <v>0.10299999999999999</v>
      </c>
      <c r="W687" s="427" t="s">
        <v>56</v>
      </c>
      <c r="X687" s="383">
        <v>9.8799999999999999E-2</v>
      </c>
    </row>
    <row r="688" spans="20:24" ht="15.75" thickBot="1" x14ac:dyDescent="0.3">
      <c r="T688" s="428"/>
      <c r="U688" s="384">
        <v>337</v>
      </c>
      <c r="W688" s="428"/>
      <c r="X688" s="384">
        <v>337</v>
      </c>
    </row>
    <row r="689" spans="20:24" x14ac:dyDescent="0.25">
      <c r="T689" s="427" t="s">
        <v>149</v>
      </c>
      <c r="U689" s="385">
        <v>9.5899999999999999E-2</v>
      </c>
      <c r="W689" s="427" t="s">
        <v>216</v>
      </c>
      <c r="X689" s="385">
        <v>9.7299999999999998E-2</v>
      </c>
    </row>
    <row r="690" spans="20:24" ht="15.75" thickBot="1" x14ac:dyDescent="0.3">
      <c r="T690" s="428"/>
      <c r="U690" s="386">
        <v>338</v>
      </c>
      <c r="W690" s="428"/>
      <c r="X690" s="386">
        <v>338</v>
      </c>
    </row>
    <row r="691" spans="20:24" x14ac:dyDescent="0.25">
      <c r="T691" s="427" t="s">
        <v>209</v>
      </c>
      <c r="U691" s="387">
        <v>9.2200000000000004E-2</v>
      </c>
      <c r="W691" s="427" t="s">
        <v>149</v>
      </c>
      <c r="X691" s="387">
        <v>8.6400000000000005E-2</v>
      </c>
    </row>
    <row r="692" spans="20:24" ht="15.75" thickBot="1" x14ac:dyDescent="0.3">
      <c r="T692" s="428"/>
      <c r="U692" s="388">
        <v>339</v>
      </c>
      <c r="W692" s="428"/>
      <c r="X692" s="388">
        <v>339</v>
      </c>
    </row>
    <row r="693" spans="20:24" x14ac:dyDescent="0.25">
      <c r="T693" s="427" t="s">
        <v>172</v>
      </c>
      <c r="U693" s="389">
        <v>9.1600000000000001E-2</v>
      </c>
      <c r="W693" s="427" t="s">
        <v>77</v>
      </c>
      <c r="X693" s="389">
        <v>8.14E-2</v>
      </c>
    </row>
    <row r="694" spans="20:24" ht="15.75" thickBot="1" x14ac:dyDescent="0.3">
      <c r="T694" s="428"/>
      <c r="U694" s="390">
        <v>340</v>
      </c>
      <c r="W694" s="428"/>
      <c r="X694" s="390">
        <v>340</v>
      </c>
    </row>
    <row r="695" spans="20:24" x14ac:dyDescent="0.25">
      <c r="T695" s="427" t="s">
        <v>100</v>
      </c>
      <c r="U695" s="391">
        <v>8.7900000000000006E-2</v>
      </c>
      <c r="W695" s="427" t="s">
        <v>137</v>
      </c>
      <c r="X695" s="391">
        <v>7.9100000000000004E-2</v>
      </c>
    </row>
    <row r="696" spans="20:24" ht="15.75" thickBot="1" x14ac:dyDescent="0.3">
      <c r="T696" s="428"/>
      <c r="U696" s="392">
        <v>341</v>
      </c>
      <c r="W696" s="428"/>
      <c r="X696" s="392">
        <v>341</v>
      </c>
    </row>
    <row r="697" spans="20:24" x14ac:dyDescent="0.25">
      <c r="T697" s="427" t="s">
        <v>189</v>
      </c>
      <c r="U697" s="393">
        <v>8.6400000000000005E-2</v>
      </c>
      <c r="W697" s="427" t="s">
        <v>180</v>
      </c>
      <c r="X697" s="393">
        <v>7.8700000000000006E-2</v>
      </c>
    </row>
    <row r="698" spans="20:24" ht="15.75" thickBot="1" x14ac:dyDescent="0.3">
      <c r="T698" s="428"/>
      <c r="U698" s="394">
        <v>342</v>
      </c>
      <c r="W698" s="428"/>
      <c r="X698" s="394">
        <v>342</v>
      </c>
    </row>
    <row r="699" spans="20:24" x14ac:dyDescent="0.25">
      <c r="T699" s="427" t="s">
        <v>298</v>
      </c>
      <c r="U699" s="395">
        <v>8.43E-2</v>
      </c>
      <c r="W699" s="427" t="s">
        <v>309</v>
      </c>
      <c r="X699" s="395">
        <v>7.3800000000000004E-2</v>
      </c>
    </row>
    <row r="700" spans="20:24" ht="15.75" thickBot="1" x14ac:dyDescent="0.3">
      <c r="T700" s="428"/>
      <c r="U700" s="396">
        <v>343</v>
      </c>
      <c r="W700" s="428"/>
      <c r="X700" s="396">
        <v>343</v>
      </c>
    </row>
    <row r="701" spans="20:24" x14ac:dyDescent="0.25">
      <c r="T701" s="427" t="s">
        <v>48</v>
      </c>
      <c r="U701" s="397">
        <v>7.4499999999999997E-2</v>
      </c>
      <c r="W701" s="427" t="s">
        <v>120</v>
      </c>
      <c r="X701" s="397">
        <v>7.0699999999999999E-2</v>
      </c>
    </row>
    <row r="702" spans="20:24" ht="15.75" thickBot="1" x14ac:dyDescent="0.3">
      <c r="T702" s="428"/>
      <c r="U702" s="398">
        <v>344</v>
      </c>
      <c r="W702" s="428"/>
      <c r="X702" s="398">
        <v>344</v>
      </c>
    </row>
    <row r="703" spans="20:24" x14ac:dyDescent="0.25">
      <c r="T703" s="427" t="s">
        <v>82</v>
      </c>
      <c r="U703" s="399">
        <v>7.3599999999999999E-2</v>
      </c>
      <c r="W703" s="427" t="s">
        <v>232</v>
      </c>
      <c r="X703" s="399">
        <v>6.2399999999999997E-2</v>
      </c>
    </row>
    <row r="704" spans="20:24" ht="15.75" thickBot="1" x14ac:dyDescent="0.3">
      <c r="T704" s="428"/>
      <c r="U704" s="400">
        <v>345</v>
      </c>
      <c r="W704" s="428"/>
      <c r="X704" s="400">
        <v>345</v>
      </c>
    </row>
    <row r="705" spans="20:24" x14ac:dyDescent="0.25">
      <c r="T705" s="427" t="s">
        <v>120</v>
      </c>
      <c r="U705" s="401">
        <v>6.08E-2</v>
      </c>
      <c r="W705" s="427" t="s">
        <v>209</v>
      </c>
      <c r="X705" s="401">
        <v>5.8999999999999997E-2</v>
      </c>
    </row>
    <row r="706" spans="20:24" ht="15.75" thickBot="1" x14ac:dyDescent="0.3">
      <c r="T706" s="428"/>
      <c r="U706" s="402">
        <v>346</v>
      </c>
      <c r="W706" s="428"/>
      <c r="X706" s="402">
        <v>346</v>
      </c>
    </row>
    <row r="707" spans="20:24" x14ac:dyDescent="0.25">
      <c r="T707" s="427" t="s">
        <v>309</v>
      </c>
      <c r="U707" s="403">
        <v>4.8000000000000001E-2</v>
      </c>
      <c r="W707" s="427" t="s">
        <v>40</v>
      </c>
      <c r="X707" s="403">
        <v>5.3900000000000003E-2</v>
      </c>
    </row>
    <row r="708" spans="20:24" ht="15.75" thickBot="1" x14ac:dyDescent="0.3">
      <c r="T708" s="428"/>
      <c r="U708" s="404">
        <v>347</v>
      </c>
      <c r="W708" s="428"/>
      <c r="X708" s="404">
        <v>347</v>
      </c>
    </row>
    <row r="709" spans="20:24" x14ac:dyDescent="0.25">
      <c r="T709" s="427" t="s">
        <v>39</v>
      </c>
      <c r="U709" s="405">
        <v>4.4499999999999998E-2</v>
      </c>
      <c r="W709" s="427" t="s">
        <v>93</v>
      </c>
      <c r="X709" s="405">
        <v>4.1599999999999998E-2</v>
      </c>
    </row>
    <row r="710" spans="20:24" ht="15.75" thickBot="1" x14ac:dyDescent="0.3">
      <c r="T710" s="428"/>
      <c r="U710" s="406">
        <v>348</v>
      </c>
      <c r="W710" s="428"/>
      <c r="X710" s="406">
        <v>348</v>
      </c>
    </row>
    <row r="711" spans="20:24" x14ac:dyDescent="0.25">
      <c r="T711" s="427" t="s">
        <v>265</v>
      </c>
      <c r="U711" s="407">
        <v>3.7400000000000003E-2</v>
      </c>
      <c r="W711" s="427" t="s">
        <v>48</v>
      </c>
      <c r="X711" s="407">
        <v>3.3000000000000002E-2</v>
      </c>
    </row>
    <row r="712" spans="20:24" ht="15.75" thickBot="1" x14ac:dyDescent="0.3">
      <c r="T712" s="428"/>
      <c r="U712" s="408">
        <v>349</v>
      </c>
      <c r="W712" s="428"/>
      <c r="X712" s="408">
        <v>349</v>
      </c>
    </row>
    <row r="713" spans="20:24" x14ac:dyDescent="0.25">
      <c r="T713" s="427" t="s">
        <v>180</v>
      </c>
      <c r="U713" s="409">
        <v>3.61E-2</v>
      </c>
      <c r="W713" s="427" t="s">
        <v>265</v>
      </c>
      <c r="X713" s="409">
        <v>2.9000000000000001E-2</v>
      </c>
    </row>
    <row r="714" spans="20:24" ht="15.75" thickBot="1" x14ac:dyDescent="0.3">
      <c r="T714" s="428"/>
      <c r="U714" s="410">
        <v>350</v>
      </c>
      <c r="W714" s="428"/>
      <c r="X714" s="410">
        <v>350</v>
      </c>
    </row>
    <row r="715" spans="20:24" x14ac:dyDescent="0.25">
      <c r="T715" s="427" t="s">
        <v>232</v>
      </c>
      <c r="U715" s="411">
        <v>3.5900000000000001E-2</v>
      </c>
      <c r="W715" s="427" t="s">
        <v>39</v>
      </c>
      <c r="X715" s="413">
        <v>1.9900000000000001E-2</v>
      </c>
    </row>
    <row r="716" spans="20:24" ht="15.75" thickBot="1" x14ac:dyDescent="0.3">
      <c r="T716" s="428"/>
      <c r="U716" s="412">
        <v>351</v>
      </c>
      <c r="W716" s="428"/>
      <c r="X716" s="414">
        <v>351</v>
      </c>
    </row>
  </sheetData>
  <sortState xmlns:xlrd2="http://schemas.microsoft.com/office/spreadsheetml/2017/richdata2" ref="O2:Q648">
    <sortCondition ref="O2:O648"/>
  </sortState>
  <mergeCells count="566">
    <mergeCell ref="W715:W716"/>
    <mergeCell ref="W711:W712"/>
    <mergeCell ref="W713:W714"/>
    <mergeCell ref="W707:W708"/>
    <mergeCell ref="W709:W710"/>
    <mergeCell ref="W703:W704"/>
    <mergeCell ref="W705:W706"/>
    <mergeCell ref="W699:W700"/>
    <mergeCell ref="W701:W702"/>
    <mergeCell ref="W695:W696"/>
    <mergeCell ref="W697:W698"/>
    <mergeCell ref="W691:W692"/>
    <mergeCell ref="W693:W694"/>
    <mergeCell ref="W687:W688"/>
    <mergeCell ref="W689:W690"/>
    <mergeCell ref="W683:W684"/>
    <mergeCell ref="W685:W686"/>
    <mergeCell ref="W679:W680"/>
    <mergeCell ref="W681:W682"/>
    <mergeCell ref="W675:W676"/>
    <mergeCell ref="W677:W678"/>
    <mergeCell ref="W671:W672"/>
    <mergeCell ref="W673:W674"/>
    <mergeCell ref="W667:W668"/>
    <mergeCell ref="W669:W670"/>
    <mergeCell ref="W662:W663"/>
    <mergeCell ref="W665:W666"/>
    <mergeCell ref="W658:W659"/>
    <mergeCell ref="W660:W661"/>
    <mergeCell ref="W654:W655"/>
    <mergeCell ref="W656:W657"/>
    <mergeCell ref="W650:W651"/>
    <mergeCell ref="W652:W653"/>
    <mergeCell ref="W646:W647"/>
    <mergeCell ref="W648:W649"/>
    <mergeCell ref="W642:W643"/>
    <mergeCell ref="W644:W645"/>
    <mergeCell ref="W638:W639"/>
    <mergeCell ref="W640:W641"/>
    <mergeCell ref="W634:W635"/>
    <mergeCell ref="W636:W637"/>
    <mergeCell ref="W630:W631"/>
    <mergeCell ref="W632:W633"/>
    <mergeCell ref="W626:W627"/>
    <mergeCell ref="W628:W629"/>
    <mergeCell ref="W622:W623"/>
    <mergeCell ref="W624:W625"/>
    <mergeCell ref="W618:W619"/>
    <mergeCell ref="W620:W621"/>
    <mergeCell ref="W614:W615"/>
    <mergeCell ref="W616:W617"/>
    <mergeCell ref="W609:W610"/>
    <mergeCell ref="W611:W612"/>
    <mergeCell ref="W605:W606"/>
    <mergeCell ref="W607:W608"/>
    <mergeCell ref="W601:W602"/>
    <mergeCell ref="W603:W604"/>
    <mergeCell ref="W597:W598"/>
    <mergeCell ref="W599:W600"/>
    <mergeCell ref="W593:W594"/>
    <mergeCell ref="W595:W596"/>
    <mergeCell ref="W589:W590"/>
    <mergeCell ref="W591:W592"/>
    <mergeCell ref="W585:W586"/>
    <mergeCell ref="W587:W588"/>
    <mergeCell ref="W581:W582"/>
    <mergeCell ref="W583:W584"/>
    <mergeCell ref="W577:W578"/>
    <mergeCell ref="W579:W580"/>
    <mergeCell ref="W573:W574"/>
    <mergeCell ref="W575:W576"/>
    <mergeCell ref="W569:W570"/>
    <mergeCell ref="W571:W572"/>
    <mergeCell ref="W565:W566"/>
    <mergeCell ref="W567:W568"/>
    <mergeCell ref="W560:W561"/>
    <mergeCell ref="W563:W564"/>
    <mergeCell ref="W556:W557"/>
    <mergeCell ref="W558:W559"/>
    <mergeCell ref="W552:W553"/>
    <mergeCell ref="W554:W555"/>
    <mergeCell ref="W548:W549"/>
    <mergeCell ref="W550:W551"/>
    <mergeCell ref="W544:W545"/>
    <mergeCell ref="W546:W547"/>
    <mergeCell ref="W540:W541"/>
    <mergeCell ref="W542:W543"/>
    <mergeCell ref="W536:W537"/>
    <mergeCell ref="W538:W539"/>
    <mergeCell ref="W532:W533"/>
    <mergeCell ref="W534:W535"/>
    <mergeCell ref="W528:W529"/>
    <mergeCell ref="W530:W531"/>
    <mergeCell ref="W524:W525"/>
    <mergeCell ref="W526:W527"/>
    <mergeCell ref="W520:W521"/>
    <mergeCell ref="W522:W523"/>
    <mergeCell ref="W516:W517"/>
    <mergeCell ref="W518:W519"/>
    <mergeCell ref="W512:W513"/>
    <mergeCell ref="W514:W515"/>
    <mergeCell ref="W507:W508"/>
    <mergeCell ref="W509:W510"/>
    <mergeCell ref="W503:W504"/>
    <mergeCell ref="W505:W506"/>
    <mergeCell ref="W499:W500"/>
    <mergeCell ref="W501:W502"/>
    <mergeCell ref="W495:W496"/>
    <mergeCell ref="W497:W498"/>
    <mergeCell ref="W491:W492"/>
    <mergeCell ref="W493:W494"/>
    <mergeCell ref="W487:W488"/>
    <mergeCell ref="W489:W490"/>
    <mergeCell ref="W481:W482"/>
    <mergeCell ref="W483:W484"/>
    <mergeCell ref="W475:W476"/>
    <mergeCell ref="W477:W478"/>
    <mergeCell ref="W471:W472"/>
    <mergeCell ref="W473:W474"/>
    <mergeCell ref="W467:W468"/>
    <mergeCell ref="W469:W470"/>
    <mergeCell ref="W463:W464"/>
    <mergeCell ref="W465:W466"/>
    <mergeCell ref="W458:W459"/>
    <mergeCell ref="W461:W462"/>
    <mergeCell ref="W454:W455"/>
    <mergeCell ref="W456:W457"/>
    <mergeCell ref="W450:W451"/>
    <mergeCell ref="W452:W453"/>
    <mergeCell ref="W446:W447"/>
    <mergeCell ref="W448:W449"/>
    <mergeCell ref="W440:W441"/>
    <mergeCell ref="W444:W445"/>
    <mergeCell ref="W436:W437"/>
    <mergeCell ref="W438:W439"/>
    <mergeCell ref="W432:W433"/>
    <mergeCell ref="W434:W435"/>
    <mergeCell ref="W428:W429"/>
    <mergeCell ref="W430:W431"/>
    <mergeCell ref="W424:W425"/>
    <mergeCell ref="W426:W427"/>
    <mergeCell ref="W418:W419"/>
    <mergeCell ref="W420:W421"/>
    <mergeCell ref="W414:W415"/>
    <mergeCell ref="W416:W417"/>
    <mergeCell ref="W410:W411"/>
    <mergeCell ref="W412:W413"/>
    <mergeCell ref="W405:W406"/>
    <mergeCell ref="W407:W408"/>
    <mergeCell ref="W401:W402"/>
    <mergeCell ref="W403:W404"/>
    <mergeCell ref="W397:W398"/>
    <mergeCell ref="W399:W400"/>
    <mergeCell ref="W393:W394"/>
    <mergeCell ref="W395:W396"/>
    <mergeCell ref="W389:W390"/>
    <mergeCell ref="W391:W392"/>
    <mergeCell ref="W385:W386"/>
    <mergeCell ref="W387:W388"/>
    <mergeCell ref="W381:W382"/>
    <mergeCell ref="W383:W384"/>
    <mergeCell ref="W377:W378"/>
    <mergeCell ref="W379:W380"/>
    <mergeCell ref="W373:W374"/>
    <mergeCell ref="W375:W376"/>
    <mergeCell ref="W369:W370"/>
    <mergeCell ref="W371:W372"/>
    <mergeCell ref="W363:W364"/>
    <mergeCell ref="W367:W368"/>
    <mergeCell ref="W359:W360"/>
    <mergeCell ref="W361:W362"/>
    <mergeCell ref="W354:W355"/>
    <mergeCell ref="W356:W357"/>
    <mergeCell ref="W350:W351"/>
    <mergeCell ref="W352:W353"/>
    <mergeCell ref="W346:W347"/>
    <mergeCell ref="W348:W349"/>
    <mergeCell ref="W342:W343"/>
    <mergeCell ref="W344:W345"/>
    <mergeCell ref="W336:W337"/>
    <mergeCell ref="W338:W339"/>
    <mergeCell ref="W332:W333"/>
    <mergeCell ref="W334:W335"/>
    <mergeCell ref="W328:W329"/>
    <mergeCell ref="W330:W331"/>
    <mergeCell ref="W324:W325"/>
    <mergeCell ref="W326:W327"/>
    <mergeCell ref="W320:W321"/>
    <mergeCell ref="W322:W323"/>
    <mergeCell ref="W316:W317"/>
    <mergeCell ref="W318:W319"/>
    <mergeCell ref="W312:W313"/>
    <mergeCell ref="W314:W315"/>
    <mergeCell ref="W308:W309"/>
    <mergeCell ref="W310:W311"/>
    <mergeCell ref="W303:W304"/>
    <mergeCell ref="W305:W306"/>
    <mergeCell ref="W299:W300"/>
    <mergeCell ref="W291:W292"/>
    <mergeCell ref="W295:W296"/>
    <mergeCell ref="W287:W288"/>
    <mergeCell ref="W289:W290"/>
    <mergeCell ref="W283:W284"/>
    <mergeCell ref="W285:W286"/>
    <mergeCell ref="W279:W280"/>
    <mergeCell ref="W281:W282"/>
    <mergeCell ref="W275:W276"/>
    <mergeCell ref="W277:W278"/>
    <mergeCell ref="W269:W270"/>
    <mergeCell ref="W273:W274"/>
    <mergeCell ref="W265:W266"/>
    <mergeCell ref="W267:W268"/>
    <mergeCell ref="W261:W262"/>
    <mergeCell ref="W263:W264"/>
    <mergeCell ref="W257:W258"/>
    <mergeCell ref="W259:W260"/>
    <mergeCell ref="W250:W251"/>
    <mergeCell ref="W254:W255"/>
    <mergeCell ref="W246:W247"/>
    <mergeCell ref="W248:W249"/>
    <mergeCell ref="W242:W243"/>
    <mergeCell ref="W244:W245"/>
    <mergeCell ref="W238:W239"/>
    <mergeCell ref="W240:W241"/>
    <mergeCell ref="W234:W235"/>
    <mergeCell ref="W236:W237"/>
    <mergeCell ref="W230:W231"/>
    <mergeCell ref="W232:W233"/>
    <mergeCell ref="W226:W227"/>
    <mergeCell ref="W228:W229"/>
    <mergeCell ref="W222:W223"/>
    <mergeCell ref="W224:W225"/>
    <mergeCell ref="W218:W219"/>
    <mergeCell ref="W220:W221"/>
    <mergeCell ref="W214:W215"/>
    <mergeCell ref="W216:W217"/>
    <mergeCell ref="W210:W211"/>
    <mergeCell ref="W212:W213"/>
    <mergeCell ref="W206:W207"/>
    <mergeCell ref="W208:W209"/>
    <mergeCell ref="W195:W196"/>
    <mergeCell ref="W197:W198"/>
    <mergeCell ref="W191:W192"/>
    <mergeCell ref="W193:W194"/>
    <mergeCell ref="W187:W188"/>
    <mergeCell ref="W189:W190"/>
    <mergeCell ref="W183:W184"/>
    <mergeCell ref="W185:W186"/>
    <mergeCell ref="W179:W180"/>
    <mergeCell ref="W181:W182"/>
    <mergeCell ref="W173:W174"/>
    <mergeCell ref="W177:W178"/>
    <mergeCell ref="W169:W170"/>
    <mergeCell ref="W171:W172"/>
    <mergeCell ref="W165:W166"/>
    <mergeCell ref="W167:W168"/>
    <mergeCell ref="W161:W162"/>
    <mergeCell ref="W163:W164"/>
    <mergeCell ref="W159:W160"/>
    <mergeCell ref="W148:W149"/>
    <mergeCell ref="W152:W153"/>
    <mergeCell ref="W144:W145"/>
    <mergeCell ref="W146:W147"/>
    <mergeCell ref="W142:W143"/>
    <mergeCell ref="W134:W135"/>
    <mergeCell ref="W136:W137"/>
    <mergeCell ref="W130:W131"/>
    <mergeCell ref="W132:W133"/>
    <mergeCell ref="W124:W125"/>
    <mergeCell ref="W120:W121"/>
    <mergeCell ref="W122:W123"/>
    <mergeCell ref="W114:W115"/>
    <mergeCell ref="W116:W117"/>
    <mergeCell ref="W108:W109"/>
    <mergeCell ref="W110:W111"/>
    <mergeCell ref="W104:W105"/>
    <mergeCell ref="W106:W107"/>
    <mergeCell ref="W87:W88"/>
    <mergeCell ref="W81:W82"/>
    <mergeCell ref="W83:W84"/>
    <mergeCell ref="W77:W78"/>
    <mergeCell ref="W69:W70"/>
    <mergeCell ref="W65:W66"/>
    <mergeCell ref="T715:T716"/>
    <mergeCell ref="T711:T712"/>
    <mergeCell ref="T713:T714"/>
    <mergeCell ref="T707:T708"/>
    <mergeCell ref="T709:T710"/>
    <mergeCell ref="T703:T704"/>
    <mergeCell ref="T705:T706"/>
    <mergeCell ref="T699:T700"/>
    <mergeCell ref="T701:T702"/>
    <mergeCell ref="T695:T696"/>
    <mergeCell ref="T697:T698"/>
    <mergeCell ref="T691:T692"/>
    <mergeCell ref="T693:T694"/>
    <mergeCell ref="T687:T688"/>
    <mergeCell ref="T689:T690"/>
    <mergeCell ref="T683:T684"/>
    <mergeCell ref="T685:T686"/>
    <mergeCell ref="T679:T680"/>
    <mergeCell ref="T681:T682"/>
    <mergeCell ref="T675:T676"/>
    <mergeCell ref="T677:T678"/>
    <mergeCell ref="T671:T672"/>
    <mergeCell ref="T673:T674"/>
    <mergeCell ref="T667:T668"/>
    <mergeCell ref="T669:T670"/>
    <mergeCell ref="T662:T663"/>
    <mergeCell ref="T665:T666"/>
    <mergeCell ref="T658:T659"/>
    <mergeCell ref="T660:T661"/>
    <mergeCell ref="T654:T655"/>
    <mergeCell ref="T656:T657"/>
    <mergeCell ref="T650:T651"/>
    <mergeCell ref="T652:T653"/>
    <mergeCell ref="T646:T647"/>
    <mergeCell ref="T648:T649"/>
    <mergeCell ref="T642:T643"/>
    <mergeCell ref="T644:T645"/>
    <mergeCell ref="T638:T639"/>
    <mergeCell ref="T640:T641"/>
    <mergeCell ref="T634:T635"/>
    <mergeCell ref="T636:T637"/>
    <mergeCell ref="T630:T631"/>
    <mergeCell ref="T632:T633"/>
    <mergeCell ref="T626:T627"/>
    <mergeCell ref="T628:T629"/>
    <mergeCell ref="T622:T623"/>
    <mergeCell ref="T624:T625"/>
    <mergeCell ref="T618:T619"/>
    <mergeCell ref="T620:T621"/>
    <mergeCell ref="T614:T615"/>
    <mergeCell ref="T616:T617"/>
    <mergeCell ref="T609:T610"/>
    <mergeCell ref="T611:T612"/>
    <mergeCell ref="T605:T606"/>
    <mergeCell ref="T607:T608"/>
    <mergeCell ref="T601:T602"/>
    <mergeCell ref="T603:T604"/>
    <mergeCell ref="T597:T598"/>
    <mergeCell ref="T599:T600"/>
    <mergeCell ref="T593:T594"/>
    <mergeCell ref="T595:T596"/>
    <mergeCell ref="T589:T590"/>
    <mergeCell ref="T591:T592"/>
    <mergeCell ref="T585:T586"/>
    <mergeCell ref="T587:T588"/>
    <mergeCell ref="T581:T582"/>
    <mergeCell ref="T583:T584"/>
    <mergeCell ref="T577:T578"/>
    <mergeCell ref="T579:T580"/>
    <mergeCell ref="T573:T574"/>
    <mergeCell ref="T575:T576"/>
    <mergeCell ref="T569:T570"/>
    <mergeCell ref="T571:T572"/>
    <mergeCell ref="T565:T566"/>
    <mergeCell ref="T567:T568"/>
    <mergeCell ref="T560:T561"/>
    <mergeCell ref="T556:T557"/>
    <mergeCell ref="T558:T559"/>
    <mergeCell ref="T552:T553"/>
    <mergeCell ref="T554:T555"/>
    <mergeCell ref="T548:T549"/>
    <mergeCell ref="T550:T551"/>
    <mergeCell ref="T544:T545"/>
    <mergeCell ref="T546:T547"/>
    <mergeCell ref="T540:T541"/>
    <mergeCell ref="T542:T543"/>
    <mergeCell ref="T536:T537"/>
    <mergeCell ref="T538:T539"/>
    <mergeCell ref="T532:T533"/>
    <mergeCell ref="T534:T535"/>
    <mergeCell ref="T528:T529"/>
    <mergeCell ref="T530:T531"/>
    <mergeCell ref="T524:T525"/>
    <mergeCell ref="T526:T527"/>
    <mergeCell ref="T520:T521"/>
    <mergeCell ref="T522:T523"/>
    <mergeCell ref="T516:T517"/>
    <mergeCell ref="T518:T519"/>
    <mergeCell ref="T512:T513"/>
    <mergeCell ref="T514:T515"/>
    <mergeCell ref="T507:T508"/>
    <mergeCell ref="T509:T510"/>
    <mergeCell ref="T503:T504"/>
    <mergeCell ref="T505:T506"/>
    <mergeCell ref="T499:T500"/>
    <mergeCell ref="T501:T502"/>
    <mergeCell ref="T495:T496"/>
    <mergeCell ref="T497:T498"/>
    <mergeCell ref="T491:T492"/>
    <mergeCell ref="T493:T494"/>
    <mergeCell ref="T487:T488"/>
    <mergeCell ref="T489:T490"/>
    <mergeCell ref="T483:T484"/>
    <mergeCell ref="T485:T486"/>
    <mergeCell ref="T479:T480"/>
    <mergeCell ref="T475:T476"/>
    <mergeCell ref="T477:T478"/>
    <mergeCell ref="T471:T472"/>
    <mergeCell ref="T473:T474"/>
    <mergeCell ref="T467:T468"/>
    <mergeCell ref="T469:T470"/>
    <mergeCell ref="T463:T464"/>
    <mergeCell ref="T465:T466"/>
    <mergeCell ref="T458:T459"/>
    <mergeCell ref="T461:T462"/>
    <mergeCell ref="T454:T455"/>
    <mergeCell ref="T456:T457"/>
    <mergeCell ref="T450:T451"/>
    <mergeCell ref="T452:T453"/>
    <mergeCell ref="T446:T447"/>
    <mergeCell ref="T448:T449"/>
    <mergeCell ref="T442:T443"/>
    <mergeCell ref="T444:T445"/>
    <mergeCell ref="T438:T439"/>
    <mergeCell ref="T440:T441"/>
    <mergeCell ref="T434:T435"/>
    <mergeCell ref="T436:T437"/>
    <mergeCell ref="T430:T431"/>
    <mergeCell ref="T432:T433"/>
    <mergeCell ref="T426:T427"/>
    <mergeCell ref="T428:T429"/>
    <mergeCell ref="T422:T423"/>
    <mergeCell ref="T424:T425"/>
    <mergeCell ref="T418:T419"/>
    <mergeCell ref="T420:T421"/>
    <mergeCell ref="T414:T415"/>
    <mergeCell ref="T416:T417"/>
    <mergeCell ref="T410:T411"/>
    <mergeCell ref="T412:T413"/>
    <mergeCell ref="T405:T406"/>
    <mergeCell ref="T407:T408"/>
    <mergeCell ref="T401:T402"/>
    <mergeCell ref="T403:T404"/>
    <mergeCell ref="T399:T400"/>
    <mergeCell ref="T393:T394"/>
    <mergeCell ref="T395:T396"/>
    <mergeCell ref="T389:T390"/>
    <mergeCell ref="T391:T392"/>
    <mergeCell ref="T385:T386"/>
    <mergeCell ref="T381:T382"/>
    <mergeCell ref="T377:T378"/>
    <mergeCell ref="T379:T380"/>
    <mergeCell ref="T373:T374"/>
    <mergeCell ref="T375:T376"/>
    <mergeCell ref="T369:T370"/>
    <mergeCell ref="T367:T368"/>
    <mergeCell ref="T361:T362"/>
    <mergeCell ref="T363:T364"/>
    <mergeCell ref="T356:T357"/>
    <mergeCell ref="T359:T360"/>
    <mergeCell ref="T352:T353"/>
    <mergeCell ref="T354:T355"/>
    <mergeCell ref="T348:T349"/>
    <mergeCell ref="T350:T351"/>
    <mergeCell ref="T344:T345"/>
    <mergeCell ref="T346:T347"/>
    <mergeCell ref="T342:T343"/>
    <mergeCell ref="T336:T337"/>
    <mergeCell ref="T338:T339"/>
    <mergeCell ref="T334:T335"/>
    <mergeCell ref="T328:T329"/>
    <mergeCell ref="T330:T331"/>
    <mergeCell ref="T326:T327"/>
    <mergeCell ref="T320:T321"/>
    <mergeCell ref="T322:T323"/>
    <mergeCell ref="T316:T317"/>
    <mergeCell ref="T318:T319"/>
    <mergeCell ref="T312:T313"/>
    <mergeCell ref="T308:T309"/>
    <mergeCell ref="T303:T304"/>
    <mergeCell ref="T305:T306"/>
    <mergeCell ref="T299:T300"/>
    <mergeCell ref="T301:T302"/>
    <mergeCell ref="T295:T296"/>
    <mergeCell ref="T297:T298"/>
    <mergeCell ref="T291:T292"/>
    <mergeCell ref="T293:T294"/>
    <mergeCell ref="T289:T290"/>
    <mergeCell ref="T283:T284"/>
    <mergeCell ref="T285:T286"/>
    <mergeCell ref="T279:T280"/>
    <mergeCell ref="T281:T282"/>
    <mergeCell ref="T275:T276"/>
    <mergeCell ref="T277:T278"/>
    <mergeCell ref="T271:T272"/>
    <mergeCell ref="T273:T274"/>
    <mergeCell ref="T267:T268"/>
    <mergeCell ref="T269:T270"/>
    <mergeCell ref="T263:T264"/>
    <mergeCell ref="T265:T266"/>
    <mergeCell ref="T259:T260"/>
    <mergeCell ref="T261:T262"/>
    <mergeCell ref="T254:T255"/>
    <mergeCell ref="T257:T258"/>
    <mergeCell ref="T250:T251"/>
    <mergeCell ref="T252:T253"/>
    <mergeCell ref="T246:T247"/>
    <mergeCell ref="T248:T249"/>
    <mergeCell ref="T242:T243"/>
    <mergeCell ref="T244:T245"/>
    <mergeCell ref="T238:T239"/>
    <mergeCell ref="T240:T241"/>
    <mergeCell ref="T234:T235"/>
    <mergeCell ref="T230:T231"/>
    <mergeCell ref="T232:T233"/>
    <mergeCell ref="T226:T227"/>
    <mergeCell ref="T228:T229"/>
    <mergeCell ref="T222:T223"/>
    <mergeCell ref="T224:T225"/>
    <mergeCell ref="T218:T219"/>
    <mergeCell ref="T220:T221"/>
    <mergeCell ref="T214:T215"/>
    <mergeCell ref="T216:T217"/>
    <mergeCell ref="T210:T211"/>
    <mergeCell ref="T212:T213"/>
    <mergeCell ref="T206:T207"/>
    <mergeCell ref="T208:T209"/>
    <mergeCell ref="T201:T202"/>
    <mergeCell ref="T203:T204"/>
    <mergeCell ref="T197:T198"/>
    <mergeCell ref="T199:T200"/>
    <mergeCell ref="T193:T194"/>
    <mergeCell ref="T195:T196"/>
    <mergeCell ref="T189:T190"/>
    <mergeCell ref="T191:T192"/>
    <mergeCell ref="T185:T186"/>
    <mergeCell ref="T187:T188"/>
    <mergeCell ref="T181:T182"/>
    <mergeCell ref="T183:T184"/>
    <mergeCell ref="T177:T178"/>
    <mergeCell ref="T173:T174"/>
    <mergeCell ref="T175:T176"/>
    <mergeCell ref="T171:T172"/>
    <mergeCell ref="T165:T166"/>
    <mergeCell ref="T167:T168"/>
    <mergeCell ref="T161:T162"/>
    <mergeCell ref="T159:T160"/>
    <mergeCell ref="T152:T153"/>
    <mergeCell ref="T155:T156"/>
    <mergeCell ref="T144:T145"/>
    <mergeCell ref="T146:T147"/>
    <mergeCell ref="T140:T141"/>
    <mergeCell ref="T142:T143"/>
    <mergeCell ref="T136:T137"/>
    <mergeCell ref="T138:T139"/>
    <mergeCell ref="T134:T135"/>
    <mergeCell ref="T130:T131"/>
    <mergeCell ref="T126:T127"/>
    <mergeCell ref="T91:T92"/>
    <mergeCell ref="T87:T88"/>
    <mergeCell ref="T85:T86"/>
    <mergeCell ref="T75:T76"/>
    <mergeCell ref="T61:T62"/>
    <mergeCell ref="T44:T45"/>
    <mergeCell ref="T120:T121"/>
    <mergeCell ref="T122:T123"/>
    <mergeCell ref="T112:T113"/>
    <mergeCell ref="T114:T115"/>
    <mergeCell ref="T108:T109"/>
    <mergeCell ref="T106:T107"/>
    <mergeCell ref="T101:T102"/>
    <mergeCell ref="T95:T96"/>
    <mergeCell ref="T97:T98"/>
  </mergeCells>
  <hyperlinks>
    <hyperlink ref="T2" r:id="rId1" display="https://barttorvik.com/team.php?team=North+Carolina&amp;year=2017" xr:uid="{E413B8CE-FA80-408D-8AD5-6EFCE118AD61}"/>
    <hyperlink ref="T3" r:id="rId2" display="https://barttorvik.com/team.php?team=North+Carolina&amp;year=2017" xr:uid="{F6796F3C-858D-454C-A7CF-131E1F83503D}"/>
    <hyperlink ref="T4" r:id="rId3" display="https://barttorvik.com/team.php?team=Wichita+St.&amp;year=2017" xr:uid="{7BBBFAE0-CCD8-4378-995B-861A2C466BE5}"/>
    <hyperlink ref="T5" r:id="rId4" display="https://barttorvik.com/team.php?team=Wichita+St.&amp;year=2017" xr:uid="{BEB80810-ADF0-4EDE-90F1-12AD06787EDF}"/>
    <hyperlink ref="T6" r:id="rId5" display="https://barttorvik.com/team.php?team=Gonzaga&amp;year=2017" xr:uid="{F6B85B76-5390-441A-AF25-9BFB7F7D3CBE}"/>
    <hyperlink ref="T7" r:id="rId6" display="https://barttorvik.com/team.php?team=Gonzaga&amp;year=2017" xr:uid="{B5F6C01D-AD67-456D-B25B-17A54D4AF086}"/>
    <hyperlink ref="T8" r:id="rId7" display="https://barttorvik.com/team.php?team=Virginia&amp;year=2017" xr:uid="{707837FF-1B95-4DA5-B768-9B8096771C45}"/>
    <hyperlink ref="T9" r:id="rId8" display="https://barttorvik.com/team.php?team=Virginia&amp;year=2017" xr:uid="{CDE903D7-FAA4-4229-AE5C-27DFF8C1A5C1}"/>
    <hyperlink ref="T10" r:id="rId9" display="https://barttorvik.com/team.php?team=West+Virginia&amp;year=2017" xr:uid="{AE8ECABA-5580-488A-8956-3E4EC7534A5B}"/>
    <hyperlink ref="T11" r:id="rId10" display="https://barttorvik.com/team.php?team=West+Virginia&amp;year=2017" xr:uid="{FCFA62D5-A8DD-48AE-9D98-51419569644A}"/>
    <hyperlink ref="T12" r:id="rId11" display="https://barttorvik.com/team.php?team=SMU&amp;year=2017" xr:uid="{0C8593E1-5C3C-45E6-8699-0C94F4C0249E}"/>
    <hyperlink ref="T13" r:id="rId12" display="https://barttorvik.com/team.php?team=SMU&amp;year=2017" xr:uid="{D8C58FBF-8E70-4714-8F52-0D178CFEF962}"/>
    <hyperlink ref="T14" r:id="rId13" display="https://barttorvik.com/team.php?team=Florida+St.&amp;year=2017" xr:uid="{267654D7-345C-4A4F-AEAE-4A5F6447FEB9}"/>
    <hyperlink ref="T15" r:id="rId14" display="https://barttorvik.com/team.php?team=Florida+St.&amp;year=2017" xr:uid="{E9F8879A-FEC5-4EC5-A8A0-1353795FB674}"/>
    <hyperlink ref="T16" r:id="rId15" display="https://barttorvik.com/team.php?team=Purdue&amp;year=2017" xr:uid="{61CEF1B9-19A6-41C0-B88B-67626F8360EF}"/>
    <hyperlink ref="T17" r:id="rId16" display="https://barttorvik.com/team.php?team=Purdue&amp;year=2017" xr:uid="{D0D88F1A-67AF-4FE3-B36A-ED284C56E1FF}"/>
    <hyperlink ref="T18" r:id="rId17" display="https://barttorvik.com/team.php?team=Villanova&amp;year=2017" xr:uid="{6C5099E8-9A37-446E-BEF9-1CE451E19709}"/>
    <hyperlink ref="T19" r:id="rId18" display="https://barttorvik.com/team.php?team=Villanova&amp;year=2017" xr:uid="{FC33E89A-7053-4C6B-AF75-D2C91D521C2E}"/>
    <hyperlink ref="T20" r:id="rId19" display="https://barttorvik.com/team.php?team=Florida&amp;year=2017" xr:uid="{A5D9ADC9-A211-4B32-BD69-350357AB3951}"/>
    <hyperlink ref="T21" r:id="rId20" display="https://barttorvik.com/team.php?team=Florida&amp;year=2017" xr:uid="{5A0D7025-7242-41C5-BFD3-C06BF3F66C2A}"/>
    <hyperlink ref="T22" r:id="rId21" display="https://barttorvik.com/team.php?team=Kentucky&amp;year=2017" xr:uid="{77577DA7-B797-4D88-9892-08C94C960324}"/>
    <hyperlink ref="T23" r:id="rId22" display="https://barttorvik.com/team.php?team=Kentucky&amp;year=2017" xr:uid="{8378A465-DE65-4130-ACB7-EAB26E97D9AD}"/>
    <hyperlink ref="T24" r:id="rId23" display="https://barttorvik.com/team.php?team=Oregon&amp;year=2017" xr:uid="{B82EBAFC-47FC-4AB2-8646-66322C0717F4}"/>
    <hyperlink ref="T25" r:id="rId24" display="https://barttorvik.com/team.php?team=Oregon&amp;year=2017" xr:uid="{E6148B98-1C45-4BED-8D50-34466D50EC40}"/>
    <hyperlink ref="T26" r:id="rId25" display="https://barttorvik.com/team.php?team=Louisville&amp;year=2017" xr:uid="{CC2C00CB-B2E4-4B28-88A9-182FB8EFBF37}"/>
    <hyperlink ref="T27" r:id="rId26" display="https://barttorvik.com/team.php?team=Louisville&amp;year=2017" xr:uid="{C308EF8E-02BE-4DDC-AE0C-E0B9A0C042AA}"/>
    <hyperlink ref="T28" r:id="rId27" display="https://barttorvik.com/team.php?team=Duke&amp;year=2017" xr:uid="{140B124C-3625-4B7F-9DC1-CA9F6131F967}"/>
    <hyperlink ref="T29" r:id="rId28" display="https://barttorvik.com/team.php?team=Duke&amp;year=2017" xr:uid="{97DD4E53-23B0-4911-99A7-F588A2C21C5A}"/>
    <hyperlink ref="T30" r:id="rId29" display="https://barttorvik.com/team.php?team=Kansas&amp;year=2017" xr:uid="{CD255CE5-5B68-49CB-993A-111AF1DD4E11}"/>
    <hyperlink ref="T31" r:id="rId30" display="https://barttorvik.com/team.php?team=Kansas&amp;year=2017" xr:uid="{05113B4B-BD46-4596-9F5C-4DA9E1D14BCF}"/>
    <hyperlink ref="T32" r:id="rId31" display="https://barttorvik.com/team.php?team=Wisconsin&amp;year=2017" xr:uid="{A1FF97E5-1620-4CC5-A292-3F2511BC2CF1}"/>
    <hyperlink ref="T33" r:id="rId32" display="https://barttorvik.com/team.php?team=Wisconsin&amp;year=2017" xr:uid="{9C30D92A-80B8-441F-94AC-1B5FC7BB15EA}"/>
    <hyperlink ref="T34" r:id="rId33" display="https://barttorvik.com/team.php?team=Cincinnati&amp;year=2017" xr:uid="{D08238C5-A59D-4C46-A5D9-7DB38C53939C}"/>
    <hyperlink ref="T35" r:id="rId34" display="https://barttorvik.com/team.php?team=Cincinnati&amp;year=2017" xr:uid="{1890C639-FD77-48B6-94A9-8A5C4CF5BE0B}"/>
    <hyperlink ref="T36" r:id="rId35" display="https://barttorvik.com/team.php?team=Baylor&amp;year=2017" xr:uid="{F6FA5D17-ABB6-47E4-A62E-0F16862D33CF}"/>
    <hyperlink ref="T37" r:id="rId36" display="https://barttorvik.com/team.php?team=Baylor&amp;year=2017" xr:uid="{048786EB-95DE-4DA4-96E0-0BBF3F982CCC}"/>
    <hyperlink ref="T38" r:id="rId37" display="https://barttorvik.com/team.php?team=Iowa+St.&amp;year=2017" xr:uid="{E69A16F3-4AD9-4FF0-8BD6-79ECC594F1D2}"/>
    <hyperlink ref="T39" r:id="rId38" display="https://barttorvik.com/team.php?team=Iowa+St.&amp;year=2017" xr:uid="{5CC1A7EF-EAED-4EDC-8B6A-09E825426DC5}"/>
    <hyperlink ref="T40" r:id="rId39" display="https://barttorvik.com/team.php?team=South+Carolina&amp;year=2017" xr:uid="{1D8C1869-63B5-4236-B591-B526E347FFAC}"/>
    <hyperlink ref="T41" r:id="rId40" display="https://barttorvik.com/team.php?team=South+Carolina&amp;year=2017" xr:uid="{45222940-FB5A-4D6F-BADB-BE5F4C145073}"/>
    <hyperlink ref="T42" r:id="rId41" display="https://barttorvik.com/team.php?team=Wake+Forest&amp;year=2017" xr:uid="{1B2D4310-B942-42FD-BBB2-855F5089F5E6}"/>
    <hyperlink ref="T43" r:id="rId42" display="https://barttorvik.com/team.php?team=Wake+Forest&amp;year=2017" xr:uid="{C2A8BFEF-4B16-4656-8CEA-69016864488F}"/>
    <hyperlink ref="T44" r:id="rId43" display="https://barttorvik.com/team.php?team=Syracuse&amp;year=2017" xr:uid="{E9F2A191-AD1B-49CD-9A5A-991C3662D5D6}"/>
    <hyperlink ref="T46" r:id="rId44" display="https://barttorvik.com/team.php?team=Notre+Dame&amp;year=2017" xr:uid="{DF5AD55B-1CBE-4CCB-918A-88674BA2378C}"/>
    <hyperlink ref="T47" r:id="rId45" display="https://barttorvik.com/team.php?team=Notre+Dame&amp;year=2017" xr:uid="{4BEF118C-778E-4B54-AEAE-6C28072C83FF}"/>
    <hyperlink ref="T48" r:id="rId46" display="https://barttorvik.com/team.php?team=UCLA&amp;year=2017" xr:uid="{5B7266B3-5232-4138-92D5-6D056C73E70A}"/>
    <hyperlink ref="T49" r:id="rId47" display="https://barttorvik.com/team.php?team=UCLA&amp;year=2017" xr:uid="{9CF4BB60-0F80-46C7-9984-98DE5B694C82}"/>
    <hyperlink ref="T50" r:id="rId48" display="https://barttorvik.com/team.php?team=Butler&amp;year=2017" xr:uid="{2003F0EC-708A-422B-A337-562263E78C0A}"/>
    <hyperlink ref="T51" r:id="rId49" display="https://barttorvik.com/team.php?team=Butler&amp;year=2017" xr:uid="{56157EF6-9BEB-4F27-8EDA-C759AFCF7E13}"/>
    <hyperlink ref="U52" r:id="rId50" display="https://barttorvik.com/trank.php?&amp;begin=20161101&amp;end=20170501&amp;conlimit=All&amp;year=2017&amp;top=0&amp;venue=H&amp;type=All&amp;mingames=0&amp;quad=5&amp;rpi=" xr:uid="{E7A14854-F960-42C0-BA64-447BF715A4D0}"/>
    <hyperlink ref="T53" r:id="rId51" display="https://barttorvik.com/team.php?team=Marquette&amp;year=2017" xr:uid="{3E89CA1F-70AB-4623-BC7A-2EC725E62388}"/>
    <hyperlink ref="T54" r:id="rId52" display="https://barttorvik.com/team.php?team=Marquette&amp;year=2017" xr:uid="{3C3B043B-DE7F-4F98-AC84-7F2CEEF0BD6A}"/>
    <hyperlink ref="T55" r:id="rId53" display="https://barttorvik.com/team.php?team=Michigan&amp;year=2017" xr:uid="{7269F995-3F8E-4E31-9AFB-886F9CC3728A}"/>
    <hyperlink ref="T56" r:id="rId54" display="https://barttorvik.com/team.php?team=Michigan&amp;year=2017" xr:uid="{780040AF-5FE4-4FC9-BBA3-656647EEC6CA}"/>
    <hyperlink ref="T57" r:id="rId55" display="https://barttorvik.com/team.php?team=Arizona&amp;year=2017" xr:uid="{106B865C-86FF-4C43-8C5D-60B4D0FC9B8A}"/>
    <hyperlink ref="T58" r:id="rId56" display="https://barttorvik.com/team.php?team=Arizona&amp;year=2017" xr:uid="{89D6F5CA-AC0A-4062-A095-3415D716BA5F}"/>
    <hyperlink ref="T59" r:id="rId57" display="https://barttorvik.com/team.php?team=Xavier&amp;year=2017" xr:uid="{8C97D087-B177-41D0-BBB6-40CF608376A3}"/>
    <hyperlink ref="T60" r:id="rId58" display="https://barttorvik.com/team.php?team=Xavier&amp;year=2017" xr:uid="{4AD89C2A-7DB3-4529-BEED-599396D58F7B}"/>
    <hyperlink ref="T61" r:id="rId59" display="https://barttorvik.com/team.php?team=Indiana&amp;year=2017" xr:uid="{712046D5-1A42-4395-AEAD-6684861F36DC}"/>
    <hyperlink ref="T63" r:id="rId60" display="https://barttorvik.com/team.php?team=Miami+FL&amp;year=2017" xr:uid="{790A33EB-A85E-464B-811C-0934C0F6C263}"/>
    <hyperlink ref="T64" r:id="rId61" display="https://barttorvik.com/team.php?team=Miami+FL&amp;year=2017" xr:uid="{12635535-BA43-4206-AB97-C4466C98CC2C}"/>
    <hyperlink ref="T65" r:id="rId62" display="https://barttorvik.com/team.php?team=Creighton&amp;year=2017" xr:uid="{8D4596A9-C219-4A2C-8CBC-A1A264F44E29}"/>
    <hyperlink ref="T66" r:id="rId63" display="https://barttorvik.com/team.php?team=Creighton&amp;year=2017" xr:uid="{6834338A-F006-40A6-8404-2F4E958703E9}"/>
    <hyperlink ref="T67" r:id="rId64" display="https://barttorvik.com/team.php?team=Oklahoma+St.&amp;year=2017" xr:uid="{F9D48FE0-86BC-41C9-BA4D-ED7DBB819ECE}"/>
    <hyperlink ref="T68" r:id="rId65" display="https://barttorvik.com/team.php?team=Oklahoma+St.&amp;year=2017" xr:uid="{33C6043C-2863-41B8-8552-8A4F5245199D}"/>
    <hyperlink ref="T69" r:id="rId66" display="https://barttorvik.com/team.php?team=Saint+Mary%27s&amp;year=2017" xr:uid="{95FDE817-7D53-4350-8809-0E589A58652E}"/>
    <hyperlink ref="T70" r:id="rId67" display="https://barttorvik.com/team.php?team=Saint+Mary%27s&amp;year=2017" xr:uid="{F824E3D0-1B80-4AE8-BAFE-0A86113EC822}"/>
    <hyperlink ref="T71" r:id="rId68" display="https://barttorvik.com/team.php?team=Michigan+St.&amp;year=2017" xr:uid="{D377347E-138B-4181-A030-3B221C67F9A3}"/>
    <hyperlink ref="T72" r:id="rId69" display="https://barttorvik.com/team.php?team=Michigan+St.&amp;year=2017" xr:uid="{7527AFCA-029A-4241-9927-5CA36BC10064}"/>
    <hyperlink ref="T73" r:id="rId70" display="https://barttorvik.com/team.php?team=Dayton&amp;year=2017" xr:uid="{5B666E71-9B17-4E68-ADFE-F38C8B5B46F6}"/>
    <hyperlink ref="T74" r:id="rId71" display="https://barttorvik.com/team.php?team=Dayton&amp;year=2017" xr:uid="{5ACC3A02-B252-43B7-8166-DC8A3BA266AB}"/>
    <hyperlink ref="T75" r:id="rId72" display="https://barttorvik.com/team.php?team=Clemson&amp;year=2017" xr:uid="{8334A128-D8C9-43B2-8B49-DA1AD8C0DD1C}"/>
    <hyperlink ref="T77" r:id="rId73" display="https://barttorvik.com/team.php?team=Minnesota&amp;year=2017" xr:uid="{E023E947-ECBD-47AE-B122-71953931FD9D}"/>
    <hyperlink ref="T78" r:id="rId74" display="https://barttorvik.com/team.php?team=Minnesota&amp;year=2017" xr:uid="{893C5116-EBA9-473C-A741-7BD8231D785B}"/>
    <hyperlink ref="T79" r:id="rId75" display="https://barttorvik.com/team.php?team=Kansas+St.&amp;year=2017" xr:uid="{0BFEF8F0-FFA8-4DF1-9FF0-B355B303B672}"/>
    <hyperlink ref="T80" r:id="rId76" display="https://barttorvik.com/team.php?team=Kansas+St.&amp;year=2017" xr:uid="{74359C5F-FA44-41B0-890F-AB26A93EC8EE}"/>
    <hyperlink ref="T81" r:id="rId77" display="https://barttorvik.com/team.php?team=Vanderbilt&amp;year=2017" xr:uid="{2DA8BB16-7979-410D-8004-5AD51934CB09}"/>
    <hyperlink ref="T82" r:id="rId78" display="https://barttorvik.com/team.php?team=Vanderbilt&amp;year=2017" xr:uid="{230E40FE-7218-4EF8-9B72-5FDF99FCDBA6}"/>
    <hyperlink ref="T83" r:id="rId79" display="https://barttorvik.com/team.php?team=VCU&amp;year=2017" xr:uid="{A408483C-75C3-49FD-B975-24B2716262C2}"/>
    <hyperlink ref="T84" r:id="rId80" display="https://barttorvik.com/team.php?team=VCU&amp;year=2017" xr:uid="{564687FA-4EA6-4DF0-AFDC-9384B206DD55}"/>
    <hyperlink ref="T85" r:id="rId81" display="https://barttorvik.com/team.php?team=Texas+Tech&amp;year=2017" xr:uid="{EAC1B718-85C1-44B2-8D06-2FD71CECD440}"/>
    <hyperlink ref="T87" r:id="rId82" display="https://barttorvik.com/team.php?team=TCU&amp;year=2017" xr:uid="{BE05C854-F4D6-483C-BF94-3360096D1AC4}"/>
    <hyperlink ref="T89" r:id="rId83" display="https://barttorvik.com/team.php?team=Northwestern&amp;year=2017" xr:uid="{CB67E522-6E85-4631-BBC8-8ADC9C4A08A4}"/>
    <hyperlink ref="T90" r:id="rId84" display="https://barttorvik.com/team.php?team=Northwestern&amp;year=2017" xr:uid="{3EAE41E1-1084-41D6-9DAC-73E5379CC441}"/>
    <hyperlink ref="T91" r:id="rId85" display="https://barttorvik.com/team.php?team=UCF&amp;year=2017" xr:uid="{50379968-352E-4E1B-B6CE-B12862599F37}"/>
    <hyperlink ref="T93" r:id="rId86" display="https://barttorvik.com/team.php?team=Virginia+Tech&amp;year=2017" xr:uid="{DD3A9D2D-B71A-4C53-B61B-BF9B6F3D65D9}"/>
    <hyperlink ref="T94" r:id="rId87" display="https://barttorvik.com/team.php?team=Virginia+Tech&amp;year=2017" xr:uid="{F5783678-DDDB-44C5-ABB4-6B87834E50B3}"/>
    <hyperlink ref="T95" r:id="rId88" display="https://barttorvik.com/team.php?team=Utah&amp;year=2017" xr:uid="{9AC8DF42-F172-454C-B668-7CB209E8A86C}"/>
    <hyperlink ref="T97" r:id="rId89" display="https://barttorvik.com/team.php?team=California&amp;year=2017" xr:uid="{8EB36AFA-4FB4-4F09-9328-9EC0B28CEB0F}"/>
    <hyperlink ref="T99" r:id="rId90" display="https://barttorvik.com/team.php?team=Providence&amp;year=2017" xr:uid="{CB31F498-3881-4FA6-8B74-C258E8D7F719}"/>
    <hyperlink ref="T100" r:id="rId91" display="https://barttorvik.com/team.php?team=Providence&amp;year=2017" xr:uid="{83C95AF0-4878-4113-8B75-346FCA5FF30A}"/>
    <hyperlink ref="T101" r:id="rId92" display="https://barttorvik.com/team.php?team=Illinois+St.&amp;year=2017" xr:uid="{487F7531-E175-487E-8AC4-A07AE7F23603}"/>
    <hyperlink ref="U103" r:id="rId93" display="https://barttorvik.com/trank.php?&amp;begin=20161101&amp;end=20170501&amp;conlimit=All&amp;year=2017&amp;top=0&amp;venue=H&amp;type=All&amp;mingames=0&amp;quad=5&amp;rpi=" xr:uid="{3CEC303A-7694-45A2-9208-BE262C2EDEF0}"/>
    <hyperlink ref="T104" r:id="rId94" display="https://barttorvik.com/team.php?team=Arkansas&amp;year=2017" xr:uid="{62D420C9-B459-4604-BDE5-4890514D6BD7}"/>
    <hyperlink ref="T105" r:id="rId95" display="https://barttorvik.com/team.php?team=Arkansas&amp;year=2017" xr:uid="{FFB0AD96-66AE-468A-93C8-24017CA736A5}"/>
    <hyperlink ref="T106" r:id="rId96" display="https://barttorvik.com/team.php?team=Ohio+St.&amp;year=2017" xr:uid="{1B59808F-402F-4970-9396-03B46FCADF09}"/>
    <hyperlink ref="T108" r:id="rId97" display="https://barttorvik.com/team.php?team=Houston&amp;year=2017" xr:uid="{AE9C6F51-C3EB-49B3-8BE9-A38D4D071FFA}"/>
    <hyperlink ref="T110" r:id="rId98" display="https://barttorvik.com/team.php?team=UNC+Wilmington&amp;year=2017" xr:uid="{DFCCC792-EB50-4825-8C3D-950301CFFDD6}"/>
    <hyperlink ref="T111" r:id="rId99" display="https://barttorvik.com/team.php?team=UNC+Wilmington&amp;year=2017" xr:uid="{6B3C5EF9-DAF8-4CC5-96CF-A434DAB07956}"/>
    <hyperlink ref="T112" r:id="rId100" display="https://barttorvik.com/team.php?team=Texas+A%26M&amp;year=2017" xr:uid="{49AB9535-3269-4D41-8182-927E49FD716F}"/>
    <hyperlink ref="T114" r:id="rId101" display="https://barttorvik.com/team.php?team=Illinois&amp;year=2017" xr:uid="{B750A7D2-9661-4E26-9201-9CC5709FDDB2}"/>
    <hyperlink ref="T116" r:id="rId102" display="https://barttorvik.com/team.php?team=Seton+Hall&amp;year=2017" xr:uid="{B4923CE5-CBA9-43CB-A51B-AF4995E10CFD}"/>
    <hyperlink ref="T117" r:id="rId103" display="https://barttorvik.com/team.php?team=Seton+Hall&amp;year=2017" xr:uid="{C76715C4-BABC-4D50-BE84-FC3E2B3C7731}"/>
    <hyperlink ref="T118" r:id="rId104" display="https://barttorvik.com/team.php?team=USC&amp;year=2017" xr:uid="{FA0658A6-A1B3-4CE6-8DA6-AA056F0465D0}"/>
    <hyperlink ref="T119" r:id="rId105" display="https://barttorvik.com/team.php?team=USC&amp;year=2017" xr:uid="{F752EB4F-20B2-4988-9662-54D667ED9B96}"/>
    <hyperlink ref="T120" r:id="rId106" display="https://barttorvik.com/team.php?team=Tennessee&amp;year=2017" xr:uid="{00564D7D-89DA-4BC4-93D8-A2A0CEEC4252}"/>
    <hyperlink ref="T122" r:id="rId107" display="https://barttorvik.com/team.php?team=Iowa&amp;year=2017" xr:uid="{F54376BE-1E2F-4654-9874-38ED3F7602CD}"/>
    <hyperlink ref="T124" r:id="rId108" display="https://barttorvik.com/team.php?team=Maryland&amp;year=2017" xr:uid="{F05D158A-F984-45B4-A1A8-BA2B772349CD}"/>
    <hyperlink ref="T125" r:id="rId109" display="https://barttorvik.com/team.php?team=Maryland&amp;year=2017" xr:uid="{A44F929B-C454-4C71-ADD4-62278A1EFC1D}"/>
    <hyperlink ref="T126" r:id="rId110" display="https://barttorvik.com/team.php?team=Texas&amp;year=2017" xr:uid="{CF286AFB-5458-4B56-BDEE-FA9864753BEA}"/>
    <hyperlink ref="T128" r:id="rId111" display="https://barttorvik.com/team.php?team=Nevada&amp;year=2017" xr:uid="{66D05E13-FB4E-4E4E-AF15-0108A7ED4537}"/>
    <hyperlink ref="T129" r:id="rId112" display="https://barttorvik.com/team.php?team=Nevada&amp;year=2017" xr:uid="{E719C3B0-A437-4609-831E-1C6DBC833A0F}"/>
    <hyperlink ref="T130" r:id="rId113" display="https://barttorvik.com/team.php?team=Colorado&amp;year=2017" xr:uid="{C541E6F4-24EB-4FC1-B3A8-56CE9CE67516}"/>
    <hyperlink ref="T132" r:id="rId114" display="https://barttorvik.com/team.php?team=Vermont&amp;year=2017" xr:uid="{BCCEF05F-BD35-48C3-9A3F-76EF96578936}"/>
    <hyperlink ref="T133" r:id="rId115" display="https://barttorvik.com/team.php?team=Vermont&amp;year=2017" xr:uid="{ECFDC991-A565-4C02-A52D-0D70B34A70BB}"/>
    <hyperlink ref="T134" r:id="rId116" display="https://barttorvik.com/team.php?team=Georgetown&amp;year=2017" xr:uid="{1BBCE6EF-0671-429D-B77A-708389EB18AF}"/>
    <hyperlink ref="T136" r:id="rId117" display="https://barttorvik.com/team.php?team=Georgia+Tech&amp;year=2017" xr:uid="{D5B790BD-73AE-446A-988C-8E2BE5166F68}"/>
    <hyperlink ref="T138" r:id="rId118" display="https://barttorvik.com/team.php?team=Oklahoma&amp;year=2017" xr:uid="{2F5F5D4D-0E86-42B9-98E4-357CB38BB60A}"/>
    <hyperlink ref="T140" r:id="rId119" display="https://barttorvik.com/team.php?team=BYU&amp;year=2017" xr:uid="{BDC86938-CCF6-4518-A841-3D193E44E741}"/>
    <hyperlink ref="T142" r:id="rId120" display="https://barttorvik.com/team.php?team=San+Diego+St.&amp;year=2017" xr:uid="{0A55074D-8F6A-4D71-82EE-5A70817D602F}"/>
    <hyperlink ref="T144" r:id="rId121" display="https://barttorvik.com/team.php?team=San+Francisco&amp;year=2017" xr:uid="{5EE78747-452C-4D33-A3AE-EAB2FA7DDC9E}"/>
    <hyperlink ref="T146" r:id="rId122" display="https://barttorvik.com/team.php?team=UT+Arlington&amp;year=2017" xr:uid="{0A230F39-3C5B-4DD5-9563-16EA1D3F5905}"/>
    <hyperlink ref="T148" r:id="rId123" display="https://barttorvik.com/team.php?team=East+Tennessee+St.&amp;year=2017" xr:uid="{909AB3C6-C53A-4A5B-9045-D42787902A99}"/>
    <hyperlink ref="T149" r:id="rId124" display="https://barttorvik.com/team.php?team=East+Tennessee+St.&amp;year=2017" xr:uid="{62339D1B-FC4E-4618-9ED5-585C1A2EDAD7}"/>
    <hyperlink ref="T150" r:id="rId125" display="https://barttorvik.com/team.php?team=Rhode+Island&amp;year=2017" xr:uid="{C392B141-8FAF-43D2-BC7B-828382A2A0C9}"/>
    <hyperlink ref="T151" r:id="rId126" display="https://barttorvik.com/team.php?team=Rhode+Island&amp;year=2017" xr:uid="{D8384D00-178F-4EBF-AF36-718DC5C3E7C9}"/>
    <hyperlink ref="T152" r:id="rId127" display="https://barttorvik.com/team.php?team=Pittsburgh&amp;year=2017" xr:uid="{1E26C29A-B6E7-44E2-BB60-889A5B48605C}"/>
    <hyperlink ref="U154" r:id="rId128" display="https://barttorvik.com/trank.php?&amp;begin=20161101&amp;end=20170501&amp;conlimit=All&amp;year=2017&amp;top=0&amp;venue=H&amp;type=All&amp;mingames=0&amp;quad=5&amp;rpi=" xr:uid="{D74C65C7-541B-4355-A080-8BB2B614ED73}"/>
    <hyperlink ref="T155" r:id="rId129" display="https://barttorvik.com/team.php?team=Memphis&amp;year=2017" xr:uid="{A4FC204F-204E-4F0A-A4AA-4ECDB68233D7}"/>
    <hyperlink ref="T157" r:id="rId130" display="https://barttorvik.com/team.php?team=Princeton&amp;year=2017" xr:uid="{3BC461F3-32F1-40E9-BB93-709339AD575E}"/>
    <hyperlink ref="T158" r:id="rId131" display="https://barttorvik.com/team.php?team=Princeton&amp;year=2017" xr:uid="{F243E3BC-070D-44D7-BC33-094D7810BC03}"/>
    <hyperlink ref="T159" r:id="rId132" display="https://barttorvik.com/team.php?team=Alabama&amp;year=2017" xr:uid="{E27C5B04-FB56-4302-8936-FE0C7D3DFF34}"/>
    <hyperlink ref="T161" r:id="rId133" display="https://barttorvik.com/team.php?team=North+Carolina+St.&amp;year=2017" xr:uid="{D290E475-D226-495F-9C20-E9BAA4FC880F}"/>
    <hyperlink ref="T163" r:id="rId134" display="https://barttorvik.com/team.php?team=Middle+Tennessee&amp;year=2017" xr:uid="{81E9F29C-6A39-4B53-9330-E9C6A229F276}"/>
    <hyperlink ref="T164" r:id="rId135" display="https://barttorvik.com/team.php?team=Middle+Tennessee&amp;year=2017" xr:uid="{DB621454-264C-4089-AC3B-BBFBC0CEBA00}"/>
    <hyperlink ref="T165" r:id="rId136" display="https://barttorvik.com/team.php?team=Louisiana+Tech&amp;year=2017" xr:uid="{CD0861A1-F4DF-4446-B274-367C66405BB7}"/>
    <hyperlink ref="T167" r:id="rId137" display="https://barttorvik.com/team.php?team=Auburn&amp;year=2017" xr:uid="{D1C6A85F-14FD-4508-958C-AA5D3CDE354A}"/>
    <hyperlink ref="T169" r:id="rId138" display="https://barttorvik.com/team.php?team=Bucknell&amp;year=2017" xr:uid="{BFBDCA17-6EB4-4DB8-A64D-801332CF1E50}"/>
    <hyperlink ref="T170" r:id="rId139" display="https://barttorvik.com/team.php?team=Bucknell&amp;year=2017" xr:uid="{0CFDB896-4061-48BD-B0B9-9868091D0A6D}"/>
    <hyperlink ref="T171" r:id="rId140" display="https://barttorvik.com/team.php?team=William+%26+Mary&amp;year=2017" xr:uid="{24C372A4-A1BA-476D-8555-514868DB6347}"/>
    <hyperlink ref="T173" r:id="rId141" display="https://barttorvik.com/team.php?team=Stanford&amp;year=2017" xr:uid="{00005BE0-9D13-4975-9CAF-A8A7D58E6FEF}"/>
    <hyperlink ref="T175" r:id="rId142" display="https://barttorvik.com/team.php?team=Fresno+St.&amp;year=2017" xr:uid="{F70379B4-7D67-4F33-A21F-B909497AE4EE}"/>
    <hyperlink ref="T177" r:id="rId143" display="https://barttorvik.com/team.php?team=Furman&amp;year=2017" xr:uid="{C7CD03F2-687F-41D2-AB17-967089FF7256}"/>
    <hyperlink ref="T179" r:id="rId144" display="https://barttorvik.com/team.php?team=New+Mexico+St.&amp;year=2017" xr:uid="{6BE30DDB-7096-49EE-99AC-34A08083D54B}"/>
    <hyperlink ref="T180" r:id="rId145" display="https://barttorvik.com/team.php?team=New+Mexico+St.&amp;year=2017" xr:uid="{7F9F18EF-C055-43F0-98C2-BD1E3365428C}"/>
    <hyperlink ref="T181" r:id="rId146" display="https://barttorvik.com/team.php?team=Valparaiso&amp;year=2017" xr:uid="{A3F4B944-B768-49DB-8018-E53BE78DC035}"/>
    <hyperlink ref="T183" r:id="rId147" display="https://barttorvik.com/team.php?team=Georgia&amp;year=2017" xr:uid="{A9D07821-1211-40DD-A5BC-D42A1C62F1A7}"/>
    <hyperlink ref="T185" r:id="rId148" display="https://barttorvik.com/team.php?team=Toledo&amp;year=2017" xr:uid="{1BC6EA20-3239-4328-BFE4-087209CDBC99}"/>
    <hyperlink ref="T187" r:id="rId149" display="https://barttorvik.com/team.php?team=Loyola+Chicago&amp;year=2017" xr:uid="{CBAE1AB2-F969-4118-B011-14BC72D356BF}"/>
    <hyperlink ref="T189" r:id="rId150" display="https://barttorvik.com/team.php?team=Penn+St.&amp;year=2017" xr:uid="{BE34A990-5319-46ED-A585-94E7FF504484}"/>
    <hyperlink ref="T191" r:id="rId151" display="https://barttorvik.com/team.php?team=Wofford&amp;year=2017" xr:uid="{6AAC720C-A14C-4173-8BE0-F54706356FCD}"/>
    <hyperlink ref="T193" r:id="rId152" display="https://barttorvik.com/team.php?team=Monmouth&amp;year=2017" xr:uid="{A707CF92-0E1B-4387-9163-6671016E820D}"/>
    <hyperlink ref="T195" r:id="rId153" display="https://barttorvik.com/team.php?team=Northeastern&amp;year=2017" xr:uid="{2B642565-79E8-44F9-90B4-D2AE1729028D}"/>
    <hyperlink ref="T197" r:id="rId154" display="https://barttorvik.com/team.php?team=Evansville&amp;year=2017" xr:uid="{EAED9D7C-E3E6-45BD-9DD8-11397B4307A4}"/>
    <hyperlink ref="T199" r:id="rId155" display="https://barttorvik.com/team.php?team=Mississippi&amp;year=2017" xr:uid="{BDCF2F42-2167-42F9-BC2E-47545B0FE52F}"/>
    <hyperlink ref="T201" r:id="rId156" display="https://barttorvik.com/team.php?team=Wyoming&amp;year=2017" xr:uid="{0B4C8D74-FBE8-489E-BB4C-02B307DD509C}"/>
    <hyperlink ref="T203" r:id="rId157" display="https://barttorvik.com/team.php?team=Chattanooga&amp;year=2017" xr:uid="{5D904101-0C45-4B6F-84FF-EA37F9BA7047}"/>
    <hyperlink ref="U205" r:id="rId158" display="https://barttorvik.com/trank.php?&amp;begin=20161101&amp;end=20170501&amp;conlimit=All&amp;year=2017&amp;top=0&amp;venue=H&amp;type=All&amp;mingames=0&amp;quad=5&amp;rpi=" xr:uid="{F5865BDE-0D6F-4674-AB11-0784A2E6FE50}"/>
    <hyperlink ref="T206" r:id="rId159" display="https://barttorvik.com/team.php?team=Arkansas+St.&amp;year=2017" xr:uid="{405A6ED7-9A54-4527-B65A-7A768E7D1AA7}"/>
    <hyperlink ref="T208" r:id="rId160" display="https://barttorvik.com/team.php?team=Ohio&amp;year=2017" xr:uid="{870F16B0-4B1D-4F20-A6B1-753527BCE198}"/>
    <hyperlink ref="T210" r:id="rId161" display="https://barttorvik.com/team.php?team=Mississippi+St.&amp;year=2017" xr:uid="{3ACF01AC-BEC6-43A3-A8E7-3385F60DAF9D}"/>
    <hyperlink ref="T212" r:id="rId162" display="https://barttorvik.com/team.php?team=Connecticut&amp;year=2017" xr:uid="{45A9F6C1-9367-4AB1-B6EB-EEB0693F89FE}"/>
    <hyperlink ref="T214" r:id="rId163" display="https://barttorvik.com/team.php?team=UC+Irvine&amp;year=2017" xr:uid="{A4BE368F-0C5B-4041-A023-A10B0E8C6831}"/>
    <hyperlink ref="T216" r:id="rId164" display="https://barttorvik.com/team.php?team=Akron&amp;year=2017" xr:uid="{059D96F5-91DD-4D76-8000-240ED8FBFB27}"/>
    <hyperlink ref="T218" r:id="rId165" display="https://barttorvik.com/team.php?team=Davidson&amp;year=2017" xr:uid="{E781CCB6-A1CE-45A2-9ABA-A368551E5FD4}"/>
    <hyperlink ref="T220" r:id="rId166" display="https://barttorvik.com/team.php?team=Boise+St.&amp;year=2017" xr:uid="{DDA4B1A6-56FA-47D4-BD8C-2458AB72D6FF}"/>
    <hyperlink ref="T222" r:id="rId167" display="https://barttorvik.com/team.php?team=New+Mexico&amp;year=2017" xr:uid="{6097407E-ACC6-45F1-8787-87AE16A67FCE}"/>
    <hyperlink ref="T224" r:id="rId168" display="https://barttorvik.com/team.php?team=Utah+St.&amp;year=2017" xr:uid="{DBC4902C-4DAE-4584-BE37-BF39474AC10D}"/>
    <hyperlink ref="T226" r:id="rId169" display="https://barttorvik.com/team.php?team=St.+John%27s&amp;year=2017" xr:uid="{5F5BD00B-BEF0-479B-85C1-264CDC266572}"/>
    <hyperlink ref="T228" r:id="rId170" display="https://barttorvik.com/team.php?team=Tulsa&amp;year=2017" xr:uid="{CD8E0676-BDD4-49F7-AC18-FD7F0D52A250}"/>
    <hyperlink ref="T230" r:id="rId171" display="https://barttorvik.com/team.php?team=George+Washington&amp;year=2017" xr:uid="{73F2C7CB-065E-4D1E-88E9-A2A91AB27993}"/>
    <hyperlink ref="T232" r:id="rId172" display="https://barttorvik.com/team.php?team=UNC+Asheville&amp;year=2017" xr:uid="{00D0740A-9177-4A48-B901-512E9D876C39}"/>
    <hyperlink ref="T234" r:id="rId173" display="https://barttorvik.com/team.php?team=Missouri+St.&amp;year=2017" xr:uid="{09C0B48F-0977-4AB5-8A3A-3E2ACD28E76B}"/>
    <hyperlink ref="T236" r:id="rId174" display="https://barttorvik.com/team.php?team=UC+Davis&amp;year=2017" xr:uid="{5EF8BCBB-7885-4E03-99EB-EBEA69BD928C}"/>
    <hyperlink ref="T237" r:id="rId175" display="https://barttorvik.com/team.php?team=UC+Davis&amp;year=2017" xr:uid="{54320487-08BA-4552-99D2-AC2B7F3846C3}"/>
    <hyperlink ref="T238" r:id="rId176" display="https://barttorvik.com/team.php?team=La+Salle&amp;year=2017" xr:uid="{12ED8D6D-2565-4926-8955-E3942ACE0EA3}"/>
    <hyperlink ref="T240" r:id="rId177" display="https://barttorvik.com/team.php?team=Towson&amp;year=2017" xr:uid="{C8A1E258-6E7E-4F8E-B367-0DD308F84967}"/>
    <hyperlink ref="T242" r:id="rId178" display="https://barttorvik.com/team.php?team=Northern+Iowa&amp;year=2017" xr:uid="{B418366C-764E-40DF-AAEF-F444C369346A}"/>
    <hyperlink ref="T244" r:id="rId179" display="https://barttorvik.com/team.php?team=Temple&amp;year=2017" xr:uid="{0526BBAA-240D-46BB-9AC9-08220112AF79}"/>
    <hyperlink ref="T246" r:id="rId180" display="https://barttorvik.com/team.php?team=Fort+Wayne&amp;year=2017" xr:uid="{7AB4E994-69EF-43A7-9C32-2FA9CA1D616A}"/>
    <hyperlink ref="T248" r:id="rId181" display="https://barttorvik.com/team.php?team=Cal+St.+Bakersfield&amp;year=2017" xr:uid="{CF11F0A5-3463-40B1-8459-0B24933667CA}"/>
    <hyperlink ref="T250" r:id="rId182" display="https://barttorvik.com/team.php?team=UAB&amp;year=2017" xr:uid="{5D45F8C1-4F12-493D-B032-8E61A2ED5047}"/>
    <hyperlink ref="T252" r:id="rId183" display="https://barttorvik.com/team.php?team=Nebraska&amp;year=2017" xr:uid="{7A5DE61A-D649-4F73-9976-48AF9E0CE5E3}"/>
    <hyperlink ref="T254" r:id="rId184" display="https://barttorvik.com/team.php?team=Saint+Peter%27s&amp;year=2017" xr:uid="{4C93BF5E-D55B-44DB-BA1C-7F9608C3D8E6}"/>
    <hyperlink ref="U256" r:id="rId185" display="https://barttorvik.com/trank.php?&amp;begin=20161101&amp;end=20170501&amp;conlimit=All&amp;year=2017&amp;top=0&amp;venue=H&amp;type=All&amp;mingames=0&amp;quad=5&amp;rpi=" xr:uid="{711FD630-7C11-4C17-8257-AB092A11D14E}"/>
    <hyperlink ref="T257" r:id="rId186" display="https://barttorvik.com/team.php?team=Colorado+St.&amp;year=2017" xr:uid="{EEC2A488-4A2F-4682-A6D3-74957858214E}"/>
    <hyperlink ref="T259" r:id="rId187" display="https://barttorvik.com/team.php?team=Harvard&amp;year=2017" xr:uid="{047C4A14-F57B-4023-9606-A543D9BA3740}"/>
    <hyperlink ref="T261" r:id="rId188" display="https://barttorvik.com/team.php?team=Lamar&amp;year=2017" xr:uid="{D613902F-097A-4D35-943B-D0A4970E06D7}"/>
    <hyperlink ref="T263" r:id="rId189" display="https://barttorvik.com/team.php?team=Missouri&amp;year=2017" xr:uid="{4A3974B1-899A-4BBA-9811-5A921E2E335A}"/>
    <hyperlink ref="T265" r:id="rId190" display="https://barttorvik.com/team.php?team=Belmont&amp;year=2017" xr:uid="{ADA3F174-E17D-492C-98E3-F3DFB0D68DFF}"/>
    <hyperlink ref="T267" r:id="rId191" display="https://barttorvik.com/team.php?team=Wright+St.&amp;year=2017" xr:uid="{C0C42C05-55D7-4B15-A1D7-99D989D4B75D}"/>
    <hyperlink ref="T269" r:id="rId192" display="https://barttorvik.com/team.php?team=Arizona+St.&amp;year=2017" xr:uid="{59EA0041-27DB-4DAE-8C2E-E561ABD8AD69}"/>
    <hyperlink ref="T271" r:id="rId193" display="https://barttorvik.com/team.php?team=Richmond&amp;year=2017" xr:uid="{52F15819-9438-4128-961C-D69D3A3671D2}"/>
    <hyperlink ref="T273" r:id="rId194" display="https://barttorvik.com/team.php?team=Georgia+St.&amp;year=2017" xr:uid="{301F3CD1-F85F-49D7-A2B4-CBD38894B000}"/>
    <hyperlink ref="T275" r:id="rId195" display="https://barttorvik.com/team.php?team=Texas+A%26M+Corpus+Chris&amp;year=2017" xr:uid="{DFC33B4C-2B34-46DC-A4BA-44E1C99094F6}"/>
    <hyperlink ref="T277" r:id="rId196" display="https://barttorvik.com/team.php?team=Lehigh&amp;year=2017" xr:uid="{277D9BDF-B71E-4045-9A14-D2D7934E0DC9}"/>
    <hyperlink ref="T279" r:id="rId197" display="https://barttorvik.com/team.php?team=Grand+Canyon&amp;year=2017" xr:uid="{3D797BD6-4184-46B0-A0EF-225EA0F0E1EC}"/>
    <hyperlink ref="T281" r:id="rId198" display="https://barttorvik.com/team.php?team=Old+Dominion&amp;year=2017" xr:uid="{D77B1C6F-5E20-439F-82FF-05B8EAE42C35}"/>
    <hyperlink ref="T283" r:id="rId199" display="https://barttorvik.com/team.php?team=College+of+Charleston&amp;year=2017" xr:uid="{D30DDD8A-66B9-43B4-ACBF-141745350D4D}"/>
    <hyperlink ref="T285" r:id="rId200" display="https://barttorvik.com/team.php?team=Oakland&amp;year=2017" xr:uid="{6B73DB80-AC4D-44DD-BBB0-091D070DAE4E}"/>
    <hyperlink ref="T287" r:id="rId201" display="https://barttorvik.com/team.php?team=Florida+Gulf+Coast&amp;year=2017" xr:uid="{6B7F8E60-1D92-4CD6-ADC4-0F95FACFD71B}"/>
    <hyperlink ref="T288" r:id="rId202" display="https://barttorvik.com/team.php?team=Florida+Gulf+Coast&amp;year=2017" xr:uid="{1E6213D3-A783-42B8-A46E-6EEC15715457}"/>
    <hyperlink ref="T289" r:id="rId203" display="https://barttorvik.com/team.php?team=Boston+College&amp;year=2017" xr:uid="{0CBAF683-D95E-48F1-A4D6-0E2AE7EBED60}"/>
    <hyperlink ref="T291" r:id="rId204" display="https://barttorvik.com/team.php?team=Western+Michigan&amp;year=2017" xr:uid="{E8BA04D9-2B15-4AA9-B3AA-1A1272514398}"/>
    <hyperlink ref="T293" r:id="rId205" display="https://barttorvik.com/team.php?team=Santa+Clara&amp;year=2017" xr:uid="{0AA7866E-BDE4-446B-B10C-0762B089792B}"/>
    <hyperlink ref="T295" r:id="rId206" display="https://barttorvik.com/team.php?team=St.+Bonaventure&amp;year=2017" xr:uid="{CE8D3B3D-0DD6-4A92-90A6-CEB36C7908EC}"/>
    <hyperlink ref="T297" r:id="rId207" display="https://barttorvik.com/team.php?team=UTSA&amp;year=2017" xr:uid="{63DDDB7B-4AED-46E7-830A-E74A86535215}"/>
    <hyperlink ref="T299" r:id="rId208" display="https://barttorvik.com/team.php?team=Texas+St.&amp;year=2017" xr:uid="{2ED8BEAA-F604-4EF6-8FB9-82D62F2D2D75}"/>
    <hyperlink ref="T301" r:id="rId209" display="https://barttorvik.com/team.php?team=South+Dakota&amp;year=2017" xr:uid="{D9278440-FC40-4D1E-8DE4-FDA6C5A41EB7}"/>
    <hyperlink ref="T303" r:id="rId210" display="https://barttorvik.com/team.php?team=Georgia+Southern&amp;year=2017" xr:uid="{66BB687A-8030-4904-8371-9C34BC3070C6}"/>
    <hyperlink ref="T305" r:id="rId211" display="https://barttorvik.com/team.php?team=UNC+Greensboro&amp;year=2017" xr:uid="{46C549A7-468C-447D-B374-935442A1CA44}"/>
    <hyperlink ref="U307" r:id="rId212" display="https://barttorvik.com/trank.php?&amp;begin=20161101&amp;end=20170501&amp;conlimit=All&amp;year=2017&amp;top=0&amp;venue=H&amp;type=All&amp;mingames=0&amp;quad=5&amp;rpi=" xr:uid="{7E782F97-441C-453A-BBEA-C7A1EBFBB37B}"/>
    <hyperlink ref="T308" r:id="rId213" display="https://barttorvik.com/team.php?team=East+Carolina&amp;year=2017" xr:uid="{73B40FE8-D4F6-4CFA-9CE2-76A07C090DB6}"/>
    <hyperlink ref="T310" r:id="rId214" display="https://barttorvik.com/team.php?team=New+Orleans&amp;year=2017" xr:uid="{188A13AA-D1D6-4388-970E-0AEB9F36C99E}"/>
    <hyperlink ref="T311" r:id="rId215" display="https://barttorvik.com/team.php?team=New+Orleans&amp;year=2017" xr:uid="{E12B13D1-7C15-4516-8354-6FC799A0F061}"/>
    <hyperlink ref="T312" r:id="rId216" display="https://barttorvik.com/team.php?team=DePaul&amp;year=2017" xr:uid="{36AAAAC1-B03D-40F0-94F8-5E277CA05CED}"/>
    <hyperlink ref="T314" r:id="rId217" display="https://barttorvik.com/team.php?team=South+Dakota+St.&amp;year=2017" xr:uid="{6D788598-8B83-4C2A-9CC1-188F495BAA51}"/>
    <hyperlink ref="T315" r:id="rId218" display="https://barttorvik.com/team.php?team=South+Dakota+St.&amp;year=2017" xr:uid="{B10DE59B-10FF-4F9D-B8BC-3542F8476C9A}"/>
    <hyperlink ref="T316" r:id="rId219" display="https://barttorvik.com/team.php?team=LSU&amp;year=2017" xr:uid="{892A51C3-B852-4FA9-89E5-A4141B20B0CE}"/>
    <hyperlink ref="T318" r:id="rId220" display="https://barttorvik.com/team.php?team=Eastern+Michigan&amp;year=2017" xr:uid="{3EF0B722-1030-4BF8-B23E-A86AAB012B35}"/>
    <hyperlink ref="T320" r:id="rId221" display="https://barttorvik.com/team.php?team=Buffalo&amp;year=2017" xr:uid="{526D9431-5757-48B9-821F-E0F858F51BC4}"/>
    <hyperlink ref="T322" r:id="rId222" display="https://barttorvik.com/team.php?team=Coastal+Carolina&amp;year=2017" xr:uid="{14741743-D8A7-475A-900E-39F554060176}"/>
    <hyperlink ref="T324" r:id="rId223" display="https://barttorvik.com/team.php?team=Northern+Kentucky&amp;year=2017" xr:uid="{806B041A-F67F-4CA8-9B74-3828F3826834}"/>
    <hyperlink ref="T325" r:id="rId224" display="https://barttorvik.com/team.php?team=Northern+Kentucky&amp;year=2017" xr:uid="{E9208F83-22FC-4417-A832-4A0C9AA5849C}"/>
    <hyperlink ref="T326" r:id="rId225" display="https://barttorvik.com/team.php?team=Siena&amp;year=2017" xr:uid="{A013F8CA-1BF9-402A-89C6-E11CFF6F0B01}"/>
    <hyperlink ref="T328" r:id="rId226" display="https://barttorvik.com/team.php?team=Eastern+Washington&amp;year=2017" xr:uid="{B322B78F-B18A-4213-A841-9AAEAA6E74CD}"/>
    <hyperlink ref="T330" r:id="rId227" display="https://barttorvik.com/team.php?team=Louisiana+Lafayette&amp;year=2017" xr:uid="{1E1B46B0-5596-4E3E-842F-5058C8E3B49D}"/>
    <hyperlink ref="T332" r:id="rId228" display="https://barttorvik.com/team.php?team=Texas+Southern&amp;year=2017" xr:uid="{C0F6DE29-D26B-4097-B384-E9AD211500C3}"/>
    <hyperlink ref="T333" r:id="rId229" display="https://barttorvik.com/team.php?team=Texas+Southern&amp;year=2017" xr:uid="{F9B0B5CE-F442-49F6-8393-FCB18DA0A257}"/>
    <hyperlink ref="T334" r:id="rId230" display="https://barttorvik.com/team.php?team=Morehead+St.&amp;year=2017" xr:uid="{0B837C00-76A0-4683-B034-D626DC5B07AA}"/>
    <hyperlink ref="T336" r:id="rId231" display="https://barttorvik.com/team.php?team=Lipscomb&amp;year=2017" xr:uid="{9F0E2BF5-CB7C-4B21-9F8F-6C6CB69B18E7}"/>
    <hyperlink ref="T338" r:id="rId232" display="https://barttorvik.com/team.php?team=Mercer&amp;year=2017" xr:uid="{DC722F75-7D00-4194-9651-4A278397D0A2}"/>
    <hyperlink ref="T340" r:id="rId233" display="https://barttorvik.com/team.php?team=Kent+St.&amp;year=2017" xr:uid="{56FEB8AD-E9B4-4880-B489-F3B9E1A83A60}"/>
    <hyperlink ref="T341" r:id="rId234" display="https://barttorvik.com/team.php?team=Kent+St.&amp;year=2017" xr:uid="{9F798A10-D10E-49FA-A8FF-AA193687F333}"/>
    <hyperlink ref="T342" r:id="rId235" display="https://barttorvik.com/team.php?team=Elon&amp;year=2017" xr:uid="{20CAC195-DFDC-4EA2-9447-A44DDFA262AA}"/>
    <hyperlink ref="T344" r:id="rId236" display="https://barttorvik.com/team.php?team=Washington&amp;year=2017" xr:uid="{A38897CC-8FAE-4D13-8CA4-17A93FD94630}"/>
    <hyperlink ref="T346" r:id="rId237" display="https://barttorvik.com/team.php?team=Marshall&amp;year=2017" xr:uid="{52E9DE1B-42FA-41C8-9FF4-3BAC8020592C}"/>
    <hyperlink ref="T348" r:id="rId238" display="https://barttorvik.com/team.php?team=Albany&amp;year=2017" xr:uid="{4D579FF3-988D-458D-9EFA-B8190DBF3F6C}"/>
    <hyperlink ref="T350" r:id="rId239" display="https://barttorvik.com/team.php?team=Holy+Cross&amp;year=2017" xr:uid="{A58112C2-C5A7-4DE1-9BF9-F0487B55C029}"/>
    <hyperlink ref="T352" r:id="rId240" display="https://barttorvik.com/team.php?team=Denver&amp;year=2017" xr:uid="{7238174E-E4DA-4210-B3ED-BAFD13420764}"/>
    <hyperlink ref="T354" r:id="rId241" display="https://barttorvik.com/team.php?team=Massachusetts&amp;year=2017" xr:uid="{4153FE39-C96B-4ED2-B57A-C8D5BFAF2840}"/>
    <hyperlink ref="T356" r:id="rId242" display="https://barttorvik.com/team.php?team=Weber+St.&amp;year=2017" xr:uid="{4F178A93-CB71-4A3A-A429-A12B7EF8C996}"/>
    <hyperlink ref="U358" r:id="rId243" display="https://barttorvik.com/trank.php?&amp;begin=20161101&amp;end=20170501&amp;conlimit=All&amp;year=2017&amp;top=0&amp;venue=H&amp;type=All&amp;mingames=0&amp;quad=5&amp;rpi=" xr:uid="{8FCF4A4C-C447-4DFC-91C1-312FB75611D7}"/>
    <hyperlink ref="T359" r:id="rId244" display="https://barttorvik.com/team.php?team=Rutgers&amp;year=2017" xr:uid="{ADF29E77-357B-41C0-A5B2-754F3BA4F760}"/>
    <hyperlink ref="T361" r:id="rId245" display="https://barttorvik.com/team.php?team=Fordham&amp;year=2017" xr:uid="{CDD8A2C1-13D3-4F8B-ABF2-5BA119107DA4}"/>
    <hyperlink ref="T363" r:id="rId246" display="https://barttorvik.com/team.php?team=Stephen+F.+Austin&amp;year=2017" xr:uid="{B03FA3E0-351D-4E1F-AF86-74AEC9322DAB}"/>
    <hyperlink ref="T365" r:id="rId247" display="https://barttorvik.com/team.php?team=North+Dakota&amp;year=2017" xr:uid="{D6673165-4814-469D-93A1-C01E3BE78BE9}"/>
    <hyperlink ref="T366" r:id="rId248" display="https://barttorvik.com/team.php?team=North+Dakota&amp;year=2017" xr:uid="{1C7BFDF5-35EC-4C9F-81EA-19A486D444DF}"/>
    <hyperlink ref="T367" r:id="rId249" display="https://barttorvik.com/team.php?team=Indiana+St.&amp;year=2017" xr:uid="{2CB34DAB-8673-48CD-A769-EEEAA3B5E05A}"/>
    <hyperlink ref="T369" r:id="rId250" display="https://barttorvik.com/team.php?team=Loyola+Marymount&amp;year=2017" xr:uid="{7EFF75FB-9D97-4DBD-BEB6-D9A4E6D66581}"/>
    <hyperlink ref="T371" r:id="rId251" display="https://barttorvik.com/team.php?team=Troy&amp;year=2017" xr:uid="{73AE266D-BEE1-470A-8136-3DBD9E1E3B1A}"/>
    <hyperlink ref="T372" r:id="rId252" display="https://barttorvik.com/team.php?team=Troy&amp;year=2017" xr:uid="{3190E23E-DA0C-4C9F-8706-FD88BA327380}"/>
    <hyperlink ref="T373" r:id="rId253" display="https://barttorvik.com/team.php?team=Western+Kentucky&amp;year=2017" xr:uid="{D7082BB8-87EA-41D0-AE20-77027400C141}"/>
    <hyperlink ref="T375" r:id="rId254" display="https://barttorvik.com/team.php?team=Air+Force&amp;year=2017" xr:uid="{F8835CCD-19DF-45A4-9F5D-FDE8ADDD87DB}"/>
    <hyperlink ref="T377" r:id="rId255" display="https://barttorvik.com/team.php?team=Samford&amp;year=2017" xr:uid="{3DA0BC36-3D9F-4385-A859-8D1FA9342C40}"/>
    <hyperlink ref="T379" r:id="rId256" display="https://barttorvik.com/team.php?team=Murray+St.&amp;year=2017" xr:uid="{F3A1D7A8-E962-40A5-9F95-76054F59F9C7}"/>
    <hyperlink ref="T381" r:id="rId257" display="https://barttorvik.com/team.php?team=Southern+Illinois&amp;year=2017" xr:uid="{90D6DA43-FDD1-4B1E-82FB-51C3F65CA78D}"/>
    <hyperlink ref="T383" r:id="rId258" display="https://barttorvik.com/team.php?team=Winthrop&amp;year=2017" xr:uid="{660823CD-57A3-4870-9A34-399CBC44B637}"/>
    <hyperlink ref="T384" r:id="rId259" display="https://barttorvik.com/team.php?team=Winthrop&amp;year=2017" xr:uid="{C3F7C357-DCEF-4AD5-B7FC-01744E04E163}"/>
    <hyperlink ref="T385" r:id="rId260" display="https://barttorvik.com/team.php?team=Washington+St.&amp;year=2017" xr:uid="{5AFE6DE3-9872-4161-BA49-B915468C1E3E}"/>
    <hyperlink ref="T387" r:id="rId261" display="https://barttorvik.com/team.php?team=North+Carolina+Central&amp;year=2017" xr:uid="{96ABE602-E100-4B45-81AD-5055011F4BBA}"/>
    <hyperlink ref="T388" r:id="rId262" display="https://barttorvik.com/team.php?team=North+Carolina+Central&amp;year=2017" xr:uid="{33DD1D39-5208-48AD-80AB-C7D3C9636A51}"/>
    <hyperlink ref="T389" r:id="rId263" display="https://barttorvik.com/team.php?team=Louisiana+Monroe&amp;year=2017" xr:uid="{6082E863-FDB2-4BA6-9600-C7F8C5ED1110}"/>
    <hyperlink ref="T391" r:id="rId264" display="https://barttorvik.com/team.php?team=Southeastern+Louisiana&amp;year=2017" xr:uid="{D42BAC25-8177-4876-9906-389EB5811A69}"/>
    <hyperlink ref="T393" r:id="rId265" display="https://barttorvik.com/team.php?team=North+Dakota+St.&amp;year=2017" xr:uid="{5F43BD36-356C-459C-86D8-61DC71EF4B9B}"/>
    <hyperlink ref="T395" r:id="rId266" display="https://barttorvik.com/team.php?team=George+Mason&amp;year=2017" xr:uid="{65E9AE66-0A61-4E37-B880-3C828931075B}"/>
    <hyperlink ref="T397" r:id="rId267" display="https://barttorvik.com/team.php?team=Iona&amp;year=2017" xr:uid="{47A6676A-6AC2-4981-979A-B919F5411646}"/>
    <hyperlink ref="T398" r:id="rId268" display="https://barttorvik.com/team.php?team=Iona&amp;year=2017" xr:uid="{D331D958-8832-497D-BBCA-B3E4D28E530D}"/>
    <hyperlink ref="T399" r:id="rId269" display="https://barttorvik.com/team.php?team=Cleveland+St.&amp;year=2017" xr:uid="{E09C7F3B-DD18-4948-BCCD-5C8CC13793B0}"/>
    <hyperlink ref="T401" r:id="rId270" display="https://barttorvik.com/team.php?team=UMKC&amp;year=2017" xr:uid="{147223A4-5F56-4944-9A28-C300C4DED726}"/>
    <hyperlink ref="T403" r:id="rId271" display="https://barttorvik.com/team.php?team=Yale&amp;year=2017" xr:uid="{292CE950-17D4-4602-BAAC-3734560F2E4B}"/>
    <hyperlink ref="T405" r:id="rId272" display="https://barttorvik.com/team.php?team=Southeast+Missouri+St.&amp;year=2017" xr:uid="{F90F2398-9876-43C1-AA45-C2E1D72693D9}"/>
    <hyperlink ref="T407" r:id="rId273" display="https://barttorvik.com/team.php?team=Montana&amp;year=2017" xr:uid="{A733DEB6-AE00-4310-9AD2-BBF6587087B0}"/>
    <hyperlink ref="U409" r:id="rId274" display="https://barttorvik.com/trank.php?&amp;begin=20161101&amp;end=20170501&amp;conlimit=All&amp;year=2017&amp;top=0&amp;venue=H&amp;type=All&amp;mingames=0&amp;quad=5&amp;rpi=" xr:uid="{B122EDB9-C2B8-4344-AA4A-27CFBA3F919A}"/>
    <hyperlink ref="T410" r:id="rId275" display="https://barttorvik.com/team.php?team=Hofstra&amp;year=2017" xr:uid="{6612A9E4-8475-4AA5-B30C-F20507EB12F5}"/>
    <hyperlink ref="T412" r:id="rId276" display="https://barttorvik.com/team.php?team=Rice&amp;year=2017" xr:uid="{0595448F-FD66-4A1A-B2B3-02EB4C4E9A1E}"/>
    <hyperlink ref="T414" r:id="rId277" display="https://barttorvik.com/team.php?team=Long+Beach+St.&amp;year=2017" xr:uid="{4ED8F7B9-0529-4297-AD32-DB07949E8A85}"/>
    <hyperlink ref="T416" r:id="rId278" display="https://barttorvik.com/team.php?team=Navy&amp;year=2017" xr:uid="{9F4F4940-3934-47AF-A476-E8C8080FB673}"/>
    <hyperlink ref="T418" r:id="rId279" display="https://barttorvik.com/team.php?team=Drake&amp;year=2017" xr:uid="{3DA68141-3F2B-4222-8B2C-7CE9967496BB}"/>
    <hyperlink ref="T420" r:id="rId280" display="https://barttorvik.com/team.php?team=IUPUI&amp;year=2017" xr:uid="{11C171B9-1D2D-4AAE-8BA9-B54262C011CD}"/>
    <hyperlink ref="T422" r:id="rId281" display="https://barttorvik.com/team.php?team=Saint+Joseph%27s&amp;year=2017" xr:uid="{D6A27F35-82CE-4395-8981-424C40D09FC9}"/>
    <hyperlink ref="T424" r:id="rId282" display="https://barttorvik.com/team.php?team=Boston+University&amp;year=2017" xr:uid="{2359398F-05DD-4C3D-BC19-B048BB80DA4C}"/>
    <hyperlink ref="T426" r:id="rId283" display="https://barttorvik.com/team.php?team=Houston+Christian&amp;year=2017" xr:uid="{193A822E-7430-4CFF-A770-9157D098A9C2}"/>
    <hyperlink ref="T428" r:id="rId284" display="https://barttorvik.com/team.php?team=Green+Bay&amp;year=2017" xr:uid="{CA4EC0D1-B809-4882-8610-A6222D5BADF6}"/>
    <hyperlink ref="T430" r:id="rId285" display="https://barttorvik.com/team.php?team=Charlotte&amp;year=2017" xr:uid="{30ADCA00-1369-4775-A3AF-5B3539167CD9}"/>
    <hyperlink ref="T432" r:id="rId286" display="https://barttorvik.com/team.php?team=Tennessee+Martin&amp;year=2017" xr:uid="{DD1A4763-7991-4D49-9F75-8E24897C1723}"/>
    <hyperlink ref="T434" r:id="rId287" display="https://barttorvik.com/team.php?team=Northern+Illinois&amp;year=2017" xr:uid="{0FB4DB98-9449-451C-8B17-D45ED9C576D4}"/>
    <hyperlink ref="T436" r:id="rId288" display="https://barttorvik.com/team.php?team=Sam+Houston+St.&amp;year=2017" xr:uid="{BCC6FC4D-5EAA-49FC-973B-7F6F820C488D}"/>
    <hyperlink ref="T438" r:id="rId289" display="https://barttorvik.com/team.php?team=Ball+St.&amp;year=2017" xr:uid="{334DA0E9-6C37-4411-AFEB-1C92898BF05C}"/>
    <hyperlink ref="T440" r:id="rId290" display="https://barttorvik.com/team.php?team=Fairleigh+Dickinson&amp;year=2017" xr:uid="{C27F1500-0C51-4F5A-A1DD-EE2437283DC6}"/>
    <hyperlink ref="T442" r:id="rId291" display="https://barttorvik.com/team.php?team=New+Hampshire&amp;year=2017" xr:uid="{8157DC55-2008-44B7-9001-F6B4E0CF0964}"/>
    <hyperlink ref="T444" r:id="rId292" display="https://barttorvik.com/team.php?team=Idaho&amp;year=2017" xr:uid="{94037EDF-AC3C-482E-9754-155D0B930AA6}"/>
    <hyperlink ref="T446" r:id="rId293" display="https://barttorvik.com/team.php?team=Stony+Brook&amp;year=2017" xr:uid="{D628247C-6784-4DCD-B70A-40B20468269F}"/>
    <hyperlink ref="T448" r:id="rId294" display="https://barttorvik.com/team.php?team=Columbia&amp;year=2017" xr:uid="{A326FD10-16D2-41D3-9153-C4A5CF43E9E4}"/>
    <hyperlink ref="T450" r:id="rId295" display="https://barttorvik.com/team.php?team=Bradley&amp;year=2017" xr:uid="{7664D74C-741F-4102-B751-611167B91039}"/>
    <hyperlink ref="T452" r:id="rId296" display="https://barttorvik.com/team.php?team=UNLV&amp;year=2017" xr:uid="{7A76A718-DD54-4D08-8164-1CC67CA777D6}"/>
    <hyperlink ref="T454" r:id="rId297" display="https://barttorvik.com/team.php?team=UMBC&amp;year=2017" xr:uid="{CD603477-1D5C-445A-85DC-172E30FE6507}"/>
    <hyperlink ref="T456" r:id="rId298" display="https://barttorvik.com/team.php?team=Nebraska+Omaha&amp;year=2017" xr:uid="{A7B8DD33-168E-45AD-A567-7505BF78DF44}"/>
    <hyperlink ref="T458" r:id="rId299" display="https://barttorvik.com/team.php?team=Oral+Roberts&amp;year=2017" xr:uid="{E18D4736-9044-4D1F-B715-7C2F10232D39}"/>
    <hyperlink ref="U460" r:id="rId300" display="https://barttorvik.com/trank.php?&amp;begin=20161101&amp;end=20170501&amp;conlimit=All&amp;year=2017&amp;top=0&amp;venue=H&amp;type=All&amp;mingames=0&amp;quad=5&amp;rpi=" xr:uid="{84C193A6-7055-4203-B3BD-A609EB0AE860}"/>
    <hyperlink ref="T461" r:id="rId301" display="https://barttorvik.com/team.php?team=Illinois+Chicago&amp;year=2017" xr:uid="{F130F7DE-D2FC-456B-ABF1-E5C272F98728}"/>
    <hyperlink ref="T463" r:id="rId302" display="https://barttorvik.com/team.php?team=Portland+St.&amp;year=2017" xr:uid="{AA0C7A1A-7DE3-4893-B9C6-3BCEA10C82D7}"/>
    <hyperlink ref="T465" r:id="rId303" display="https://barttorvik.com/team.php?team=South+Alabama&amp;year=2017" xr:uid="{8F389EF3-BE7F-4563-8217-A3F0A7659062}"/>
    <hyperlink ref="T467" r:id="rId304" display="https://barttorvik.com/team.php?team=Fairfield&amp;year=2017" xr:uid="{99226896-DE57-4AED-896C-F333A5AAFC8E}"/>
    <hyperlink ref="T469" r:id="rId305" display="https://barttorvik.com/team.php?team=Liberty&amp;year=2017" xr:uid="{D71A7C32-2D46-42DC-A878-479D769B9B37}"/>
    <hyperlink ref="T471" r:id="rId306" display="https://barttorvik.com/team.php?team=Duquesne&amp;year=2017" xr:uid="{B4C0CE57-DE7C-4D16-88B8-6ADB406736E2}"/>
    <hyperlink ref="T473" r:id="rId307" display="https://barttorvik.com/team.php?team=Canisius&amp;year=2017" xr:uid="{AECD93E7-9DF5-42D2-8079-593A49C8AD4C}"/>
    <hyperlink ref="T475" r:id="rId308" display="https://barttorvik.com/team.php?team=Tulane&amp;year=2017" xr:uid="{92E28E11-F40E-437B-905C-44B4646DA70E}"/>
    <hyperlink ref="T477" r:id="rId309" display="https://barttorvik.com/team.php?team=Loyola+MD&amp;year=2017" xr:uid="{4DCF125F-6026-47EC-A099-30A992A75D66}"/>
    <hyperlink ref="T479" r:id="rId310" display="https://barttorvik.com/team.php?team=Appalachian+St.&amp;year=2017" xr:uid="{1A576A73-9A79-49EA-BC96-26144661851D}"/>
    <hyperlink ref="T481" r:id="rId311" display="https://barttorvik.com/team.php?team=Mount+St.+Mary%27s&amp;year=2017" xr:uid="{6DD5E1D3-F906-46EE-B141-8757F84C592B}"/>
    <hyperlink ref="T482" r:id="rId312" display="https://barttorvik.com/team.php?team=Mount+St.+Mary%27s&amp;year=2017" xr:uid="{0D11A13D-D351-426C-AC97-E7A5270C7719}"/>
    <hyperlink ref="T483" r:id="rId313" display="https://barttorvik.com/team.php?team=Montana+St.&amp;year=2017" xr:uid="{99434FC0-F023-4519-8B11-AE0C5582143F}"/>
    <hyperlink ref="T485" r:id="rId314" display="https://barttorvik.com/team.php?team=Delaware&amp;year=2017" xr:uid="{EAE89973-0A6E-4892-9823-A35373D71C59}"/>
    <hyperlink ref="T487" r:id="rId315" display="https://barttorvik.com/team.php?team=Utah+Valley&amp;year=2017" xr:uid="{029FF86B-291D-4A29-B616-CDE242042014}"/>
    <hyperlink ref="T489" r:id="rId316" display="https://barttorvik.com/team.php?team=Eastern+Kentucky&amp;year=2017" xr:uid="{E7246C6E-01F1-46A5-9BA8-10CBF4CE5D41}"/>
    <hyperlink ref="T491" r:id="rId317" display="https://barttorvik.com/team.php?team=Oregon+St.&amp;year=2017" xr:uid="{257CFFD1-D099-48B9-A3C6-DF0E9B010F9E}"/>
    <hyperlink ref="T493" r:id="rId318" display="https://barttorvik.com/team.php?team=Drexel&amp;year=2017" xr:uid="{3A6FD1A9-8480-4298-9B4B-183F0B0BFAB6}"/>
    <hyperlink ref="T495" r:id="rId319" display="https://barttorvik.com/team.php?team=Pepperdine&amp;year=2017" xr:uid="{23636601-F6DE-4FB1-9FA1-70EDE78AA05E}"/>
    <hyperlink ref="T497" r:id="rId320" display="https://barttorvik.com/team.php?team=James+Madison&amp;year=2017" xr:uid="{FFF81659-D847-4A14-88F9-F2C1AE75673D}"/>
    <hyperlink ref="T499" r:id="rId321" display="https://barttorvik.com/team.php?team=Penn&amp;year=2017" xr:uid="{E794457E-6E4E-441A-BB00-0C3AFE60B956}"/>
    <hyperlink ref="T501" r:id="rId322" display="https://barttorvik.com/team.php?team=San+Jose+St.&amp;year=2017" xr:uid="{67576C62-457D-4917-8762-C855B9A94EE9}"/>
    <hyperlink ref="T503" r:id="rId323" display="https://barttorvik.com/team.php?team=Army&amp;year=2017" xr:uid="{E80A37E3-6E12-4383-8CA8-896C1D31DEF4}"/>
    <hyperlink ref="T505" r:id="rId324" display="https://barttorvik.com/team.php?team=UTEP&amp;year=2017" xr:uid="{7E68EF11-1D60-4AFE-99CB-156A3818F001}"/>
    <hyperlink ref="T507" r:id="rId325" display="https://barttorvik.com/team.php?team=Pacific&amp;year=2017" xr:uid="{1AECA444-5CAE-4055-84B8-273FB90DF8AD}"/>
    <hyperlink ref="T509" r:id="rId326" display="https://barttorvik.com/team.php?team=Tennessee+St.&amp;year=2017" xr:uid="{98B35280-BCDA-4942-A1B9-23F20F543591}"/>
    <hyperlink ref="U511" r:id="rId327" display="https://barttorvik.com/trank.php?&amp;begin=20161101&amp;end=20170501&amp;conlimit=All&amp;year=2017&amp;top=0&amp;venue=H&amp;type=All&amp;mingames=0&amp;quad=5&amp;rpi=" xr:uid="{8F145E47-3167-4EAB-A2F4-E4D4D6DBF246}"/>
    <hyperlink ref="T512" r:id="rId328" display="https://barttorvik.com/team.php?team=Eastern+Illinois&amp;year=2017" xr:uid="{03AEE470-0112-4CA5-80F0-428B3CAD1F83}"/>
    <hyperlink ref="T514" r:id="rId329" display="https://barttorvik.com/team.php?team=South+Florida&amp;year=2017" xr:uid="{3FA468D5-E3F9-4357-BDF8-02F54ECA5943}"/>
    <hyperlink ref="T516" r:id="rId330" display="https://barttorvik.com/team.php?team=Seattle&amp;year=2017" xr:uid="{31246A83-6DCD-46F3-902B-9F39C27807BB}"/>
    <hyperlink ref="T518" r:id="rId331" display="https://barttorvik.com/team.php?team=Cal+St.+Fullerton&amp;year=2017" xr:uid="{446273F8-F63F-484E-8F1B-5FCF9EFF222D}"/>
    <hyperlink ref="T520" r:id="rId332" display="https://barttorvik.com/team.php?team=Hawaii&amp;year=2017" xr:uid="{A7C6320E-3913-4930-8E81-9F27CCF4045A}"/>
    <hyperlink ref="T522" r:id="rId333" display="https://barttorvik.com/team.php?team=Little+Rock&amp;year=2017" xr:uid="{F194A692-10F6-4EBE-8570-DFDFA0CD6C65}"/>
    <hyperlink ref="T524" r:id="rId334" display="https://barttorvik.com/team.php?team=North+Florida&amp;year=2017" xr:uid="{2AA9C23C-240F-449D-87FB-E299D7D8D0DE}"/>
    <hyperlink ref="T526" r:id="rId335" display="https://barttorvik.com/team.php?team=Morgan+St.&amp;year=2017" xr:uid="{F1BCF887-B203-4622-95FB-72D072D0741F}"/>
    <hyperlink ref="T528" r:id="rId336" display="https://barttorvik.com/team.php?team=Niagara&amp;year=2017" xr:uid="{E6089919-4C8D-4AF6-9DCB-8774132BF19E}"/>
    <hyperlink ref="T530" r:id="rId337" display="https://barttorvik.com/team.php?team=Bowling+Green&amp;year=2017" xr:uid="{76DB2828-ACF8-4C2D-8A28-A8812506AECD}"/>
    <hyperlink ref="T532" r:id="rId338" display="https://barttorvik.com/team.php?team=Central+Michigan&amp;year=2017" xr:uid="{B9CAEE50-B257-4ACE-A4BB-D7F87A838A29}"/>
    <hyperlink ref="T534" r:id="rId339" display="https://barttorvik.com/team.php?team=Nicholls+St.&amp;year=2017" xr:uid="{AD011316-356F-4635-A962-789117875901}"/>
    <hyperlink ref="T536" r:id="rId340" display="https://barttorvik.com/team.php?team=Manhattan&amp;year=2017" xr:uid="{153BEC66-6D45-481E-AFBE-4119243C4E52}"/>
    <hyperlink ref="T538" r:id="rId341" display="https://barttorvik.com/team.php?team=Rider&amp;year=2017" xr:uid="{CAC26FB5-0B1A-4F34-AD76-BC834B73F443}"/>
    <hyperlink ref="T540" r:id="rId342" display="https://barttorvik.com/team.php?team=Prairie+View+A%26M&amp;year=2017" xr:uid="{0B7FEA02-3DFA-4FE2-A616-40457D0A165C}"/>
    <hyperlink ref="T542" r:id="rId343" display="https://barttorvik.com/team.php?team=Bryant&amp;year=2017" xr:uid="{6929F561-17D1-4971-9131-889B5A4333C3}"/>
    <hyperlink ref="T544" r:id="rId344" display="https://barttorvik.com/team.php?team=Wagner&amp;year=2017" xr:uid="{9EF08963-9C8D-4E2E-A433-5BCFEF13C19D}"/>
    <hyperlink ref="T546" r:id="rId345" display="https://barttorvik.com/team.php?team=UT+Rio+Grande+Valley&amp;year=2017" xr:uid="{53474DEF-2015-4F9A-962E-8F759AF27866}"/>
    <hyperlink ref="T548" r:id="rId346" display="https://barttorvik.com/team.php?team=NJIT&amp;year=2017" xr:uid="{48BED475-B0F6-4DB0-8EA5-FC1C5E4F3CB3}"/>
    <hyperlink ref="T550" r:id="rId347" display="https://barttorvik.com/team.php?team=UC+Riverside&amp;year=2017" xr:uid="{DE8A5AB8-4DF4-47B0-A986-B70D679BA251}"/>
    <hyperlink ref="T552" r:id="rId348" display="https://barttorvik.com/team.php?team=Gardner+Webb&amp;year=2017" xr:uid="{A632F852-FECC-4737-A3B4-D32E94299AB6}"/>
    <hyperlink ref="T554" r:id="rId349" display="https://barttorvik.com/team.php?team=St.+Francis+PA&amp;year=2017" xr:uid="{A12CE8E1-1410-480F-80C6-F76A2B725E7E}"/>
    <hyperlink ref="T556" r:id="rId350" display="https://barttorvik.com/team.php?team=Kennesaw+St.&amp;year=2017" xr:uid="{6AD4A2AA-C8E5-466C-B0A2-AF42134A4F39}"/>
    <hyperlink ref="T558" r:id="rId351" display="https://barttorvik.com/team.php?team=Cornell&amp;year=2017" xr:uid="{AD699404-1141-4227-9E44-77059E92B50B}"/>
    <hyperlink ref="T560" r:id="rId352" display="https://barttorvik.com/team.php?team=FIU&amp;year=2017" xr:uid="{8F957167-847C-4CAB-8F88-1574A4AA953A}"/>
    <hyperlink ref="U562" r:id="rId353" display="https://barttorvik.com/trank.php?&amp;begin=20161101&amp;end=20170501&amp;conlimit=All&amp;year=2017&amp;top=0&amp;venue=H&amp;type=All&amp;mingames=0&amp;quad=5&amp;rpi=" xr:uid="{6D4BA4B1-143A-44EA-B257-71E85B260F85}"/>
    <hyperlink ref="T563" r:id="rId354" display="https://barttorvik.com/team.php?team=Jacksonville+St.&amp;year=2017" xr:uid="{513A3971-9B4D-4034-87D9-C0DB3B39ACDB}"/>
    <hyperlink ref="T564" r:id="rId355" display="https://barttorvik.com/team.php?team=Jacksonville+St.&amp;year=2017" xr:uid="{64A52B75-F53A-4A4C-B3A8-B04456C6C290}"/>
    <hyperlink ref="T565" r:id="rId356" display="https://barttorvik.com/team.php?team=High+Point&amp;year=2017" xr:uid="{D8F4471F-419D-436B-B471-3643002E14CD}"/>
    <hyperlink ref="T567" r:id="rId357" display="https://barttorvik.com/team.php?team=UMass+Lowell&amp;year=2017" xr:uid="{E0FE0643-C1E8-4D45-8A6E-EFF2EC768DCF}"/>
    <hyperlink ref="T569" r:id="rId358" display="https://barttorvik.com/team.php?team=Central+Arkansas&amp;year=2017" xr:uid="{E0097FE3-BE99-4AD1-A814-F703295C0963}"/>
    <hyperlink ref="T571" r:id="rId359" display="https://barttorvik.com/team.php?team=Marist&amp;year=2017" xr:uid="{B61D4A1C-DD8A-4CD2-B946-B6E728A4DBBD}"/>
    <hyperlink ref="T573" r:id="rId360" display="https://barttorvik.com/team.php?team=Saint+Louis&amp;year=2017" xr:uid="{21A538CA-1856-4687-A78D-750F470A086F}"/>
    <hyperlink ref="T575" r:id="rId361" display="https://barttorvik.com/team.php?team=Quinnipiac&amp;year=2017" xr:uid="{61CF8BFB-C28E-43BD-B9F3-5CC853FA5D7D}"/>
    <hyperlink ref="T577" r:id="rId362" display="https://barttorvik.com/team.php?team=LIU+Brooklyn&amp;year=2017" xr:uid="{D5F7093C-26CD-4165-82E2-213D00FE5F55}"/>
    <hyperlink ref="T579" r:id="rId363" display="https://barttorvik.com/team.php?team=Alcorn+St.&amp;year=2017" xr:uid="{DD8DE447-1658-4F0C-BDC0-BDAD6FC13D3F}"/>
    <hyperlink ref="T581" r:id="rId364" display="https://barttorvik.com/team.php?team=Norfolk+St.&amp;year=2017" xr:uid="{CBEEF673-FE9A-4BB3-821F-17A963D213E8}"/>
    <hyperlink ref="T583" r:id="rId365" display="https://barttorvik.com/team.php?team=Austin+Peay&amp;year=2017" xr:uid="{75D18468-319B-4EFE-A07C-D9887B4C50DB}"/>
    <hyperlink ref="T585" r:id="rId366" display="https://barttorvik.com/team.php?team=Abilene+Christian&amp;year=2017" xr:uid="{90CE6CA9-6F7B-454B-9E06-025211D8247E}"/>
    <hyperlink ref="T587" r:id="rId367" display="https://barttorvik.com/team.php?team=Stetson&amp;year=2017" xr:uid="{14E97AE3-C41C-465B-A38B-49D694246EFA}"/>
    <hyperlink ref="T589" r:id="rId368" display="https://barttorvik.com/team.php?team=Incarnate+Word&amp;year=2017" xr:uid="{516BE42A-7DE0-408C-A507-DB324A433156}"/>
    <hyperlink ref="T591" r:id="rId369" display="https://barttorvik.com/team.php?team=Binghamton&amp;year=2017" xr:uid="{C49976B9-0925-4DEE-BEF3-27ED565F84F8}"/>
    <hyperlink ref="T593" r:id="rId370" display="https://barttorvik.com/team.php?team=USC+Upstate&amp;year=2017" xr:uid="{AD0E42E2-7037-49CB-8203-C34ABE63B03D}"/>
    <hyperlink ref="T595" r:id="rId371" display="https://barttorvik.com/team.php?team=Miami+OH&amp;year=2017" xr:uid="{788764FE-A6EF-4228-8173-563D38D29034}"/>
    <hyperlink ref="T597" r:id="rId372" display="https://barttorvik.com/team.php?team=Cal+St.+Northridge&amp;year=2017" xr:uid="{54165C5B-E54B-46B5-A34A-353C0FE51E6F}"/>
    <hyperlink ref="T599" r:id="rId373" display="https://barttorvik.com/team.php?team=Youngstown+St.&amp;year=2017" xr:uid="{32C6863A-A823-4FA1-94F8-C0F8CB5C4F6E}"/>
    <hyperlink ref="T601" r:id="rId374" display="https://barttorvik.com/team.php?team=Campbell&amp;year=2017" xr:uid="{B2D17C35-92E9-44DE-8CA0-99FC4CDEB4DB}"/>
    <hyperlink ref="T603" r:id="rId375" display="https://barttorvik.com/team.php?team=Brown&amp;year=2017" xr:uid="{BA856293-7DA8-49C9-8A3C-D5FC95C6EE73}"/>
    <hyperlink ref="T605" r:id="rId376" display="https://barttorvik.com/team.php?team=Sacramento+St.&amp;year=2017" xr:uid="{097D423B-1370-4D9C-8DF6-43BD719CD7D9}"/>
    <hyperlink ref="T607" r:id="rId377" display="https://barttorvik.com/team.php?team=North+Texas&amp;year=2017" xr:uid="{A8A5F315-D6B4-455F-B887-91FE4FE31AB9}"/>
    <hyperlink ref="T609" r:id="rId378" display="https://barttorvik.com/team.php?team=Dartmouth&amp;year=2017" xr:uid="{6399E0DE-56D7-4632-ACF5-4CD52A8B003A}"/>
    <hyperlink ref="T611" r:id="rId379" display="https://barttorvik.com/team.php?team=Radford&amp;year=2017" xr:uid="{EFE75F49-132F-4E41-B47D-A8F8A00F279D}"/>
    <hyperlink ref="U613" r:id="rId380" display="https://barttorvik.com/trank.php?&amp;begin=20161101&amp;end=20170501&amp;conlimit=All&amp;year=2017&amp;top=0&amp;venue=H&amp;type=All&amp;mingames=0&amp;quad=5&amp;rpi=" xr:uid="{8BB033C1-0F00-492E-9A11-1849D62A1F0D}"/>
    <hyperlink ref="T614" r:id="rId381" display="https://barttorvik.com/team.php?team=McNeese+St.&amp;year=2017" xr:uid="{3EC964B8-3AE2-4469-B003-9825B3234DB8}"/>
    <hyperlink ref="T616" r:id="rId382" display="https://barttorvik.com/team.php?team=Grambling+St.&amp;year=2017" xr:uid="{8D987E73-58CD-4ED3-A3AF-72A36410A1F5}"/>
    <hyperlink ref="T618" r:id="rId383" display="https://barttorvik.com/team.php?team=Hampton&amp;year=2017" xr:uid="{533EAC18-4EE6-4AFC-B2A0-815DA0330A88}"/>
    <hyperlink ref="T620" r:id="rId384" display="https://barttorvik.com/team.php?team=Florida+Atlantic&amp;year=2017" xr:uid="{287F6B28-AF9B-402E-B9A0-BCE6CF7DE052}"/>
    <hyperlink ref="T622" r:id="rId385" display="https://barttorvik.com/team.php?team=Tennessee+Tech&amp;year=2017" xr:uid="{5AEB4847-9BD2-4196-832B-A16703DFB109}"/>
    <hyperlink ref="T624" r:id="rId386" display="https://barttorvik.com/team.php?team=Western+Carolina&amp;year=2017" xr:uid="{8C5BA613-38ED-4427-8B6F-96B3A8495250}"/>
    <hyperlink ref="T626" r:id="rId387" display="https://barttorvik.com/team.php?team=Cal+Poly&amp;year=2017" xr:uid="{32EE64C3-AE09-49A0-A83D-056DDE5B173B}"/>
    <hyperlink ref="T628" r:id="rId388" display="https://barttorvik.com/team.php?team=Charleston+Southern&amp;year=2017" xr:uid="{95CEF5BB-9177-4643-B556-E54D31502786}"/>
    <hyperlink ref="T630" r:id="rId389" display="https://barttorvik.com/team.php?team=Detroit&amp;year=2017" xr:uid="{29AFEB75-EE1D-4330-8E9D-BDFA71E37FC1}"/>
    <hyperlink ref="T632" r:id="rId390" display="https://barttorvik.com/team.php?team=Northern+Colorado&amp;year=2017" xr:uid="{004DED6E-69EC-4BF7-8C1E-4BB50488AA1F}"/>
    <hyperlink ref="T634" r:id="rId391" display="https://barttorvik.com/team.php?team=The+Citadel&amp;year=2017" xr:uid="{A7B47839-60E0-491A-B987-ACD2C2A6C07B}"/>
    <hyperlink ref="T636" r:id="rId392" display="https://barttorvik.com/team.php?team=Sacred+Heart&amp;year=2017" xr:uid="{2A649603-D5CE-4677-AF4E-B15D52D20A30}"/>
    <hyperlink ref="T638" r:id="rId393" display="https://barttorvik.com/team.php?team=Jackson+St.&amp;year=2017" xr:uid="{A24371BF-FCE5-4062-A95C-1725696D7574}"/>
    <hyperlink ref="T640" r:id="rId394" display="https://barttorvik.com/team.php?team=UC+Santa+Barbara&amp;year=2017" xr:uid="{4BA0E5F8-CEA8-4DA2-8851-8141850BADAC}"/>
    <hyperlink ref="T642" r:id="rId395" display="https://barttorvik.com/team.php?team=Colgate&amp;year=2017" xr:uid="{85043E04-E203-4F42-9732-7E0CEC6BD33A}"/>
    <hyperlink ref="T644" r:id="rId396" display="https://barttorvik.com/team.php?team=Northern+Arizona&amp;year=2017" xr:uid="{B57F1863-A64A-40AD-968B-B8DF229D188B}"/>
    <hyperlink ref="T646" r:id="rId397" display="https://barttorvik.com/team.php?team=Robert+Morris&amp;year=2017" xr:uid="{510CDB8C-ECC3-45AF-A4FF-2FA080BB217E}"/>
    <hyperlink ref="T648" r:id="rId398" display="https://barttorvik.com/team.php?team=American&amp;year=2017" xr:uid="{73ECE63C-E77F-4978-B0F7-5A1EFAFB9EDF}"/>
    <hyperlink ref="T650" r:id="rId399" display="https://barttorvik.com/team.php?team=Southern&amp;year=2017" xr:uid="{79CCD56E-34DB-45D6-97CC-1EED4FA87871}"/>
    <hyperlink ref="T652" r:id="rId400" display="https://barttorvik.com/team.php?team=Milwaukee&amp;year=2017" xr:uid="{CB79828F-29AF-4203-9927-6B90763D148B}"/>
    <hyperlink ref="T654" r:id="rId401" display="https://barttorvik.com/team.php?team=Western+Illinois&amp;year=2017" xr:uid="{D48E6AEA-DDF4-43C0-B54F-92D85C59953E}"/>
    <hyperlink ref="T656" r:id="rId402" display="https://barttorvik.com/team.php?team=Idaho+St.&amp;year=2017" xr:uid="{28D58720-5A22-49CC-A11B-766DED177E84}"/>
    <hyperlink ref="T658" r:id="rId403" display="https://barttorvik.com/team.php?team=Jacksonville&amp;year=2017" xr:uid="{E84E16D1-E327-4556-A850-79EF0A2558A6}"/>
    <hyperlink ref="T660" r:id="rId404" display="https://barttorvik.com/team.php?team=Portland&amp;year=2017" xr:uid="{C5B46E78-42B8-4C35-B711-DC6194A46E8E}"/>
    <hyperlink ref="T662" r:id="rId405" display="https://barttorvik.com/team.php?team=VMI&amp;year=2017" xr:uid="{858E7BC5-4232-4936-94FA-E97631A9B518}"/>
    <hyperlink ref="U664" r:id="rId406" display="https://barttorvik.com/trank.php?&amp;begin=20161101&amp;end=20170501&amp;conlimit=All&amp;year=2017&amp;top=0&amp;venue=H&amp;type=All&amp;mingames=0&amp;quad=5&amp;rpi=" xr:uid="{08725238-E8A5-46DD-AA31-BDC8A0C2E27C}"/>
    <hyperlink ref="T665" r:id="rId407" display="https://barttorvik.com/team.php?team=Southern+Miss&amp;year=2017" xr:uid="{FC298631-56D6-453A-903C-3C3CD6983C33}"/>
    <hyperlink ref="T667" r:id="rId408" display="https://barttorvik.com/team.php?team=San+Diego&amp;year=2017" xr:uid="{6600EE57-67BF-4059-8BCB-338B4FB0CB71}"/>
    <hyperlink ref="T669" r:id="rId409" display="https://barttorvik.com/team.php?team=Hartford&amp;year=2017" xr:uid="{42495A66-B919-4BD1-B76A-F51A8CADC7C3}"/>
    <hyperlink ref="T671" r:id="rId410" display="https://barttorvik.com/team.php?team=Savannah+St.&amp;year=2017" xr:uid="{EDCB3EA3-D036-4A30-837A-6D2037E277FC}"/>
    <hyperlink ref="T673" r:id="rId411" display="https://barttorvik.com/team.php?team=Bethune+Cookman&amp;year=2017" xr:uid="{2DC98AD1-531E-4F4F-A120-69C42BF657FE}"/>
    <hyperlink ref="T675" r:id="rId412" display="https://barttorvik.com/team.php?team=Northwestern+St.&amp;year=2017" xr:uid="{E77F8B3E-AA0A-4554-9E7B-59C9680786B6}"/>
    <hyperlink ref="T677" r:id="rId413" display="https://barttorvik.com/team.php?team=SIU+Edwardsville&amp;year=2017" xr:uid="{0E2F4572-DEB5-4991-8862-94E54C13AE23}"/>
    <hyperlink ref="T679" r:id="rId414" display="https://barttorvik.com/team.php?team=Southern+Utah&amp;year=2017" xr:uid="{9E1BD664-88B3-4D01-BCAA-131FFD194FDE}"/>
    <hyperlink ref="T681" r:id="rId415" display="https://barttorvik.com/team.php?team=Maryland+Eastern+Shore&amp;year=2017" xr:uid="{BF7050BA-708C-4210-86B3-2C949C7BFB8A}"/>
    <hyperlink ref="T683" r:id="rId416" display="https://barttorvik.com/team.php?team=Central+Connecticut&amp;year=2017" xr:uid="{71EAFEAB-3597-4D0F-97E3-DADBAD89AD98}"/>
    <hyperlink ref="T685" r:id="rId417" display="https://barttorvik.com/team.php?team=Coppin+St.&amp;year=2017" xr:uid="{B8FC5670-0723-47E0-98EE-9AC813AE17FE}"/>
    <hyperlink ref="T687" r:id="rId418" display="https://barttorvik.com/team.php?team=Alabama+St.&amp;year=2017" xr:uid="{490B6422-9764-4AC0-9FF7-8E08588F560D}"/>
    <hyperlink ref="T689" r:id="rId419" display="https://barttorvik.com/team.php?team=Howard&amp;year=2017" xr:uid="{6BDFE089-F1E3-4B2F-81A9-54BF94CA1E26}"/>
    <hyperlink ref="T691" r:id="rId420" display="https://barttorvik.com/team.php?team=Mississippi+Valley+St.&amp;year=2017" xr:uid="{EC3271BC-FC6F-4DC5-A882-853C1C9AAF5E}"/>
    <hyperlink ref="T693" r:id="rId421" display="https://barttorvik.com/team.php?team=Lafayette&amp;year=2017" xr:uid="{05432B8A-4D38-4C01-8A6B-CF3230391D5C}"/>
    <hyperlink ref="T695" r:id="rId422" display="https://barttorvik.com/team.php?team=Delaware+St.&amp;year=2017" xr:uid="{15E28186-E210-49A1-A9CF-D026ABB35793}"/>
    <hyperlink ref="T697" r:id="rId423" display="https://barttorvik.com/team.php?team=Maine&amp;year=2017" xr:uid="{00B92D86-E7E0-4A72-869E-3C2B44DE5024}"/>
    <hyperlink ref="T699" r:id="rId424" display="https://barttorvik.com/team.php?team=South+Carolina+St.&amp;year=2017" xr:uid="{7353546B-277D-4B1E-B1E8-B39702D1B5EF}"/>
    <hyperlink ref="T701" r:id="rId425" display="https://barttorvik.com/team.php?team=Arkansas+Pine+Bluff&amp;year=2017" xr:uid="{711D3987-BD7A-4BB2-8DEA-11FE6574E467}"/>
    <hyperlink ref="T703" r:id="rId426" display="https://barttorvik.com/team.php?team=Chicago+St.&amp;year=2017" xr:uid="{4BB9701F-7FA0-4999-94F6-3888C48FF775}"/>
    <hyperlink ref="T705" r:id="rId427" display="https://barttorvik.com/team.php?team=Florida+A%26M&amp;year=2017" xr:uid="{C895B73E-C031-4E34-A0A4-6FF681A57ED8}"/>
    <hyperlink ref="T707" r:id="rId428" display="https://barttorvik.com/team.php?team=St.+Francis+NY&amp;year=2017" xr:uid="{918FE198-3571-4BEC-BF63-EF4DBF932253}"/>
    <hyperlink ref="T709" r:id="rId429" display="https://barttorvik.com/team.php?team=Alabama+A%26M&amp;year=2017" xr:uid="{960A8956-8455-42F5-91D0-D7A776722255}"/>
    <hyperlink ref="T711" r:id="rId430" display="https://barttorvik.com/team.php?team=Presbyterian&amp;year=2017" xr:uid="{FBD03D06-1440-4B83-9358-6B8DA51A65F8}"/>
    <hyperlink ref="T713" r:id="rId431" display="https://barttorvik.com/team.php?team=Longwood&amp;year=2017" xr:uid="{0C4A6331-CDEF-47C4-B6A3-FC40220736D4}"/>
    <hyperlink ref="T715" r:id="rId432" display="https://barttorvik.com/team.php?team=North+Carolina+A%26T&amp;year=2017" xr:uid="{EB01216B-86AE-4A9F-BA54-DC4E851841F7}"/>
    <hyperlink ref="W2" r:id="rId433" display="https://barttorvik.com/team.php?team=Gonzaga&amp;year=2017" xr:uid="{86FB6515-5217-42B7-8D80-A8C3FD30F073}"/>
    <hyperlink ref="W3" r:id="rId434" display="https://barttorvik.com/team.php?team=Gonzaga&amp;year=2017" xr:uid="{5B33A438-AE20-4B13-9421-825208866931}"/>
    <hyperlink ref="W4" r:id="rId435" display="https://barttorvik.com/team.php?team=Villanova&amp;year=2017" xr:uid="{4D7ED874-C5D2-4CDD-BE15-471A30182DBC}"/>
    <hyperlink ref="W5" r:id="rId436" display="https://barttorvik.com/team.php?team=Villanova&amp;year=2017" xr:uid="{8CB6DD0D-1072-4C45-B85A-969FDEFD3F26}"/>
    <hyperlink ref="W6" r:id="rId437" display="https://barttorvik.com/team.php?team=Saint+Mary%27s&amp;year=2017" xr:uid="{342A02F7-6E33-4282-817C-6F8DD657490E}"/>
    <hyperlink ref="W7" r:id="rId438" display="https://barttorvik.com/team.php?team=Saint+Mary%27s&amp;year=2017" xr:uid="{956A86E1-49DA-4C2A-8FB5-CE7E154CE745}"/>
    <hyperlink ref="W8" r:id="rId439" display="https://barttorvik.com/team.php?team=Virginia&amp;year=2017" xr:uid="{8BAA056E-21DF-450A-BEFE-5154EA366723}"/>
    <hyperlink ref="W9" r:id="rId440" display="https://barttorvik.com/team.php?team=Virginia&amp;year=2017" xr:uid="{EF37AA7D-7038-41BC-B3D1-7FE1DE5959A6}"/>
    <hyperlink ref="W10" r:id="rId441" display="https://barttorvik.com/team.php?team=Kentucky&amp;year=2017" xr:uid="{34216446-C5A8-470B-B0FC-F673FA634217}"/>
    <hyperlink ref="W11" r:id="rId442" display="https://barttorvik.com/team.php?team=Kentucky&amp;year=2017" xr:uid="{48D663F5-CD26-423F-8A1A-B0C19C09210B}"/>
    <hyperlink ref="W12" r:id="rId443" display="https://barttorvik.com/team.php?team=Louisville&amp;year=2017" xr:uid="{FAE9BA04-D88B-486A-A111-05BE632BAF4F}"/>
    <hyperlink ref="W13" r:id="rId444" display="https://barttorvik.com/team.php?team=Louisville&amp;year=2017" xr:uid="{C3336E74-6F2C-445A-872E-E5284962E8A6}"/>
    <hyperlink ref="W14" r:id="rId445" display="https://barttorvik.com/team.php?team=Florida&amp;year=2017" xr:uid="{3770DDFF-0353-47CB-973A-2643BC998386}"/>
    <hyperlink ref="W15" r:id="rId446" display="https://barttorvik.com/team.php?team=Florida&amp;year=2017" xr:uid="{FC06CF4C-8CB6-4227-841E-41F7DB5E99CC}"/>
    <hyperlink ref="W16" r:id="rId447" display="https://barttorvik.com/team.php?team=Kansas&amp;year=2017" xr:uid="{1346DF97-02C0-427C-A448-9B5467D43524}"/>
    <hyperlink ref="W17" r:id="rId448" display="https://barttorvik.com/team.php?team=Kansas&amp;year=2017" xr:uid="{A12541F8-BD66-4CCA-81B1-0E81EABA046C}"/>
    <hyperlink ref="W18" r:id="rId449" display="https://barttorvik.com/team.php?team=Duke&amp;year=2017" xr:uid="{6250DF49-1206-4A9C-A21A-D56B4B5BA1F7}"/>
    <hyperlink ref="W19" r:id="rId450" display="https://barttorvik.com/team.php?team=Duke&amp;year=2017" xr:uid="{F594CBAC-5423-4866-BDD7-0D018E3BFD39}"/>
    <hyperlink ref="W20" r:id="rId451" display="https://barttorvik.com/team.php?team=West+Virginia&amp;year=2017" xr:uid="{63ED9B5E-0FD0-4167-895C-F2DD767F18CD}"/>
    <hyperlink ref="W21" r:id="rId452" display="https://barttorvik.com/team.php?team=West+Virginia&amp;year=2017" xr:uid="{762B3ACF-2D79-4799-A5E0-55C46B0AC11A}"/>
    <hyperlink ref="W22" r:id="rId453" display="https://barttorvik.com/team.php?team=Michigan&amp;year=2017" xr:uid="{E7182C90-A7BC-4D3A-91C3-F25114BED537}"/>
    <hyperlink ref="W23" r:id="rId454" display="https://barttorvik.com/team.php?team=Michigan&amp;year=2017" xr:uid="{9725CC7E-645F-4725-8051-B010E1483CC6}"/>
    <hyperlink ref="W24" r:id="rId455" display="https://barttorvik.com/team.php?team=Oklahoma+St.&amp;year=2017" xr:uid="{1441C1D2-5078-4AA0-BB3D-2D4B786CB2BF}"/>
    <hyperlink ref="W25" r:id="rId456" display="https://barttorvik.com/team.php?team=Oklahoma+St.&amp;year=2017" xr:uid="{C717DE6B-9B14-496A-87C7-2B1E7A7ACC9A}"/>
    <hyperlink ref="W26" r:id="rId457" display="https://barttorvik.com/team.php?team=Baylor&amp;year=2017" xr:uid="{B6671D24-0545-43CD-8767-B4255BF833F4}"/>
    <hyperlink ref="W27" r:id="rId458" display="https://barttorvik.com/team.php?team=Baylor&amp;year=2017" xr:uid="{FD149438-E30C-40CD-953C-945502B186A0}"/>
    <hyperlink ref="W28" r:id="rId459" display="https://barttorvik.com/team.php?team=North+Carolina&amp;year=2017" xr:uid="{E35765C4-2A00-4720-9C6A-567373883B5F}"/>
    <hyperlink ref="W29" r:id="rId460" display="https://barttorvik.com/team.php?team=North+Carolina&amp;year=2017" xr:uid="{0D398846-0A7A-4C55-9E7E-4E0888BB5651}"/>
    <hyperlink ref="W30" r:id="rId461" display="https://barttorvik.com/team.php?team=Notre+Dame&amp;year=2017" xr:uid="{CE5CEB7E-65CF-405F-BD4E-062374D271A0}"/>
    <hyperlink ref="W31" r:id="rId462" display="https://barttorvik.com/team.php?team=Notre+Dame&amp;year=2017" xr:uid="{F19364A7-4187-446D-B0C9-E0FA20E57624}"/>
    <hyperlink ref="W32" r:id="rId463" display="https://barttorvik.com/team.php?team=Arizona&amp;year=2017" xr:uid="{36E4E271-6AC0-4534-87C9-4D0B2200A07E}"/>
    <hyperlink ref="W33" r:id="rId464" display="https://barttorvik.com/team.php?team=Arizona&amp;year=2017" xr:uid="{6F29A99B-2FAA-4AF4-9929-A0CE2ADAC8AC}"/>
    <hyperlink ref="W34" r:id="rId465" display="https://barttorvik.com/team.php?team=Cincinnati&amp;year=2017" xr:uid="{EDF6A3A7-CF6E-4DED-B842-44AD4D2989BD}"/>
    <hyperlink ref="W35" r:id="rId466" display="https://barttorvik.com/team.php?team=Cincinnati&amp;year=2017" xr:uid="{F6979CB4-3CB1-48E0-9132-C55E09C70DDF}"/>
    <hyperlink ref="W36" r:id="rId467" display="https://barttorvik.com/team.php?team=UCLA&amp;year=2017" xr:uid="{4910E652-647F-4B1D-A0B4-0D9CAC024105}"/>
    <hyperlink ref="W37" r:id="rId468" display="https://barttorvik.com/team.php?team=UCLA&amp;year=2017" xr:uid="{9541535F-0D66-480C-95E2-E32772E310F6}"/>
    <hyperlink ref="W38" r:id="rId469" display="https://barttorvik.com/team.php?team=SMU&amp;year=2017" xr:uid="{1A886EAE-556B-438A-BD75-ADE3B1D381CB}"/>
    <hyperlink ref="W39" r:id="rId470" display="https://barttorvik.com/team.php?team=SMU&amp;year=2017" xr:uid="{3BDE8DBB-33DB-489C-872B-F8E43E0D9954}"/>
    <hyperlink ref="W40" r:id="rId471" display="https://barttorvik.com/team.php?team=Iowa+St.&amp;year=2017" xr:uid="{216DF151-443F-4016-ACB5-0C090411A128}"/>
    <hyperlink ref="W41" r:id="rId472" display="https://barttorvik.com/team.php?team=Iowa+St.&amp;year=2017" xr:uid="{D2265F00-1237-44C2-BDCF-4222E7CDA98A}"/>
    <hyperlink ref="W42" r:id="rId473" display="https://barttorvik.com/team.php?team=Creighton&amp;year=2017" xr:uid="{7E197953-C2B5-4D95-A3E1-F98C93025032}"/>
    <hyperlink ref="W43" r:id="rId474" display="https://barttorvik.com/team.php?team=Creighton&amp;year=2017" xr:uid="{9E9292DD-0D3D-441A-A62E-6EFC7673EFEC}"/>
    <hyperlink ref="W44" r:id="rId475" display="https://barttorvik.com/team.php?team=Wisconsin&amp;year=2017" xr:uid="{2D2C55D7-76E9-40E9-BEFB-C699D43B4FAF}"/>
    <hyperlink ref="W45" r:id="rId476" display="https://barttorvik.com/team.php?team=Wisconsin&amp;year=2017" xr:uid="{90C26780-FE07-40EE-AC16-8498C63567C7}"/>
    <hyperlink ref="W46" r:id="rId477" display="https://barttorvik.com/team.php?team=Rhode+Island&amp;year=2017" xr:uid="{05BD57C9-B758-45DE-9C88-8C597FD4F5CB}"/>
    <hyperlink ref="W47" r:id="rId478" display="https://barttorvik.com/team.php?team=Rhode+Island&amp;year=2017" xr:uid="{FF647EF0-7045-4C25-BE72-93815A46C940}"/>
    <hyperlink ref="W48" r:id="rId479" display="https://barttorvik.com/team.php?team=Purdue&amp;year=2017" xr:uid="{1BB65E32-5F1A-4548-8448-4E9A87757F4F}"/>
    <hyperlink ref="W49" r:id="rId480" display="https://barttorvik.com/team.php?team=Purdue&amp;year=2017" xr:uid="{668088EF-A27E-41BB-9CD8-FD433B58E94F}"/>
    <hyperlink ref="W50" r:id="rId481" display="https://barttorvik.com/team.php?team=Wichita+St.&amp;year=2017" xr:uid="{7272F872-52F2-4366-874B-CDF1BE50B91D}"/>
    <hyperlink ref="W51" r:id="rId482" display="https://barttorvik.com/team.php?team=Wichita+St.&amp;year=2017" xr:uid="{6EED9C0C-48FC-4DFD-AD7C-59BDC9FA5FE2}"/>
    <hyperlink ref="X52" r:id="rId483" display="https://barttorvik.com/trank.php?&amp;begin=20161101&amp;end=20170313&amp;conlimit=All&amp;year=2017&amp;top=0&amp;venue=A-N&amp;type=All&amp;mingames=0&amp;quad=5&amp;rpi=" xr:uid="{872DF0D1-461F-4DED-8B6F-2038E537E047}"/>
    <hyperlink ref="W53" r:id="rId484" display="https://barttorvik.com/team.php?team=Kansas+St.&amp;year=2017" xr:uid="{912E0DC6-A4EF-4343-B50C-6715DE7AF67F}"/>
    <hyperlink ref="W54" r:id="rId485" display="https://barttorvik.com/team.php?team=Kansas+St.&amp;year=2017" xr:uid="{4C89AEFC-BE6A-49C5-A33A-F0AC8A7A2008}"/>
    <hyperlink ref="W55" r:id="rId486" display="https://barttorvik.com/team.php?team=Maryland&amp;year=2017" xr:uid="{94EAB6FD-9275-4880-BBA2-A5E1D2C66701}"/>
    <hyperlink ref="W56" r:id="rId487" display="https://barttorvik.com/team.php?team=Maryland&amp;year=2017" xr:uid="{1F40F8A9-7A50-4969-B030-CAF839F3B532}"/>
    <hyperlink ref="W57" r:id="rId488" display="https://barttorvik.com/team.php?team=Butler&amp;year=2017" xr:uid="{ECB675FC-972F-42B5-90B0-0A5CBC8B246F}"/>
    <hyperlink ref="W58" r:id="rId489" display="https://barttorvik.com/team.php?team=Butler&amp;year=2017" xr:uid="{64CFBBFE-DDCC-4467-958A-D885A1CD28D4}"/>
    <hyperlink ref="W59" r:id="rId490" display="https://barttorvik.com/team.php?team=Miami+FL&amp;year=2017" xr:uid="{571EEB1B-46BE-4898-AF06-198EE386BDF1}"/>
    <hyperlink ref="W60" r:id="rId491" display="https://barttorvik.com/team.php?team=Miami+FL&amp;year=2017" xr:uid="{CDA65C54-1079-4104-A358-9FB7466AAC75}"/>
    <hyperlink ref="W61" r:id="rId492" display="https://barttorvik.com/team.php?team=Vanderbilt&amp;year=2017" xr:uid="{F9776171-3E2C-4ED1-9FCE-FE8240ACCBC8}"/>
    <hyperlink ref="W62" r:id="rId493" display="https://barttorvik.com/team.php?team=Vanderbilt&amp;year=2017" xr:uid="{D1D5A9C4-A10D-4F58-B91A-05E27F4B95CE}"/>
    <hyperlink ref="W63" r:id="rId494" display="https://barttorvik.com/team.php?team=Oregon&amp;year=2017" xr:uid="{CA1C84CF-004F-4717-A2CD-DD9DD87D4682}"/>
    <hyperlink ref="W64" r:id="rId495" display="https://barttorvik.com/team.php?team=Oregon&amp;year=2017" xr:uid="{3D6C83C4-869E-443B-8537-32F8B2CFB9CA}"/>
    <hyperlink ref="W65" r:id="rId496" display="https://barttorvik.com/team.php?team=Illinois+St.&amp;year=2017" xr:uid="{8843EDA2-940D-4856-86A2-DC7B643819E8}"/>
    <hyperlink ref="W67" r:id="rId497" display="https://barttorvik.com/team.php?team=Middle+Tennessee&amp;year=2017" xr:uid="{8DCD5808-28E9-4D50-BCF4-891CCBF3999B}"/>
    <hyperlink ref="W68" r:id="rId498" display="https://barttorvik.com/team.php?team=Middle+Tennessee&amp;year=2017" xr:uid="{9928DFAE-9237-401E-889F-B48110F2C458}"/>
    <hyperlink ref="W69" r:id="rId499" display="https://barttorvik.com/team.php?team=Georgia&amp;year=2017" xr:uid="{9BD4E3BB-A2A4-4A42-868E-F0DD63241831}"/>
    <hyperlink ref="W71" r:id="rId500" display="https://barttorvik.com/team.php?team=Northwestern&amp;year=2017" xr:uid="{976FA48A-94FF-46E1-B514-27068531B8FC}"/>
    <hyperlink ref="W72" r:id="rId501" display="https://barttorvik.com/team.php?team=Northwestern&amp;year=2017" xr:uid="{5175B1FE-3851-4431-B3EB-3CCEFFECB6DF}"/>
    <hyperlink ref="W73" r:id="rId502" display="https://barttorvik.com/team.php?team=Minnesota&amp;year=2017" xr:uid="{3C2F4764-ED88-4937-AED9-687B41397F9A}"/>
    <hyperlink ref="W74" r:id="rId503" display="https://barttorvik.com/team.php?team=Minnesota&amp;year=2017" xr:uid="{62C8DE3B-B63E-4788-8380-F450DEE9FB34}"/>
    <hyperlink ref="W75" r:id="rId504" display="https://barttorvik.com/team.php?team=Wake+Forest&amp;year=2017" xr:uid="{0F2D31B1-0CE9-4F80-BFB9-65E6256B21FE}"/>
    <hyperlink ref="W76" r:id="rId505" display="https://barttorvik.com/team.php?team=Wake+Forest&amp;year=2017" xr:uid="{AA196D26-9039-46F5-A3FC-EF8017E22689}"/>
    <hyperlink ref="W77" r:id="rId506" display="https://barttorvik.com/team.php?team=Houston&amp;year=2017" xr:uid="{FACC17CE-3DDC-4F01-A61C-23CD210E287A}"/>
    <hyperlink ref="W79" r:id="rId507" display="https://barttorvik.com/team.php?team=Marquette&amp;year=2017" xr:uid="{FC3F624D-4F6F-4836-B2D9-1B1DB736D27E}"/>
    <hyperlink ref="W80" r:id="rId508" display="https://barttorvik.com/team.php?team=Marquette&amp;year=2017" xr:uid="{B9711AF0-EA7A-4A62-9409-D7D8C40A2BE6}"/>
    <hyperlink ref="W81" r:id="rId509" display="https://barttorvik.com/team.php?team=Alabama&amp;year=2017" xr:uid="{A2043099-7282-4095-9819-EDA430DB934E}"/>
    <hyperlink ref="W83" r:id="rId510" display="https://barttorvik.com/team.php?team=Clemson&amp;year=2017" xr:uid="{F4AD0EC6-EFB7-4870-8898-C343E779587A}"/>
    <hyperlink ref="W85" r:id="rId511" display="https://barttorvik.com/team.php?team=Florida+St.&amp;year=2017" xr:uid="{D8851B37-7CD0-49EA-869B-E041EADA80EC}"/>
    <hyperlink ref="W86" r:id="rId512" display="https://barttorvik.com/team.php?team=Florida+St.&amp;year=2017" xr:uid="{F37DF577-DF26-49CB-9348-772F1775D9A5}"/>
    <hyperlink ref="W87" r:id="rId513" display="https://barttorvik.com/team.php?team=Tennessee&amp;year=2017" xr:uid="{DFDBD716-6DB3-49FA-A155-74A9B8289049}"/>
    <hyperlink ref="W89" r:id="rId514" display="https://barttorvik.com/team.php?team=South+Carolina&amp;year=2017" xr:uid="{6BCB5CE3-F504-41C8-B252-D24D5F648E2A}"/>
    <hyperlink ref="W90" r:id="rId515" display="https://barttorvik.com/team.php?team=South+Carolina&amp;year=2017" xr:uid="{0F98E2F8-E2AA-4835-96F6-B36604F1C47D}"/>
    <hyperlink ref="W91" r:id="rId516" display="https://barttorvik.com/team.php?team=Xavier&amp;year=2017" xr:uid="{028CE1F9-11D7-4B1F-BCCC-12F5835AC880}"/>
    <hyperlink ref="W92" r:id="rId517" display="https://barttorvik.com/team.php?team=Xavier&amp;year=2017" xr:uid="{0F667CDD-72BD-4463-A256-CB9C78DF0D10}"/>
    <hyperlink ref="W93" r:id="rId518" display="https://barttorvik.com/team.php?team=Virginia+Tech&amp;year=2017" xr:uid="{50BA1A2D-93A5-4493-88A6-43E015A16436}"/>
    <hyperlink ref="W94" r:id="rId519" display="https://barttorvik.com/team.php?team=Virginia+Tech&amp;year=2017" xr:uid="{D66E2B7D-A7CB-4C9C-A721-8C204CB380D3}"/>
    <hyperlink ref="W95" r:id="rId520" display="https://barttorvik.com/team.php?team=Arkansas&amp;year=2017" xr:uid="{899F4078-8B89-474B-A98C-E7E7C94480BE}"/>
    <hyperlink ref="W96" r:id="rId521" display="https://barttorvik.com/team.php?team=Arkansas&amp;year=2017" xr:uid="{562061A8-5000-4CAF-886C-93DC9CAB443F}"/>
    <hyperlink ref="W97" r:id="rId522" display="https://barttorvik.com/team.php?team=Michigan+St.&amp;year=2017" xr:uid="{1A20D788-D3B1-4580-A5CA-5DA03FA449D2}"/>
    <hyperlink ref="W98" r:id="rId523" display="https://barttorvik.com/team.php?team=Michigan+St.&amp;year=2017" xr:uid="{9DE06DF6-0053-456B-8A1C-6528D4CB7EC0}"/>
    <hyperlink ref="W99" r:id="rId524" display="https://barttorvik.com/team.php?team=Seton+Hall&amp;year=2017" xr:uid="{6D15249A-D2D6-4FDA-92BA-5A4883173EF0}"/>
    <hyperlink ref="W100" r:id="rId525" display="https://barttorvik.com/team.php?team=Seton+Hall&amp;year=2017" xr:uid="{5A072E7D-0CCE-4521-955A-3F5979EBCECA}"/>
    <hyperlink ref="W101" r:id="rId526" display="https://barttorvik.com/team.php?team=Princeton&amp;year=2017" xr:uid="{815CD684-2B04-42FA-B479-3005821510AE}"/>
    <hyperlink ref="W102" r:id="rId527" display="https://barttorvik.com/team.php?team=Princeton&amp;year=2017" xr:uid="{9178A65E-A4BF-4E17-9232-AFAC6F167711}"/>
    <hyperlink ref="X103" r:id="rId528" display="https://barttorvik.com/trank.php?&amp;begin=20161101&amp;end=20170313&amp;conlimit=All&amp;year=2017&amp;top=0&amp;venue=A-N&amp;type=All&amp;mingames=0&amp;quad=5&amp;rpi=" xr:uid="{6178CEF6-280D-4193-ADF9-0DDDD81EA22F}"/>
    <hyperlink ref="W104" r:id="rId529" display="https://barttorvik.com/team.php?team=Davidson&amp;year=2017" xr:uid="{9015FF97-85D5-4044-AE16-945179D0B18D}"/>
    <hyperlink ref="W106" r:id="rId530" display="https://barttorvik.com/team.php?team=TCU&amp;year=2017" xr:uid="{381EEA1F-D8E5-43CC-9114-A2F709AEA983}"/>
    <hyperlink ref="W108" r:id="rId531" display="https://barttorvik.com/team.php?team=Indiana&amp;year=2017" xr:uid="{F147FE6D-DB20-4AC3-BDA8-7690185A1F1A}"/>
    <hyperlink ref="W110" r:id="rId532" display="https://barttorvik.com/team.php?team=Oklahoma&amp;year=2017" xr:uid="{FC3571AA-03C0-4344-AE93-C38BB9F3401E}"/>
    <hyperlink ref="W112" r:id="rId533" display="https://barttorvik.com/team.php?team=Nevada&amp;year=2017" xr:uid="{4962A9F6-01D2-4FF4-8F7B-9FBB5F78EFA1}"/>
    <hyperlink ref="W113" r:id="rId534" display="https://barttorvik.com/team.php?team=Nevada&amp;year=2017" xr:uid="{A001B7BD-B09A-4813-AF1B-2E4D24905FC7}"/>
    <hyperlink ref="W114" r:id="rId535" display="https://barttorvik.com/team.php?team=Pittsburgh&amp;year=2017" xr:uid="{E68FCE0E-CFF2-4B88-BD24-BFC4C6C0E9D7}"/>
    <hyperlink ref="W116" r:id="rId536" display="https://barttorvik.com/team.php?team=Utah&amp;year=2017" xr:uid="{B6BB39E3-25CC-4B70-84A3-BC7DFF1DAE27}"/>
    <hyperlink ref="W118" r:id="rId537" display="https://barttorvik.com/team.php?team=Providence&amp;year=2017" xr:uid="{5F1CBED3-99B1-4E2B-9C2D-A7C932636579}"/>
    <hyperlink ref="W119" r:id="rId538" display="https://barttorvik.com/team.php?team=Providence&amp;year=2017" xr:uid="{399D02CE-D948-411D-88E1-6663FD83D4ED}"/>
    <hyperlink ref="W120" r:id="rId539" display="https://barttorvik.com/team.php?team=Texas+A%26M&amp;year=2017" xr:uid="{E41FE449-D1FD-46DD-BBED-224CFAA1E2B2}"/>
    <hyperlink ref="W122" r:id="rId540" display="https://barttorvik.com/team.php?team=Texas+Tech&amp;year=2017" xr:uid="{B6F84FC7-7F06-427A-8178-3C12D9EA1B3E}"/>
    <hyperlink ref="W124" r:id="rId541" display="https://barttorvik.com/team.php?team=Georgetown&amp;year=2017" xr:uid="{928AC482-A034-49D1-928D-4EB1BD5EE471}"/>
    <hyperlink ref="W126" r:id="rId542" display="https://barttorvik.com/team.php?team=UNC+Wilmington&amp;year=2017" xr:uid="{161334D1-0157-4FB4-BD41-D241E1940B76}"/>
    <hyperlink ref="W127" r:id="rId543" display="https://barttorvik.com/team.php?team=UNC+Wilmington&amp;year=2017" xr:uid="{8DC786F5-2DD0-46C9-9485-221BD2B0193F}"/>
    <hyperlink ref="W128" r:id="rId544" display="https://barttorvik.com/team.php?team=East+Tennessee+St.&amp;year=2017" xr:uid="{4D05CB0D-82AF-40C3-92F9-9936D70618BE}"/>
    <hyperlink ref="W129" r:id="rId545" display="https://barttorvik.com/team.php?team=East+Tennessee+St.&amp;year=2017" xr:uid="{F31B418E-3147-4483-A8C8-A595E997BF15}"/>
    <hyperlink ref="W130" r:id="rId546" display="https://barttorvik.com/team.php?team=Mississippi&amp;year=2017" xr:uid="{B0E00F9A-F7E0-4765-A910-52D0D426919F}"/>
    <hyperlink ref="W132" r:id="rId547" display="https://barttorvik.com/team.php?team=Richmond&amp;year=2017" xr:uid="{B2001F82-31A0-4C19-AF45-A52B2FA94868}"/>
    <hyperlink ref="W134" r:id="rId548" display="https://barttorvik.com/team.php?team=St.+Bonaventure&amp;year=2017" xr:uid="{8A9E6D9D-FB2D-4EB4-B564-85B615663AAF}"/>
    <hyperlink ref="W136" r:id="rId549" display="https://barttorvik.com/team.php?team=Colorado+St.&amp;year=2017" xr:uid="{780F4013-B472-4A96-99F1-A9754FD26E75}"/>
    <hyperlink ref="W138" r:id="rId550" display="https://barttorvik.com/team.php?team=Dayton&amp;year=2017" xr:uid="{3BE8AFC6-9544-4E1C-8E66-762EE69BE65A}"/>
    <hyperlink ref="W139" r:id="rId551" display="https://barttorvik.com/team.php?team=Dayton&amp;year=2017" xr:uid="{EC5C94DD-030C-4B84-A10A-69DB3DD3BE4C}"/>
    <hyperlink ref="W140" r:id="rId552" display="https://barttorvik.com/team.php?team=Vermont&amp;year=2017" xr:uid="{335ABCAC-FF71-4234-960B-CF31A90B16D7}"/>
    <hyperlink ref="W141" r:id="rId553" display="https://barttorvik.com/team.php?team=Vermont&amp;year=2017" xr:uid="{F56549A8-FC5F-4205-A6FC-9A7BF30C3683}"/>
    <hyperlink ref="W142" r:id="rId554" display="https://barttorvik.com/team.php?team=San+Diego+St.&amp;year=2017" xr:uid="{830DF6AE-A25D-424B-96E8-060A728A97CC}"/>
    <hyperlink ref="W144" r:id="rId555" display="https://barttorvik.com/team.php?team=Boise+St.&amp;year=2017" xr:uid="{AC578362-BEDA-418A-B378-FA266CC0B528}"/>
    <hyperlink ref="W146" r:id="rId556" display="https://barttorvik.com/team.php?team=Auburn&amp;year=2017" xr:uid="{9F3F8DB4-72D8-4817-9264-6BB1EB2A30CF}"/>
    <hyperlink ref="W148" r:id="rId557" display="https://barttorvik.com/team.php?team=Nebraska&amp;year=2017" xr:uid="{B2FECB27-EA3A-43A9-89D6-82467CBFD3B0}"/>
    <hyperlink ref="W150" r:id="rId558" display="https://barttorvik.com/team.php?team=USC&amp;year=2017" xr:uid="{4532404B-4FD8-4FB9-BEAB-7D6FBEA3E1A1}"/>
    <hyperlink ref="W151" r:id="rId559" display="https://barttorvik.com/team.php?team=USC&amp;year=2017" xr:uid="{0D00D6AD-484D-4EA0-949C-2576047CCE9F}"/>
    <hyperlink ref="W152" r:id="rId560" display="https://barttorvik.com/team.php?team=UCF&amp;year=2017" xr:uid="{39369166-06F1-48F3-BA4D-53716576BAD1}"/>
    <hyperlink ref="X154" r:id="rId561" display="https://barttorvik.com/trank.php?&amp;begin=20161101&amp;end=20170313&amp;conlimit=All&amp;year=2017&amp;top=0&amp;venue=A-N&amp;type=All&amp;mingames=0&amp;quad=5&amp;rpi=" xr:uid="{0DC0F5D4-E6D9-4564-A89B-A2E01A4E0A95}"/>
    <hyperlink ref="W155" r:id="rId562" display="https://barttorvik.com/team.php?team=VCU&amp;year=2017" xr:uid="{38D1BDEA-2B61-4AA8-B0CE-7FD3E3C4AD28}"/>
    <hyperlink ref="W156" r:id="rId563" display="https://barttorvik.com/team.php?team=VCU&amp;year=2017" xr:uid="{20255248-61C7-471F-8076-4EA0584BF9C8}"/>
    <hyperlink ref="W157" r:id="rId564" display="https://barttorvik.com/team.php?team=Winthrop&amp;year=2017" xr:uid="{9DE858AA-F79F-4250-89CE-6CA031554948}"/>
    <hyperlink ref="W158" r:id="rId565" display="https://barttorvik.com/team.php?team=Winthrop&amp;year=2017" xr:uid="{9911AA69-8E7F-4660-AC7D-309D8E8D2881}"/>
    <hyperlink ref="W159" r:id="rId566" display="https://barttorvik.com/team.php?team=California&amp;year=2017" xr:uid="{73BA655F-6B62-4E48-B459-70134FB9D1DA}"/>
    <hyperlink ref="W161" r:id="rId567" display="https://barttorvik.com/team.php?team=Texas&amp;year=2017" xr:uid="{9F727A2A-FF44-4567-B64F-A97A09DD764A}"/>
    <hyperlink ref="W163" r:id="rId568" display="https://barttorvik.com/team.php?team=Ohio+St.&amp;year=2017" xr:uid="{202D935F-E025-4B24-8D73-813577375F65}"/>
    <hyperlink ref="W165" r:id="rId569" display="https://barttorvik.com/team.php?team=College+of+Charleston&amp;year=2017" xr:uid="{1FBE2DC1-78CC-4701-98B6-349A11581237}"/>
    <hyperlink ref="W167" r:id="rId570" display="https://barttorvik.com/team.php?team=Connecticut&amp;year=2017" xr:uid="{61437E28-E2CF-42A5-AD39-DFA9052FEFEF}"/>
    <hyperlink ref="W169" r:id="rId571" display="https://barttorvik.com/team.php?team=BYU&amp;year=2017" xr:uid="{2F27B3C0-A5F5-452E-8098-5BA65186EFA6}"/>
    <hyperlink ref="W171" r:id="rId572" display="https://barttorvik.com/team.php?team=Iowa&amp;year=2017" xr:uid="{E8DC560D-32EF-4C6F-B2A1-47AEA7943C19}"/>
    <hyperlink ref="W173" r:id="rId573" display="https://barttorvik.com/team.php?team=Cal+St.+Bakersfield&amp;year=2017" xr:uid="{CA4F2DB3-8B7E-40A5-B689-F0B2F8C58110}"/>
    <hyperlink ref="W175" r:id="rId574" display="https://barttorvik.com/team.php?team=Bucknell&amp;year=2017" xr:uid="{2D202F0D-0AD4-4254-A03E-6CD9635DEAD3}"/>
    <hyperlink ref="W176" r:id="rId575" display="https://barttorvik.com/team.php?team=Bucknell&amp;year=2017" xr:uid="{D10D3A2F-252F-42AA-8E1A-71468DA31BB1}"/>
    <hyperlink ref="W177" r:id="rId576" display="https://barttorvik.com/team.php?team=Ohio&amp;year=2017" xr:uid="{61DD8F66-C6D4-4E92-A62E-50651A90493A}"/>
    <hyperlink ref="W179" r:id="rId577" display="https://barttorvik.com/team.php?team=Monmouth&amp;year=2017" xr:uid="{04B0D1D4-4E90-431E-B358-4FAE1023E4E1}"/>
    <hyperlink ref="W181" r:id="rId578" display="https://barttorvik.com/team.php?team=San+Francisco&amp;year=2017" xr:uid="{6C8A104E-F37A-4FBA-91CB-84D3CCAADA93}"/>
    <hyperlink ref="W183" r:id="rId579" display="https://barttorvik.com/team.php?team=Saint+Peter%27s&amp;year=2017" xr:uid="{AF655602-97EA-4B4C-99E7-D6996689A724}"/>
    <hyperlink ref="W185" r:id="rId580" display="https://barttorvik.com/team.php?team=Belmont&amp;year=2017" xr:uid="{542B4FF8-2380-495A-8471-F44C2AE28EBF}"/>
    <hyperlink ref="W187" r:id="rId581" display="https://barttorvik.com/team.php?team=UT+Arlington&amp;year=2017" xr:uid="{46E60809-869D-4C8C-B3E4-1793E3687C13}"/>
    <hyperlink ref="W189" r:id="rId582" display="https://barttorvik.com/team.php?team=Penn&amp;year=2017" xr:uid="{A923738E-EB11-40ED-A428-4EFC99F4B5FF}"/>
    <hyperlink ref="W191" r:id="rId583" display="https://barttorvik.com/team.php?team=Tennessee+St.&amp;year=2017" xr:uid="{BAEB3041-874E-4A2E-93EF-FE06275425B3}"/>
    <hyperlink ref="W193" r:id="rId584" display="https://barttorvik.com/team.php?team=Akron&amp;year=2017" xr:uid="{91F97674-D65A-477C-89E3-5F340BC18099}"/>
    <hyperlink ref="W195" r:id="rId585" display="https://barttorvik.com/team.php?team=Temple&amp;year=2017" xr:uid="{26733836-995B-48B7-9BD8-673454D5D99B}"/>
    <hyperlink ref="W197" r:id="rId586" display="https://barttorvik.com/team.php?team=St.+John%27s&amp;year=2017" xr:uid="{A958A3AB-B2C2-4E10-A8CE-25C55A0497BD}"/>
    <hyperlink ref="W199" r:id="rId587" display="https://barttorvik.com/team.php?team=New+Mexico+St.&amp;year=2017" xr:uid="{841EB726-2FC2-43E7-B745-C4E684F4F765}"/>
    <hyperlink ref="W200" r:id="rId588" display="https://barttorvik.com/team.php?team=New+Mexico+St.&amp;year=2017" xr:uid="{EB2EF44A-5CDB-479B-8154-394061CC246B}"/>
    <hyperlink ref="W201" r:id="rId589" display="https://barttorvik.com/team.php?team=Florida+Gulf+Coast&amp;year=2017" xr:uid="{1A9BEC65-CAFD-4F16-8B6F-78AFF371D683}"/>
    <hyperlink ref="W202" r:id="rId590" display="https://barttorvik.com/team.php?team=Florida+Gulf+Coast&amp;year=2017" xr:uid="{F54578F5-C47C-42E6-92D6-C4958EB0C65B}"/>
    <hyperlink ref="W203" r:id="rId591" display="https://barttorvik.com/team.php?team=Iona&amp;year=2017" xr:uid="{73589D46-EE66-42F7-AA93-D8942F8FC88B}"/>
    <hyperlink ref="W204" r:id="rId592" display="https://barttorvik.com/team.php?team=Iona&amp;year=2017" xr:uid="{5CF47161-7C32-4F8F-A98C-40847B886636}"/>
    <hyperlink ref="X205" r:id="rId593" display="https://barttorvik.com/trank.php?&amp;begin=20161101&amp;end=20170313&amp;conlimit=All&amp;year=2017&amp;top=0&amp;venue=A-N&amp;type=All&amp;mingames=0&amp;quad=5&amp;rpi=" xr:uid="{D6279018-06F4-484C-98E4-7830C8CC1FC7}"/>
    <hyperlink ref="W206" r:id="rId594" display="https://barttorvik.com/team.php?team=Oakland&amp;year=2017" xr:uid="{9844B50B-AF43-4CFB-B753-E46E4F12D6EB}"/>
    <hyperlink ref="W208" r:id="rId595" display="https://barttorvik.com/team.php?team=Illinois&amp;year=2017" xr:uid="{05F0A1AA-5634-4EC4-B584-9E66171EF4FE}"/>
    <hyperlink ref="W210" r:id="rId596" display="https://barttorvik.com/team.php?team=George+Mason&amp;year=2017" xr:uid="{313C6FF0-B031-46F2-9D26-F68C548A3328}"/>
    <hyperlink ref="W212" r:id="rId597" display="https://barttorvik.com/team.php?team=Penn+St.&amp;year=2017" xr:uid="{E4466AF8-0024-42CA-AF4C-2ABF80BDFB81}"/>
    <hyperlink ref="W214" r:id="rId598" display="https://barttorvik.com/team.php?team=Colorado&amp;year=2017" xr:uid="{FD44E831-E474-4210-98EA-12EEDECD8D21}"/>
    <hyperlink ref="W216" r:id="rId599" display="https://barttorvik.com/team.php?team=Loyola+Chicago&amp;year=2017" xr:uid="{3F6D6981-9CE7-4983-AB27-DE6ABA0F84E9}"/>
    <hyperlink ref="W218" r:id="rId600" display="https://barttorvik.com/team.php?team=Albany&amp;year=2017" xr:uid="{B11F958D-0E2E-4805-A6CD-BD7820DD05B2}"/>
    <hyperlink ref="W220" r:id="rId601" display="https://barttorvik.com/team.php?team=Louisiana+Tech&amp;year=2017" xr:uid="{13CCA826-CA0D-4FCB-BD67-5C54476624E2}"/>
    <hyperlink ref="W222" r:id="rId602" display="https://barttorvik.com/team.php?team=Rutgers&amp;year=2017" xr:uid="{7ECBE046-2B52-42E2-ADC6-39C0F8B779EE}"/>
    <hyperlink ref="W224" r:id="rId603" display="https://barttorvik.com/team.php?team=Mississippi+St.&amp;year=2017" xr:uid="{E3FD6387-05F1-42DE-BF0D-A450A60F253B}"/>
    <hyperlink ref="W226" r:id="rId604" display="https://barttorvik.com/team.php?team=Chattanooga&amp;year=2017" xr:uid="{7766A11E-E855-4D1B-816F-3BB7D4140F47}"/>
    <hyperlink ref="W228" r:id="rId605" display="https://barttorvik.com/team.php?team=Fresno+St.&amp;year=2017" xr:uid="{5747D9F2-7217-44BE-8B9B-029097C15053}"/>
    <hyperlink ref="W230" r:id="rId606" display="https://barttorvik.com/team.php?team=Syracuse&amp;year=2017" xr:uid="{DF15FD71-645C-4093-805C-1DBC07EE9AFC}"/>
    <hyperlink ref="W232" r:id="rId607" display="https://barttorvik.com/team.php?team=Valparaiso&amp;year=2017" xr:uid="{B33F3F76-7731-4A8F-87E3-BE9516F2249D}"/>
    <hyperlink ref="W234" r:id="rId608" display="https://barttorvik.com/team.php?team=Old+Dominion&amp;year=2017" xr:uid="{70FA504A-77E7-4C01-95A0-9A351A77004D}"/>
    <hyperlink ref="W236" r:id="rId609" display="https://barttorvik.com/team.php?team=Furman&amp;year=2017" xr:uid="{A56CCE50-CDE8-44C3-AED0-880FDB3BE53B}"/>
    <hyperlink ref="W238" r:id="rId610" display="https://barttorvik.com/team.php?team=Harvard&amp;year=2017" xr:uid="{6EAE28BA-E190-4421-AECA-BF2E2003B87D}"/>
    <hyperlink ref="W240" r:id="rId611" display="https://barttorvik.com/team.php?team=Missouri+St.&amp;year=2017" xr:uid="{047D914D-88B8-43D5-A06B-612B34F697A7}"/>
    <hyperlink ref="W242" r:id="rId612" display="https://barttorvik.com/team.php?team=New+Mexico&amp;year=2017" xr:uid="{1DF8ABAC-E827-48EE-A51D-CAA2C6503745}"/>
    <hyperlink ref="W244" r:id="rId613" display="https://barttorvik.com/team.php?team=Georgia+St.&amp;year=2017" xr:uid="{DE0101A3-1F05-4D6A-8526-D8A4FCA0641F}"/>
    <hyperlink ref="W246" r:id="rId614" display="https://barttorvik.com/team.php?team=Samford&amp;year=2017" xr:uid="{80A60820-A5D8-450B-87D7-1B30D0F61DF3}"/>
    <hyperlink ref="W248" r:id="rId615" display="https://barttorvik.com/team.php?team=Lehigh&amp;year=2017" xr:uid="{43E2D05A-68A5-4AAA-9842-10E5BCCCE9B2}"/>
    <hyperlink ref="W250" r:id="rId616" display="https://barttorvik.com/team.php?team=Yale&amp;year=2017" xr:uid="{DC78D09E-8230-4500-BDB9-B17C63EAC014}"/>
    <hyperlink ref="W252" r:id="rId617" display="https://barttorvik.com/team.php?team=Troy&amp;year=2017" xr:uid="{0CE535DA-39A9-4831-8939-DA141BBB1524}"/>
    <hyperlink ref="W253" r:id="rId618" display="https://barttorvik.com/team.php?team=Troy&amp;year=2017" xr:uid="{945A155F-F80E-43BF-884B-41F85AB21746}"/>
    <hyperlink ref="W254" r:id="rId619" display="https://barttorvik.com/team.php?team=UNC+Asheville&amp;year=2017" xr:uid="{97E086C3-6CC4-42EA-8B22-FDA53CFA1A43}"/>
    <hyperlink ref="X256" r:id="rId620" display="https://barttorvik.com/trank.php?&amp;begin=20161101&amp;end=20170313&amp;conlimit=All&amp;year=2017&amp;top=0&amp;venue=A-N&amp;type=All&amp;mingames=0&amp;quad=5&amp;rpi=" xr:uid="{A70D4578-CA1E-44B5-88F0-5B3ED397576E}"/>
    <hyperlink ref="W257" r:id="rId621" display="https://barttorvik.com/team.php?team=Santa+Clara&amp;year=2017" xr:uid="{56D1584F-17EA-4771-B2A8-65476CFC5C7D}"/>
    <hyperlink ref="W259" r:id="rId622" display="https://barttorvik.com/team.php?team=Stanford&amp;year=2017" xr:uid="{7FEB6EB9-95BD-4507-AFB0-FA226E050C72}"/>
    <hyperlink ref="W261" r:id="rId623" display="https://barttorvik.com/team.php?team=Arizona+St.&amp;year=2017" xr:uid="{C70232A6-405B-4D0F-AEEA-DA9F8D901AB1}"/>
    <hyperlink ref="W263" r:id="rId624" display="https://barttorvik.com/team.php?team=Memphis&amp;year=2017" xr:uid="{B6BB7169-C860-45AE-8E27-C58EBEDA3AD0}"/>
    <hyperlink ref="W265" r:id="rId625" display="https://barttorvik.com/team.php?team=UC+Irvine&amp;year=2017" xr:uid="{88486D0B-470C-40AD-A554-D03D653D6930}"/>
    <hyperlink ref="W267" r:id="rId626" display="https://barttorvik.com/team.php?team=Georgia+Tech&amp;year=2017" xr:uid="{5696BD71-09A6-48EB-AA75-F03C43ACD130}"/>
    <hyperlink ref="W269" r:id="rId627" display="https://barttorvik.com/team.php?team=Elon&amp;year=2017" xr:uid="{EAD7FFCF-B986-4991-AEDD-2FC9FA6A7AEE}"/>
    <hyperlink ref="W271" r:id="rId628" display="https://barttorvik.com/team.php?team=Kent+St.&amp;year=2017" xr:uid="{17533A88-59D2-4853-8605-B2D92B1DFD8E}"/>
    <hyperlink ref="W272" r:id="rId629" display="https://barttorvik.com/team.php?team=Kent+St.&amp;year=2017" xr:uid="{93F66EF4-844B-438F-9E4E-D719514F86DE}"/>
    <hyperlink ref="W273" r:id="rId630" display="https://barttorvik.com/team.php?team=UNC+Greensboro&amp;year=2017" xr:uid="{A278BF70-0ACA-4C5A-BF57-15FF2661D4BD}"/>
    <hyperlink ref="W275" r:id="rId631" display="https://barttorvik.com/team.php?team=Saint+Joseph%27s&amp;year=2017" xr:uid="{5BE1B9C2-A9A1-4AD8-9AFE-9EEAD2696DC4}"/>
    <hyperlink ref="W277" r:id="rId632" display="https://barttorvik.com/team.php?team=Rice&amp;year=2017" xr:uid="{3672D0EC-11ED-475B-A768-E1149CDBC8F5}"/>
    <hyperlink ref="W279" r:id="rId633" display="https://barttorvik.com/team.php?team=North+Carolina+St.&amp;year=2017" xr:uid="{68414171-DE2E-40FA-AB06-AFE8DDCC07BC}"/>
    <hyperlink ref="W281" r:id="rId634" display="https://barttorvik.com/team.php?team=Mercer&amp;year=2017" xr:uid="{3A583668-DB54-41BB-8CE1-50231F9DCF22}"/>
    <hyperlink ref="W283" r:id="rId635" display="https://barttorvik.com/team.php?team=Marshall&amp;year=2017" xr:uid="{169FA225-C352-4687-A338-BBFBC6014A49}"/>
    <hyperlink ref="W285" r:id="rId636" display="https://barttorvik.com/team.php?team=Gardner+Webb&amp;year=2017" xr:uid="{0402CA2D-B05C-4ED0-8A86-DAC7920CCCB0}"/>
    <hyperlink ref="W287" r:id="rId637" display="https://barttorvik.com/team.php?team=Washington&amp;year=2017" xr:uid="{0B79D7F9-6D62-4855-B59F-2527AEB049D3}"/>
    <hyperlink ref="W289" r:id="rId638" display="https://barttorvik.com/team.php?team=Louisiana+Lafayette&amp;year=2017" xr:uid="{7CC0C443-025D-42CD-A6BE-AD6479C05C38}"/>
    <hyperlink ref="W291" r:id="rId639" display="https://barttorvik.com/team.php?team=Towson&amp;year=2017" xr:uid="{F49DF60C-3379-4720-8ABF-82E0F3058948}"/>
    <hyperlink ref="W293" r:id="rId640" display="https://barttorvik.com/team.php?team=North+Carolina+Central&amp;year=2017" xr:uid="{AC82A626-47E9-4E00-A840-67B7D4B6AC80}"/>
    <hyperlink ref="W294" r:id="rId641" display="https://barttorvik.com/team.php?team=North+Carolina+Central&amp;year=2017" xr:uid="{F22C524E-B576-4E39-8ECC-693E26A0C4A3}"/>
    <hyperlink ref="W295" r:id="rId642" display="https://barttorvik.com/team.php?team=San+Diego&amp;year=2017" xr:uid="{455083C1-0FD0-4242-A167-847BEA40D4D1}"/>
    <hyperlink ref="W297" r:id="rId643" display="https://barttorvik.com/team.php?team=Jacksonville+St.&amp;year=2017" xr:uid="{B9B7DB4F-C595-441D-8564-1BA57282E2E7}"/>
    <hyperlink ref="W298" r:id="rId644" display="https://barttorvik.com/team.php?team=Jacksonville+St.&amp;year=2017" xr:uid="{06141928-C43E-4E48-B68C-2724F3B0A434}"/>
    <hyperlink ref="W299" r:id="rId645" display="https://barttorvik.com/team.php?team=Ball+St.&amp;year=2017" xr:uid="{CF6A43F1-5C7E-4C37-84C1-02F1F301E665}"/>
    <hyperlink ref="W301" r:id="rId646" display="https://barttorvik.com/team.php?team=Northern+Kentucky&amp;year=2017" xr:uid="{DB331696-40DA-41B3-917E-0F77510C1716}"/>
    <hyperlink ref="W302" r:id="rId647" display="https://barttorvik.com/team.php?team=Northern+Kentucky&amp;year=2017" xr:uid="{A3F32EF0-6346-4884-B7FF-7D4FE2FE82DC}"/>
    <hyperlink ref="W303" r:id="rId648" display="https://barttorvik.com/team.php?team=Massachusetts&amp;year=2017" xr:uid="{796DF15F-6C26-42CD-8D0E-7A7B3E31FBC7}"/>
    <hyperlink ref="W305" r:id="rId649" display="https://barttorvik.com/team.php?team=Eastern+Michigan&amp;year=2017" xr:uid="{F71F0A92-590A-46BB-ABCE-E20EE1AA4309}"/>
    <hyperlink ref="X307" r:id="rId650" display="https://barttorvik.com/trank.php?&amp;begin=20161101&amp;end=20170313&amp;conlimit=All&amp;year=2017&amp;top=0&amp;venue=A-N&amp;type=All&amp;mingames=0&amp;quad=5&amp;rpi=" xr:uid="{A052A43D-F871-452C-9163-DED4B69AEA8A}"/>
    <hyperlink ref="W308" r:id="rId651" display="https://barttorvik.com/team.php?team=Arkansas+St.&amp;year=2017" xr:uid="{5F1F8368-E033-474C-BD83-F0AB9506AF67}"/>
    <hyperlink ref="W310" r:id="rId652" display="https://barttorvik.com/team.php?team=Utah+Valley&amp;year=2017" xr:uid="{D7E84E4A-6523-417F-B6C8-BABB7892CE6E}"/>
    <hyperlink ref="W312" r:id="rId653" display="https://barttorvik.com/team.php?team=George+Washington&amp;year=2017" xr:uid="{795816AF-8716-45E2-A27E-78C4EDDF4738}"/>
    <hyperlink ref="W314" r:id="rId654" display="https://barttorvik.com/team.php?team=Buffalo&amp;year=2017" xr:uid="{7284CE0E-703F-48B4-A369-F287235EFB9D}"/>
    <hyperlink ref="W316" r:id="rId655" display="https://barttorvik.com/team.php?team=Boston+College&amp;year=2017" xr:uid="{A25F12A7-619F-4000-A6F9-D4A5EAD67F25}"/>
    <hyperlink ref="W318" r:id="rId656" display="https://barttorvik.com/team.php?team=La+Salle&amp;year=2017" xr:uid="{3E546FC5-EC0B-413C-B060-C1912B2C5E68}"/>
    <hyperlink ref="W320" r:id="rId657" display="https://barttorvik.com/team.php?team=Canisius&amp;year=2017" xr:uid="{8F913CE9-DBC5-4B92-9FD2-14C0ACE4A0D7}"/>
    <hyperlink ref="W322" r:id="rId658" display="https://barttorvik.com/team.php?team=Toledo&amp;year=2017" xr:uid="{86055845-3696-418A-BA5E-E2E2FD1A362A}"/>
    <hyperlink ref="W324" r:id="rId659" display="https://barttorvik.com/team.php?team=Nebraska+Omaha&amp;year=2017" xr:uid="{D69B26C5-9F9A-4AC4-9450-A44A04FF3437}"/>
    <hyperlink ref="W326" r:id="rId660" display="https://barttorvik.com/team.php?team=Evansville&amp;year=2017" xr:uid="{616918B4-564E-4DA5-AFE3-0636BC4C4E87}"/>
    <hyperlink ref="W328" r:id="rId661" display="https://barttorvik.com/team.php?team=Washington+St.&amp;year=2017" xr:uid="{B3C6E334-A6E7-4A8C-8E09-9F2A3CE9F5CC}"/>
    <hyperlink ref="W330" r:id="rId662" display="https://barttorvik.com/team.php?team=Wyoming&amp;year=2017" xr:uid="{011DADA5-51EE-435F-B9D7-1C22821D7100}"/>
    <hyperlink ref="W332" r:id="rId663" display="https://barttorvik.com/team.php?team=Grand+Canyon&amp;year=2017" xr:uid="{F0AF6B2F-C8F9-4852-B9B6-782293EAEE31}"/>
    <hyperlink ref="W334" r:id="rId664" display="https://barttorvik.com/team.php?team=Boston+University&amp;year=2017" xr:uid="{B25DE03A-8A5D-4EAC-B0FB-FC3FEAE9E26A}"/>
    <hyperlink ref="W336" r:id="rId665" display="https://barttorvik.com/team.php?team=Loyola+Marymount&amp;year=2017" xr:uid="{34AC61E5-4C19-4A72-B22A-3B0491B14CEA}"/>
    <hyperlink ref="W338" r:id="rId666" display="https://barttorvik.com/team.php?team=New+Hampshire&amp;year=2017" xr:uid="{BFDBCFA1-CE34-4E67-A033-C1640CA14164}"/>
    <hyperlink ref="W340" r:id="rId667" display="https://barttorvik.com/team.php?team=North+Dakota&amp;year=2017" xr:uid="{8C0F93FF-5683-452C-842D-D84469F64CF6}"/>
    <hyperlink ref="W341" r:id="rId668" display="https://barttorvik.com/team.php?team=North+Dakota&amp;year=2017" xr:uid="{68AE396E-DCA8-405F-AF74-5090C8A2419F}"/>
    <hyperlink ref="W342" r:id="rId669" display="https://barttorvik.com/team.php?team=Lipscomb&amp;year=2017" xr:uid="{08D8F27C-D3FF-43DB-92B2-83DD8AEFB87D}"/>
    <hyperlink ref="W344" r:id="rId670" display="https://barttorvik.com/team.php?team=UMBC&amp;year=2017" xr:uid="{E2447676-3E8D-49E2-847A-4CEEDF203A5F}"/>
    <hyperlink ref="W346" r:id="rId671" display="https://barttorvik.com/team.php?team=Texas+St.&amp;year=2017" xr:uid="{B161A695-0BA4-45E3-9BA1-EEDF72D525D3}"/>
    <hyperlink ref="W348" r:id="rId672" display="https://barttorvik.com/team.php?team=Eastern+Illinois&amp;year=2017" xr:uid="{9DBF9BC6-FE89-4780-93AD-6A47195DB260}"/>
    <hyperlink ref="W350" r:id="rId673" display="https://barttorvik.com/team.php?team=Fort+Wayne&amp;year=2017" xr:uid="{C1D39F6B-8CD2-42D2-B6A0-23FAB2B4DD67}"/>
    <hyperlink ref="W352" r:id="rId674" display="https://barttorvik.com/team.php?team=Weber+St.&amp;year=2017" xr:uid="{52141866-57BA-46AD-A184-290880FD4AA9}"/>
    <hyperlink ref="W354" r:id="rId675" display="https://barttorvik.com/team.php?team=Green+Bay&amp;year=2017" xr:uid="{7DB7F8AB-1B0E-45D2-BAFF-78E1A1EB07B6}"/>
    <hyperlink ref="W356" r:id="rId676" display="https://barttorvik.com/team.php?team=Montana&amp;year=2017" xr:uid="{39AB04FE-0C82-45E1-BD5E-7094335019A7}"/>
    <hyperlink ref="X358" r:id="rId677" display="https://barttorvik.com/trank.php?&amp;begin=20161101&amp;end=20170313&amp;conlimit=All&amp;year=2017&amp;top=0&amp;venue=A-N&amp;type=All&amp;mingames=0&amp;quad=5&amp;rpi=" xr:uid="{2CD50911-AB55-4DF4-8724-0A175246BD06}"/>
    <hyperlink ref="W359" r:id="rId678" display="https://barttorvik.com/team.php?team=Utah+St.&amp;year=2017" xr:uid="{C33BD87F-E207-4CD7-91DB-19A2C70DBE78}"/>
    <hyperlink ref="W361" r:id="rId679" display="https://barttorvik.com/team.php?team=North+Dakota+St.&amp;year=2017" xr:uid="{DFEBCF09-E22B-4F8D-9890-FBBCD0B39696}"/>
    <hyperlink ref="W363" r:id="rId680" display="https://barttorvik.com/team.php?team=Tulsa&amp;year=2017" xr:uid="{D648C7D9-62AC-4C16-9460-C165AD3262B2}"/>
    <hyperlink ref="W365" r:id="rId681" display="https://barttorvik.com/team.php?team=Mount+St.+Mary%27s&amp;year=2017" xr:uid="{D4D2F965-DE49-405A-90D1-C1F204F8AD28}"/>
    <hyperlink ref="W366" r:id="rId682" display="https://barttorvik.com/team.php?team=Mount+St.+Mary%27s&amp;year=2017" xr:uid="{8F2BAC8D-8272-495F-81FC-8335FCA65C35}"/>
    <hyperlink ref="W367" r:id="rId683" display="https://barttorvik.com/team.php?team=UTEP&amp;year=2017" xr:uid="{EBF1B1BD-6B98-460D-8021-1A7EF0553333}"/>
    <hyperlink ref="W369" r:id="rId684" display="https://barttorvik.com/team.php?team=Southern+Illinois&amp;year=2017" xr:uid="{56CFF1D1-3AC0-457E-BE79-866202F7E458}"/>
    <hyperlink ref="W371" r:id="rId685" display="https://barttorvik.com/team.php?team=Rider&amp;year=2017" xr:uid="{00568F16-E0C3-471D-A68C-97E01C75DAAA}"/>
    <hyperlink ref="W373" r:id="rId686" display="https://barttorvik.com/team.php?team=Wofford&amp;year=2017" xr:uid="{6C714010-07A7-44A5-88DB-45098A353BDD}"/>
    <hyperlink ref="W375" r:id="rId687" display="https://barttorvik.com/team.php?team=San+Jose+St.&amp;year=2017" xr:uid="{BE47A925-6BD8-42C0-A2B8-23ADB08E3BB5}"/>
    <hyperlink ref="W377" r:id="rId688" display="https://barttorvik.com/team.php?team=Eastern+Washington&amp;year=2017" xr:uid="{86F29FAB-1C2E-452F-84EA-0CD7AA6422BE}"/>
    <hyperlink ref="W379" r:id="rId689" display="https://barttorvik.com/team.php?team=Northern+Illinois&amp;year=2017" xr:uid="{B0569704-864C-4C2A-836F-3A1682C46819}"/>
    <hyperlink ref="W381" r:id="rId690" display="https://barttorvik.com/team.php?team=Siena&amp;year=2017" xr:uid="{23D1E7AF-4130-4FC3-A704-BCDF9EBCDA3D}"/>
    <hyperlink ref="W383" r:id="rId691" display="https://barttorvik.com/team.php?team=Missouri&amp;year=2017" xr:uid="{3FB88D9D-D94A-4F95-B004-9D37301552A8}"/>
    <hyperlink ref="W385" r:id="rId692" display="https://barttorvik.com/team.php?team=South+Dakota&amp;year=2017" xr:uid="{7081C04F-7676-413A-A168-388873965550}"/>
    <hyperlink ref="W387" r:id="rId693" display="https://barttorvik.com/team.php?team=Hofstra&amp;year=2017" xr:uid="{14E60FDF-ECEA-42D0-8F1D-5BE4BBAA3C8E}"/>
    <hyperlink ref="W389" r:id="rId694" display="https://barttorvik.com/team.php?team=Fairfield&amp;year=2017" xr:uid="{1788D205-D181-4A54-A7A9-7615F2BA09CC}"/>
    <hyperlink ref="W391" r:id="rId695" display="https://barttorvik.com/team.php?team=William+%26+Mary&amp;year=2017" xr:uid="{AA7C434C-9B90-4387-82D8-2CDD0E9C4DF4}"/>
    <hyperlink ref="W393" r:id="rId696" display="https://barttorvik.com/team.php?team=Tulane&amp;year=2017" xr:uid="{FCB1146F-E960-467E-A5BF-327C290F22E9}"/>
    <hyperlink ref="W395" r:id="rId697" display="https://barttorvik.com/team.php?team=Northeastern&amp;year=2017" xr:uid="{95D0AEC2-BABD-40E6-BDEC-501B7D63665C}"/>
    <hyperlink ref="W397" r:id="rId698" display="https://barttorvik.com/team.php?team=Portland&amp;year=2017" xr:uid="{797767EE-9D99-4434-A9B9-E8B9FFB505E8}"/>
    <hyperlink ref="W399" r:id="rId699" display="https://barttorvik.com/team.php?team=LSU&amp;year=2017" xr:uid="{75844291-4661-43D8-874E-87289959CED3}"/>
    <hyperlink ref="W401" r:id="rId700" display="https://barttorvik.com/team.php?team=Robert+Morris&amp;year=2017" xr:uid="{162574C9-8742-42B0-9251-8F5EFA478F94}"/>
    <hyperlink ref="W403" r:id="rId701" display="https://barttorvik.com/team.php?team=Georgia+Southern&amp;year=2017" xr:uid="{7AE48105-873C-4CAF-8DFE-D7BCB93E3926}"/>
    <hyperlink ref="W405" r:id="rId702" display="https://barttorvik.com/team.php?team=Northern+Colorado&amp;year=2017" xr:uid="{4DE847D3-124A-4A60-BF03-844D05D220F4}"/>
    <hyperlink ref="W407" r:id="rId703" display="https://barttorvik.com/team.php?team=Duquesne&amp;year=2017" xr:uid="{056B60F5-578C-41DF-9094-A8AAFC4C3411}"/>
    <hyperlink ref="X409" r:id="rId704" display="https://barttorvik.com/trank.php?&amp;begin=20161101&amp;end=20170313&amp;conlimit=All&amp;year=2017&amp;top=0&amp;venue=A-N&amp;type=All&amp;mingames=0&amp;quad=5&amp;rpi=" xr:uid="{30EBB360-EF8B-4DA5-8F92-2D92FA31A1BE}"/>
    <hyperlink ref="W410" r:id="rId705" display="https://barttorvik.com/team.php?team=Fordham&amp;year=2017" xr:uid="{DF0E6BF5-E6C0-4917-82EC-55213659D28C}"/>
    <hyperlink ref="W412" r:id="rId706" display="https://barttorvik.com/team.php?team=Western+Michigan&amp;year=2017" xr:uid="{548F35FC-39FE-4FFC-AB6C-3EB16FE6C5F3}"/>
    <hyperlink ref="W414" r:id="rId707" display="https://barttorvik.com/team.php?team=Indiana+St.&amp;year=2017" xr:uid="{B9FA8F54-0E2B-463F-874E-5073DF46300C}"/>
    <hyperlink ref="W416" r:id="rId708" display="https://barttorvik.com/team.php?team=Liberty&amp;year=2017" xr:uid="{C82E26E7-9400-42DC-AB3E-6024AC80399A}"/>
    <hyperlink ref="W418" r:id="rId709" display="https://barttorvik.com/team.php?team=Bowling+Green&amp;year=2017" xr:uid="{9D9C8C21-C21B-416B-B3F5-CFB4B6A21DC0}"/>
    <hyperlink ref="W420" r:id="rId710" display="https://barttorvik.com/team.php?team=DePaul&amp;year=2017" xr:uid="{0A451D72-378D-48AF-A58C-DCA2D3094CF0}"/>
    <hyperlink ref="W422" r:id="rId711" display="https://barttorvik.com/team.php?team=New+Orleans&amp;year=2017" xr:uid="{A6DF34EE-1411-41A1-8B9A-CC8C65498A90}"/>
    <hyperlink ref="W423" r:id="rId712" display="https://barttorvik.com/team.php?team=New+Orleans&amp;year=2017" xr:uid="{2D047DED-3182-4D34-9CCC-AFB03ACCBF02}"/>
    <hyperlink ref="W424" r:id="rId713" display="https://barttorvik.com/team.php?team=East+Carolina&amp;year=2017" xr:uid="{49DDCEA5-5BC1-48CF-87E9-0F5C1E4E78BE}"/>
    <hyperlink ref="W426" r:id="rId714" display="https://barttorvik.com/team.php?team=Tennessee+Martin&amp;year=2017" xr:uid="{9FA21689-C70F-44E0-A2CC-EACE57838BD9}"/>
    <hyperlink ref="W428" r:id="rId715" display="https://barttorvik.com/team.php?team=IUPUI&amp;year=2017" xr:uid="{F26E0FDB-BF41-4BEF-917F-7AD1B858E23D}"/>
    <hyperlink ref="W430" r:id="rId716" display="https://barttorvik.com/team.php?team=Long+Beach+St.&amp;year=2017" xr:uid="{7015187F-8714-4DCA-9473-00A0CA8B45AE}"/>
    <hyperlink ref="W432" r:id="rId717" display="https://barttorvik.com/team.php?team=James+Madison&amp;year=2017" xr:uid="{5BAA33F2-0AB0-4ACD-AB4B-8D5E49333906}"/>
    <hyperlink ref="W434" r:id="rId718" display="https://barttorvik.com/team.php?team=Morehead+St.&amp;year=2017" xr:uid="{D9F33250-B9F4-4903-BD02-CC50B6559FF8}"/>
    <hyperlink ref="W436" r:id="rId719" display="https://barttorvik.com/team.php?team=Wright+St.&amp;year=2017" xr:uid="{36458DC3-3AAB-477F-A644-2A9406889DAD}"/>
    <hyperlink ref="W438" r:id="rId720" display="https://barttorvik.com/team.php?team=Central+Michigan&amp;year=2017" xr:uid="{89A0F3E0-76FF-46C4-8110-F762E5A35AA3}"/>
    <hyperlink ref="W440" r:id="rId721" display="https://barttorvik.com/team.php?team=Navy&amp;year=2017" xr:uid="{DC2236C7-BD8D-40CB-AF5D-7FB0AEC20EBB}"/>
    <hyperlink ref="W442" r:id="rId722" display="https://barttorvik.com/team.php?team=South+Dakota+St.&amp;year=2017" xr:uid="{A626F6F6-4AE2-4046-81AA-A74E403D162D}"/>
    <hyperlink ref="W443" r:id="rId723" display="https://barttorvik.com/team.php?team=South+Dakota+St.&amp;year=2017" xr:uid="{B0EDA633-C940-43B6-8075-3F778E0EE1AE}"/>
    <hyperlink ref="W444" r:id="rId724" display="https://barttorvik.com/team.php?team=Denver&amp;year=2017" xr:uid="{2491CC4F-2E10-4B4D-8C0B-2DA420316FD1}"/>
    <hyperlink ref="W446" r:id="rId725" display="https://barttorvik.com/team.php?team=LIU+Brooklyn&amp;year=2017" xr:uid="{9A9BE1AF-1F23-4030-A869-327DEA421B50}"/>
    <hyperlink ref="W448" r:id="rId726" display="https://barttorvik.com/team.php?team=Northern+Iowa&amp;year=2017" xr:uid="{E63CFE41-1C7E-4040-963F-6A1528FC4692}"/>
    <hyperlink ref="W450" r:id="rId727" display="https://barttorvik.com/team.php?team=St.+Francis+PA&amp;year=2017" xr:uid="{E9952F17-D918-47AD-BC56-CD5102990165}"/>
    <hyperlink ref="W452" r:id="rId728" display="https://barttorvik.com/team.php?team=Murray+St.&amp;year=2017" xr:uid="{7AFE605E-C1F8-46F8-8457-B1A974CE8E5F}"/>
    <hyperlink ref="W454" r:id="rId729" display="https://barttorvik.com/team.php?team=Idaho&amp;year=2017" xr:uid="{BE09A9A3-CA89-4A2D-8F6D-99415EFAE293}"/>
    <hyperlink ref="W456" r:id="rId730" display="https://barttorvik.com/team.php?team=Milwaukee&amp;year=2017" xr:uid="{B9D92902-8780-4453-8D12-99F118570EF8}"/>
    <hyperlink ref="W458" r:id="rId731" display="https://barttorvik.com/team.php?team=Texas+A%26M+Corpus+Chris&amp;year=2017" xr:uid="{0747F140-DED6-4C3A-945A-1B30BF69B076}"/>
    <hyperlink ref="X460" r:id="rId732" display="https://barttorvik.com/trank.php?&amp;begin=20161101&amp;end=20170313&amp;conlimit=All&amp;year=2017&amp;top=0&amp;venue=A-N&amp;type=All&amp;mingames=0&amp;quad=5&amp;rpi=" xr:uid="{F8CCC7BA-127A-49CB-8A4D-C6E2A960F465}"/>
    <hyperlink ref="W461" r:id="rId733" display="https://barttorvik.com/team.php?team=Wagner&amp;year=2017" xr:uid="{F2ABB394-B97F-40A6-B50A-0F46E054879D}"/>
    <hyperlink ref="W463" r:id="rId734" display="https://barttorvik.com/team.php?team=USC+Upstate&amp;year=2017" xr:uid="{E6C335CD-7E22-4EEE-88D7-5C05115D7A62}"/>
    <hyperlink ref="W465" r:id="rId735" display="https://barttorvik.com/team.php?team=Little+Rock&amp;year=2017" xr:uid="{4002CC07-A8E2-4202-AD59-0896DC8C7B96}"/>
    <hyperlink ref="W467" r:id="rId736" display="https://barttorvik.com/team.php?team=Illinois+Chicago&amp;year=2017" xr:uid="{95E4CEC3-FE68-479F-B834-D8E4C1B01936}"/>
    <hyperlink ref="W469" r:id="rId737" display="https://barttorvik.com/team.php?team=Stony+Brook&amp;year=2017" xr:uid="{CFE89A7B-54CC-41D5-AD45-1CDB9546DACB}"/>
    <hyperlink ref="W471" r:id="rId738" display="https://barttorvik.com/team.php?team=UAB&amp;year=2017" xr:uid="{B33B0F9B-F87D-4073-A580-98DF590934CA}"/>
    <hyperlink ref="W473" r:id="rId739" display="https://barttorvik.com/team.php?team=Columbia&amp;year=2017" xr:uid="{23DAB2E1-85D0-451F-A960-5E7EC68207CE}"/>
    <hyperlink ref="W475" r:id="rId740" display="https://barttorvik.com/team.php?team=Air+Force&amp;year=2017" xr:uid="{3D83C5C5-F768-48E3-B3FF-774E50F0B928}"/>
    <hyperlink ref="W477" r:id="rId741" display="https://barttorvik.com/team.php?team=Florida+Atlantic&amp;year=2017" xr:uid="{425DAA29-36C1-435D-B9A1-779F12AE4238}"/>
    <hyperlink ref="W479" r:id="rId742" display="https://barttorvik.com/team.php?team=UC+Davis&amp;year=2017" xr:uid="{F97CA49E-9A94-42A2-AB2C-92FEBEAB4D6D}"/>
    <hyperlink ref="W480" r:id="rId743" display="https://barttorvik.com/team.php?team=UC+Davis&amp;year=2017" xr:uid="{E440AB31-BCB3-4278-A9B1-35B14A5E78EF}"/>
    <hyperlink ref="W481" r:id="rId744" display="https://barttorvik.com/team.php?team=Montana+St.&amp;year=2017" xr:uid="{33705342-66A2-4174-9F65-84F54D7218B8}"/>
    <hyperlink ref="W483" r:id="rId745" display="https://barttorvik.com/team.php?team=Brown&amp;year=2017" xr:uid="{F63D7AF4-D781-4FA3-A961-896A3A30BADC}"/>
    <hyperlink ref="W485" r:id="rId746" display="https://barttorvik.com/team.php?team=Texas+Southern&amp;year=2017" xr:uid="{272119CD-BFE0-4323-8BC9-3B288C1F6358}"/>
    <hyperlink ref="W486" r:id="rId747" display="https://barttorvik.com/team.php?team=Texas+Southern&amp;year=2017" xr:uid="{477B6831-B599-47C2-9FC0-AC714DBF9D66}"/>
    <hyperlink ref="W487" r:id="rId748" display="https://barttorvik.com/team.php?team=Saint+Louis&amp;year=2017" xr:uid="{2800726F-D19B-4852-AC8B-9A66B081A107}"/>
    <hyperlink ref="W489" r:id="rId749" display="https://barttorvik.com/team.php?team=Campbell&amp;year=2017" xr:uid="{C5CB5763-5819-446B-ADC9-E27C888354CA}"/>
    <hyperlink ref="W491" r:id="rId750" display="https://barttorvik.com/team.php?team=Cal+St.+Fullerton&amp;year=2017" xr:uid="{C1F1BE4F-643E-4B3C-AB5B-D6E6CFE04231}"/>
    <hyperlink ref="W493" r:id="rId751" display="https://barttorvik.com/team.php?team=Houston+Christian&amp;year=2017" xr:uid="{97C0E54F-3761-4E7C-A925-C263DCBC663B}"/>
    <hyperlink ref="W495" r:id="rId752" display="https://barttorvik.com/team.php?team=Cal+Poly&amp;year=2017" xr:uid="{4EB98D7D-E0EF-44EC-B3A8-376F5791392E}"/>
    <hyperlink ref="W497" r:id="rId753" display="https://barttorvik.com/team.php?team=Hawaii&amp;year=2017" xr:uid="{2F2A2396-4B56-4B23-9231-14A85A47FF41}"/>
    <hyperlink ref="W499" r:id="rId754" display="https://barttorvik.com/team.php?team=Jacksonville&amp;year=2017" xr:uid="{B77AEE2A-D6EE-4A7F-99AA-FEA16AE96B68}"/>
    <hyperlink ref="W501" r:id="rId755" display="https://barttorvik.com/team.php?team=UMKC&amp;year=2017" xr:uid="{9EA2FACE-981C-4A9A-B9B5-F3833D7C26D5}"/>
    <hyperlink ref="W503" r:id="rId756" display="https://barttorvik.com/team.php?team=Tennessee+Tech&amp;year=2017" xr:uid="{23D06925-0E47-45CF-9F4C-E48FB47B7EFE}"/>
    <hyperlink ref="W505" r:id="rId757" display="https://barttorvik.com/team.php?team=Oral+Roberts&amp;year=2017" xr:uid="{4BF99C2C-EEFC-48F2-A4FA-9E662BE9E2F4}"/>
    <hyperlink ref="W507" r:id="rId758" display="https://barttorvik.com/team.php?team=Pacific&amp;year=2017" xr:uid="{2DB03044-03E2-4B87-BB63-094B08C7F4F3}"/>
    <hyperlink ref="W509" r:id="rId759" display="https://barttorvik.com/team.php?team=Army&amp;year=2017" xr:uid="{766EAD53-B835-4B61-93E0-DDC72B833E6A}"/>
    <hyperlink ref="X511" r:id="rId760" display="https://barttorvik.com/trank.php?&amp;begin=20161101&amp;end=20170313&amp;conlimit=All&amp;year=2017&amp;top=0&amp;venue=A-N&amp;type=All&amp;mingames=0&amp;quad=5&amp;rpi=" xr:uid="{7244AFB8-3DB9-4310-AFAB-2766E8A4E965}"/>
    <hyperlink ref="W512" r:id="rId761" display="https://barttorvik.com/team.php?team=Portland+St.&amp;year=2017" xr:uid="{F2841ADB-E8C6-457C-8E04-F72155599397}"/>
    <hyperlink ref="W514" r:id="rId762" display="https://barttorvik.com/team.php?team=Drexel&amp;year=2017" xr:uid="{687DEF7E-5C40-4EDB-BC95-E1664674E802}"/>
    <hyperlink ref="W516" r:id="rId763" display="https://barttorvik.com/team.php?team=Kennesaw+St.&amp;year=2017" xr:uid="{D63E95DC-D040-4E31-9B8C-5222FE98B7A2}"/>
    <hyperlink ref="W518" r:id="rId764" display="https://barttorvik.com/team.php?team=Western+Illinois&amp;year=2017" xr:uid="{C933A483-CBD8-453C-8A29-4AC906C8E24B}"/>
    <hyperlink ref="W520" r:id="rId765" display="https://barttorvik.com/team.php?team=The+Citadel&amp;year=2017" xr:uid="{1B5101A6-DC29-41B1-90B9-F137E9C72172}"/>
    <hyperlink ref="W522" r:id="rId766" display="https://barttorvik.com/team.php?team=Cornell&amp;year=2017" xr:uid="{559AF31E-EB3A-4BBF-A3D1-636F8BE24C72}"/>
    <hyperlink ref="W524" r:id="rId767" display="https://barttorvik.com/team.php?team=Detroit&amp;year=2017" xr:uid="{5BB4B282-9670-4A63-8FED-F08B61728E73}"/>
    <hyperlink ref="W526" r:id="rId768" display="https://barttorvik.com/team.php?team=Charlotte&amp;year=2017" xr:uid="{29C42A66-07F2-4B98-A73F-A3A2B7B51B0C}"/>
    <hyperlink ref="W528" r:id="rId769" display="https://barttorvik.com/team.php?team=Holy+Cross&amp;year=2017" xr:uid="{906F83F6-A25D-4999-AECA-DEB62CCE7AE2}"/>
    <hyperlink ref="W530" r:id="rId770" display="https://barttorvik.com/team.php?team=Sam+Houston+St.&amp;year=2017" xr:uid="{5C7CB600-4A00-4C85-85E7-95B6E4B346CB}"/>
    <hyperlink ref="W532" r:id="rId771" display="https://barttorvik.com/team.php?team=Coastal+Carolina&amp;year=2017" xr:uid="{9540ABBE-9661-4D82-81FE-629BB266F047}"/>
    <hyperlink ref="W534" r:id="rId772" display="https://barttorvik.com/team.php?team=Colgate&amp;year=2017" xr:uid="{7C8C8F13-0D35-407B-A68C-1A6E3F55C807}"/>
    <hyperlink ref="W536" r:id="rId773" display="https://barttorvik.com/team.php?team=Cal+St.+Northridge&amp;year=2017" xr:uid="{969B5B3C-89A1-4E3F-A9BD-2A85DFEB0699}"/>
    <hyperlink ref="W538" r:id="rId774" display="https://barttorvik.com/team.php?team=Seattle&amp;year=2017" xr:uid="{DE17EC04-B3B7-47EB-8961-F470AE107F57}"/>
    <hyperlink ref="W540" r:id="rId775" display="https://barttorvik.com/team.php?team=Northwestern+St.&amp;year=2017" xr:uid="{34E0BEC8-D9A7-4999-844A-2D46B5F06A33}"/>
    <hyperlink ref="W542" r:id="rId776" display="https://barttorvik.com/team.php?team=Abilene+Christian&amp;year=2017" xr:uid="{7D998ADC-837C-481E-8969-B9F4A434C3F0}"/>
    <hyperlink ref="W544" r:id="rId777" display="https://barttorvik.com/team.php?team=Western+Kentucky&amp;year=2017" xr:uid="{53592D51-EF65-4992-ADAF-1B1B56427B6C}"/>
    <hyperlink ref="W546" r:id="rId778" display="https://barttorvik.com/team.php?team=South+Alabama&amp;year=2017" xr:uid="{8D7C7C13-4818-4DE5-B993-5EE08E9B07D2}"/>
    <hyperlink ref="W548" r:id="rId779" display="https://barttorvik.com/team.php?team=North+Florida&amp;year=2017" xr:uid="{F6D2D903-FE24-4C75-8E3A-ACF8F81BBD1A}"/>
    <hyperlink ref="W550" r:id="rId780" display="https://barttorvik.com/team.php?team=Bradley&amp;year=2017" xr:uid="{B7CAA996-D0FD-4A54-B295-BE8FAD3DAAE9}"/>
    <hyperlink ref="W552" r:id="rId781" display="https://barttorvik.com/team.php?team=American&amp;year=2017" xr:uid="{8E69A25C-1154-4DAF-8B96-369117CC5482}"/>
    <hyperlink ref="W554" r:id="rId782" display="https://barttorvik.com/team.php?team=Sacred+Heart&amp;year=2017" xr:uid="{F32D7946-F5E7-49AC-889F-D004A6EA1248}"/>
    <hyperlink ref="W556" r:id="rId783" display="https://barttorvik.com/team.php?team=UNLV&amp;year=2017" xr:uid="{979BA81D-0FDA-4FD9-8C0E-B325A9A6C75E}"/>
    <hyperlink ref="W558" r:id="rId784" display="https://barttorvik.com/team.php?team=FIU&amp;year=2017" xr:uid="{67A22E60-7894-4AFA-945B-33DB51A43B1D}"/>
    <hyperlink ref="W560" r:id="rId785" display="https://barttorvik.com/team.php?team=Miami+OH&amp;year=2017" xr:uid="{17B65BDB-01A7-44BF-8C84-16A7C7031E94}"/>
    <hyperlink ref="X562" r:id="rId786" display="https://barttorvik.com/trank.php?&amp;begin=20161101&amp;end=20170313&amp;conlimit=All&amp;year=2017&amp;top=0&amp;venue=A-N&amp;type=All&amp;mingames=0&amp;quad=5&amp;rpi=" xr:uid="{F13A954F-B83C-4903-A2B7-B4965F852C0A}"/>
    <hyperlink ref="W563" r:id="rId787" display="https://barttorvik.com/team.php?team=Niagara&amp;year=2017" xr:uid="{FF8B16CC-E5EA-41B5-B0BE-95771943C9A2}"/>
    <hyperlink ref="W565" r:id="rId788" display="https://barttorvik.com/team.php?team=Appalachian+St.&amp;year=2017" xr:uid="{02C29B44-459C-460F-819D-93CF7492B11D}"/>
    <hyperlink ref="W567" r:id="rId789" display="https://barttorvik.com/team.php?team=High+Point&amp;year=2017" xr:uid="{7B36BD60-0D27-4E3A-8DBF-1B086CC74872}"/>
    <hyperlink ref="W569" r:id="rId790" display="https://barttorvik.com/team.php?team=Loyola+MD&amp;year=2017" xr:uid="{EDD92A3E-93EF-449C-8600-43A8889A9092}"/>
    <hyperlink ref="W571" r:id="rId791" display="https://barttorvik.com/team.php?team=Drake&amp;year=2017" xr:uid="{33054498-8ED5-4765-9F7C-6366280CD2C4}"/>
    <hyperlink ref="W573" r:id="rId792" display="https://barttorvik.com/team.php?team=Southeastern+Louisiana&amp;year=2017" xr:uid="{E123EE8B-5101-4758-8418-C9F08241F1A6}"/>
    <hyperlink ref="W575" r:id="rId793" display="https://barttorvik.com/team.php?team=Lamar&amp;year=2017" xr:uid="{D565C67F-B04F-4532-AE88-64D478D30FFE}"/>
    <hyperlink ref="W577" r:id="rId794" display="https://barttorvik.com/team.php?team=Southeast+Missouri+St.&amp;year=2017" xr:uid="{D5DCB571-75E2-45FE-9E9A-51D5D4F0A54C}"/>
    <hyperlink ref="W579" r:id="rId795" display="https://barttorvik.com/team.php?team=Eastern+Kentucky&amp;year=2017" xr:uid="{5FD994E1-F226-4E0D-8F09-1636256C1F9B}"/>
    <hyperlink ref="W581" r:id="rId796" display="https://barttorvik.com/team.php?team=Quinnipiac&amp;year=2017" xr:uid="{9127ADBF-0A61-46DB-8BEB-F3D5E4BC35EF}"/>
    <hyperlink ref="W583" r:id="rId797" display="https://barttorvik.com/team.php?team=Fairleigh+Dickinson&amp;year=2017" xr:uid="{D49FC65E-F430-4D46-A967-5172B858F369}"/>
    <hyperlink ref="W585" r:id="rId798" display="https://barttorvik.com/team.php?team=NJIT&amp;year=2017" xr:uid="{6A536807-317D-4381-9F3F-A08C6CA64462}"/>
    <hyperlink ref="W587" r:id="rId799" display="https://barttorvik.com/team.php?team=Stephen+F.+Austin&amp;year=2017" xr:uid="{39B62240-D8A1-4B4D-8B06-4C3E417EF073}"/>
    <hyperlink ref="W589" r:id="rId800" display="https://barttorvik.com/team.php?team=Sacramento+St.&amp;year=2017" xr:uid="{FB176292-CB23-437C-82ED-5F9047321FEE}"/>
    <hyperlink ref="W591" r:id="rId801" display="https://barttorvik.com/team.php?team=Youngstown+St.&amp;year=2017" xr:uid="{52248F06-2AD4-4C19-954A-D4B9208DD481}"/>
    <hyperlink ref="W593" r:id="rId802" display="https://barttorvik.com/team.php?team=Cleveland+St.&amp;year=2017" xr:uid="{25BEB96E-9D1D-4E2F-9304-075B125F469A}"/>
    <hyperlink ref="W595" r:id="rId803" display="https://barttorvik.com/team.php?team=Charleston+Southern&amp;year=2017" xr:uid="{D07412A8-497D-436E-997B-8031EDE535C6}"/>
    <hyperlink ref="W597" r:id="rId804" display="https://barttorvik.com/team.php?team=Dartmouth&amp;year=2017" xr:uid="{68B8259E-4E57-48FD-AE3F-A7E8BB593F95}"/>
    <hyperlink ref="W599" r:id="rId805" display="https://barttorvik.com/team.php?team=Austin+Peay&amp;year=2017" xr:uid="{2CB6C6CD-1E3F-4692-8DD7-5A5A67C89C2A}"/>
    <hyperlink ref="W601" r:id="rId806" display="https://barttorvik.com/team.php?team=Radford&amp;year=2017" xr:uid="{C55E6F88-E664-4B00-92CC-671DAE1F177D}"/>
    <hyperlink ref="W603" r:id="rId807" display="https://barttorvik.com/team.php?team=Bryant&amp;year=2017" xr:uid="{B7AA93A7-9492-4BB4-84DC-80A17E8EB205}"/>
    <hyperlink ref="W605" r:id="rId808" display="https://barttorvik.com/team.php?team=SIU+Edwardsville&amp;year=2017" xr:uid="{5929B18F-9E3B-4877-B0A3-A2490988F163}"/>
    <hyperlink ref="W607" r:id="rId809" display="https://barttorvik.com/team.php?team=Louisiana+Monroe&amp;year=2017" xr:uid="{FF72AF8D-2725-43D5-84D2-8F2F20C97F53}"/>
    <hyperlink ref="W609" r:id="rId810" display="https://barttorvik.com/team.php?team=Marist&amp;year=2017" xr:uid="{F2E31AF4-795A-4B1C-B774-6910E441B2C2}"/>
    <hyperlink ref="W611" r:id="rId811" display="https://barttorvik.com/team.php?team=South+Florida&amp;year=2017" xr:uid="{E4C24182-AE56-492B-AC8B-00436FBA0D87}"/>
    <hyperlink ref="X613" r:id="rId812" display="https://barttorvik.com/trank.php?&amp;begin=20161101&amp;end=20170313&amp;conlimit=All&amp;year=2017&amp;top=0&amp;venue=A-N&amp;type=All&amp;mingames=0&amp;quad=5&amp;rpi=" xr:uid="{BF7D171D-9CB7-45F0-89D7-2CF66515A6E1}"/>
    <hyperlink ref="W614" r:id="rId813" display="https://barttorvik.com/team.php?team=UMass+Lowell&amp;year=2017" xr:uid="{69F52933-7F08-4EE9-B069-6991D6DF70B9}"/>
    <hyperlink ref="W616" r:id="rId814" display="https://barttorvik.com/team.php?team=UT+Rio+Grande+Valley&amp;year=2017" xr:uid="{8C68B8F5-D2DD-4D4A-9A75-32BF2AF5C1E5}"/>
    <hyperlink ref="W618" r:id="rId815" display="https://barttorvik.com/team.php?team=Norfolk+St.&amp;year=2017" xr:uid="{96E0CA69-D0BA-4397-B0D4-E16B5E19A91C}"/>
    <hyperlink ref="W620" r:id="rId816" display="https://barttorvik.com/team.php?team=Nicholls+St.&amp;year=2017" xr:uid="{7A0C3E3F-7741-49D2-9E3C-C41BEBF4F905}"/>
    <hyperlink ref="W622" r:id="rId817" display="https://barttorvik.com/team.php?team=Oregon+St.&amp;year=2017" xr:uid="{63041372-9414-4E69-9E49-7979E07DC680}"/>
    <hyperlink ref="W624" r:id="rId818" display="https://barttorvik.com/team.php?team=Delaware&amp;year=2017" xr:uid="{8A3C718B-1961-4CF0-9B17-F20E1E334C42}"/>
    <hyperlink ref="W626" r:id="rId819" display="https://barttorvik.com/team.php?team=Manhattan&amp;year=2017" xr:uid="{98C9CBF4-71F9-407A-BCB5-7A00569D53F3}"/>
    <hyperlink ref="W628" r:id="rId820" display="https://barttorvik.com/team.php?team=Savannah+St.&amp;year=2017" xr:uid="{F71B6817-1DB7-4EAB-8F56-6FC5BEECFED7}"/>
    <hyperlink ref="W630" r:id="rId821" display="https://barttorvik.com/team.php?team=Incarnate+Word&amp;year=2017" xr:uid="{1F923008-5569-43EB-8E0D-391F9667B617}"/>
    <hyperlink ref="W632" r:id="rId822" display="https://barttorvik.com/team.php?team=UC+Riverside&amp;year=2017" xr:uid="{58FBB516-EF36-47D7-9DCC-15B192F3554E}"/>
    <hyperlink ref="W634" r:id="rId823" display="https://barttorvik.com/team.php?team=Maryland+Eastern+Shore&amp;year=2017" xr:uid="{3031CBB8-6923-4094-B6A1-23EB2B66325C}"/>
    <hyperlink ref="W636" r:id="rId824" display="https://barttorvik.com/team.php?team=UC+Santa+Barbara&amp;year=2017" xr:uid="{1BC32596-1F7B-4359-8090-2D0EF65EE4F5}"/>
    <hyperlink ref="W638" r:id="rId825" display="https://barttorvik.com/team.php?team=Alcorn+St.&amp;year=2017" xr:uid="{87590073-C440-4E17-A491-90B33E6DFE00}"/>
    <hyperlink ref="W640" r:id="rId826" display="https://barttorvik.com/team.php?team=Lafayette&amp;year=2017" xr:uid="{E58FAEEB-859F-4244-AAD5-FBB1CE5CBC57}"/>
    <hyperlink ref="W642" r:id="rId827" display="https://barttorvik.com/team.php?team=Central+Arkansas&amp;year=2017" xr:uid="{23B6D569-B1E4-417C-860A-321B6A56C24D}"/>
    <hyperlink ref="W644" r:id="rId828" display="https://barttorvik.com/team.php?team=UTSA&amp;year=2017" xr:uid="{627CE4DC-75EC-48E8-B93E-9651363967E8}"/>
    <hyperlink ref="W646" r:id="rId829" display="https://barttorvik.com/team.php?team=VMI&amp;year=2017" xr:uid="{2535B9F1-05E6-4B43-90E3-F49DFDBF824E}"/>
    <hyperlink ref="W648" r:id="rId830" display="https://barttorvik.com/team.php?team=Pepperdine&amp;year=2017" xr:uid="{431C5470-5368-4967-B89E-FFC88D4AC224}"/>
    <hyperlink ref="W650" r:id="rId831" display="https://barttorvik.com/team.php?team=McNeese+St.&amp;year=2017" xr:uid="{71B39461-0E3A-4843-8E3E-DF344E434FBF}"/>
    <hyperlink ref="W652" r:id="rId832" display="https://barttorvik.com/team.php?team=Idaho+St.&amp;year=2017" xr:uid="{DDBA5A9C-C714-4D85-B4AD-BAAA1A73C696}"/>
    <hyperlink ref="W654" r:id="rId833" display="https://barttorvik.com/team.php?team=Binghamton&amp;year=2017" xr:uid="{C69C1CAB-0F93-429C-9F83-012224F1ECCB}"/>
    <hyperlink ref="W656" r:id="rId834" display="https://barttorvik.com/team.php?team=North+Texas&amp;year=2017" xr:uid="{26BA4E06-2BB6-44FF-A069-3569D51A252A}"/>
    <hyperlink ref="W658" r:id="rId835" display="https://barttorvik.com/team.php?team=Northern+Arizona&amp;year=2017" xr:uid="{B4D8CA06-3D5A-4061-9B1D-C0399AF62525}"/>
    <hyperlink ref="W660" r:id="rId836" display="https://barttorvik.com/team.php?team=Southern+Utah&amp;year=2017" xr:uid="{0AA96DFF-38AE-4920-B796-516A718C2C22}"/>
    <hyperlink ref="W662" r:id="rId837" display="https://barttorvik.com/team.php?team=Hampton&amp;year=2017" xr:uid="{E900C755-EEA7-475D-9BC8-F0592DD75519}"/>
    <hyperlink ref="X664" r:id="rId838" display="https://barttorvik.com/trank.php?&amp;begin=20161101&amp;end=20170313&amp;conlimit=All&amp;year=2017&amp;top=0&amp;venue=A-N&amp;type=All&amp;mingames=0&amp;quad=5&amp;rpi=" xr:uid="{BD50E78E-874D-4A51-9A34-9E07E4ABAF56}"/>
    <hyperlink ref="W665" r:id="rId839" display="https://barttorvik.com/team.php?team=Prairie+View+A%26M&amp;year=2017" xr:uid="{60DC774C-9D75-4032-951F-C3080CBA688D}"/>
    <hyperlink ref="W667" r:id="rId840" display="https://barttorvik.com/team.php?team=Maine&amp;year=2017" xr:uid="{D8CB6B98-5F8C-4CFC-B5D1-E6902E76167B}"/>
    <hyperlink ref="W669" r:id="rId841" display="https://barttorvik.com/team.php?team=Stetson&amp;year=2017" xr:uid="{22FA21E4-7551-4E49-8C5C-AEFCA02DB25A}"/>
    <hyperlink ref="W671" r:id="rId842" display="https://barttorvik.com/team.php?team=Western+Carolina&amp;year=2017" xr:uid="{B7D3987D-EA7A-4E6C-B44C-E2F50FC780A9}"/>
    <hyperlink ref="W673" r:id="rId843" display="https://barttorvik.com/team.php?team=Southern&amp;year=2017" xr:uid="{E567BBFB-56D8-4DCB-A84F-0490F4297790}"/>
    <hyperlink ref="W675" r:id="rId844" display="https://barttorvik.com/team.php?team=Chicago+St.&amp;year=2017" xr:uid="{B91F55D9-B759-4517-A244-01B6F5864295}"/>
    <hyperlink ref="W677" r:id="rId845" display="https://barttorvik.com/team.php?team=South+Carolina+St.&amp;year=2017" xr:uid="{7EF86831-1AA6-4F83-A44B-DD376B4F88F7}"/>
    <hyperlink ref="W679" r:id="rId846" display="https://barttorvik.com/team.php?team=Jackson+St.&amp;year=2017" xr:uid="{1805CB42-BE27-461E-BAA2-7D7559BA7771}"/>
    <hyperlink ref="W681" r:id="rId847" display="https://barttorvik.com/team.php?team=Hartford&amp;year=2017" xr:uid="{8AF398F5-C7FF-4CF6-9F04-E72148989E5D}"/>
    <hyperlink ref="W683" r:id="rId848" display="https://barttorvik.com/team.php?team=Delaware+St.&amp;year=2017" xr:uid="{06A1254C-F242-4BC5-BE44-BC8986467FFF}"/>
    <hyperlink ref="W685" r:id="rId849" display="https://barttorvik.com/team.php?team=Southern+Miss&amp;year=2017" xr:uid="{671E1D2B-8BF1-4AF2-BAFD-924EB7569D56}"/>
    <hyperlink ref="W687" r:id="rId850" display="https://barttorvik.com/team.php?team=Bethune+Cookman&amp;year=2017" xr:uid="{B4DD35C9-5043-4CB1-AC5C-99EDC8C77EC7}"/>
    <hyperlink ref="W689" r:id="rId851" display="https://barttorvik.com/team.php?team=Morgan+St.&amp;year=2017" xr:uid="{E864791F-082A-480C-BB75-9B27ED53D6E1}"/>
    <hyperlink ref="W691" r:id="rId852" display="https://barttorvik.com/team.php?team=Howard&amp;year=2017" xr:uid="{45D864F6-8E25-45EC-8A2C-307D2822E1B1}"/>
    <hyperlink ref="W693" r:id="rId853" display="https://barttorvik.com/team.php?team=Central+Connecticut&amp;year=2017" xr:uid="{DA5B195E-6BB6-46E3-B6FC-7E4EF4B60145}"/>
    <hyperlink ref="W695" r:id="rId854" display="https://barttorvik.com/team.php?team=Grambling+St.&amp;year=2017" xr:uid="{ADF054CF-D530-45B4-BBFE-485A674DD601}"/>
    <hyperlink ref="W697" r:id="rId855" display="https://barttorvik.com/team.php?team=Longwood&amp;year=2017" xr:uid="{4075180F-6CAB-4C5A-A33C-BCDA2CEC4EC0}"/>
    <hyperlink ref="W699" r:id="rId856" display="https://barttorvik.com/team.php?team=St.+Francis+NY&amp;year=2017" xr:uid="{D6CD38D0-4659-4E14-8E85-996FBBDF9116}"/>
    <hyperlink ref="W701" r:id="rId857" display="https://barttorvik.com/team.php?team=Florida+A%26M&amp;year=2017" xr:uid="{E7B5E2B1-CE63-4F41-B309-F0C2D53BBD60}"/>
    <hyperlink ref="W703" r:id="rId858" display="https://barttorvik.com/team.php?team=North+Carolina+A%26T&amp;year=2017" xr:uid="{FA850C8F-4E51-4182-A95B-923C56909C87}"/>
    <hyperlink ref="W705" r:id="rId859" display="https://barttorvik.com/team.php?team=Mississippi+Valley+St.&amp;year=2017" xr:uid="{C29D20C4-E5B1-427C-8B93-F653242A21DE}"/>
    <hyperlink ref="W707" r:id="rId860" display="https://barttorvik.com/team.php?team=Alabama+St.&amp;year=2017" xr:uid="{D196D04C-644E-4BB7-93D8-058B721B7E5C}"/>
    <hyperlink ref="W709" r:id="rId861" display="https://barttorvik.com/team.php?team=Coppin+St.&amp;year=2017" xr:uid="{F328D2D9-181C-45E8-B5FF-2881CD500981}"/>
    <hyperlink ref="W711" r:id="rId862" display="https://barttorvik.com/team.php?team=Arkansas+Pine+Bluff&amp;year=2017" xr:uid="{A2897255-DE6C-4189-9FD1-D82CA1AC9184}"/>
    <hyperlink ref="W713" r:id="rId863" display="https://barttorvik.com/team.php?team=Presbyterian&amp;year=2017" xr:uid="{850910AF-0DD5-4BE6-AC76-5F4ED703649D}"/>
    <hyperlink ref="W715" r:id="rId864" display="https://barttorvik.com/team.php?team=Alabama+A%26M&amp;year=2017" xr:uid="{6A014583-8984-432F-8F57-1B662824D4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58AF-38AB-4E92-B5EE-C16A4FD76B16}">
  <dimension ref="A1:L716"/>
  <sheetViews>
    <sheetView topLeftCell="A319" workbookViewId="0">
      <selection activeCell="E2" sqref="E2:F352"/>
    </sheetView>
  </sheetViews>
  <sheetFormatPr defaultRowHeight="15" x14ac:dyDescent="0.25"/>
  <sheetData>
    <row r="1" spans="1:12" x14ac:dyDescent="0.25">
      <c r="A1" t="s">
        <v>387</v>
      </c>
      <c r="B1" t="s">
        <v>386</v>
      </c>
      <c r="D1" t="s">
        <v>388</v>
      </c>
      <c r="E1" t="s">
        <v>15</v>
      </c>
      <c r="F1" t="s">
        <v>432</v>
      </c>
      <c r="H1" s="13" t="s">
        <v>136</v>
      </c>
      <c r="I1" s="15">
        <v>0.98550000000000004</v>
      </c>
      <c r="K1" t="s">
        <v>35</v>
      </c>
      <c r="L1">
        <v>0.28460000000000002</v>
      </c>
    </row>
    <row r="2" spans="1:12" ht="15.75" thickBot="1" x14ac:dyDescent="0.3">
      <c r="A2" t="str">
        <f>IF(B2=D2,"","BAD")</f>
        <v/>
      </c>
      <c r="B2" t="s">
        <v>35</v>
      </c>
      <c r="D2" t="s">
        <v>35</v>
      </c>
      <c r="E2">
        <v>0.28460000000000002</v>
      </c>
      <c r="F2">
        <v>251</v>
      </c>
      <c r="H2" s="14" t="s">
        <v>391</v>
      </c>
      <c r="I2" s="16">
        <v>1</v>
      </c>
      <c r="K2" t="s">
        <v>36</v>
      </c>
      <c r="L2">
        <v>0.35699999999999998</v>
      </c>
    </row>
    <row r="3" spans="1:12" x14ac:dyDescent="0.25">
      <c r="A3" t="str">
        <f t="shared" ref="A3:A66" si="0">IF(B3=D3,"","BAD")</f>
        <v/>
      </c>
      <c r="B3" t="s">
        <v>36</v>
      </c>
      <c r="D3" t="s">
        <v>36</v>
      </c>
      <c r="E3">
        <v>0.35699999999999998</v>
      </c>
      <c r="F3">
        <v>225</v>
      </c>
      <c r="H3" s="13" t="s">
        <v>362</v>
      </c>
      <c r="I3" s="15">
        <v>0.98009999999999997</v>
      </c>
      <c r="K3" t="s">
        <v>37</v>
      </c>
      <c r="L3">
        <v>0.67779999999999996</v>
      </c>
    </row>
    <row r="4" spans="1:12" ht="15.75" thickBot="1" x14ac:dyDescent="0.3">
      <c r="A4" t="str">
        <f t="shared" si="0"/>
        <v/>
      </c>
      <c r="B4" t="s">
        <v>37</v>
      </c>
      <c r="D4" t="s">
        <v>37</v>
      </c>
      <c r="E4">
        <v>0.67779999999999996</v>
      </c>
      <c r="F4">
        <v>100</v>
      </c>
      <c r="H4" s="14" t="s">
        <v>396</v>
      </c>
      <c r="I4" s="16">
        <v>2</v>
      </c>
      <c r="K4" t="s">
        <v>38</v>
      </c>
      <c r="L4">
        <v>0.88680000000000003</v>
      </c>
    </row>
    <row r="5" spans="1:12" x14ac:dyDescent="0.25">
      <c r="A5" t="str">
        <f t="shared" si="0"/>
        <v/>
      </c>
      <c r="B5" t="s">
        <v>38</v>
      </c>
      <c r="D5" t="s">
        <v>38</v>
      </c>
      <c r="E5">
        <v>0.88680000000000003</v>
      </c>
      <c r="F5">
        <v>30</v>
      </c>
      <c r="H5" s="13" t="s">
        <v>202</v>
      </c>
      <c r="I5" s="424">
        <v>0.96430000000000005</v>
      </c>
      <c r="K5" t="s">
        <v>39</v>
      </c>
      <c r="L5">
        <v>2.4400000000000002E-2</v>
      </c>
    </row>
    <row r="6" spans="1:12" ht="15.75" thickBot="1" x14ac:dyDescent="0.3">
      <c r="A6" t="str">
        <f t="shared" si="0"/>
        <v/>
      </c>
      <c r="B6" t="s">
        <v>39</v>
      </c>
      <c r="D6" t="s">
        <v>39</v>
      </c>
      <c r="E6">
        <v>2.4400000000000002E-2</v>
      </c>
      <c r="F6">
        <v>351</v>
      </c>
      <c r="H6" s="14" t="s">
        <v>409</v>
      </c>
      <c r="I6" s="425">
        <v>3</v>
      </c>
      <c r="K6" t="s">
        <v>40</v>
      </c>
      <c r="L6">
        <v>4.36E-2</v>
      </c>
    </row>
    <row r="7" spans="1:12" x14ac:dyDescent="0.25">
      <c r="A7" t="str">
        <f t="shared" si="0"/>
        <v/>
      </c>
      <c r="B7" t="s">
        <v>40</v>
      </c>
      <c r="D7" t="s">
        <v>40</v>
      </c>
      <c r="E7">
        <v>4.36E-2</v>
      </c>
      <c r="F7">
        <v>346</v>
      </c>
      <c r="H7" s="13" t="s">
        <v>281</v>
      </c>
      <c r="I7" s="19">
        <v>0.96389999999999998</v>
      </c>
      <c r="K7" t="s">
        <v>41</v>
      </c>
      <c r="L7">
        <v>0.78810000000000002</v>
      </c>
    </row>
    <row r="8" spans="1:12" ht="15.75" thickBot="1" x14ac:dyDescent="0.3">
      <c r="A8" t="str">
        <f t="shared" si="0"/>
        <v/>
      </c>
      <c r="B8" t="s">
        <v>41</v>
      </c>
      <c r="D8" t="s">
        <v>41</v>
      </c>
      <c r="E8">
        <v>0.78810000000000002</v>
      </c>
      <c r="F8">
        <v>57</v>
      </c>
      <c r="H8" s="14" t="s">
        <v>413</v>
      </c>
      <c r="I8" s="20">
        <v>4</v>
      </c>
      <c r="K8" t="s">
        <v>42</v>
      </c>
      <c r="L8">
        <v>0.22289999999999999</v>
      </c>
    </row>
    <row r="9" spans="1:12" x14ac:dyDescent="0.25">
      <c r="A9" t="str">
        <f t="shared" si="0"/>
        <v/>
      </c>
      <c r="B9" t="s">
        <v>42</v>
      </c>
      <c r="D9" t="s">
        <v>42</v>
      </c>
      <c r="E9">
        <v>0.22289999999999999</v>
      </c>
      <c r="F9">
        <v>286</v>
      </c>
      <c r="H9" s="13" t="s">
        <v>231</v>
      </c>
      <c r="I9" s="21">
        <v>0.96050000000000002</v>
      </c>
      <c r="K9" t="s">
        <v>43</v>
      </c>
      <c r="L9">
        <v>0.2661</v>
      </c>
    </row>
    <row r="10" spans="1:12" ht="15.75" thickBot="1" x14ac:dyDescent="0.3">
      <c r="A10" t="str">
        <f t="shared" si="0"/>
        <v/>
      </c>
      <c r="B10" t="s">
        <v>43</v>
      </c>
      <c r="D10" t="s">
        <v>43</v>
      </c>
      <c r="E10">
        <v>0.2661</v>
      </c>
      <c r="F10">
        <v>260</v>
      </c>
      <c r="H10" s="14" t="s">
        <v>389</v>
      </c>
      <c r="I10" s="22">
        <v>5</v>
      </c>
      <c r="K10" t="s">
        <v>44</v>
      </c>
      <c r="L10">
        <v>0.23860000000000001</v>
      </c>
    </row>
    <row r="11" spans="1:12" x14ac:dyDescent="0.25">
      <c r="A11" t="str">
        <f t="shared" si="0"/>
        <v/>
      </c>
      <c r="B11" t="s">
        <v>44</v>
      </c>
      <c r="D11" t="s">
        <v>44</v>
      </c>
      <c r="E11">
        <v>0.23860000000000001</v>
      </c>
      <c r="F11">
        <v>275</v>
      </c>
      <c r="H11" s="13" t="s">
        <v>295</v>
      </c>
      <c r="I11" s="23">
        <v>0.96050000000000002</v>
      </c>
      <c r="K11" t="s">
        <v>45</v>
      </c>
      <c r="L11">
        <v>0.89290000000000003</v>
      </c>
    </row>
    <row r="12" spans="1:12" ht="15.75" thickBot="1" x14ac:dyDescent="0.3">
      <c r="A12" t="str">
        <f t="shared" si="0"/>
        <v/>
      </c>
      <c r="B12" t="s">
        <v>45</v>
      </c>
      <c r="D12" t="s">
        <v>45</v>
      </c>
      <c r="E12">
        <v>0.89290000000000003</v>
      </c>
      <c r="F12">
        <v>28</v>
      </c>
      <c r="H12" s="14" t="s">
        <v>394</v>
      </c>
      <c r="I12" s="24">
        <v>6</v>
      </c>
      <c r="K12" t="s">
        <v>46</v>
      </c>
      <c r="L12">
        <v>0.74919999999999998</v>
      </c>
    </row>
    <row r="13" spans="1:12" x14ac:dyDescent="0.25">
      <c r="A13" t="str">
        <f t="shared" si="0"/>
        <v/>
      </c>
      <c r="B13" t="s">
        <v>46</v>
      </c>
      <c r="D13" t="s">
        <v>46</v>
      </c>
      <c r="E13">
        <v>0.74919999999999998</v>
      </c>
      <c r="F13">
        <v>74</v>
      </c>
      <c r="H13" s="13" t="s">
        <v>359</v>
      </c>
      <c r="I13" s="25">
        <v>0.95730000000000004</v>
      </c>
      <c r="K13" t="s">
        <v>47</v>
      </c>
      <c r="L13">
        <v>0.82709999999999995</v>
      </c>
    </row>
    <row r="14" spans="1:12" ht="15.75" thickBot="1" x14ac:dyDescent="0.3">
      <c r="A14" t="str">
        <f t="shared" si="0"/>
        <v/>
      </c>
      <c r="B14" t="s">
        <v>47</v>
      </c>
      <c r="D14" t="s">
        <v>47</v>
      </c>
      <c r="E14">
        <v>0.82709999999999995</v>
      </c>
      <c r="F14">
        <v>46</v>
      </c>
      <c r="H14" s="14" t="s">
        <v>418</v>
      </c>
      <c r="I14" s="26">
        <v>7</v>
      </c>
      <c r="K14" t="s">
        <v>48</v>
      </c>
      <c r="L14">
        <v>3.3000000000000002E-2</v>
      </c>
    </row>
    <row r="15" spans="1:12" x14ac:dyDescent="0.25">
      <c r="A15" t="str">
        <f t="shared" si="0"/>
        <v/>
      </c>
      <c r="B15" t="s">
        <v>48</v>
      </c>
      <c r="D15" t="s">
        <v>48</v>
      </c>
      <c r="E15">
        <v>3.3000000000000002E-2</v>
      </c>
      <c r="F15">
        <v>348</v>
      </c>
      <c r="H15" s="13" t="s">
        <v>160</v>
      </c>
      <c r="I15" s="27">
        <v>0.9526</v>
      </c>
      <c r="K15" t="s">
        <v>49</v>
      </c>
      <c r="L15">
        <v>0.36959999999999998</v>
      </c>
    </row>
    <row r="16" spans="1:12" ht="15.75" thickBot="1" x14ac:dyDescent="0.3">
      <c r="A16" t="str">
        <f t="shared" si="0"/>
        <v/>
      </c>
      <c r="B16" t="s">
        <v>49</v>
      </c>
      <c r="D16" t="s">
        <v>49</v>
      </c>
      <c r="E16">
        <v>0.36959999999999998</v>
      </c>
      <c r="F16">
        <v>222</v>
      </c>
      <c r="H16" s="14" t="s">
        <v>392</v>
      </c>
      <c r="I16" s="28">
        <v>8</v>
      </c>
      <c r="K16" t="s">
        <v>50</v>
      </c>
      <c r="L16">
        <v>0.20019999999999999</v>
      </c>
    </row>
    <row r="17" spans="1:12" x14ac:dyDescent="0.25">
      <c r="A17" t="str">
        <f t="shared" si="0"/>
        <v/>
      </c>
      <c r="B17" t="s">
        <v>50</v>
      </c>
      <c r="D17" t="s">
        <v>50</v>
      </c>
      <c r="E17">
        <v>0.20019999999999999</v>
      </c>
      <c r="F17">
        <v>295</v>
      </c>
      <c r="H17" s="13" t="s">
        <v>106</v>
      </c>
      <c r="I17" s="29">
        <v>0.94789999999999996</v>
      </c>
      <c r="K17" t="s">
        <v>51</v>
      </c>
      <c r="L17">
        <v>0.75700000000000001</v>
      </c>
    </row>
    <row r="18" spans="1:12" ht="15.75" thickBot="1" x14ac:dyDescent="0.3">
      <c r="A18" t="str">
        <f t="shared" si="0"/>
        <v/>
      </c>
      <c r="B18" t="s">
        <v>51</v>
      </c>
      <c r="D18" t="s">
        <v>51</v>
      </c>
      <c r="E18">
        <v>0.75700000000000001</v>
      </c>
      <c r="F18">
        <v>71</v>
      </c>
      <c r="H18" s="14" t="s">
        <v>400</v>
      </c>
      <c r="I18" s="30">
        <v>9</v>
      </c>
      <c r="K18" t="s">
        <v>52</v>
      </c>
      <c r="L18">
        <v>0.1822</v>
      </c>
    </row>
    <row r="19" spans="1:12" x14ac:dyDescent="0.25">
      <c r="A19" t="str">
        <f t="shared" si="0"/>
        <v/>
      </c>
      <c r="B19" t="s">
        <v>52</v>
      </c>
      <c r="D19" t="s">
        <v>52</v>
      </c>
      <c r="E19">
        <v>0.1822</v>
      </c>
      <c r="F19">
        <v>302</v>
      </c>
      <c r="H19" s="13" t="s">
        <v>271</v>
      </c>
      <c r="I19" s="31">
        <v>0.94720000000000004</v>
      </c>
      <c r="K19" t="s">
        <v>53</v>
      </c>
      <c r="L19">
        <v>0.48570000000000002</v>
      </c>
    </row>
    <row r="20" spans="1:12" ht="15.75" thickBot="1" x14ac:dyDescent="0.3">
      <c r="A20" t="str">
        <f t="shared" si="0"/>
        <v/>
      </c>
      <c r="B20" t="s">
        <v>53</v>
      </c>
      <c r="D20" t="s">
        <v>53</v>
      </c>
      <c r="E20">
        <v>0.48570000000000002</v>
      </c>
      <c r="F20">
        <v>171</v>
      </c>
      <c r="H20" s="14" t="s">
        <v>421</v>
      </c>
      <c r="I20" s="32">
        <v>10</v>
      </c>
      <c r="K20" t="s">
        <v>54</v>
      </c>
      <c r="L20">
        <v>0.91900000000000004</v>
      </c>
    </row>
    <row r="21" spans="1:12" x14ac:dyDescent="0.25">
      <c r="A21" t="str">
        <f t="shared" si="0"/>
        <v/>
      </c>
      <c r="B21" t="s">
        <v>54</v>
      </c>
      <c r="D21" t="s">
        <v>54</v>
      </c>
      <c r="E21">
        <v>0.91900000000000004</v>
      </c>
      <c r="F21">
        <v>19</v>
      </c>
      <c r="H21" s="13" t="s">
        <v>247</v>
      </c>
      <c r="I21" s="33">
        <v>0.9425</v>
      </c>
      <c r="K21" t="s">
        <v>55</v>
      </c>
      <c r="L21">
        <v>0.62949999999999995</v>
      </c>
    </row>
    <row r="22" spans="1:12" ht="15.75" thickBot="1" x14ac:dyDescent="0.3">
      <c r="A22" t="str">
        <f t="shared" si="0"/>
        <v/>
      </c>
      <c r="B22" t="s">
        <v>55</v>
      </c>
      <c r="D22" t="s">
        <v>55</v>
      </c>
      <c r="E22">
        <v>0.62949999999999995</v>
      </c>
      <c r="F22">
        <v>113</v>
      </c>
      <c r="H22" s="14" t="s">
        <v>392</v>
      </c>
      <c r="I22" s="34">
        <v>11</v>
      </c>
      <c r="K22" t="s">
        <v>56</v>
      </c>
      <c r="L22">
        <v>0.1084</v>
      </c>
    </row>
    <row r="23" spans="1:12" x14ac:dyDescent="0.25">
      <c r="A23" t="str">
        <f t="shared" si="0"/>
        <v/>
      </c>
      <c r="B23" t="s">
        <v>56</v>
      </c>
      <c r="D23" t="s">
        <v>56</v>
      </c>
      <c r="E23">
        <v>0.1084</v>
      </c>
      <c r="F23">
        <v>323</v>
      </c>
      <c r="H23" s="13" t="s">
        <v>376</v>
      </c>
      <c r="I23" s="35">
        <v>0.94220000000000004</v>
      </c>
      <c r="K23" t="s">
        <v>57</v>
      </c>
      <c r="L23">
        <v>8.1000000000000003E-2</v>
      </c>
    </row>
    <row r="24" spans="1:12" ht="15.75" thickBot="1" x14ac:dyDescent="0.3">
      <c r="A24" t="str">
        <f t="shared" si="0"/>
        <v/>
      </c>
      <c r="B24" t="s">
        <v>57</v>
      </c>
      <c r="D24" t="s">
        <v>57</v>
      </c>
      <c r="E24">
        <v>8.1000000000000003E-2</v>
      </c>
      <c r="F24">
        <v>334</v>
      </c>
      <c r="H24" s="14" t="s">
        <v>390</v>
      </c>
      <c r="I24" s="36">
        <v>12</v>
      </c>
      <c r="K24" t="s">
        <v>58</v>
      </c>
      <c r="L24">
        <v>0.73409999999999997</v>
      </c>
    </row>
    <row r="25" spans="1:12" x14ac:dyDescent="0.25">
      <c r="A25" t="str">
        <f t="shared" si="0"/>
        <v/>
      </c>
      <c r="B25" t="s">
        <v>58</v>
      </c>
      <c r="D25" t="s">
        <v>58</v>
      </c>
      <c r="E25">
        <v>0.73409999999999997</v>
      </c>
      <c r="F25">
        <v>85</v>
      </c>
      <c r="H25" s="13" t="s">
        <v>166</v>
      </c>
      <c r="I25" s="37">
        <v>0.93799999999999994</v>
      </c>
      <c r="K25" t="s">
        <v>59</v>
      </c>
      <c r="L25">
        <v>0.49380000000000002</v>
      </c>
    </row>
    <row r="26" spans="1:12" ht="15.75" thickBot="1" x14ac:dyDescent="0.3">
      <c r="A26" t="str">
        <f t="shared" si="0"/>
        <v/>
      </c>
      <c r="B26" t="s">
        <v>59</v>
      </c>
      <c r="D26" t="s">
        <v>59</v>
      </c>
      <c r="E26">
        <v>0.49380000000000002</v>
      </c>
      <c r="F26">
        <v>168</v>
      </c>
      <c r="H26" s="14" t="s">
        <v>401</v>
      </c>
      <c r="I26" s="38">
        <v>13</v>
      </c>
      <c r="K26" t="s">
        <v>60</v>
      </c>
      <c r="L26">
        <v>0.39650000000000002</v>
      </c>
    </row>
    <row r="27" spans="1:12" x14ac:dyDescent="0.25">
      <c r="A27" t="str">
        <f t="shared" si="0"/>
        <v/>
      </c>
      <c r="B27" t="s">
        <v>60</v>
      </c>
      <c r="D27" t="s">
        <v>60</v>
      </c>
      <c r="E27">
        <v>0.39650000000000002</v>
      </c>
      <c r="F27">
        <v>204</v>
      </c>
      <c r="H27" s="13" t="s">
        <v>67</v>
      </c>
      <c r="I27" s="39">
        <v>0.93540000000000001</v>
      </c>
      <c r="K27" t="s">
        <v>61</v>
      </c>
      <c r="L27">
        <v>0.39240000000000003</v>
      </c>
    </row>
    <row r="28" spans="1:12" ht="15.75" thickBot="1" x14ac:dyDescent="0.3">
      <c r="A28" t="str">
        <f t="shared" si="0"/>
        <v/>
      </c>
      <c r="B28" t="s">
        <v>61</v>
      </c>
      <c r="D28" t="s">
        <v>61</v>
      </c>
      <c r="E28">
        <v>0.39240000000000003</v>
      </c>
      <c r="F28">
        <v>208</v>
      </c>
      <c r="H28" s="14" t="s">
        <v>393</v>
      </c>
      <c r="I28" s="40">
        <v>14</v>
      </c>
      <c r="K28" t="s">
        <v>62</v>
      </c>
      <c r="L28">
        <v>0.3014</v>
      </c>
    </row>
    <row r="29" spans="1:12" x14ac:dyDescent="0.25">
      <c r="A29" t="str">
        <f t="shared" si="0"/>
        <v/>
      </c>
      <c r="B29" t="s">
        <v>62</v>
      </c>
      <c r="D29" t="s">
        <v>62</v>
      </c>
      <c r="E29">
        <v>0.3014</v>
      </c>
      <c r="F29">
        <v>245</v>
      </c>
      <c r="H29" s="13" t="s">
        <v>371</v>
      </c>
      <c r="I29" s="41">
        <v>0.93479999999999996</v>
      </c>
      <c r="K29" t="s">
        <v>63</v>
      </c>
      <c r="L29">
        <v>0.3125</v>
      </c>
    </row>
    <row r="30" spans="1:12" ht="15.75" thickBot="1" x14ac:dyDescent="0.3">
      <c r="A30" t="str">
        <f t="shared" si="0"/>
        <v/>
      </c>
      <c r="B30" t="s">
        <v>63</v>
      </c>
      <c r="D30" t="s">
        <v>63</v>
      </c>
      <c r="E30">
        <v>0.3125</v>
      </c>
      <c r="F30">
        <v>241</v>
      </c>
      <c r="H30" s="14" t="s">
        <v>393</v>
      </c>
      <c r="I30" s="42">
        <v>15</v>
      </c>
      <c r="K30" t="s">
        <v>64</v>
      </c>
      <c r="L30">
        <v>0.19289999999999999</v>
      </c>
    </row>
    <row r="31" spans="1:12" x14ac:dyDescent="0.25">
      <c r="A31" t="str">
        <f t="shared" si="0"/>
        <v/>
      </c>
      <c r="B31" t="s">
        <v>64</v>
      </c>
      <c r="D31" t="s">
        <v>64</v>
      </c>
      <c r="E31">
        <v>0.19289999999999999</v>
      </c>
      <c r="F31">
        <v>298</v>
      </c>
      <c r="H31" s="13" t="s">
        <v>252</v>
      </c>
      <c r="I31" s="43">
        <v>0.93089999999999995</v>
      </c>
      <c r="K31" t="s">
        <v>65</v>
      </c>
      <c r="L31">
        <v>0.61929999999999996</v>
      </c>
    </row>
    <row r="32" spans="1:12" ht="15.75" thickBot="1" x14ac:dyDescent="0.3">
      <c r="A32" t="str">
        <f t="shared" si="0"/>
        <v/>
      </c>
      <c r="B32" t="s">
        <v>65</v>
      </c>
      <c r="D32" t="s">
        <v>65</v>
      </c>
      <c r="E32">
        <v>0.61929999999999996</v>
      </c>
      <c r="F32">
        <v>119</v>
      </c>
      <c r="H32" s="14" t="s">
        <v>408</v>
      </c>
      <c r="I32" s="44">
        <v>16</v>
      </c>
      <c r="K32" t="s">
        <v>66</v>
      </c>
      <c r="L32">
        <v>0.7389</v>
      </c>
    </row>
    <row r="33" spans="1:12" x14ac:dyDescent="0.25">
      <c r="A33" t="str">
        <f t="shared" si="0"/>
        <v/>
      </c>
      <c r="B33" t="s">
        <v>66</v>
      </c>
      <c r="D33" t="s">
        <v>66</v>
      </c>
      <c r="E33">
        <v>0.7389</v>
      </c>
      <c r="F33">
        <v>78</v>
      </c>
      <c r="H33" s="13" t="s">
        <v>341</v>
      </c>
      <c r="I33" s="45">
        <v>0.92949999999999999</v>
      </c>
      <c r="K33" t="s">
        <v>67</v>
      </c>
      <c r="L33">
        <v>0.93540000000000001</v>
      </c>
    </row>
    <row r="34" spans="1:12" ht="15.75" thickBot="1" x14ac:dyDescent="0.3">
      <c r="A34" t="str">
        <f t="shared" si="0"/>
        <v/>
      </c>
      <c r="B34" t="s">
        <v>67</v>
      </c>
      <c r="D34" t="s">
        <v>67</v>
      </c>
      <c r="E34">
        <v>0.93540000000000001</v>
      </c>
      <c r="F34">
        <v>14</v>
      </c>
      <c r="H34" s="14" t="s">
        <v>404</v>
      </c>
      <c r="I34" s="46">
        <v>17</v>
      </c>
      <c r="K34" t="s">
        <v>68</v>
      </c>
      <c r="L34">
        <v>0.73629999999999995</v>
      </c>
    </row>
    <row r="35" spans="1:12" x14ac:dyDescent="0.25">
      <c r="A35" t="str">
        <f t="shared" si="0"/>
        <v/>
      </c>
      <c r="B35" t="s">
        <v>68</v>
      </c>
      <c r="D35" t="s">
        <v>68</v>
      </c>
      <c r="E35">
        <v>0.73629999999999995</v>
      </c>
      <c r="F35">
        <v>81</v>
      </c>
      <c r="H35" s="13" t="s">
        <v>170</v>
      </c>
      <c r="I35" s="47">
        <v>0.92569999999999997</v>
      </c>
      <c r="K35" t="s">
        <v>69</v>
      </c>
      <c r="L35">
        <v>0.3962</v>
      </c>
    </row>
    <row r="36" spans="1:12" ht="15.75" thickBot="1" x14ac:dyDescent="0.3">
      <c r="A36" t="str">
        <f t="shared" si="0"/>
        <v/>
      </c>
      <c r="B36" t="s">
        <v>69</v>
      </c>
      <c r="D36" t="s">
        <v>69</v>
      </c>
      <c r="E36">
        <v>0.3962</v>
      </c>
      <c r="F36">
        <v>205</v>
      </c>
      <c r="H36" s="14" t="s">
        <v>398</v>
      </c>
      <c r="I36" s="48">
        <v>18</v>
      </c>
      <c r="K36" t="s">
        <v>70</v>
      </c>
      <c r="L36">
        <v>0.64400000000000002</v>
      </c>
    </row>
    <row r="37" spans="1:12" x14ac:dyDescent="0.25">
      <c r="A37" t="str">
        <f t="shared" si="0"/>
        <v/>
      </c>
      <c r="B37" t="s">
        <v>70</v>
      </c>
      <c r="D37" t="s">
        <v>70</v>
      </c>
      <c r="E37">
        <v>0.64400000000000002</v>
      </c>
      <c r="F37">
        <v>109</v>
      </c>
      <c r="H37" s="13" t="s">
        <v>54</v>
      </c>
      <c r="I37" s="49">
        <v>0.91900000000000004</v>
      </c>
      <c r="K37" t="s">
        <v>71</v>
      </c>
      <c r="L37">
        <v>0.51859999999999995</v>
      </c>
    </row>
    <row r="38" spans="1:12" ht="15.75" thickBot="1" x14ac:dyDescent="0.3">
      <c r="A38" t="str">
        <f t="shared" si="0"/>
        <v/>
      </c>
      <c r="B38" t="s">
        <v>71</v>
      </c>
      <c r="D38" t="s">
        <v>71</v>
      </c>
      <c r="E38">
        <v>0.51859999999999995</v>
      </c>
      <c r="F38">
        <v>159</v>
      </c>
      <c r="H38" s="14" t="s">
        <v>404</v>
      </c>
      <c r="I38" s="50">
        <v>19</v>
      </c>
      <c r="K38" t="s">
        <v>72</v>
      </c>
      <c r="L38">
        <v>0.20660000000000001</v>
      </c>
    </row>
    <row r="39" spans="1:12" x14ac:dyDescent="0.25">
      <c r="A39" t="str">
        <f t="shared" si="0"/>
        <v/>
      </c>
      <c r="B39" t="s">
        <v>72</v>
      </c>
      <c r="D39" t="s">
        <v>72</v>
      </c>
      <c r="E39">
        <v>0.20660000000000001</v>
      </c>
      <c r="F39">
        <v>292</v>
      </c>
      <c r="H39" s="13" t="s">
        <v>119</v>
      </c>
      <c r="I39" s="51">
        <v>0.9173</v>
      </c>
      <c r="K39" t="s">
        <v>73</v>
      </c>
      <c r="L39">
        <v>0.72389999999999999</v>
      </c>
    </row>
    <row r="40" spans="1:12" ht="15.75" thickBot="1" x14ac:dyDescent="0.3">
      <c r="A40" t="str">
        <f t="shared" si="0"/>
        <v/>
      </c>
      <c r="B40" t="s">
        <v>73</v>
      </c>
      <c r="D40" t="s">
        <v>73</v>
      </c>
      <c r="E40">
        <v>0.72389999999999999</v>
      </c>
      <c r="F40">
        <v>87</v>
      </c>
      <c r="H40" s="14" t="s">
        <v>397</v>
      </c>
      <c r="I40" s="52">
        <v>20</v>
      </c>
      <c r="K40" t="s">
        <v>74</v>
      </c>
      <c r="L40">
        <v>0.32719999999999999</v>
      </c>
    </row>
    <row r="41" spans="1:12" x14ac:dyDescent="0.25">
      <c r="A41" t="str">
        <f t="shared" si="0"/>
        <v/>
      </c>
      <c r="B41" t="s">
        <v>74</v>
      </c>
      <c r="D41" t="s">
        <v>74</v>
      </c>
      <c r="E41">
        <v>0.32719999999999999</v>
      </c>
      <c r="F41">
        <v>236</v>
      </c>
      <c r="H41" s="13" t="s">
        <v>184</v>
      </c>
      <c r="I41" s="53">
        <v>0.9113</v>
      </c>
      <c r="K41" t="s">
        <v>75</v>
      </c>
      <c r="L41">
        <v>0.55700000000000005</v>
      </c>
    </row>
    <row r="42" spans="1:12" ht="15.75" thickBot="1" x14ac:dyDescent="0.3">
      <c r="A42" t="str">
        <f t="shared" si="0"/>
        <v/>
      </c>
      <c r="B42" t="s">
        <v>75</v>
      </c>
      <c r="D42" t="s">
        <v>75</v>
      </c>
      <c r="E42">
        <v>0.55700000000000005</v>
      </c>
      <c r="F42">
        <v>139</v>
      </c>
      <c r="H42" s="14" t="s">
        <v>400</v>
      </c>
      <c r="I42" s="54">
        <v>21</v>
      </c>
      <c r="K42" t="s">
        <v>76</v>
      </c>
      <c r="L42">
        <v>5.5899999999999998E-2</v>
      </c>
    </row>
    <row r="43" spans="1:12" x14ac:dyDescent="0.25">
      <c r="A43" t="str">
        <f t="shared" si="0"/>
        <v/>
      </c>
      <c r="B43" t="s">
        <v>76</v>
      </c>
      <c r="D43" t="s">
        <v>76</v>
      </c>
      <c r="E43">
        <v>5.5899999999999998E-2</v>
      </c>
      <c r="F43">
        <v>343</v>
      </c>
      <c r="H43" s="13" t="s">
        <v>379</v>
      </c>
      <c r="I43" s="55">
        <v>0.91</v>
      </c>
      <c r="K43" t="s">
        <v>77</v>
      </c>
      <c r="L43">
        <v>6.3700000000000007E-2</v>
      </c>
    </row>
    <row r="44" spans="1:12" ht="15.75" thickBot="1" x14ac:dyDescent="0.3">
      <c r="A44" t="str">
        <f t="shared" si="0"/>
        <v/>
      </c>
      <c r="B44" t="s">
        <v>77</v>
      </c>
      <c r="D44" t="s">
        <v>77</v>
      </c>
      <c r="E44">
        <v>6.3700000000000007E-2</v>
      </c>
      <c r="F44">
        <v>341</v>
      </c>
      <c r="H44" s="14" t="s">
        <v>402</v>
      </c>
      <c r="I44" s="56">
        <v>22</v>
      </c>
      <c r="K44" t="s">
        <v>78</v>
      </c>
      <c r="L44">
        <v>0.42720000000000002</v>
      </c>
    </row>
    <row r="45" spans="1:12" x14ac:dyDescent="0.25">
      <c r="A45" t="str">
        <f t="shared" si="0"/>
        <v/>
      </c>
      <c r="B45" t="s">
        <v>78</v>
      </c>
      <c r="D45" t="s">
        <v>78</v>
      </c>
      <c r="E45">
        <v>0.42720000000000002</v>
      </c>
      <c r="F45">
        <v>190</v>
      </c>
      <c r="H45" s="13" t="s">
        <v>167</v>
      </c>
      <c r="I45" s="57">
        <v>0.90139999999999998</v>
      </c>
      <c r="K45" t="s">
        <v>79</v>
      </c>
      <c r="L45">
        <v>0.1338</v>
      </c>
    </row>
    <row r="46" spans="1:12" ht="15.75" thickBot="1" x14ac:dyDescent="0.3">
      <c r="A46" t="str">
        <f t="shared" si="0"/>
        <v/>
      </c>
      <c r="B46" t="s">
        <v>79</v>
      </c>
      <c r="D46" t="s">
        <v>79</v>
      </c>
      <c r="E46">
        <v>0.1338</v>
      </c>
      <c r="F46">
        <v>316</v>
      </c>
      <c r="H46" s="14" t="s">
        <v>417</v>
      </c>
      <c r="I46" s="58">
        <v>23</v>
      </c>
      <c r="K46" t="s">
        <v>80</v>
      </c>
      <c r="L46">
        <v>0.27900000000000003</v>
      </c>
    </row>
    <row r="47" spans="1:12" x14ac:dyDescent="0.25">
      <c r="A47" t="str">
        <f t="shared" si="0"/>
        <v/>
      </c>
      <c r="B47" t="s">
        <v>80</v>
      </c>
      <c r="D47" t="s">
        <v>80</v>
      </c>
      <c r="E47">
        <v>0.27900000000000003</v>
      </c>
      <c r="F47">
        <v>256</v>
      </c>
      <c r="H47" s="13" t="s">
        <v>255</v>
      </c>
      <c r="I47" s="59">
        <v>0.89810000000000001</v>
      </c>
      <c r="K47" t="s">
        <v>81</v>
      </c>
      <c r="L47">
        <v>0.3952</v>
      </c>
    </row>
    <row r="48" spans="1:12" ht="15.75" thickBot="1" x14ac:dyDescent="0.3">
      <c r="A48" t="str">
        <f t="shared" si="0"/>
        <v/>
      </c>
      <c r="B48" t="s">
        <v>81</v>
      </c>
      <c r="D48" t="s">
        <v>81</v>
      </c>
      <c r="E48">
        <v>0.3952</v>
      </c>
      <c r="F48">
        <v>206</v>
      </c>
      <c r="H48" s="14" t="s">
        <v>399</v>
      </c>
      <c r="I48" s="60">
        <v>24</v>
      </c>
      <c r="K48" t="s">
        <v>82</v>
      </c>
      <c r="L48">
        <v>5.3400000000000003E-2</v>
      </c>
    </row>
    <row r="49" spans="1:12" x14ac:dyDescent="0.25">
      <c r="A49" t="str">
        <f t="shared" si="0"/>
        <v/>
      </c>
      <c r="B49" t="s">
        <v>82</v>
      </c>
      <c r="D49" t="s">
        <v>82</v>
      </c>
      <c r="E49">
        <v>5.3400000000000003E-2</v>
      </c>
      <c r="F49">
        <v>344</v>
      </c>
      <c r="H49" s="427" t="s">
        <v>159</v>
      </c>
      <c r="I49" s="61">
        <v>0.89710000000000001</v>
      </c>
      <c r="K49" t="s">
        <v>83</v>
      </c>
      <c r="L49">
        <v>0.88019999999999998</v>
      </c>
    </row>
    <row r="50" spans="1:12" ht="15.75" thickBot="1" x14ac:dyDescent="0.3">
      <c r="A50" t="str">
        <f t="shared" si="0"/>
        <v/>
      </c>
      <c r="B50" t="s">
        <v>83</v>
      </c>
      <c r="D50" t="s">
        <v>83</v>
      </c>
      <c r="E50">
        <v>0.88019999999999998</v>
      </c>
      <c r="F50">
        <v>32</v>
      </c>
      <c r="H50" s="428"/>
      <c r="I50" s="62">
        <v>25</v>
      </c>
      <c r="K50" t="s">
        <v>84</v>
      </c>
      <c r="L50">
        <v>0.75280000000000002</v>
      </c>
    </row>
    <row r="51" spans="1:12" ht="15.75" thickBot="1" x14ac:dyDescent="0.3">
      <c r="A51" t="str">
        <f t="shared" si="0"/>
        <v/>
      </c>
      <c r="B51" t="s">
        <v>84</v>
      </c>
      <c r="D51" t="s">
        <v>84</v>
      </c>
      <c r="E51">
        <v>0.75280000000000002</v>
      </c>
      <c r="F51">
        <v>73</v>
      </c>
      <c r="H51" s="63" t="s">
        <v>23</v>
      </c>
      <c r="I51" s="64" t="s">
        <v>407</v>
      </c>
      <c r="K51" t="s">
        <v>85</v>
      </c>
      <c r="L51">
        <v>0.13469999999999999</v>
      </c>
    </row>
    <row r="52" spans="1:12" x14ac:dyDescent="0.25">
      <c r="A52" t="str">
        <f t="shared" si="0"/>
        <v/>
      </c>
      <c r="B52" t="s">
        <v>85</v>
      </c>
      <c r="D52" t="s">
        <v>85</v>
      </c>
      <c r="E52">
        <v>0.13469999999999999</v>
      </c>
      <c r="F52">
        <v>314</v>
      </c>
      <c r="H52" s="13" t="s">
        <v>206</v>
      </c>
      <c r="I52" s="65">
        <v>0.8962</v>
      </c>
      <c r="K52" t="s">
        <v>86</v>
      </c>
      <c r="L52">
        <v>0.31119999999999998</v>
      </c>
    </row>
    <row r="53" spans="1:12" ht="15.75" thickBot="1" x14ac:dyDescent="0.3">
      <c r="A53" t="str">
        <f t="shared" si="0"/>
        <v/>
      </c>
      <c r="B53" t="s">
        <v>86</v>
      </c>
      <c r="D53" t="s">
        <v>86</v>
      </c>
      <c r="E53">
        <v>0.31119999999999998</v>
      </c>
      <c r="F53">
        <v>242</v>
      </c>
      <c r="H53" s="14" t="s">
        <v>416</v>
      </c>
      <c r="I53" s="66">
        <v>26</v>
      </c>
      <c r="K53" t="s">
        <v>87</v>
      </c>
      <c r="L53">
        <v>0.32040000000000002</v>
      </c>
    </row>
    <row r="54" spans="1:12" x14ac:dyDescent="0.25">
      <c r="A54" t="str">
        <f t="shared" si="0"/>
        <v/>
      </c>
      <c r="B54" t="s">
        <v>87</v>
      </c>
      <c r="D54" t="s">
        <v>87</v>
      </c>
      <c r="E54">
        <v>0.32040000000000002</v>
      </c>
      <c r="F54">
        <v>239</v>
      </c>
      <c r="H54" s="13" t="s">
        <v>95</v>
      </c>
      <c r="I54" s="67">
        <v>0.8931</v>
      </c>
      <c r="K54" t="s">
        <v>88</v>
      </c>
      <c r="L54">
        <v>0.64600000000000002</v>
      </c>
    </row>
    <row r="55" spans="1:12" ht="15.75" thickBot="1" x14ac:dyDescent="0.3">
      <c r="A55" t="str">
        <f t="shared" si="0"/>
        <v/>
      </c>
      <c r="B55" t="s">
        <v>88</v>
      </c>
      <c r="D55" t="s">
        <v>88</v>
      </c>
      <c r="E55">
        <v>0.64600000000000002</v>
      </c>
      <c r="F55">
        <v>105</v>
      </c>
      <c r="H55" s="14" t="s">
        <v>394</v>
      </c>
      <c r="I55" s="68">
        <v>27</v>
      </c>
      <c r="K55" t="s">
        <v>89</v>
      </c>
      <c r="L55">
        <v>0.61970000000000003</v>
      </c>
    </row>
    <row r="56" spans="1:12" x14ac:dyDescent="0.25">
      <c r="A56" t="str">
        <f t="shared" si="0"/>
        <v/>
      </c>
      <c r="B56" t="s">
        <v>89</v>
      </c>
      <c r="D56" t="s">
        <v>89</v>
      </c>
      <c r="E56">
        <v>0.61970000000000003</v>
      </c>
      <c r="F56">
        <v>118</v>
      </c>
      <c r="H56" s="13" t="s">
        <v>45</v>
      </c>
      <c r="I56" s="69">
        <v>0.89290000000000003</v>
      </c>
      <c r="K56" t="s">
        <v>90</v>
      </c>
      <c r="L56">
        <v>0.86229999999999996</v>
      </c>
    </row>
    <row r="57" spans="1:12" ht="15.75" thickBot="1" x14ac:dyDescent="0.3">
      <c r="A57" t="str">
        <f t="shared" si="0"/>
        <v/>
      </c>
      <c r="B57" t="s">
        <v>90</v>
      </c>
      <c r="D57" t="s">
        <v>90</v>
      </c>
      <c r="E57">
        <v>0.86229999999999996</v>
      </c>
      <c r="F57">
        <v>36</v>
      </c>
      <c r="H57" s="14" t="s">
        <v>410</v>
      </c>
      <c r="I57" s="70">
        <v>28</v>
      </c>
      <c r="K57" t="s">
        <v>91</v>
      </c>
      <c r="L57">
        <v>0.26550000000000001</v>
      </c>
    </row>
    <row r="58" spans="1:12" x14ac:dyDescent="0.25">
      <c r="A58" t="str">
        <f t="shared" si="0"/>
        <v/>
      </c>
      <c r="B58" t="s">
        <v>91</v>
      </c>
      <c r="D58" t="s">
        <v>91</v>
      </c>
      <c r="E58">
        <v>0.26550000000000001</v>
      </c>
      <c r="F58">
        <v>261</v>
      </c>
      <c r="H58" s="13" t="s">
        <v>194</v>
      </c>
      <c r="I58" s="71">
        <v>0.88739999999999997</v>
      </c>
      <c r="K58" t="s">
        <v>92</v>
      </c>
      <c r="L58">
        <v>0.77290000000000003</v>
      </c>
    </row>
    <row r="59" spans="1:12" ht="15.75" thickBot="1" x14ac:dyDescent="0.3">
      <c r="A59" t="str">
        <f t="shared" si="0"/>
        <v/>
      </c>
      <c r="B59" t="s">
        <v>92</v>
      </c>
      <c r="D59" t="s">
        <v>92</v>
      </c>
      <c r="E59">
        <v>0.77290000000000003</v>
      </c>
      <c r="F59">
        <v>64</v>
      </c>
      <c r="H59" s="14" t="s">
        <v>394</v>
      </c>
      <c r="I59" s="72">
        <v>29</v>
      </c>
      <c r="K59" t="s">
        <v>93</v>
      </c>
      <c r="L59">
        <v>3.6799999999999999E-2</v>
      </c>
    </row>
    <row r="60" spans="1:12" x14ac:dyDescent="0.25">
      <c r="A60" t="str">
        <f t="shared" si="0"/>
        <v/>
      </c>
      <c r="B60" t="s">
        <v>93</v>
      </c>
      <c r="D60" t="s">
        <v>93</v>
      </c>
      <c r="E60">
        <v>3.6799999999999999E-2</v>
      </c>
      <c r="F60">
        <v>347</v>
      </c>
      <c r="H60" s="427" t="s">
        <v>38</v>
      </c>
      <c r="I60" s="73">
        <v>0.88680000000000003</v>
      </c>
      <c r="K60" t="s">
        <v>94</v>
      </c>
      <c r="L60">
        <v>0.26019999999999999</v>
      </c>
    </row>
    <row r="61" spans="1:12" ht="15.75" thickBot="1" x14ac:dyDescent="0.3">
      <c r="A61" t="str">
        <f t="shared" si="0"/>
        <v/>
      </c>
      <c r="B61" t="s">
        <v>94</v>
      </c>
      <c r="D61" t="s">
        <v>94</v>
      </c>
      <c r="E61">
        <v>0.26019999999999999</v>
      </c>
      <c r="F61">
        <v>264</v>
      </c>
      <c r="H61" s="428"/>
      <c r="I61" s="74">
        <v>30</v>
      </c>
      <c r="K61" t="s">
        <v>95</v>
      </c>
      <c r="L61">
        <v>0.8931</v>
      </c>
    </row>
    <row r="62" spans="1:12" x14ac:dyDescent="0.25">
      <c r="A62" t="str">
        <f t="shared" si="0"/>
        <v/>
      </c>
      <c r="B62" t="s">
        <v>95</v>
      </c>
      <c r="D62" t="s">
        <v>95</v>
      </c>
      <c r="E62">
        <v>0.8931</v>
      </c>
      <c r="F62">
        <v>27</v>
      </c>
      <c r="H62" s="13" t="s">
        <v>267</v>
      </c>
      <c r="I62" s="75">
        <v>0.88039999999999996</v>
      </c>
      <c r="K62" t="s">
        <v>96</v>
      </c>
      <c r="L62">
        <v>0.26219999999999999</v>
      </c>
    </row>
    <row r="63" spans="1:12" ht="15.75" thickBot="1" x14ac:dyDescent="0.3">
      <c r="A63" t="str">
        <f t="shared" si="0"/>
        <v/>
      </c>
      <c r="B63" t="s">
        <v>96</v>
      </c>
      <c r="D63" t="s">
        <v>96</v>
      </c>
      <c r="E63">
        <v>0.26219999999999999</v>
      </c>
      <c r="F63">
        <v>263</v>
      </c>
      <c r="H63" s="14" t="s">
        <v>406</v>
      </c>
      <c r="I63" s="76">
        <v>31</v>
      </c>
      <c r="K63" t="s">
        <v>97</v>
      </c>
      <c r="L63">
        <v>0.77790000000000004</v>
      </c>
    </row>
    <row r="64" spans="1:12" x14ac:dyDescent="0.25">
      <c r="A64" t="str">
        <f t="shared" si="0"/>
        <v/>
      </c>
      <c r="B64" t="s">
        <v>97</v>
      </c>
      <c r="D64" t="s">
        <v>97</v>
      </c>
      <c r="E64">
        <v>0.77790000000000004</v>
      </c>
      <c r="F64">
        <v>63</v>
      </c>
      <c r="H64" s="13" t="s">
        <v>83</v>
      </c>
      <c r="I64" s="77">
        <v>0.88019999999999998</v>
      </c>
      <c r="K64" t="s">
        <v>98</v>
      </c>
      <c r="L64">
        <v>0.7581</v>
      </c>
    </row>
    <row r="65" spans="1:12" ht="15.75" thickBot="1" x14ac:dyDescent="0.3">
      <c r="A65" t="str">
        <f t="shared" si="0"/>
        <v/>
      </c>
      <c r="B65" t="s">
        <v>98</v>
      </c>
      <c r="D65" t="s">
        <v>98</v>
      </c>
      <c r="E65">
        <v>0.7581</v>
      </c>
      <c r="F65">
        <v>69</v>
      </c>
      <c r="H65" s="14" t="s">
        <v>403</v>
      </c>
      <c r="I65" s="78">
        <v>32</v>
      </c>
      <c r="K65" t="s">
        <v>99</v>
      </c>
      <c r="L65">
        <v>0.34989999999999999</v>
      </c>
    </row>
    <row r="66" spans="1:12" x14ac:dyDescent="0.25">
      <c r="A66" t="str">
        <f t="shared" si="0"/>
        <v/>
      </c>
      <c r="B66" t="s">
        <v>99</v>
      </c>
      <c r="D66" t="s">
        <v>99</v>
      </c>
      <c r="E66">
        <v>0.34989999999999999</v>
      </c>
      <c r="F66">
        <v>230</v>
      </c>
      <c r="H66" s="13" t="s">
        <v>292</v>
      </c>
      <c r="I66" s="79">
        <v>0.87329999999999997</v>
      </c>
      <c r="K66" t="s">
        <v>100</v>
      </c>
      <c r="L66">
        <v>0.1236</v>
      </c>
    </row>
    <row r="67" spans="1:12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0.1236</v>
      </c>
      <c r="F67">
        <v>319</v>
      </c>
      <c r="H67" s="14" t="s">
        <v>418</v>
      </c>
      <c r="I67" s="80">
        <v>33</v>
      </c>
      <c r="K67" t="s">
        <v>101</v>
      </c>
      <c r="L67">
        <v>0.22939999999999999</v>
      </c>
    </row>
    <row r="68" spans="1:12" x14ac:dyDescent="0.25">
      <c r="A68" t="str">
        <f t="shared" si="1"/>
        <v/>
      </c>
      <c r="B68" t="s">
        <v>101</v>
      </c>
      <c r="D68" t="s">
        <v>101</v>
      </c>
      <c r="E68">
        <v>0.22939999999999999</v>
      </c>
      <c r="F68">
        <v>279</v>
      </c>
      <c r="H68" s="427" t="s">
        <v>156</v>
      </c>
      <c r="I68" s="81">
        <v>0.86980000000000002</v>
      </c>
      <c r="K68" t="s">
        <v>102</v>
      </c>
      <c r="L68">
        <v>0.61829999999999996</v>
      </c>
    </row>
    <row r="69" spans="1:12" ht="15.75" thickBot="1" x14ac:dyDescent="0.3">
      <c r="A69" t="str">
        <f t="shared" si="1"/>
        <v/>
      </c>
      <c r="B69" t="s">
        <v>102</v>
      </c>
      <c r="D69" t="s">
        <v>102</v>
      </c>
      <c r="E69">
        <v>0.61829999999999996</v>
      </c>
      <c r="F69">
        <v>120</v>
      </c>
      <c r="H69" s="428"/>
      <c r="I69" s="82">
        <v>34</v>
      </c>
      <c r="K69" t="s">
        <v>103</v>
      </c>
      <c r="L69">
        <v>0.37309999999999999</v>
      </c>
    </row>
    <row r="70" spans="1:12" x14ac:dyDescent="0.25">
      <c r="A70" t="str">
        <f t="shared" si="1"/>
        <v/>
      </c>
      <c r="B70" t="s">
        <v>103</v>
      </c>
      <c r="D70" t="s">
        <v>103</v>
      </c>
      <c r="E70">
        <v>0.37309999999999999</v>
      </c>
      <c r="F70">
        <v>219</v>
      </c>
      <c r="H70" s="13" t="s">
        <v>204</v>
      </c>
      <c r="I70" s="83">
        <v>0.86329999999999996</v>
      </c>
      <c r="K70" t="s">
        <v>104</v>
      </c>
      <c r="L70">
        <v>0.1203</v>
      </c>
    </row>
    <row r="71" spans="1:12" ht="15.75" thickBot="1" x14ac:dyDescent="0.3">
      <c r="A71" t="str">
        <f t="shared" si="1"/>
        <v/>
      </c>
      <c r="B71" t="s">
        <v>104</v>
      </c>
      <c r="D71" t="s">
        <v>104</v>
      </c>
      <c r="E71">
        <v>0.1203</v>
      </c>
      <c r="F71">
        <v>320</v>
      </c>
      <c r="H71" s="14" t="s">
        <v>423</v>
      </c>
      <c r="I71" s="84">
        <v>35</v>
      </c>
      <c r="K71" t="s">
        <v>105</v>
      </c>
      <c r="L71">
        <v>0.36749999999999999</v>
      </c>
    </row>
    <row r="72" spans="1:12" x14ac:dyDescent="0.25">
      <c r="A72" t="str">
        <f t="shared" si="1"/>
        <v/>
      </c>
      <c r="B72" t="s">
        <v>105</v>
      </c>
      <c r="D72" t="s">
        <v>105</v>
      </c>
      <c r="E72">
        <v>0.36749999999999999</v>
      </c>
      <c r="F72">
        <v>223</v>
      </c>
      <c r="H72" s="427" t="s">
        <v>90</v>
      </c>
      <c r="I72" s="85">
        <v>0.86229999999999996</v>
      </c>
      <c r="K72" t="s">
        <v>106</v>
      </c>
      <c r="L72">
        <v>0.94789999999999996</v>
      </c>
    </row>
    <row r="73" spans="1:12" ht="15.75" thickBot="1" x14ac:dyDescent="0.3">
      <c r="A73" t="str">
        <f t="shared" si="1"/>
        <v/>
      </c>
      <c r="B73" t="s">
        <v>106</v>
      </c>
      <c r="D73" t="s">
        <v>106</v>
      </c>
      <c r="E73">
        <v>0.94789999999999996</v>
      </c>
      <c r="F73">
        <v>9</v>
      </c>
      <c r="H73" s="428"/>
      <c r="I73" s="86">
        <v>36</v>
      </c>
      <c r="K73" t="s">
        <v>107</v>
      </c>
      <c r="L73">
        <v>0.29970000000000002</v>
      </c>
    </row>
    <row r="74" spans="1:12" x14ac:dyDescent="0.25">
      <c r="A74" t="str">
        <f t="shared" si="1"/>
        <v/>
      </c>
      <c r="B74" t="s">
        <v>107</v>
      </c>
      <c r="D74" t="s">
        <v>107</v>
      </c>
      <c r="E74">
        <v>0.29970000000000002</v>
      </c>
      <c r="F74">
        <v>247</v>
      </c>
      <c r="H74" s="13" t="s">
        <v>266</v>
      </c>
      <c r="I74" s="87">
        <v>0.86160000000000003</v>
      </c>
      <c r="K74" t="s">
        <v>108</v>
      </c>
      <c r="L74">
        <v>0.40679999999999999</v>
      </c>
    </row>
    <row r="75" spans="1:12" ht="15.75" thickBot="1" x14ac:dyDescent="0.3">
      <c r="A75" t="str">
        <f t="shared" si="1"/>
        <v/>
      </c>
      <c r="B75" t="s">
        <v>108</v>
      </c>
      <c r="D75" t="s">
        <v>108</v>
      </c>
      <c r="E75">
        <v>0.40679999999999999</v>
      </c>
      <c r="F75">
        <v>198</v>
      </c>
      <c r="H75" s="14" t="s">
        <v>420</v>
      </c>
      <c r="I75" s="88">
        <v>37</v>
      </c>
      <c r="K75" t="s">
        <v>109</v>
      </c>
      <c r="L75">
        <v>0.73740000000000006</v>
      </c>
    </row>
    <row r="76" spans="1:12" x14ac:dyDescent="0.25">
      <c r="A76" t="str">
        <f t="shared" si="1"/>
        <v/>
      </c>
      <c r="B76" t="s">
        <v>109</v>
      </c>
      <c r="D76" t="s">
        <v>109</v>
      </c>
      <c r="E76">
        <v>0.73740000000000006</v>
      </c>
      <c r="F76">
        <v>80</v>
      </c>
      <c r="H76" s="13" t="s">
        <v>200</v>
      </c>
      <c r="I76" s="89">
        <v>0.86140000000000005</v>
      </c>
      <c r="K76" t="s">
        <v>110</v>
      </c>
      <c r="L76">
        <v>0.43730000000000002</v>
      </c>
    </row>
    <row r="77" spans="1:12" ht="15.75" thickBot="1" x14ac:dyDescent="0.3">
      <c r="A77" t="str">
        <f t="shared" si="1"/>
        <v/>
      </c>
      <c r="B77" t="s">
        <v>110</v>
      </c>
      <c r="D77" t="s">
        <v>110</v>
      </c>
      <c r="E77">
        <v>0.43730000000000002</v>
      </c>
      <c r="F77">
        <v>186</v>
      </c>
      <c r="H77" s="14" t="s">
        <v>412</v>
      </c>
      <c r="I77" s="90">
        <v>38</v>
      </c>
      <c r="K77" t="s">
        <v>111</v>
      </c>
      <c r="L77">
        <v>0.3216</v>
      </c>
    </row>
    <row r="78" spans="1:12" x14ac:dyDescent="0.25">
      <c r="A78" t="str">
        <f t="shared" si="1"/>
        <v/>
      </c>
      <c r="B78" t="s">
        <v>111</v>
      </c>
      <c r="D78" t="s">
        <v>111</v>
      </c>
      <c r="E78">
        <v>0.3216</v>
      </c>
      <c r="F78">
        <v>238</v>
      </c>
      <c r="H78" s="13" t="s">
        <v>268</v>
      </c>
      <c r="I78" s="91">
        <v>0.85940000000000005</v>
      </c>
      <c r="K78" t="s">
        <v>112</v>
      </c>
      <c r="L78">
        <v>0.44840000000000002</v>
      </c>
    </row>
    <row r="79" spans="1:12" ht="15.75" thickBot="1" x14ac:dyDescent="0.3">
      <c r="A79" t="str">
        <f t="shared" si="1"/>
        <v/>
      </c>
      <c r="B79" t="s">
        <v>112</v>
      </c>
      <c r="D79" t="s">
        <v>112</v>
      </c>
      <c r="E79">
        <v>0.44840000000000002</v>
      </c>
      <c r="F79">
        <v>183</v>
      </c>
      <c r="H79" s="14" t="s">
        <v>393</v>
      </c>
      <c r="I79" s="92">
        <v>39</v>
      </c>
      <c r="K79" t="s">
        <v>113</v>
      </c>
      <c r="L79">
        <v>0.42980000000000002</v>
      </c>
    </row>
    <row r="80" spans="1:12" x14ac:dyDescent="0.25">
      <c r="A80" t="str">
        <f t="shared" si="1"/>
        <v/>
      </c>
      <c r="B80" t="s">
        <v>113</v>
      </c>
      <c r="D80" t="s">
        <v>113</v>
      </c>
      <c r="E80">
        <v>0.42980000000000002</v>
      </c>
      <c r="F80">
        <v>189</v>
      </c>
      <c r="H80" s="13" t="s">
        <v>222</v>
      </c>
      <c r="I80" s="93">
        <v>0.85570000000000002</v>
      </c>
      <c r="K80" t="s">
        <v>114</v>
      </c>
      <c r="L80">
        <v>0.41660000000000003</v>
      </c>
    </row>
    <row r="81" spans="1:12" ht="15.75" thickBot="1" x14ac:dyDescent="0.3">
      <c r="A81" t="str">
        <f t="shared" si="1"/>
        <v/>
      </c>
      <c r="B81" t="s">
        <v>114</v>
      </c>
      <c r="D81" t="s">
        <v>114</v>
      </c>
      <c r="E81">
        <v>0.41660000000000003</v>
      </c>
      <c r="F81">
        <v>195</v>
      </c>
      <c r="H81" s="14" t="s">
        <v>420</v>
      </c>
      <c r="I81" s="94">
        <v>40</v>
      </c>
      <c r="K81" t="s">
        <v>115</v>
      </c>
      <c r="L81">
        <v>0.64500000000000002</v>
      </c>
    </row>
    <row r="82" spans="1:12" x14ac:dyDescent="0.25">
      <c r="A82" t="str">
        <f t="shared" si="1"/>
        <v/>
      </c>
      <c r="B82" t="s">
        <v>115</v>
      </c>
      <c r="D82" t="s">
        <v>115</v>
      </c>
      <c r="E82">
        <v>0.64500000000000002</v>
      </c>
      <c r="F82">
        <v>107</v>
      </c>
      <c r="H82" s="13" t="s">
        <v>123</v>
      </c>
      <c r="I82" s="95">
        <v>0.85489999999999999</v>
      </c>
      <c r="K82" t="s">
        <v>116</v>
      </c>
      <c r="L82">
        <v>0.41289999999999999</v>
      </c>
    </row>
    <row r="83" spans="1:12" ht="15.75" thickBot="1" x14ac:dyDescent="0.3">
      <c r="A83" t="str">
        <f t="shared" si="1"/>
        <v/>
      </c>
      <c r="B83" t="s">
        <v>116</v>
      </c>
      <c r="D83" t="s">
        <v>116</v>
      </c>
      <c r="E83">
        <v>0.41289999999999999</v>
      </c>
      <c r="F83">
        <v>197</v>
      </c>
      <c r="H83" s="14" t="s">
        <v>395</v>
      </c>
      <c r="I83" s="96">
        <v>41</v>
      </c>
      <c r="K83" t="s">
        <v>117</v>
      </c>
      <c r="L83">
        <v>0.18959999999999999</v>
      </c>
    </row>
    <row r="84" spans="1:12" x14ac:dyDescent="0.25">
      <c r="A84" t="str">
        <f t="shared" si="1"/>
        <v/>
      </c>
      <c r="B84" t="s">
        <v>117</v>
      </c>
      <c r="D84" t="s">
        <v>117</v>
      </c>
      <c r="E84">
        <v>0.18959999999999999</v>
      </c>
      <c r="F84">
        <v>300</v>
      </c>
      <c r="H84" s="427" t="s">
        <v>132</v>
      </c>
      <c r="I84" s="97">
        <v>0.85350000000000004</v>
      </c>
      <c r="K84" t="s">
        <v>118</v>
      </c>
      <c r="L84">
        <v>0.44919999999999999</v>
      </c>
    </row>
    <row r="85" spans="1:12" ht="15.75" thickBot="1" x14ac:dyDescent="0.3">
      <c r="A85" t="str">
        <f t="shared" si="1"/>
        <v/>
      </c>
      <c r="B85" t="s">
        <v>118</v>
      </c>
      <c r="D85" t="s">
        <v>118</v>
      </c>
      <c r="E85">
        <v>0.44919999999999999</v>
      </c>
      <c r="F85">
        <v>182</v>
      </c>
      <c r="H85" s="428"/>
      <c r="I85" s="98">
        <v>42</v>
      </c>
      <c r="K85" t="s">
        <v>119</v>
      </c>
      <c r="L85">
        <v>0.9173</v>
      </c>
    </row>
    <row r="86" spans="1:12" x14ac:dyDescent="0.25">
      <c r="A86" t="str">
        <f t="shared" si="1"/>
        <v/>
      </c>
      <c r="B86" t="s">
        <v>119</v>
      </c>
      <c r="D86" t="s">
        <v>119</v>
      </c>
      <c r="E86">
        <v>0.9173</v>
      </c>
      <c r="F86">
        <v>20</v>
      </c>
      <c r="H86" s="13" t="s">
        <v>367</v>
      </c>
      <c r="I86" s="99">
        <v>0.83899999999999997</v>
      </c>
      <c r="K86" t="s">
        <v>120</v>
      </c>
      <c r="L86">
        <v>6.54E-2</v>
      </c>
    </row>
    <row r="87" spans="1:12" ht="15.75" thickBot="1" x14ac:dyDescent="0.3">
      <c r="A87" t="str">
        <f t="shared" si="1"/>
        <v/>
      </c>
      <c r="B87" t="s">
        <v>120</v>
      </c>
      <c r="D87" t="s">
        <v>120</v>
      </c>
      <c r="E87">
        <v>6.54E-2</v>
      </c>
      <c r="F87">
        <v>340</v>
      </c>
      <c r="H87" s="14" t="s">
        <v>406</v>
      </c>
      <c r="I87" s="100">
        <v>43</v>
      </c>
      <c r="K87" t="s">
        <v>121</v>
      </c>
      <c r="L87">
        <v>0.2387</v>
      </c>
    </row>
    <row r="88" spans="1:12" x14ac:dyDescent="0.25">
      <c r="A88" t="str">
        <f t="shared" si="1"/>
        <v/>
      </c>
      <c r="B88" t="s">
        <v>121</v>
      </c>
      <c r="D88" t="s">
        <v>121</v>
      </c>
      <c r="E88">
        <v>0.2387</v>
      </c>
      <c r="F88">
        <v>274</v>
      </c>
      <c r="H88" s="13" t="s">
        <v>363</v>
      </c>
      <c r="I88" s="101">
        <v>0.8387</v>
      </c>
      <c r="K88" t="s">
        <v>122</v>
      </c>
      <c r="L88">
        <v>0.60389999999999999</v>
      </c>
    </row>
    <row r="89" spans="1:12" ht="15.75" thickBot="1" x14ac:dyDescent="0.3">
      <c r="A89" t="str">
        <f t="shared" si="1"/>
        <v/>
      </c>
      <c r="B89" t="s">
        <v>122</v>
      </c>
      <c r="D89" t="s">
        <v>122</v>
      </c>
      <c r="E89">
        <v>0.60389999999999999</v>
      </c>
      <c r="F89">
        <v>125</v>
      </c>
      <c r="H89" s="14" t="s">
        <v>392</v>
      </c>
      <c r="I89" s="102">
        <v>44</v>
      </c>
      <c r="K89" t="s">
        <v>123</v>
      </c>
      <c r="L89">
        <v>0.85489999999999999</v>
      </c>
    </row>
    <row r="90" spans="1:12" x14ac:dyDescent="0.25">
      <c r="A90" t="str">
        <f t="shared" si="1"/>
        <v/>
      </c>
      <c r="B90" t="s">
        <v>123</v>
      </c>
      <c r="D90" t="s">
        <v>123</v>
      </c>
      <c r="E90">
        <v>0.85489999999999999</v>
      </c>
      <c r="F90">
        <v>41</v>
      </c>
      <c r="H90" s="13" t="s">
        <v>364</v>
      </c>
      <c r="I90" s="103">
        <v>0.82830000000000004</v>
      </c>
      <c r="K90" t="s">
        <v>124</v>
      </c>
      <c r="L90">
        <v>0.58330000000000004</v>
      </c>
    </row>
    <row r="91" spans="1:12" ht="15.75" thickBot="1" x14ac:dyDescent="0.3">
      <c r="A91" t="str">
        <f t="shared" si="1"/>
        <v/>
      </c>
      <c r="B91" t="s">
        <v>124</v>
      </c>
      <c r="D91" t="s">
        <v>124</v>
      </c>
      <c r="E91">
        <v>0.58330000000000004</v>
      </c>
      <c r="F91">
        <v>129</v>
      </c>
      <c r="H91" s="14" t="s">
        <v>418</v>
      </c>
      <c r="I91" s="104">
        <v>45</v>
      </c>
      <c r="K91" t="s">
        <v>125</v>
      </c>
      <c r="L91">
        <v>0.3821</v>
      </c>
    </row>
    <row r="92" spans="1:12" x14ac:dyDescent="0.25">
      <c r="A92" t="str">
        <f t="shared" si="1"/>
        <v/>
      </c>
      <c r="B92" t="s">
        <v>125</v>
      </c>
      <c r="D92" t="s">
        <v>125</v>
      </c>
      <c r="E92">
        <v>0.3821</v>
      </c>
      <c r="F92">
        <v>214</v>
      </c>
      <c r="H92" s="13" t="s">
        <v>47</v>
      </c>
      <c r="I92" s="105">
        <v>0.82709999999999995</v>
      </c>
      <c r="K92" t="s">
        <v>126</v>
      </c>
      <c r="L92">
        <v>0.75919999999999999</v>
      </c>
    </row>
    <row r="93" spans="1:12" ht="15.75" thickBot="1" x14ac:dyDescent="0.3">
      <c r="A93" t="str">
        <f t="shared" si="1"/>
        <v/>
      </c>
      <c r="B93" t="s">
        <v>126</v>
      </c>
      <c r="D93" t="s">
        <v>126</v>
      </c>
      <c r="E93">
        <v>0.75919999999999999</v>
      </c>
      <c r="F93">
        <v>68</v>
      </c>
      <c r="H93" s="14" t="s">
        <v>419</v>
      </c>
      <c r="I93" s="106">
        <v>46</v>
      </c>
      <c r="K93" t="s">
        <v>127</v>
      </c>
      <c r="L93">
        <v>0.68700000000000006</v>
      </c>
    </row>
    <row r="94" spans="1:12" x14ac:dyDescent="0.25">
      <c r="A94" t="str">
        <f t="shared" si="1"/>
        <v/>
      </c>
      <c r="B94" t="s">
        <v>127</v>
      </c>
      <c r="D94" t="s">
        <v>127</v>
      </c>
      <c r="E94">
        <v>0.68700000000000006</v>
      </c>
      <c r="F94">
        <v>98</v>
      </c>
      <c r="H94" s="427" t="s">
        <v>282</v>
      </c>
      <c r="I94" s="107">
        <v>0.82440000000000002</v>
      </c>
      <c r="K94" t="s">
        <v>128</v>
      </c>
      <c r="L94">
        <v>0.70879999999999999</v>
      </c>
    </row>
    <row r="95" spans="1:12" ht="15.75" thickBot="1" x14ac:dyDescent="0.3">
      <c r="A95" t="str">
        <f t="shared" si="1"/>
        <v/>
      </c>
      <c r="B95" t="s">
        <v>128</v>
      </c>
      <c r="D95" t="s">
        <v>128</v>
      </c>
      <c r="E95">
        <v>0.70879999999999999</v>
      </c>
      <c r="F95">
        <v>93</v>
      </c>
      <c r="H95" s="428"/>
      <c r="I95" s="108">
        <v>47</v>
      </c>
      <c r="K95" t="s">
        <v>129</v>
      </c>
      <c r="L95">
        <v>0.56969999999999998</v>
      </c>
    </row>
    <row r="96" spans="1:12" x14ac:dyDescent="0.25">
      <c r="A96" t="str">
        <f t="shared" si="1"/>
        <v/>
      </c>
      <c r="B96" t="s">
        <v>129</v>
      </c>
      <c r="D96" t="s">
        <v>129</v>
      </c>
      <c r="E96">
        <v>0.56969999999999998</v>
      </c>
      <c r="F96">
        <v>134</v>
      </c>
      <c r="H96" s="427" t="s">
        <v>317</v>
      </c>
      <c r="I96" s="109">
        <v>0.81669999999999998</v>
      </c>
      <c r="K96" t="s">
        <v>130</v>
      </c>
      <c r="L96">
        <v>0.53369999999999995</v>
      </c>
    </row>
    <row r="97" spans="1:12" ht="15.75" thickBot="1" x14ac:dyDescent="0.3">
      <c r="A97" t="str">
        <f t="shared" si="1"/>
        <v/>
      </c>
      <c r="B97" t="s">
        <v>130</v>
      </c>
      <c r="D97" t="s">
        <v>130</v>
      </c>
      <c r="E97">
        <v>0.53369999999999995</v>
      </c>
      <c r="F97">
        <v>149</v>
      </c>
      <c r="H97" s="428"/>
      <c r="I97" s="110">
        <v>48</v>
      </c>
      <c r="K97" t="s">
        <v>131</v>
      </c>
      <c r="L97">
        <v>0.67700000000000005</v>
      </c>
    </row>
    <row r="98" spans="1:12" x14ac:dyDescent="0.25">
      <c r="A98" t="str">
        <f t="shared" si="1"/>
        <v/>
      </c>
      <c r="B98" t="s">
        <v>131</v>
      </c>
      <c r="D98" t="s">
        <v>131</v>
      </c>
      <c r="E98">
        <v>0.67700000000000005</v>
      </c>
      <c r="F98">
        <v>101</v>
      </c>
      <c r="H98" s="427" t="s">
        <v>324</v>
      </c>
      <c r="I98" s="111">
        <v>0.81440000000000001</v>
      </c>
      <c r="K98" t="s">
        <v>132</v>
      </c>
      <c r="L98">
        <v>0.85350000000000004</v>
      </c>
    </row>
    <row r="99" spans="1:12" ht="15.75" thickBot="1" x14ac:dyDescent="0.3">
      <c r="A99" t="str">
        <f t="shared" si="1"/>
        <v/>
      </c>
      <c r="B99" t="s">
        <v>132</v>
      </c>
      <c r="D99" t="s">
        <v>132</v>
      </c>
      <c r="E99">
        <v>0.85350000000000004</v>
      </c>
      <c r="F99">
        <v>42</v>
      </c>
      <c r="H99" s="428"/>
      <c r="I99" s="112">
        <v>49</v>
      </c>
      <c r="K99" t="s">
        <v>133</v>
      </c>
      <c r="L99">
        <v>0.31409999999999999</v>
      </c>
    </row>
    <row r="100" spans="1:12" x14ac:dyDescent="0.25">
      <c r="A100" t="str">
        <f t="shared" si="1"/>
        <v/>
      </c>
      <c r="B100" t="s">
        <v>133</v>
      </c>
      <c r="D100" t="s">
        <v>133</v>
      </c>
      <c r="E100">
        <v>0.31409999999999999</v>
      </c>
      <c r="F100">
        <v>240</v>
      </c>
      <c r="H100" s="13" t="s">
        <v>203</v>
      </c>
      <c r="I100" s="113">
        <v>0.8105</v>
      </c>
      <c r="K100" t="s">
        <v>134</v>
      </c>
      <c r="L100">
        <v>0.53059999999999996</v>
      </c>
    </row>
    <row r="101" spans="1:12" ht="15.75" thickBot="1" x14ac:dyDescent="0.3">
      <c r="A101" t="str">
        <f t="shared" si="1"/>
        <v/>
      </c>
      <c r="B101" t="s">
        <v>134</v>
      </c>
      <c r="D101" t="s">
        <v>134</v>
      </c>
      <c r="E101">
        <v>0.53059999999999996</v>
      </c>
      <c r="F101">
        <v>152</v>
      </c>
      <c r="H101" s="14" t="s">
        <v>414</v>
      </c>
      <c r="I101" s="114">
        <v>50</v>
      </c>
      <c r="K101" t="s">
        <v>135</v>
      </c>
      <c r="L101">
        <v>0.5907</v>
      </c>
    </row>
    <row r="102" spans="1:12" ht="15.75" thickBot="1" x14ac:dyDescent="0.3">
      <c r="A102" t="str">
        <f t="shared" si="1"/>
        <v/>
      </c>
      <c r="B102" t="s">
        <v>135</v>
      </c>
      <c r="D102" t="s">
        <v>135</v>
      </c>
      <c r="E102">
        <v>0.5907</v>
      </c>
      <c r="F102">
        <v>127</v>
      </c>
      <c r="H102" s="63" t="s">
        <v>23</v>
      </c>
      <c r="I102" s="64" t="s">
        <v>407</v>
      </c>
      <c r="K102" t="s">
        <v>136</v>
      </c>
      <c r="L102">
        <v>0.98550000000000004</v>
      </c>
    </row>
    <row r="103" spans="1:12" x14ac:dyDescent="0.25">
      <c r="A103" t="str">
        <f t="shared" si="1"/>
        <v/>
      </c>
      <c r="B103" s="416" t="s">
        <v>136</v>
      </c>
      <c r="D103" t="s">
        <v>136</v>
      </c>
      <c r="E103">
        <v>0.98550000000000004</v>
      </c>
      <c r="F103">
        <v>1</v>
      </c>
      <c r="H103" s="427" t="s">
        <v>154</v>
      </c>
      <c r="I103" s="115">
        <v>0.80979999999999996</v>
      </c>
      <c r="K103" t="s">
        <v>137</v>
      </c>
      <c r="L103">
        <v>0.15459999999999999</v>
      </c>
    </row>
    <row r="104" spans="1:12" ht="15.75" thickBot="1" x14ac:dyDescent="0.3">
      <c r="A104" t="str">
        <f t="shared" si="1"/>
        <v/>
      </c>
      <c r="B104" t="s">
        <v>137</v>
      </c>
      <c r="D104" t="s">
        <v>137</v>
      </c>
      <c r="E104">
        <v>0.15459999999999999</v>
      </c>
      <c r="F104">
        <v>309</v>
      </c>
      <c r="H104" s="428"/>
      <c r="I104" s="116">
        <v>51</v>
      </c>
      <c r="K104" t="s">
        <v>138</v>
      </c>
      <c r="L104">
        <v>0.77270000000000005</v>
      </c>
    </row>
    <row r="105" spans="1:12" x14ac:dyDescent="0.25">
      <c r="A105" t="str">
        <f t="shared" si="1"/>
        <v/>
      </c>
      <c r="B105" t="s">
        <v>138</v>
      </c>
      <c r="D105" t="s">
        <v>138</v>
      </c>
      <c r="E105">
        <v>0.77270000000000005</v>
      </c>
      <c r="F105">
        <v>65</v>
      </c>
      <c r="H105" s="13" t="s">
        <v>297</v>
      </c>
      <c r="I105" s="117">
        <v>0.80900000000000005</v>
      </c>
      <c r="K105" t="s">
        <v>139</v>
      </c>
      <c r="L105">
        <v>0.51739999999999997</v>
      </c>
    </row>
    <row r="106" spans="1:12" ht="15.75" thickBot="1" x14ac:dyDescent="0.3">
      <c r="A106" t="str">
        <f t="shared" si="1"/>
        <v/>
      </c>
      <c r="B106" t="s">
        <v>139</v>
      </c>
      <c r="D106" t="s">
        <v>139</v>
      </c>
      <c r="E106">
        <v>0.51739999999999997</v>
      </c>
      <c r="F106">
        <v>160</v>
      </c>
      <c r="H106" s="14" t="s">
        <v>405</v>
      </c>
      <c r="I106" s="118">
        <v>52</v>
      </c>
      <c r="K106" t="s">
        <v>140</v>
      </c>
      <c r="L106">
        <v>0.22509999999999999</v>
      </c>
    </row>
    <row r="107" spans="1:12" x14ac:dyDescent="0.25">
      <c r="A107" t="str">
        <f t="shared" si="1"/>
        <v/>
      </c>
      <c r="B107" t="s">
        <v>140</v>
      </c>
      <c r="D107" t="s">
        <v>140</v>
      </c>
      <c r="E107">
        <v>0.22509999999999999</v>
      </c>
      <c r="F107">
        <v>283</v>
      </c>
      <c r="H107" s="427" t="s">
        <v>152</v>
      </c>
      <c r="I107" s="119">
        <v>0.80610000000000004</v>
      </c>
      <c r="K107" t="s">
        <v>141</v>
      </c>
      <c r="L107">
        <v>8.0399999999999999E-2</v>
      </c>
    </row>
    <row r="108" spans="1:12" ht="15.75" thickBot="1" x14ac:dyDescent="0.3">
      <c r="A108" t="str">
        <f t="shared" si="1"/>
        <v/>
      </c>
      <c r="B108" t="s">
        <v>141</v>
      </c>
      <c r="D108" t="s">
        <v>141</v>
      </c>
      <c r="E108">
        <v>8.0399999999999999E-2</v>
      </c>
      <c r="F108">
        <v>335</v>
      </c>
      <c r="H108" s="428"/>
      <c r="I108" s="120">
        <v>53</v>
      </c>
      <c r="K108" t="s">
        <v>142</v>
      </c>
      <c r="L108">
        <v>0.57740000000000002</v>
      </c>
    </row>
    <row r="109" spans="1:12" x14ac:dyDescent="0.25">
      <c r="A109" t="str">
        <f t="shared" si="1"/>
        <v/>
      </c>
      <c r="B109" t="s">
        <v>142</v>
      </c>
      <c r="D109" t="s">
        <v>142</v>
      </c>
      <c r="E109">
        <v>0.57740000000000002</v>
      </c>
      <c r="F109">
        <v>131</v>
      </c>
      <c r="H109" s="13" t="s">
        <v>245</v>
      </c>
      <c r="I109" s="121">
        <v>0.80010000000000003</v>
      </c>
      <c r="K109" t="s">
        <v>143</v>
      </c>
      <c r="L109">
        <v>0.4022</v>
      </c>
    </row>
    <row r="110" spans="1:12" ht="15.75" thickBot="1" x14ac:dyDescent="0.3">
      <c r="A110" t="str">
        <f t="shared" si="1"/>
        <v/>
      </c>
      <c r="B110" t="s">
        <v>143</v>
      </c>
      <c r="D110" t="s">
        <v>143</v>
      </c>
      <c r="E110">
        <v>0.4022</v>
      </c>
      <c r="F110">
        <v>201</v>
      </c>
      <c r="H110" s="14" t="s">
        <v>419</v>
      </c>
      <c r="I110" s="122">
        <v>54</v>
      </c>
      <c r="K110" t="s">
        <v>144</v>
      </c>
      <c r="L110">
        <v>0.1933</v>
      </c>
    </row>
    <row r="111" spans="1:12" x14ac:dyDescent="0.25">
      <c r="A111" t="str">
        <f t="shared" si="1"/>
        <v/>
      </c>
      <c r="B111" t="s">
        <v>144</v>
      </c>
      <c r="D111" t="s">
        <v>144</v>
      </c>
      <c r="E111">
        <v>0.1933</v>
      </c>
      <c r="F111">
        <v>297</v>
      </c>
      <c r="H111" s="13" t="s">
        <v>361</v>
      </c>
      <c r="I111" s="123">
        <v>0.79920000000000002</v>
      </c>
      <c r="K111" t="s">
        <v>145</v>
      </c>
      <c r="L111">
        <v>0.58589999999999998</v>
      </c>
    </row>
    <row r="112" spans="1:12" ht="15.75" thickBot="1" x14ac:dyDescent="0.3">
      <c r="A112" t="str">
        <f t="shared" si="1"/>
        <v/>
      </c>
      <c r="B112" t="s">
        <v>145</v>
      </c>
      <c r="D112" t="s">
        <v>145</v>
      </c>
      <c r="E112">
        <v>0.58589999999999998</v>
      </c>
      <c r="F112">
        <v>128</v>
      </c>
      <c r="H112" s="14" t="s">
        <v>422</v>
      </c>
      <c r="I112" s="124">
        <v>55</v>
      </c>
      <c r="K112" t="s">
        <v>146</v>
      </c>
      <c r="L112">
        <v>0.21240000000000001</v>
      </c>
    </row>
    <row r="113" spans="1:12" x14ac:dyDescent="0.25">
      <c r="A113" t="str">
        <f t="shared" si="1"/>
        <v/>
      </c>
      <c r="B113" t="s">
        <v>146</v>
      </c>
      <c r="D113" t="s">
        <v>146</v>
      </c>
      <c r="E113">
        <v>0.21240000000000001</v>
      </c>
      <c r="F113">
        <v>291</v>
      </c>
      <c r="H113" s="427" t="s">
        <v>147</v>
      </c>
      <c r="I113" s="125">
        <v>0.79579999999999995</v>
      </c>
      <c r="K113" t="s">
        <v>147</v>
      </c>
      <c r="L113">
        <v>0.79579999999999995</v>
      </c>
    </row>
    <row r="114" spans="1:12" ht="15.75" thickBot="1" x14ac:dyDescent="0.3">
      <c r="A114" t="str">
        <f t="shared" si="1"/>
        <v/>
      </c>
      <c r="B114" t="s">
        <v>147</v>
      </c>
      <c r="D114" t="s">
        <v>147</v>
      </c>
      <c r="E114">
        <v>0.79579999999999995</v>
      </c>
      <c r="F114">
        <v>56</v>
      </c>
      <c r="H114" s="428"/>
      <c r="I114" s="126">
        <v>56</v>
      </c>
      <c r="K114" t="s">
        <v>428</v>
      </c>
      <c r="L114">
        <v>0.39400000000000002</v>
      </c>
    </row>
    <row r="115" spans="1:12" x14ac:dyDescent="0.25">
      <c r="A115" t="str">
        <f t="shared" si="1"/>
        <v>BAD</v>
      </c>
      <c r="B115" t="s">
        <v>148</v>
      </c>
      <c r="D115" t="s">
        <v>428</v>
      </c>
      <c r="E115">
        <v>0.39400000000000002</v>
      </c>
      <c r="F115">
        <v>207</v>
      </c>
      <c r="H115" s="427" t="s">
        <v>41</v>
      </c>
      <c r="I115" s="127">
        <v>0.78810000000000002</v>
      </c>
      <c r="K115" t="s">
        <v>149</v>
      </c>
      <c r="L115">
        <v>7.6200000000000004E-2</v>
      </c>
    </row>
    <row r="116" spans="1:12" ht="15.75" thickBot="1" x14ac:dyDescent="0.3">
      <c r="A116" t="str">
        <f t="shared" si="1"/>
        <v/>
      </c>
      <c r="B116" t="s">
        <v>149</v>
      </c>
      <c r="D116" t="s">
        <v>149</v>
      </c>
      <c r="E116">
        <v>7.6200000000000004E-2</v>
      </c>
      <c r="F116">
        <v>338</v>
      </c>
      <c r="H116" s="428"/>
      <c r="I116" s="128">
        <v>57</v>
      </c>
      <c r="K116" t="s">
        <v>150</v>
      </c>
      <c r="L116">
        <v>0.3906</v>
      </c>
    </row>
    <row r="117" spans="1:12" x14ac:dyDescent="0.25">
      <c r="A117" t="str">
        <f t="shared" si="1"/>
        <v/>
      </c>
      <c r="B117" t="s">
        <v>150</v>
      </c>
      <c r="D117" t="s">
        <v>150</v>
      </c>
      <c r="E117">
        <v>0.3906</v>
      </c>
      <c r="F117">
        <v>210</v>
      </c>
      <c r="H117" s="427" t="s">
        <v>261</v>
      </c>
      <c r="I117" s="129">
        <v>0.7863</v>
      </c>
      <c r="K117" t="s">
        <v>151</v>
      </c>
      <c r="L117">
        <v>0.1255</v>
      </c>
    </row>
    <row r="118" spans="1:12" ht="15.75" thickBot="1" x14ac:dyDescent="0.3">
      <c r="A118" t="str">
        <f t="shared" si="1"/>
        <v/>
      </c>
      <c r="B118" t="s">
        <v>151</v>
      </c>
      <c r="D118" t="s">
        <v>151</v>
      </c>
      <c r="E118">
        <v>0.1255</v>
      </c>
      <c r="F118">
        <v>318</v>
      </c>
      <c r="H118" s="428"/>
      <c r="I118" s="130">
        <v>58</v>
      </c>
      <c r="K118" t="s">
        <v>152</v>
      </c>
      <c r="L118">
        <v>0.80610000000000004</v>
      </c>
    </row>
    <row r="119" spans="1:12" x14ac:dyDescent="0.25">
      <c r="A119" t="str">
        <f t="shared" si="1"/>
        <v/>
      </c>
      <c r="B119" t="s">
        <v>152</v>
      </c>
      <c r="D119" t="s">
        <v>152</v>
      </c>
      <c r="E119">
        <v>0.80610000000000004</v>
      </c>
      <c r="F119">
        <v>53</v>
      </c>
      <c r="H119" s="13" t="s">
        <v>383</v>
      </c>
      <c r="I119" s="131">
        <v>0.78490000000000004</v>
      </c>
      <c r="K119" t="s">
        <v>153</v>
      </c>
      <c r="L119">
        <v>0.30480000000000002</v>
      </c>
    </row>
    <row r="120" spans="1:12" ht="15.75" thickBot="1" x14ac:dyDescent="0.3">
      <c r="A120" t="str">
        <f t="shared" si="1"/>
        <v/>
      </c>
      <c r="B120" t="s">
        <v>153</v>
      </c>
      <c r="D120" t="s">
        <v>153</v>
      </c>
      <c r="E120">
        <v>0.30480000000000002</v>
      </c>
      <c r="F120">
        <v>244</v>
      </c>
      <c r="H120" s="14" t="s">
        <v>411</v>
      </c>
      <c r="I120" s="132">
        <v>59</v>
      </c>
      <c r="K120" t="s">
        <v>154</v>
      </c>
      <c r="L120">
        <v>0.80979999999999996</v>
      </c>
    </row>
    <row r="121" spans="1:12" x14ac:dyDescent="0.25">
      <c r="A121" t="str">
        <f t="shared" si="1"/>
        <v/>
      </c>
      <c r="B121" t="s">
        <v>154</v>
      </c>
      <c r="D121" t="s">
        <v>154</v>
      </c>
      <c r="E121">
        <v>0.80979999999999996</v>
      </c>
      <c r="F121">
        <v>51</v>
      </c>
      <c r="H121" s="427" t="s">
        <v>176</v>
      </c>
      <c r="I121" s="133">
        <v>0.78380000000000005</v>
      </c>
      <c r="K121" t="s">
        <v>155</v>
      </c>
      <c r="L121">
        <v>0.22589999999999999</v>
      </c>
    </row>
    <row r="122" spans="1:12" ht="15.75" thickBot="1" x14ac:dyDescent="0.3">
      <c r="A122" t="str">
        <f t="shared" si="1"/>
        <v/>
      </c>
      <c r="B122" t="s">
        <v>155</v>
      </c>
      <c r="D122" t="s">
        <v>155</v>
      </c>
      <c r="E122">
        <v>0.22589999999999999</v>
      </c>
      <c r="F122">
        <v>282</v>
      </c>
      <c r="H122" s="428"/>
      <c r="I122" s="134">
        <v>60</v>
      </c>
      <c r="K122" t="s">
        <v>156</v>
      </c>
      <c r="L122">
        <v>0.86980000000000002</v>
      </c>
    </row>
    <row r="123" spans="1:12" x14ac:dyDescent="0.25">
      <c r="A123" t="str">
        <f t="shared" si="1"/>
        <v/>
      </c>
      <c r="B123" t="s">
        <v>156</v>
      </c>
      <c r="D123" t="s">
        <v>156</v>
      </c>
      <c r="E123">
        <v>0.86980000000000002</v>
      </c>
      <c r="F123">
        <v>34</v>
      </c>
      <c r="H123" s="427" t="s">
        <v>212</v>
      </c>
      <c r="I123" s="135">
        <v>0.78169999999999995</v>
      </c>
      <c r="K123" t="s">
        <v>157</v>
      </c>
      <c r="L123">
        <v>0.27300000000000002</v>
      </c>
    </row>
    <row r="124" spans="1:12" ht="15.75" thickBot="1" x14ac:dyDescent="0.3">
      <c r="A124" t="str">
        <f t="shared" si="1"/>
        <v/>
      </c>
      <c r="B124" t="s">
        <v>157</v>
      </c>
      <c r="D124" t="s">
        <v>157</v>
      </c>
      <c r="E124">
        <v>0.27300000000000002</v>
      </c>
      <c r="F124">
        <v>258</v>
      </c>
      <c r="H124" s="428"/>
      <c r="I124" s="136">
        <v>61</v>
      </c>
      <c r="K124" t="s">
        <v>158</v>
      </c>
      <c r="L124">
        <v>0.7359</v>
      </c>
    </row>
    <row r="125" spans="1:12" x14ac:dyDescent="0.25">
      <c r="A125" t="str">
        <f t="shared" si="1"/>
        <v/>
      </c>
      <c r="B125" t="s">
        <v>158</v>
      </c>
      <c r="D125" t="s">
        <v>158</v>
      </c>
      <c r="E125">
        <v>0.7359</v>
      </c>
      <c r="F125">
        <v>82</v>
      </c>
      <c r="H125" s="427" t="s">
        <v>207</v>
      </c>
      <c r="I125" s="137">
        <v>0.78120000000000001</v>
      </c>
      <c r="K125" t="s">
        <v>159</v>
      </c>
      <c r="L125">
        <v>0.89710000000000001</v>
      </c>
    </row>
    <row r="126" spans="1:12" ht="15.75" thickBot="1" x14ac:dyDescent="0.3">
      <c r="A126" t="str">
        <f t="shared" si="1"/>
        <v/>
      </c>
      <c r="B126" t="s">
        <v>159</v>
      </c>
      <c r="D126" t="s">
        <v>159</v>
      </c>
      <c r="E126">
        <v>0.89710000000000001</v>
      </c>
      <c r="F126">
        <v>25</v>
      </c>
      <c r="H126" s="428"/>
      <c r="I126" s="138">
        <v>62</v>
      </c>
      <c r="K126" t="s">
        <v>160</v>
      </c>
      <c r="L126">
        <v>0.9526</v>
      </c>
    </row>
    <row r="127" spans="1:12" x14ac:dyDescent="0.25">
      <c r="A127" t="str">
        <f t="shared" si="1"/>
        <v/>
      </c>
      <c r="B127" t="s">
        <v>160</v>
      </c>
      <c r="D127" t="s">
        <v>160</v>
      </c>
      <c r="E127">
        <v>0.9526</v>
      </c>
      <c r="F127">
        <v>8</v>
      </c>
      <c r="H127" s="427" t="s">
        <v>97</v>
      </c>
      <c r="I127" s="139">
        <v>0.77790000000000004</v>
      </c>
      <c r="K127" t="s">
        <v>161</v>
      </c>
      <c r="L127">
        <v>0.54090000000000005</v>
      </c>
    </row>
    <row r="128" spans="1:12" ht="15.75" thickBot="1" x14ac:dyDescent="0.3">
      <c r="A128" t="str">
        <f t="shared" si="1"/>
        <v/>
      </c>
      <c r="B128" t="s">
        <v>161</v>
      </c>
      <c r="D128" t="s">
        <v>161</v>
      </c>
      <c r="E128">
        <v>0.54090000000000005</v>
      </c>
      <c r="F128">
        <v>146</v>
      </c>
      <c r="H128" s="428"/>
      <c r="I128" s="140">
        <v>63</v>
      </c>
      <c r="K128" t="s">
        <v>162</v>
      </c>
      <c r="L128">
        <v>0.1082</v>
      </c>
    </row>
    <row r="129" spans="1:12" x14ac:dyDescent="0.25">
      <c r="A129" t="str">
        <f t="shared" si="1"/>
        <v/>
      </c>
      <c r="B129" t="s">
        <v>162</v>
      </c>
      <c r="D129" t="s">
        <v>162</v>
      </c>
      <c r="E129">
        <v>0.1082</v>
      </c>
      <c r="F129">
        <v>324</v>
      </c>
      <c r="H129" s="427" t="s">
        <v>92</v>
      </c>
      <c r="I129" s="141">
        <v>0.77290000000000003</v>
      </c>
      <c r="K129" t="s">
        <v>163</v>
      </c>
      <c r="L129">
        <v>0.2175</v>
      </c>
    </row>
    <row r="130" spans="1:12" ht="15.75" thickBot="1" x14ac:dyDescent="0.3">
      <c r="A130" t="str">
        <f t="shared" si="1"/>
        <v/>
      </c>
      <c r="B130" t="s">
        <v>163</v>
      </c>
      <c r="D130" t="s">
        <v>163</v>
      </c>
      <c r="E130">
        <v>0.2175</v>
      </c>
      <c r="F130">
        <v>288</v>
      </c>
      <c r="H130" s="428"/>
      <c r="I130" s="142">
        <v>64</v>
      </c>
      <c r="K130" t="s">
        <v>164</v>
      </c>
      <c r="L130">
        <v>0.73009999999999997</v>
      </c>
    </row>
    <row r="131" spans="1:12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0.73009999999999997</v>
      </c>
      <c r="F131">
        <v>86</v>
      </c>
      <c r="H131" s="427" t="s">
        <v>138</v>
      </c>
      <c r="I131" s="143">
        <v>0.77270000000000005</v>
      </c>
      <c r="K131" t="s">
        <v>165</v>
      </c>
      <c r="L131">
        <v>0.39939999999999998</v>
      </c>
    </row>
    <row r="132" spans="1:12" ht="15.75" thickBot="1" x14ac:dyDescent="0.3">
      <c r="A132" t="str">
        <f t="shared" si="2"/>
        <v/>
      </c>
      <c r="B132" t="s">
        <v>165</v>
      </c>
      <c r="D132" t="s">
        <v>165</v>
      </c>
      <c r="E132">
        <v>0.39939999999999998</v>
      </c>
      <c r="F132">
        <v>202</v>
      </c>
      <c r="H132" s="428"/>
      <c r="I132" s="144">
        <v>65</v>
      </c>
      <c r="K132" t="s">
        <v>166</v>
      </c>
      <c r="L132">
        <v>0.93799999999999994</v>
      </c>
    </row>
    <row r="133" spans="1:12" x14ac:dyDescent="0.25">
      <c r="A133" t="str">
        <f t="shared" si="2"/>
        <v/>
      </c>
      <c r="B133" t="s">
        <v>166</v>
      </c>
      <c r="D133" t="s">
        <v>166</v>
      </c>
      <c r="E133">
        <v>0.93799999999999994</v>
      </c>
      <c r="F133">
        <v>13</v>
      </c>
      <c r="H133" s="13" t="s">
        <v>192</v>
      </c>
      <c r="I133" s="145">
        <v>0.76680000000000004</v>
      </c>
      <c r="K133" t="s">
        <v>167</v>
      </c>
      <c r="L133">
        <v>0.90139999999999998</v>
      </c>
    </row>
    <row r="134" spans="1:12" ht="15.75" thickBot="1" x14ac:dyDescent="0.3">
      <c r="A134" t="str">
        <f t="shared" si="2"/>
        <v/>
      </c>
      <c r="B134" t="s">
        <v>167</v>
      </c>
      <c r="D134" t="s">
        <v>167</v>
      </c>
      <c r="E134">
        <v>0.90139999999999998</v>
      </c>
      <c r="F134">
        <v>23</v>
      </c>
      <c r="H134" s="14" t="s">
        <v>408</v>
      </c>
      <c r="I134" s="146">
        <v>66</v>
      </c>
      <c r="K134" t="s">
        <v>168</v>
      </c>
      <c r="L134">
        <v>0.3342</v>
      </c>
    </row>
    <row r="135" spans="1:12" x14ac:dyDescent="0.25">
      <c r="A135" t="str">
        <f t="shared" si="2"/>
        <v/>
      </c>
      <c r="B135" t="s">
        <v>168</v>
      </c>
      <c r="D135" t="s">
        <v>168</v>
      </c>
      <c r="E135">
        <v>0.3342</v>
      </c>
      <c r="F135">
        <v>234</v>
      </c>
      <c r="H135" s="13" t="s">
        <v>360</v>
      </c>
      <c r="I135" s="147">
        <v>0.76449999999999996</v>
      </c>
      <c r="K135" t="s">
        <v>169</v>
      </c>
      <c r="L135">
        <v>0.65169999999999995</v>
      </c>
    </row>
    <row r="136" spans="1:12" ht="15.75" thickBot="1" x14ac:dyDescent="0.3">
      <c r="A136" t="str">
        <f t="shared" si="2"/>
        <v/>
      </c>
      <c r="B136" t="s">
        <v>169</v>
      </c>
      <c r="D136" t="s">
        <v>169</v>
      </c>
      <c r="E136">
        <v>0.65169999999999995</v>
      </c>
      <c r="F136">
        <v>104</v>
      </c>
      <c r="H136" s="14" t="s">
        <v>408</v>
      </c>
      <c r="I136" s="148">
        <v>67</v>
      </c>
      <c r="K136" t="s">
        <v>170</v>
      </c>
      <c r="L136">
        <v>0.92569999999999997</v>
      </c>
    </row>
    <row r="137" spans="1:12" x14ac:dyDescent="0.25">
      <c r="A137" t="str">
        <f t="shared" si="2"/>
        <v/>
      </c>
      <c r="B137" t="s">
        <v>170</v>
      </c>
      <c r="D137" t="s">
        <v>170</v>
      </c>
      <c r="E137">
        <v>0.92569999999999997</v>
      </c>
      <c r="F137">
        <v>18</v>
      </c>
      <c r="H137" s="427" t="s">
        <v>126</v>
      </c>
      <c r="I137" s="149">
        <v>0.75919999999999999</v>
      </c>
      <c r="K137" t="s">
        <v>171</v>
      </c>
      <c r="L137">
        <v>0.2928</v>
      </c>
    </row>
    <row r="138" spans="1:12" ht="15.75" thickBot="1" x14ac:dyDescent="0.3">
      <c r="A138" t="str">
        <f t="shared" si="2"/>
        <v/>
      </c>
      <c r="B138" t="s">
        <v>171</v>
      </c>
      <c r="D138" t="s">
        <v>171</v>
      </c>
      <c r="E138">
        <v>0.2928</v>
      </c>
      <c r="F138">
        <v>249</v>
      </c>
      <c r="H138" s="428"/>
      <c r="I138" s="150">
        <v>68</v>
      </c>
      <c r="K138" t="s">
        <v>172</v>
      </c>
      <c r="L138">
        <v>0.23769999999999999</v>
      </c>
    </row>
    <row r="139" spans="1:12" x14ac:dyDescent="0.25">
      <c r="A139" t="str">
        <f t="shared" si="2"/>
        <v/>
      </c>
      <c r="B139" t="s">
        <v>172</v>
      </c>
      <c r="D139" t="s">
        <v>172</v>
      </c>
      <c r="E139">
        <v>0.23769999999999999</v>
      </c>
      <c r="F139">
        <v>276</v>
      </c>
      <c r="H139" s="13" t="s">
        <v>98</v>
      </c>
      <c r="I139" s="151">
        <v>0.7581</v>
      </c>
      <c r="K139" t="s">
        <v>173</v>
      </c>
      <c r="L139">
        <v>0.29580000000000001</v>
      </c>
    </row>
    <row r="140" spans="1:12" ht="15.75" thickBot="1" x14ac:dyDescent="0.3">
      <c r="A140" t="str">
        <f t="shared" si="2"/>
        <v/>
      </c>
      <c r="B140" t="s">
        <v>173</v>
      </c>
      <c r="D140" t="s">
        <v>173</v>
      </c>
      <c r="E140">
        <v>0.29580000000000001</v>
      </c>
      <c r="F140">
        <v>248</v>
      </c>
      <c r="H140" s="14" t="s">
        <v>415</v>
      </c>
      <c r="I140" s="152">
        <v>69</v>
      </c>
      <c r="K140" t="s">
        <v>174</v>
      </c>
      <c r="L140">
        <v>0.54879999999999995</v>
      </c>
    </row>
    <row r="141" spans="1:12" x14ac:dyDescent="0.25">
      <c r="A141" t="str">
        <f t="shared" si="2"/>
        <v/>
      </c>
      <c r="B141" t="s">
        <v>174</v>
      </c>
      <c r="D141" t="s">
        <v>174</v>
      </c>
      <c r="E141">
        <v>0.54879999999999995</v>
      </c>
      <c r="F141">
        <v>144</v>
      </c>
      <c r="H141" s="13" t="s">
        <v>347</v>
      </c>
      <c r="I141" s="153">
        <v>0.75770000000000004</v>
      </c>
      <c r="K141" t="s">
        <v>175</v>
      </c>
      <c r="L141">
        <v>0.1946</v>
      </c>
    </row>
    <row r="142" spans="1:12" ht="15.75" thickBot="1" x14ac:dyDescent="0.3">
      <c r="A142" t="str">
        <f t="shared" si="2"/>
        <v/>
      </c>
      <c r="B142" t="s">
        <v>175</v>
      </c>
      <c r="D142" t="s">
        <v>175</v>
      </c>
      <c r="E142">
        <v>0.1946</v>
      </c>
      <c r="F142">
        <v>296</v>
      </c>
      <c r="H142" s="14" t="s">
        <v>420</v>
      </c>
      <c r="I142" s="154">
        <v>70</v>
      </c>
      <c r="K142" t="s">
        <v>176</v>
      </c>
      <c r="L142">
        <v>0.78380000000000005</v>
      </c>
    </row>
    <row r="143" spans="1:12" x14ac:dyDescent="0.25">
      <c r="A143" t="str">
        <f t="shared" si="2"/>
        <v/>
      </c>
      <c r="B143" t="s">
        <v>176</v>
      </c>
      <c r="D143" t="s">
        <v>176</v>
      </c>
      <c r="E143">
        <v>0.78380000000000005</v>
      </c>
      <c r="F143">
        <v>60</v>
      </c>
      <c r="H143" s="427" t="s">
        <v>51</v>
      </c>
      <c r="I143" s="155">
        <v>0.75700000000000001</v>
      </c>
      <c r="K143" t="s">
        <v>177</v>
      </c>
      <c r="L143">
        <v>0.36149999999999999</v>
      </c>
    </row>
    <row r="144" spans="1:12" ht="15.75" thickBot="1" x14ac:dyDescent="0.3">
      <c r="A144" t="str">
        <f t="shared" si="2"/>
        <v/>
      </c>
      <c r="B144" t="s">
        <v>177</v>
      </c>
      <c r="D144" t="s">
        <v>177</v>
      </c>
      <c r="E144">
        <v>0.36149999999999999</v>
      </c>
      <c r="F144">
        <v>224</v>
      </c>
      <c r="H144" s="428"/>
      <c r="I144" s="156">
        <v>71</v>
      </c>
      <c r="K144" t="s">
        <v>178</v>
      </c>
      <c r="L144">
        <v>0.64480000000000004</v>
      </c>
    </row>
    <row r="145" spans="1:12" x14ac:dyDescent="0.25">
      <c r="A145" t="str">
        <f t="shared" si="2"/>
        <v/>
      </c>
      <c r="B145" t="s">
        <v>178</v>
      </c>
      <c r="D145" t="s">
        <v>178</v>
      </c>
      <c r="E145">
        <v>0.64480000000000004</v>
      </c>
      <c r="F145">
        <v>108</v>
      </c>
      <c r="H145" s="427" t="s">
        <v>251</v>
      </c>
      <c r="I145" s="157">
        <v>0.75690000000000002</v>
      </c>
      <c r="K145" t="s">
        <v>179</v>
      </c>
      <c r="L145">
        <v>0.4375</v>
      </c>
    </row>
    <row r="146" spans="1:12" ht="15.75" thickBot="1" x14ac:dyDescent="0.3">
      <c r="A146" t="str">
        <f t="shared" si="2"/>
        <v/>
      </c>
      <c r="B146" t="s">
        <v>179</v>
      </c>
      <c r="D146" t="s">
        <v>179</v>
      </c>
      <c r="E146">
        <v>0.4375</v>
      </c>
      <c r="F146">
        <v>185</v>
      </c>
      <c r="H146" s="428"/>
      <c r="I146" s="158">
        <v>72</v>
      </c>
      <c r="K146" t="s">
        <v>180</v>
      </c>
      <c r="L146">
        <v>9.3100000000000002E-2</v>
      </c>
    </row>
    <row r="147" spans="1:12" x14ac:dyDescent="0.25">
      <c r="A147" t="str">
        <f t="shared" si="2"/>
        <v/>
      </c>
      <c r="B147" t="s">
        <v>180</v>
      </c>
      <c r="D147" t="s">
        <v>180</v>
      </c>
      <c r="E147">
        <v>9.3100000000000002E-2</v>
      </c>
      <c r="F147">
        <v>328</v>
      </c>
      <c r="H147" s="427" t="s">
        <v>84</v>
      </c>
      <c r="I147" s="159">
        <v>0.75280000000000002</v>
      </c>
      <c r="K147" t="s">
        <v>181</v>
      </c>
      <c r="L147">
        <v>0.46970000000000001</v>
      </c>
    </row>
    <row r="148" spans="1:12" ht="15.75" thickBot="1" x14ac:dyDescent="0.3">
      <c r="A148" t="str">
        <f t="shared" si="2"/>
        <v/>
      </c>
      <c r="B148" t="s">
        <v>181</v>
      </c>
      <c r="D148" t="s">
        <v>181</v>
      </c>
      <c r="E148">
        <v>0.46970000000000001</v>
      </c>
      <c r="F148">
        <v>177</v>
      </c>
      <c r="H148" s="428"/>
      <c r="I148" s="160">
        <v>73</v>
      </c>
      <c r="K148" t="s">
        <v>182</v>
      </c>
      <c r="L148">
        <v>0.22</v>
      </c>
    </row>
    <row r="149" spans="1:12" x14ac:dyDescent="0.25">
      <c r="A149" t="str">
        <f t="shared" si="2"/>
        <v/>
      </c>
      <c r="B149" t="s">
        <v>182</v>
      </c>
      <c r="D149" t="s">
        <v>182</v>
      </c>
      <c r="E149">
        <v>0.22</v>
      </c>
      <c r="F149">
        <v>287</v>
      </c>
      <c r="H149" s="427" t="s">
        <v>46</v>
      </c>
      <c r="I149" s="161">
        <v>0.74919999999999998</v>
      </c>
      <c r="K149" t="s">
        <v>183</v>
      </c>
      <c r="L149">
        <v>0.56310000000000004</v>
      </c>
    </row>
    <row r="150" spans="1:12" ht="15.75" thickBot="1" x14ac:dyDescent="0.3">
      <c r="A150" t="str">
        <f t="shared" si="2"/>
        <v/>
      </c>
      <c r="B150" t="s">
        <v>183</v>
      </c>
      <c r="D150" t="s">
        <v>183</v>
      </c>
      <c r="E150">
        <v>0.56310000000000004</v>
      </c>
      <c r="F150">
        <v>135</v>
      </c>
      <c r="H150" s="428"/>
      <c r="I150" s="162">
        <v>74</v>
      </c>
      <c r="K150" t="s">
        <v>184</v>
      </c>
      <c r="L150">
        <v>0.9113</v>
      </c>
    </row>
    <row r="151" spans="1:12" x14ac:dyDescent="0.25">
      <c r="A151" t="str">
        <f t="shared" si="2"/>
        <v/>
      </c>
      <c r="B151" t="s">
        <v>184</v>
      </c>
      <c r="D151" t="s">
        <v>184</v>
      </c>
      <c r="E151">
        <v>0.9113</v>
      </c>
      <c r="F151">
        <v>21</v>
      </c>
      <c r="H151" s="427" t="s">
        <v>273</v>
      </c>
      <c r="I151" s="163">
        <v>0.74909999999999999</v>
      </c>
      <c r="K151" t="s">
        <v>185</v>
      </c>
      <c r="L151">
        <v>0.51910000000000001</v>
      </c>
    </row>
    <row r="152" spans="1:12" ht="15.75" thickBot="1" x14ac:dyDescent="0.3">
      <c r="A152" t="str">
        <f t="shared" si="2"/>
        <v/>
      </c>
      <c r="B152" t="s">
        <v>185</v>
      </c>
      <c r="D152" t="s">
        <v>185</v>
      </c>
      <c r="E152">
        <v>0.51910000000000001</v>
      </c>
      <c r="F152">
        <v>158</v>
      </c>
      <c r="H152" s="428"/>
      <c r="I152" s="164">
        <v>75</v>
      </c>
      <c r="K152" t="s">
        <v>186</v>
      </c>
      <c r="L152">
        <v>0.53029999999999999</v>
      </c>
    </row>
    <row r="153" spans="1:12" ht="15.75" thickBot="1" x14ac:dyDescent="0.3">
      <c r="A153" t="str">
        <f t="shared" si="2"/>
        <v/>
      </c>
      <c r="B153" t="s">
        <v>186</v>
      </c>
      <c r="D153" t="s">
        <v>186</v>
      </c>
      <c r="E153">
        <v>0.53029999999999999</v>
      </c>
      <c r="F153">
        <v>153</v>
      </c>
      <c r="H153" s="63" t="s">
        <v>23</v>
      </c>
      <c r="I153" s="64" t="s">
        <v>407</v>
      </c>
      <c r="K153" t="s">
        <v>187</v>
      </c>
      <c r="L153">
        <v>0.1714</v>
      </c>
    </row>
    <row r="154" spans="1:12" x14ac:dyDescent="0.25">
      <c r="A154" t="str">
        <f t="shared" si="2"/>
        <v/>
      </c>
      <c r="B154" t="s">
        <v>187</v>
      </c>
      <c r="D154" t="s">
        <v>187</v>
      </c>
      <c r="E154">
        <v>0.1714</v>
      </c>
      <c r="F154">
        <v>305</v>
      </c>
      <c r="H154" s="427" t="s">
        <v>340</v>
      </c>
      <c r="I154" s="165">
        <v>0.74339999999999995</v>
      </c>
      <c r="K154" t="s">
        <v>188</v>
      </c>
      <c r="L154">
        <v>0.41510000000000002</v>
      </c>
    </row>
    <row r="155" spans="1:12" ht="15.75" thickBot="1" x14ac:dyDescent="0.3">
      <c r="A155" t="str">
        <f t="shared" si="2"/>
        <v/>
      </c>
      <c r="B155" t="s">
        <v>188</v>
      </c>
      <c r="D155" t="s">
        <v>188</v>
      </c>
      <c r="E155">
        <v>0.41510000000000002</v>
      </c>
      <c r="F155">
        <v>196</v>
      </c>
      <c r="H155" s="428"/>
      <c r="I155" s="166">
        <v>76</v>
      </c>
      <c r="K155" t="s">
        <v>189</v>
      </c>
      <c r="L155">
        <v>7.85E-2</v>
      </c>
    </row>
    <row r="156" spans="1:12" x14ac:dyDescent="0.25">
      <c r="A156" t="str">
        <f t="shared" si="2"/>
        <v/>
      </c>
      <c r="B156" t="s">
        <v>189</v>
      </c>
      <c r="D156" t="s">
        <v>189</v>
      </c>
      <c r="E156">
        <v>7.85E-2</v>
      </c>
      <c r="F156">
        <v>337</v>
      </c>
      <c r="H156" s="427" t="s">
        <v>286</v>
      </c>
      <c r="I156" s="167">
        <v>0.74099999999999999</v>
      </c>
      <c r="K156" t="s">
        <v>190</v>
      </c>
      <c r="L156">
        <v>8.3599999999999994E-2</v>
      </c>
    </row>
    <row r="157" spans="1:12" ht="15.75" thickBot="1" x14ac:dyDescent="0.3">
      <c r="A157" t="str">
        <f t="shared" si="2"/>
        <v/>
      </c>
      <c r="B157" t="s">
        <v>190</v>
      </c>
      <c r="D157" t="s">
        <v>190</v>
      </c>
      <c r="E157">
        <v>8.3599999999999994E-2</v>
      </c>
      <c r="F157">
        <v>333</v>
      </c>
      <c r="H157" s="428"/>
      <c r="I157" s="168">
        <v>77</v>
      </c>
      <c r="K157" t="s">
        <v>191</v>
      </c>
      <c r="L157">
        <v>0.1721</v>
      </c>
    </row>
    <row r="158" spans="1:12" x14ac:dyDescent="0.25">
      <c r="A158" t="str">
        <f t="shared" si="2"/>
        <v/>
      </c>
      <c r="B158" t="s">
        <v>191</v>
      </c>
      <c r="D158" t="s">
        <v>191</v>
      </c>
      <c r="E158">
        <v>0.1721</v>
      </c>
      <c r="F158">
        <v>304</v>
      </c>
      <c r="H158" s="427" t="s">
        <v>66</v>
      </c>
      <c r="I158" s="169">
        <v>0.7389</v>
      </c>
      <c r="K158" t="s">
        <v>192</v>
      </c>
      <c r="L158">
        <v>0.76680000000000004</v>
      </c>
    </row>
    <row r="159" spans="1:12" ht="15.75" thickBot="1" x14ac:dyDescent="0.3">
      <c r="A159" t="str">
        <f t="shared" si="2"/>
        <v/>
      </c>
      <c r="B159" t="s">
        <v>192</v>
      </c>
      <c r="D159" t="s">
        <v>192</v>
      </c>
      <c r="E159">
        <v>0.76680000000000004</v>
      </c>
      <c r="F159">
        <v>66</v>
      </c>
      <c r="H159" s="428"/>
      <c r="I159" s="170">
        <v>78</v>
      </c>
      <c r="K159" t="s">
        <v>193</v>
      </c>
      <c r="L159">
        <v>0.60799999999999998</v>
      </c>
    </row>
    <row r="160" spans="1:12" x14ac:dyDescent="0.25">
      <c r="A160" t="str">
        <f t="shared" si="2"/>
        <v/>
      </c>
      <c r="B160" t="s">
        <v>193</v>
      </c>
      <c r="D160" t="s">
        <v>193</v>
      </c>
      <c r="E160">
        <v>0.60799999999999998</v>
      </c>
      <c r="F160">
        <v>124</v>
      </c>
      <c r="H160" s="13" t="s">
        <v>378</v>
      </c>
      <c r="I160" s="171">
        <v>0.73829999999999996</v>
      </c>
      <c r="K160" t="s">
        <v>194</v>
      </c>
      <c r="L160">
        <v>0.88739999999999997</v>
      </c>
    </row>
    <row r="161" spans="1:12" ht="15.75" thickBot="1" x14ac:dyDescent="0.3">
      <c r="A161" t="str">
        <f t="shared" si="2"/>
        <v/>
      </c>
      <c r="B161" t="s">
        <v>194</v>
      </c>
      <c r="D161" t="s">
        <v>194</v>
      </c>
      <c r="E161">
        <v>0.88739999999999997</v>
      </c>
      <c r="F161">
        <v>29</v>
      </c>
      <c r="H161" s="14" t="s">
        <v>422</v>
      </c>
      <c r="I161" s="172">
        <v>79</v>
      </c>
      <c r="K161" t="s">
        <v>195</v>
      </c>
      <c r="L161">
        <v>0.1077</v>
      </c>
    </row>
    <row r="162" spans="1:12" x14ac:dyDescent="0.25">
      <c r="A162" t="str">
        <f t="shared" si="2"/>
        <v/>
      </c>
      <c r="B162" t="s">
        <v>195</v>
      </c>
      <c r="D162" t="s">
        <v>195</v>
      </c>
      <c r="E162">
        <v>0.1077</v>
      </c>
      <c r="F162">
        <v>325</v>
      </c>
      <c r="H162" s="13" t="s">
        <v>109</v>
      </c>
      <c r="I162" s="173">
        <v>0.73740000000000006</v>
      </c>
      <c r="K162" t="s">
        <v>196</v>
      </c>
      <c r="L162">
        <v>0.39179999999999998</v>
      </c>
    </row>
    <row r="163" spans="1:12" ht="15.75" thickBot="1" x14ac:dyDescent="0.3">
      <c r="A163" t="str">
        <f t="shared" si="2"/>
        <v/>
      </c>
      <c r="B163" t="s">
        <v>196</v>
      </c>
      <c r="D163" t="s">
        <v>196</v>
      </c>
      <c r="E163">
        <v>0.39179999999999998</v>
      </c>
      <c r="F163">
        <v>209</v>
      </c>
      <c r="H163" s="14" t="s">
        <v>422</v>
      </c>
      <c r="I163" s="174">
        <v>80</v>
      </c>
      <c r="K163" t="s">
        <v>197</v>
      </c>
      <c r="L163">
        <v>0.16450000000000001</v>
      </c>
    </row>
    <row r="164" spans="1:12" x14ac:dyDescent="0.25">
      <c r="A164" t="str">
        <f t="shared" si="2"/>
        <v/>
      </c>
      <c r="B164" t="s">
        <v>197</v>
      </c>
      <c r="D164" t="s">
        <v>197</v>
      </c>
      <c r="E164">
        <v>0.16450000000000001</v>
      </c>
      <c r="F164">
        <v>307</v>
      </c>
      <c r="H164" s="427" t="s">
        <v>68</v>
      </c>
      <c r="I164" s="175">
        <v>0.73629999999999995</v>
      </c>
      <c r="K164" t="s">
        <v>198</v>
      </c>
      <c r="L164">
        <v>0.32669999999999999</v>
      </c>
    </row>
    <row r="165" spans="1:12" ht="15.75" thickBot="1" x14ac:dyDescent="0.3">
      <c r="A165" t="str">
        <f t="shared" si="2"/>
        <v/>
      </c>
      <c r="B165" t="s">
        <v>198</v>
      </c>
      <c r="D165" t="s">
        <v>198</v>
      </c>
      <c r="E165">
        <v>0.32669999999999999</v>
      </c>
      <c r="F165">
        <v>237</v>
      </c>
      <c r="H165" s="428"/>
      <c r="I165" s="176">
        <v>81</v>
      </c>
      <c r="K165" t="s">
        <v>199</v>
      </c>
      <c r="L165">
        <v>0.69379999999999997</v>
      </c>
    </row>
    <row r="166" spans="1:12" x14ac:dyDescent="0.25">
      <c r="A166" t="str">
        <f t="shared" si="2"/>
        <v/>
      </c>
      <c r="B166" t="s">
        <v>199</v>
      </c>
      <c r="D166" t="s">
        <v>199</v>
      </c>
      <c r="E166">
        <v>0.69379999999999997</v>
      </c>
      <c r="F166">
        <v>96</v>
      </c>
      <c r="H166" s="13" t="s">
        <v>158</v>
      </c>
      <c r="I166" s="177">
        <v>0.7359</v>
      </c>
      <c r="K166" t="s">
        <v>200</v>
      </c>
      <c r="L166">
        <v>0.86140000000000005</v>
      </c>
    </row>
    <row r="167" spans="1:12" ht="15.75" thickBot="1" x14ac:dyDescent="0.3">
      <c r="A167" t="str">
        <f t="shared" si="2"/>
        <v/>
      </c>
      <c r="B167" t="s">
        <v>200</v>
      </c>
      <c r="D167" t="s">
        <v>200</v>
      </c>
      <c r="E167">
        <v>0.86140000000000005</v>
      </c>
      <c r="F167">
        <v>38</v>
      </c>
      <c r="H167" s="14" t="s">
        <v>424</v>
      </c>
      <c r="I167" s="178">
        <v>82</v>
      </c>
      <c r="K167" t="s">
        <v>201</v>
      </c>
      <c r="L167">
        <v>0.32779999999999998</v>
      </c>
    </row>
    <row r="168" spans="1:12" x14ac:dyDescent="0.25">
      <c r="A168" t="str">
        <f t="shared" si="2"/>
        <v/>
      </c>
      <c r="B168" t="s">
        <v>201</v>
      </c>
      <c r="D168" t="s">
        <v>201</v>
      </c>
      <c r="E168">
        <v>0.32779999999999998</v>
      </c>
      <c r="F168">
        <v>235</v>
      </c>
      <c r="H168" s="427" t="s">
        <v>250</v>
      </c>
      <c r="I168" s="179">
        <v>0.73529999999999995</v>
      </c>
      <c r="K168" t="s">
        <v>202</v>
      </c>
      <c r="L168">
        <v>0.96430000000000005</v>
      </c>
    </row>
    <row r="169" spans="1:12" ht="15.75" thickBot="1" x14ac:dyDescent="0.3">
      <c r="A169" t="str">
        <f t="shared" si="2"/>
        <v/>
      </c>
      <c r="B169" t="s">
        <v>202</v>
      </c>
      <c r="D169" t="s">
        <v>202</v>
      </c>
      <c r="E169">
        <v>0.96430000000000005</v>
      </c>
      <c r="F169">
        <v>3</v>
      </c>
      <c r="H169" s="428"/>
      <c r="I169" s="180">
        <v>83</v>
      </c>
      <c r="K169" t="s">
        <v>203</v>
      </c>
      <c r="L169">
        <v>0.8105</v>
      </c>
    </row>
    <row r="170" spans="1:12" x14ac:dyDescent="0.25">
      <c r="A170" t="str">
        <f t="shared" si="2"/>
        <v/>
      </c>
      <c r="B170" t="s">
        <v>203</v>
      </c>
      <c r="D170" t="s">
        <v>203</v>
      </c>
      <c r="E170">
        <v>0.8105</v>
      </c>
      <c r="F170">
        <v>50</v>
      </c>
      <c r="H170" s="427" t="s">
        <v>328</v>
      </c>
      <c r="I170" s="181">
        <v>0.73470000000000002</v>
      </c>
      <c r="K170" t="s">
        <v>204</v>
      </c>
      <c r="L170">
        <v>0.86329999999999996</v>
      </c>
    </row>
    <row r="171" spans="1:12" ht="15.75" thickBot="1" x14ac:dyDescent="0.3">
      <c r="A171" t="str">
        <f t="shared" si="2"/>
        <v/>
      </c>
      <c r="B171" t="s">
        <v>204</v>
      </c>
      <c r="D171" t="s">
        <v>204</v>
      </c>
      <c r="E171">
        <v>0.86329999999999996</v>
      </c>
      <c r="F171">
        <v>35</v>
      </c>
      <c r="H171" s="428"/>
      <c r="I171" s="182">
        <v>84</v>
      </c>
      <c r="K171" t="s">
        <v>205</v>
      </c>
      <c r="L171">
        <v>0.54969999999999997</v>
      </c>
    </row>
    <row r="172" spans="1:12" x14ac:dyDescent="0.25">
      <c r="A172" t="str">
        <f t="shared" si="2"/>
        <v/>
      </c>
      <c r="B172" t="s">
        <v>205</v>
      </c>
      <c r="D172" t="s">
        <v>205</v>
      </c>
      <c r="E172">
        <v>0.54969999999999997</v>
      </c>
      <c r="F172">
        <v>142</v>
      </c>
      <c r="H172" s="427" t="s">
        <v>58</v>
      </c>
      <c r="I172" s="183">
        <v>0.73409999999999997</v>
      </c>
      <c r="K172" t="s">
        <v>206</v>
      </c>
      <c r="L172">
        <v>0.8962</v>
      </c>
    </row>
    <row r="173" spans="1:12" ht="15.75" thickBot="1" x14ac:dyDescent="0.3">
      <c r="A173" t="str">
        <f t="shared" si="2"/>
        <v/>
      </c>
      <c r="B173" t="s">
        <v>206</v>
      </c>
      <c r="D173" t="s">
        <v>206</v>
      </c>
      <c r="E173">
        <v>0.8962</v>
      </c>
      <c r="F173">
        <v>26</v>
      </c>
      <c r="H173" s="428"/>
      <c r="I173" s="184">
        <v>85</v>
      </c>
      <c r="K173" t="s">
        <v>207</v>
      </c>
      <c r="L173">
        <v>0.78120000000000001</v>
      </c>
    </row>
    <row r="174" spans="1:12" x14ac:dyDescent="0.25">
      <c r="A174" t="str">
        <f t="shared" si="2"/>
        <v/>
      </c>
      <c r="B174" t="s">
        <v>207</v>
      </c>
      <c r="D174" t="s">
        <v>207</v>
      </c>
      <c r="E174">
        <v>0.78120000000000001</v>
      </c>
      <c r="F174">
        <v>62</v>
      </c>
      <c r="H174" s="13" t="s">
        <v>164</v>
      </c>
      <c r="I174" s="185">
        <v>0.73009999999999997</v>
      </c>
      <c r="K174" t="s">
        <v>208</v>
      </c>
      <c r="L174">
        <v>0.46479999999999999</v>
      </c>
    </row>
    <row r="175" spans="1:12" ht="15.75" thickBot="1" x14ac:dyDescent="0.3">
      <c r="A175" t="str">
        <f t="shared" si="2"/>
        <v/>
      </c>
      <c r="B175" t="s">
        <v>208</v>
      </c>
      <c r="D175" t="s">
        <v>208</v>
      </c>
      <c r="E175">
        <v>0.46479999999999999</v>
      </c>
      <c r="F175">
        <v>178</v>
      </c>
      <c r="H175" s="14" t="s">
        <v>427</v>
      </c>
      <c r="I175" s="186">
        <v>86</v>
      </c>
      <c r="K175" t="s">
        <v>209</v>
      </c>
      <c r="L175">
        <v>0.05</v>
      </c>
    </row>
    <row r="176" spans="1:12" x14ac:dyDescent="0.25">
      <c r="A176" t="str">
        <f t="shared" si="2"/>
        <v/>
      </c>
      <c r="B176" t="s">
        <v>209</v>
      </c>
      <c r="D176" t="s">
        <v>209</v>
      </c>
      <c r="E176">
        <v>0.05</v>
      </c>
      <c r="F176">
        <v>345</v>
      </c>
      <c r="H176" s="427" t="s">
        <v>73</v>
      </c>
      <c r="I176" s="187">
        <v>0.72389999999999999</v>
      </c>
      <c r="K176" t="s">
        <v>210</v>
      </c>
      <c r="L176">
        <v>0.4052</v>
      </c>
    </row>
    <row r="177" spans="1:12" ht="15.75" thickBot="1" x14ac:dyDescent="0.3">
      <c r="A177" t="str">
        <f t="shared" si="2"/>
        <v/>
      </c>
      <c r="B177" t="s">
        <v>210</v>
      </c>
      <c r="D177" t="s">
        <v>210</v>
      </c>
      <c r="E177">
        <v>0.4052</v>
      </c>
      <c r="F177">
        <v>200</v>
      </c>
      <c r="H177" s="428"/>
      <c r="I177" s="188">
        <v>87</v>
      </c>
      <c r="K177" t="s">
        <v>211</v>
      </c>
      <c r="L177">
        <v>0.46200000000000002</v>
      </c>
    </row>
    <row r="178" spans="1:12" x14ac:dyDescent="0.25">
      <c r="A178" t="str">
        <f t="shared" si="2"/>
        <v/>
      </c>
      <c r="B178" t="s">
        <v>211</v>
      </c>
      <c r="D178" t="s">
        <v>211</v>
      </c>
      <c r="E178">
        <v>0.46200000000000002</v>
      </c>
      <c r="F178">
        <v>179</v>
      </c>
      <c r="H178" s="427" t="s">
        <v>289</v>
      </c>
      <c r="I178" s="189">
        <v>0.71940000000000004</v>
      </c>
      <c r="K178" t="s">
        <v>212</v>
      </c>
      <c r="L178">
        <v>0.78169999999999995</v>
      </c>
    </row>
    <row r="179" spans="1:12" ht="15.75" thickBot="1" x14ac:dyDescent="0.3">
      <c r="A179" t="str">
        <f t="shared" si="2"/>
        <v/>
      </c>
      <c r="B179" t="s">
        <v>212</v>
      </c>
      <c r="D179" t="s">
        <v>212</v>
      </c>
      <c r="E179">
        <v>0.78169999999999995</v>
      </c>
      <c r="F179">
        <v>61</v>
      </c>
      <c r="H179" s="428"/>
      <c r="I179" s="190">
        <v>88</v>
      </c>
      <c r="K179" t="s">
        <v>213</v>
      </c>
      <c r="L179">
        <v>0.49209999999999998</v>
      </c>
    </row>
    <row r="180" spans="1:12" x14ac:dyDescent="0.25">
      <c r="A180" t="str">
        <f t="shared" si="2"/>
        <v/>
      </c>
      <c r="B180" t="s">
        <v>213</v>
      </c>
      <c r="D180" t="s">
        <v>213</v>
      </c>
      <c r="E180">
        <v>0.49209999999999998</v>
      </c>
      <c r="F180">
        <v>169</v>
      </c>
      <c r="H180" s="427" t="s">
        <v>316</v>
      </c>
      <c r="I180" s="191">
        <v>0.71789999999999998</v>
      </c>
      <c r="K180" t="s">
        <v>214</v>
      </c>
      <c r="L180">
        <v>0.24990000000000001</v>
      </c>
    </row>
    <row r="181" spans="1:12" ht="15.75" thickBot="1" x14ac:dyDescent="0.3">
      <c r="A181" t="str">
        <f t="shared" si="2"/>
        <v/>
      </c>
      <c r="B181" t="s">
        <v>214</v>
      </c>
      <c r="D181" t="s">
        <v>214</v>
      </c>
      <c r="E181">
        <v>0.24990000000000001</v>
      </c>
      <c r="F181">
        <v>269</v>
      </c>
      <c r="H181" s="428"/>
      <c r="I181" s="192">
        <v>89</v>
      </c>
      <c r="K181" t="s">
        <v>215</v>
      </c>
      <c r="L181">
        <v>0.37080000000000002</v>
      </c>
    </row>
    <row r="182" spans="1:12" x14ac:dyDescent="0.25">
      <c r="A182" t="str">
        <f t="shared" si="2"/>
        <v/>
      </c>
      <c r="B182" t="s">
        <v>215</v>
      </c>
      <c r="D182" t="s">
        <v>215</v>
      </c>
      <c r="E182">
        <v>0.37080000000000002</v>
      </c>
      <c r="F182">
        <v>220</v>
      </c>
      <c r="H182" s="13" t="s">
        <v>235</v>
      </c>
      <c r="I182" s="193">
        <v>0.71479999999999999</v>
      </c>
      <c r="K182" t="s">
        <v>216</v>
      </c>
      <c r="L182">
        <v>0.13969999999999999</v>
      </c>
    </row>
    <row r="183" spans="1:12" ht="15.75" thickBot="1" x14ac:dyDescent="0.3">
      <c r="A183" t="str">
        <f t="shared" si="2"/>
        <v/>
      </c>
      <c r="B183" t="s">
        <v>216</v>
      </c>
      <c r="D183" t="s">
        <v>216</v>
      </c>
      <c r="E183">
        <v>0.13969999999999999</v>
      </c>
      <c r="F183">
        <v>313</v>
      </c>
      <c r="H183" s="14" t="s">
        <v>427</v>
      </c>
      <c r="I183" s="194">
        <v>90</v>
      </c>
      <c r="K183" t="s">
        <v>217</v>
      </c>
      <c r="L183">
        <v>0.55249999999999999</v>
      </c>
    </row>
    <row r="184" spans="1:12" x14ac:dyDescent="0.25">
      <c r="A184" t="str">
        <f t="shared" si="2"/>
        <v/>
      </c>
      <c r="B184" t="s">
        <v>217</v>
      </c>
      <c r="D184" t="s">
        <v>217</v>
      </c>
      <c r="E184">
        <v>0.55249999999999999</v>
      </c>
      <c r="F184">
        <v>141</v>
      </c>
      <c r="H184" s="427" t="s">
        <v>249</v>
      </c>
      <c r="I184" s="195">
        <v>0.71220000000000006</v>
      </c>
      <c r="K184" t="s">
        <v>218</v>
      </c>
      <c r="L184">
        <v>0.22450000000000001</v>
      </c>
    </row>
    <row r="185" spans="1:12" ht="15.75" thickBot="1" x14ac:dyDescent="0.3">
      <c r="A185" t="str">
        <f t="shared" si="2"/>
        <v/>
      </c>
      <c r="B185" t="s">
        <v>218</v>
      </c>
      <c r="D185" t="s">
        <v>218</v>
      </c>
      <c r="E185">
        <v>0.22450000000000001</v>
      </c>
      <c r="F185">
        <v>284</v>
      </c>
      <c r="H185" s="428"/>
      <c r="I185" s="196">
        <v>91</v>
      </c>
      <c r="K185" t="s">
        <v>219</v>
      </c>
      <c r="L185">
        <v>0.2412</v>
      </c>
    </row>
    <row r="186" spans="1:12" x14ac:dyDescent="0.25">
      <c r="A186" t="str">
        <f t="shared" si="2"/>
        <v/>
      </c>
      <c r="B186" t="s">
        <v>219</v>
      </c>
      <c r="D186" t="s">
        <v>219</v>
      </c>
      <c r="E186">
        <v>0.2412</v>
      </c>
      <c r="F186">
        <v>273</v>
      </c>
      <c r="H186" s="427" t="s">
        <v>323</v>
      </c>
      <c r="I186" s="197">
        <v>0.71089999999999998</v>
      </c>
      <c r="K186" t="s">
        <v>220</v>
      </c>
      <c r="L186">
        <v>0.53200000000000003</v>
      </c>
    </row>
    <row r="187" spans="1:12" ht="15.75" thickBot="1" x14ac:dyDescent="0.3">
      <c r="A187" t="str">
        <f t="shared" si="2"/>
        <v/>
      </c>
      <c r="B187" t="s">
        <v>220</v>
      </c>
      <c r="D187" t="s">
        <v>220</v>
      </c>
      <c r="E187">
        <v>0.53200000000000003</v>
      </c>
      <c r="F187">
        <v>150</v>
      </c>
      <c r="H187" s="428"/>
      <c r="I187" s="198">
        <v>92</v>
      </c>
      <c r="K187" t="s">
        <v>221</v>
      </c>
      <c r="L187">
        <v>0.628</v>
      </c>
    </row>
    <row r="188" spans="1:12" x14ac:dyDescent="0.25">
      <c r="A188" t="str">
        <f t="shared" si="2"/>
        <v/>
      </c>
      <c r="B188" t="s">
        <v>221</v>
      </c>
      <c r="D188" t="s">
        <v>221</v>
      </c>
      <c r="E188">
        <v>0.628</v>
      </c>
      <c r="F188">
        <v>114</v>
      </c>
      <c r="H188" s="427" t="s">
        <v>128</v>
      </c>
      <c r="I188" s="199">
        <v>0.70879999999999999</v>
      </c>
      <c r="K188" t="s">
        <v>222</v>
      </c>
      <c r="L188">
        <v>0.85570000000000002</v>
      </c>
    </row>
    <row r="189" spans="1:12" ht="15.75" thickBot="1" x14ac:dyDescent="0.3">
      <c r="A189" t="str">
        <f t="shared" si="2"/>
        <v/>
      </c>
      <c r="B189" t="s">
        <v>222</v>
      </c>
      <c r="D189" t="s">
        <v>222</v>
      </c>
      <c r="E189">
        <v>0.85570000000000002</v>
      </c>
      <c r="F189">
        <v>40</v>
      </c>
      <c r="H189" s="428"/>
      <c r="I189" s="200">
        <v>93</v>
      </c>
      <c r="K189" t="s">
        <v>223</v>
      </c>
      <c r="L189">
        <v>0.3538</v>
      </c>
    </row>
    <row r="190" spans="1:12" x14ac:dyDescent="0.25">
      <c r="A190" t="str">
        <f t="shared" si="2"/>
        <v/>
      </c>
      <c r="B190" t="s">
        <v>223</v>
      </c>
      <c r="D190" t="s">
        <v>223</v>
      </c>
      <c r="E190">
        <v>0.3538</v>
      </c>
      <c r="F190">
        <v>228</v>
      </c>
      <c r="H190" s="13" t="s">
        <v>332</v>
      </c>
      <c r="I190" s="201">
        <v>0.70499999999999996</v>
      </c>
      <c r="K190" t="s">
        <v>224</v>
      </c>
      <c r="L190">
        <v>0.49959999999999999</v>
      </c>
    </row>
    <row r="191" spans="1:12" ht="15.75" thickBot="1" x14ac:dyDescent="0.3">
      <c r="A191" t="str">
        <f t="shared" si="2"/>
        <v/>
      </c>
      <c r="B191" t="s">
        <v>224</v>
      </c>
      <c r="D191" t="s">
        <v>224</v>
      </c>
      <c r="E191">
        <v>0.49959999999999999</v>
      </c>
      <c r="F191">
        <v>163</v>
      </c>
      <c r="H191" s="14" t="s">
        <v>427</v>
      </c>
      <c r="I191" s="202">
        <v>94</v>
      </c>
      <c r="K191" t="s">
        <v>225</v>
      </c>
      <c r="L191">
        <v>0.49969999999999998</v>
      </c>
    </row>
    <row r="192" spans="1:12" x14ac:dyDescent="0.25">
      <c r="A192" t="str">
        <f t="shared" si="2"/>
        <v/>
      </c>
      <c r="B192" t="s">
        <v>225</v>
      </c>
      <c r="D192" t="s">
        <v>225</v>
      </c>
      <c r="E192">
        <v>0.49969999999999998</v>
      </c>
      <c r="F192">
        <v>162</v>
      </c>
      <c r="H192" s="427" t="s">
        <v>308</v>
      </c>
      <c r="I192" s="203">
        <v>0.69430000000000003</v>
      </c>
      <c r="K192" t="s">
        <v>226</v>
      </c>
      <c r="L192">
        <v>0.4783</v>
      </c>
    </row>
    <row r="193" spans="1:12" ht="15.75" thickBot="1" x14ac:dyDescent="0.3">
      <c r="A193" t="str">
        <f t="shared" si="2"/>
        <v/>
      </c>
      <c r="B193" t="s">
        <v>226</v>
      </c>
      <c r="D193" t="s">
        <v>226</v>
      </c>
      <c r="E193">
        <v>0.4783</v>
      </c>
      <c r="F193">
        <v>174</v>
      </c>
      <c r="H193" s="428"/>
      <c r="I193" s="204">
        <v>95</v>
      </c>
      <c r="K193" t="s">
        <v>227</v>
      </c>
      <c r="L193">
        <v>0.2268</v>
      </c>
    </row>
    <row r="194" spans="1:12" x14ac:dyDescent="0.25">
      <c r="A194" t="str">
        <f t="shared" si="2"/>
        <v/>
      </c>
      <c r="B194" t="s">
        <v>227</v>
      </c>
      <c r="D194" t="s">
        <v>227</v>
      </c>
      <c r="E194">
        <v>0.2268</v>
      </c>
      <c r="F194">
        <v>281</v>
      </c>
      <c r="H194" s="427" t="s">
        <v>199</v>
      </c>
      <c r="I194" s="205">
        <v>0.69379999999999997</v>
      </c>
      <c r="K194" t="s">
        <v>228</v>
      </c>
      <c r="L194">
        <v>0.1177</v>
      </c>
    </row>
    <row r="195" spans="1:12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0.1177</v>
      </c>
      <c r="F195">
        <v>321</v>
      </c>
      <c r="H195" s="428"/>
      <c r="I195" s="206">
        <v>96</v>
      </c>
      <c r="K195" t="s">
        <v>229</v>
      </c>
      <c r="L195">
        <v>6.7599999999999993E-2</v>
      </c>
    </row>
    <row r="196" spans="1:12" x14ac:dyDescent="0.25">
      <c r="A196" t="str">
        <f t="shared" si="3"/>
        <v/>
      </c>
      <c r="B196" t="s">
        <v>229</v>
      </c>
      <c r="D196" t="s">
        <v>229</v>
      </c>
      <c r="E196">
        <v>6.7599999999999993E-2</v>
      </c>
      <c r="F196">
        <v>339</v>
      </c>
      <c r="H196" s="13" t="s">
        <v>349</v>
      </c>
      <c r="I196" s="207">
        <v>0.68889999999999996</v>
      </c>
      <c r="K196" t="s">
        <v>230</v>
      </c>
      <c r="L196">
        <v>0.19259999999999999</v>
      </c>
    </row>
    <row r="197" spans="1:12" ht="15.75" thickBot="1" x14ac:dyDescent="0.3">
      <c r="A197" t="str">
        <f t="shared" si="3"/>
        <v/>
      </c>
      <c r="B197" t="s">
        <v>230</v>
      </c>
      <c r="D197" t="s">
        <v>230</v>
      </c>
      <c r="E197">
        <v>0.19259999999999999</v>
      </c>
      <c r="F197">
        <v>299</v>
      </c>
      <c r="H197" s="14" t="s">
        <v>421</v>
      </c>
      <c r="I197" s="208">
        <v>97</v>
      </c>
      <c r="K197" t="s">
        <v>231</v>
      </c>
      <c r="L197">
        <v>0.96050000000000002</v>
      </c>
    </row>
    <row r="198" spans="1:12" x14ac:dyDescent="0.25">
      <c r="A198" t="str">
        <f t="shared" si="3"/>
        <v/>
      </c>
      <c r="B198" s="416" t="s">
        <v>231</v>
      </c>
      <c r="D198" t="s">
        <v>231</v>
      </c>
      <c r="E198">
        <v>0.96050000000000002</v>
      </c>
      <c r="F198">
        <v>5</v>
      </c>
      <c r="H198" s="427" t="s">
        <v>127</v>
      </c>
      <c r="I198" s="209">
        <v>0.68700000000000006</v>
      </c>
      <c r="K198" t="s">
        <v>232</v>
      </c>
      <c r="L198">
        <v>2.6100000000000002E-2</v>
      </c>
    </row>
    <row r="199" spans="1:12" ht="15.75" thickBot="1" x14ac:dyDescent="0.3">
      <c r="A199" t="str">
        <f t="shared" si="3"/>
        <v/>
      </c>
      <c r="B199" t="s">
        <v>232</v>
      </c>
      <c r="D199" t="s">
        <v>232</v>
      </c>
      <c r="E199">
        <v>2.6100000000000002E-2</v>
      </c>
      <c r="F199">
        <v>350</v>
      </c>
      <c r="H199" s="428"/>
      <c r="I199" s="210">
        <v>98</v>
      </c>
      <c r="K199" t="s">
        <v>233</v>
      </c>
      <c r="L199">
        <v>0.57999999999999996</v>
      </c>
    </row>
    <row r="200" spans="1:12" x14ac:dyDescent="0.25">
      <c r="A200" t="str">
        <f t="shared" si="3"/>
        <v/>
      </c>
      <c r="B200" t="s">
        <v>233</v>
      </c>
      <c r="D200" t="s">
        <v>233</v>
      </c>
      <c r="E200">
        <v>0.57999999999999996</v>
      </c>
      <c r="F200">
        <v>130</v>
      </c>
      <c r="H200" s="427" t="s">
        <v>331</v>
      </c>
      <c r="I200" s="211">
        <v>0.68479999999999996</v>
      </c>
      <c r="K200" t="s">
        <v>234</v>
      </c>
      <c r="L200">
        <v>0.54569999999999996</v>
      </c>
    </row>
    <row r="201" spans="1:12" ht="15.75" thickBot="1" x14ac:dyDescent="0.3">
      <c r="A201" t="str">
        <f t="shared" si="3"/>
        <v/>
      </c>
      <c r="B201" t="s">
        <v>234</v>
      </c>
      <c r="D201" t="s">
        <v>234</v>
      </c>
      <c r="E201">
        <v>0.54569999999999996</v>
      </c>
      <c r="F201">
        <v>145</v>
      </c>
      <c r="H201" s="428"/>
      <c r="I201" s="212">
        <v>99</v>
      </c>
      <c r="K201" t="s">
        <v>235</v>
      </c>
      <c r="L201">
        <v>0.71479999999999999</v>
      </c>
    </row>
    <row r="202" spans="1:12" x14ac:dyDescent="0.25">
      <c r="A202" t="str">
        <f t="shared" si="3"/>
        <v/>
      </c>
      <c r="B202" t="s">
        <v>235</v>
      </c>
      <c r="D202" t="s">
        <v>235</v>
      </c>
      <c r="E202">
        <v>0.71479999999999999</v>
      </c>
      <c r="F202">
        <v>90</v>
      </c>
      <c r="H202" s="427" t="s">
        <v>37</v>
      </c>
      <c r="I202" s="213">
        <v>0.67779999999999996</v>
      </c>
      <c r="K202" t="s">
        <v>236</v>
      </c>
      <c r="L202">
        <v>0.27510000000000001</v>
      </c>
    </row>
    <row r="203" spans="1:12" ht="15.75" thickBot="1" x14ac:dyDescent="0.3">
      <c r="A203" t="str">
        <f t="shared" si="3"/>
        <v/>
      </c>
      <c r="B203" t="s">
        <v>236</v>
      </c>
      <c r="D203" t="s">
        <v>236</v>
      </c>
      <c r="E203">
        <v>0.27510000000000001</v>
      </c>
      <c r="F203">
        <v>257</v>
      </c>
      <c r="H203" s="428"/>
      <c r="I203" s="214">
        <v>100</v>
      </c>
      <c r="K203" t="s">
        <v>237</v>
      </c>
      <c r="L203">
        <v>0.47389999999999999</v>
      </c>
    </row>
    <row r="204" spans="1:12" ht="15.75" thickBot="1" x14ac:dyDescent="0.3">
      <c r="A204" t="str">
        <f t="shared" si="3"/>
        <v/>
      </c>
      <c r="B204" t="s">
        <v>237</v>
      </c>
      <c r="D204" t="s">
        <v>237</v>
      </c>
      <c r="E204">
        <v>0.47389999999999999</v>
      </c>
      <c r="F204">
        <v>176</v>
      </c>
      <c r="H204" s="63" t="s">
        <v>23</v>
      </c>
      <c r="I204" s="64" t="s">
        <v>407</v>
      </c>
      <c r="K204" t="s">
        <v>238</v>
      </c>
      <c r="L204">
        <v>0.25929999999999997</v>
      </c>
    </row>
    <row r="205" spans="1:12" x14ac:dyDescent="0.25">
      <c r="A205" t="str">
        <f t="shared" si="3"/>
        <v/>
      </c>
      <c r="B205" t="s">
        <v>238</v>
      </c>
      <c r="D205" t="s">
        <v>238</v>
      </c>
      <c r="E205">
        <v>0.25929999999999997</v>
      </c>
      <c r="F205">
        <v>265</v>
      </c>
      <c r="H205" s="427" t="s">
        <v>131</v>
      </c>
      <c r="I205" s="215">
        <v>0.67700000000000005</v>
      </c>
      <c r="K205" t="s">
        <v>239</v>
      </c>
      <c r="L205">
        <v>0.25109999999999999</v>
      </c>
    </row>
    <row r="206" spans="1:12" ht="15.75" thickBot="1" x14ac:dyDescent="0.3">
      <c r="A206" t="str">
        <f t="shared" si="3"/>
        <v/>
      </c>
      <c r="B206" t="s">
        <v>239</v>
      </c>
      <c r="D206" t="s">
        <v>239</v>
      </c>
      <c r="E206">
        <v>0.25109999999999999</v>
      </c>
      <c r="F206">
        <v>267</v>
      </c>
      <c r="H206" s="428"/>
      <c r="I206" s="216">
        <v>101</v>
      </c>
      <c r="K206" t="s">
        <v>240</v>
      </c>
      <c r="L206">
        <v>0.13009999999999999</v>
      </c>
    </row>
    <row r="207" spans="1:12" x14ac:dyDescent="0.25">
      <c r="A207" t="str">
        <f t="shared" si="3"/>
        <v/>
      </c>
      <c r="B207" t="s">
        <v>240</v>
      </c>
      <c r="D207" t="s">
        <v>240</v>
      </c>
      <c r="E207">
        <v>0.13009999999999999</v>
      </c>
      <c r="F207">
        <v>317</v>
      </c>
      <c r="H207" s="427" t="s">
        <v>276</v>
      </c>
      <c r="I207" s="217">
        <v>0.66180000000000005</v>
      </c>
      <c r="K207" t="s">
        <v>241</v>
      </c>
      <c r="L207">
        <v>0.4849</v>
      </c>
    </row>
    <row r="208" spans="1:12" ht="15.75" thickBot="1" x14ac:dyDescent="0.3">
      <c r="A208" t="str">
        <f t="shared" si="3"/>
        <v/>
      </c>
      <c r="B208" t="s">
        <v>241</v>
      </c>
      <c r="D208" t="s">
        <v>241</v>
      </c>
      <c r="E208">
        <v>0.4849</v>
      </c>
      <c r="F208">
        <v>172</v>
      </c>
      <c r="H208" s="428"/>
      <c r="I208" s="218">
        <v>102</v>
      </c>
      <c r="K208" t="s">
        <v>242</v>
      </c>
      <c r="L208">
        <v>0.35699999999999998</v>
      </c>
    </row>
    <row r="209" spans="1:12" x14ac:dyDescent="0.25">
      <c r="A209" t="str">
        <f t="shared" si="3"/>
        <v/>
      </c>
      <c r="B209" t="s">
        <v>242</v>
      </c>
      <c r="D209" t="s">
        <v>242</v>
      </c>
      <c r="E209">
        <v>0.35699999999999998</v>
      </c>
      <c r="F209">
        <v>226</v>
      </c>
      <c r="H209" s="427" t="s">
        <v>375</v>
      </c>
      <c r="I209" s="217">
        <v>0.66139999999999999</v>
      </c>
      <c r="K209" t="s">
        <v>243</v>
      </c>
      <c r="L209">
        <v>0.3705</v>
      </c>
    </row>
    <row r="210" spans="1:12" ht="15.75" thickBot="1" x14ac:dyDescent="0.3">
      <c r="A210" t="str">
        <f t="shared" si="3"/>
        <v/>
      </c>
      <c r="B210" t="s">
        <v>243</v>
      </c>
      <c r="D210" t="s">
        <v>243</v>
      </c>
      <c r="E210">
        <v>0.3705</v>
      </c>
      <c r="F210">
        <v>221</v>
      </c>
      <c r="H210" s="428"/>
      <c r="I210" s="218">
        <v>103</v>
      </c>
      <c r="K210" t="s">
        <v>244</v>
      </c>
      <c r="L210">
        <v>0.56259999999999999</v>
      </c>
    </row>
    <row r="211" spans="1:12" x14ac:dyDescent="0.25">
      <c r="A211" t="str">
        <f t="shared" si="3"/>
        <v/>
      </c>
      <c r="B211" t="s">
        <v>244</v>
      </c>
      <c r="D211" t="s">
        <v>244</v>
      </c>
      <c r="E211">
        <v>0.56259999999999999</v>
      </c>
      <c r="F211">
        <v>136</v>
      </c>
      <c r="H211" s="13" t="s">
        <v>169</v>
      </c>
      <c r="I211" s="217">
        <v>0.65169999999999995</v>
      </c>
      <c r="K211" t="s">
        <v>245</v>
      </c>
      <c r="L211">
        <v>0.80010000000000003</v>
      </c>
    </row>
    <row r="212" spans="1:12" ht="15.75" thickBot="1" x14ac:dyDescent="0.3">
      <c r="A212" t="str">
        <f t="shared" si="3"/>
        <v/>
      </c>
      <c r="B212" t="s">
        <v>245</v>
      </c>
      <c r="D212" t="s">
        <v>245</v>
      </c>
      <c r="E212">
        <v>0.80010000000000003</v>
      </c>
      <c r="F212">
        <v>54</v>
      </c>
      <c r="H212" s="14" t="s">
        <v>424</v>
      </c>
      <c r="I212" s="218">
        <v>104</v>
      </c>
      <c r="K212" t="s">
        <v>246</v>
      </c>
      <c r="L212">
        <v>0.21429999999999999</v>
      </c>
    </row>
    <row r="213" spans="1:12" x14ac:dyDescent="0.25">
      <c r="A213" t="str">
        <f t="shared" si="3"/>
        <v/>
      </c>
      <c r="B213" t="s">
        <v>246</v>
      </c>
      <c r="D213" t="s">
        <v>246</v>
      </c>
      <c r="E213">
        <v>0.21429999999999999</v>
      </c>
      <c r="F213">
        <v>290</v>
      </c>
      <c r="H213" s="427" t="s">
        <v>88</v>
      </c>
      <c r="I213" s="217">
        <v>0.64600000000000002</v>
      </c>
      <c r="K213" t="s">
        <v>247</v>
      </c>
      <c r="L213">
        <v>0.9425</v>
      </c>
    </row>
    <row r="214" spans="1:12" ht="15.75" thickBot="1" x14ac:dyDescent="0.3">
      <c r="A214" t="str">
        <f t="shared" si="3"/>
        <v/>
      </c>
      <c r="B214" t="s">
        <v>247</v>
      </c>
      <c r="D214" t="s">
        <v>247</v>
      </c>
      <c r="E214">
        <v>0.9425</v>
      </c>
      <c r="F214">
        <v>11</v>
      </c>
      <c r="H214" s="428"/>
      <c r="I214" s="218">
        <v>105</v>
      </c>
      <c r="K214" t="s">
        <v>248</v>
      </c>
      <c r="L214">
        <v>0.60819999999999996</v>
      </c>
    </row>
    <row r="215" spans="1:12" x14ac:dyDescent="0.25">
      <c r="A215" t="str">
        <f t="shared" si="3"/>
        <v/>
      </c>
      <c r="B215" t="s">
        <v>248</v>
      </c>
      <c r="D215" t="s">
        <v>248</v>
      </c>
      <c r="E215">
        <v>0.60819999999999996</v>
      </c>
      <c r="F215">
        <v>122</v>
      </c>
      <c r="H215" s="427" t="s">
        <v>355</v>
      </c>
      <c r="I215" s="217">
        <v>0.64580000000000004</v>
      </c>
      <c r="K215" t="s">
        <v>249</v>
      </c>
      <c r="L215">
        <v>0.71220000000000006</v>
      </c>
    </row>
    <row r="216" spans="1:12" ht="15.75" thickBot="1" x14ac:dyDescent="0.3">
      <c r="A216" t="str">
        <f t="shared" si="3"/>
        <v/>
      </c>
      <c r="B216" t="s">
        <v>249</v>
      </c>
      <c r="D216" t="s">
        <v>249</v>
      </c>
      <c r="E216">
        <v>0.71220000000000006</v>
      </c>
      <c r="F216">
        <v>91</v>
      </c>
      <c r="H216" s="428"/>
      <c r="I216" s="218">
        <v>106</v>
      </c>
      <c r="K216" t="s">
        <v>250</v>
      </c>
      <c r="L216">
        <v>0.73529999999999995</v>
      </c>
    </row>
    <row r="217" spans="1:12" x14ac:dyDescent="0.25">
      <c r="A217" t="str">
        <f t="shared" si="3"/>
        <v/>
      </c>
      <c r="B217" t="s">
        <v>250</v>
      </c>
      <c r="D217" t="s">
        <v>250</v>
      </c>
      <c r="E217">
        <v>0.73529999999999995</v>
      </c>
      <c r="F217">
        <v>83</v>
      </c>
      <c r="H217" s="427" t="s">
        <v>115</v>
      </c>
      <c r="I217" s="217">
        <v>0.64500000000000002</v>
      </c>
      <c r="K217" t="s">
        <v>251</v>
      </c>
      <c r="L217">
        <v>0.75690000000000002</v>
      </c>
    </row>
    <row r="218" spans="1:12" ht="15.75" thickBot="1" x14ac:dyDescent="0.3">
      <c r="A218" t="str">
        <f t="shared" si="3"/>
        <v/>
      </c>
      <c r="B218" t="s">
        <v>251</v>
      </c>
      <c r="D218" t="s">
        <v>251</v>
      </c>
      <c r="E218">
        <v>0.75690000000000002</v>
      </c>
      <c r="F218">
        <v>72</v>
      </c>
      <c r="H218" s="428"/>
      <c r="I218" s="218">
        <v>107</v>
      </c>
      <c r="K218" t="s">
        <v>252</v>
      </c>
      <c r="L218">
        <v>0.93089999999999995</v>
      </c>
    </row>
    <row r="219" spans="1:12" x14ac:dyDescent="0.25">
      <c r="A219" t="str">
        <f t="shared" si="3"/>
        <v/>
      </c>
      <c r="B219" t="s">
        <v>252</v>
      </c>
      <c r="D219" t="s">
        <v>252</v>
      </c>
      <c r="E219">
        <v>0.93089999999999995</v>
      </c>
      <c r="F219">
        <v>16</v>
      </c>
      <c r="H219" s="427" t="s">
        <v>178</v>
      </c>
      <c r="I219" s="217">
        <v>0.64480000000000004</v>
      </c>
      <c r="K219" t="s">
        <v>253</v>
      </c>
      <c r="L219">
        <v>0.46039999999999998</v>
      </c>
    </row>
    <row r="220" spans="1:12" ht="15.75" thickBot="1" x14ac:dyDescent="0.3">
      <c r="A220" t="str">
        <f t="shared" si="3"/>
        <v/>
      </c>
      <c r="B220" t="s">
        <v>253</v>
      </c>
      <c r="D220" t="s">
        <v>253</v>
      </c>
      <c r="E220">
        <v>0.46039999999999998</v>
      </c>
      <c r="F220">
        <v>180</v>
      </c>
      <c r="H220" s="428"/>
      <c r="I220" s="218">
        <v>108</v>
      </c>
      <c r="K220" t="s">
        <v>254</v>
      </c>
      <c r="L220">
        <v>0.42570000000000002</v>
      </c>
    </row>
    <row r="221" spans="1:12" x14ac:dyDescent="0.25">
      <c r="A221" t="str">
        <f t="shared" si="3"/>
        <v/>
      </c>
      <c r="B221" t="s">
        <v>254</v>
      </c>
      <c r="D221" t="s">
        <v>254</v>
      </c>
      <c r="E221">
        <v>0.42570000000000002</v>
      </c>
      <c r="F221">
        <v>192</v>
      </c>
      <c r="H221" s="427" t="s">
        <v>70</v>
      </c>
      <c r="I221" s="217">
        <v>0.64400000000000002</v>
      </c>
      <c r="K221" t="s">
        <v>255</v>
      </c>
      <c r="L221">
        <v>0.89810000000000001</v>
      </c>
    </row>
    <row r="222" spans="1:12" ht="15.75" thickBot="1" x14ac:dyDescent="0.3">
      <c r="A222" t="str">
        <f t="shared" si="3"/>
        <v/>
      </c>
      <c r="B222" s="420" t="s">
        <v>255</v>
      </c>
      <c r="D222" t="s">
        <v>255</v>
      </c>
      <c r="E222">
        <v>0.89810000000000001</v>
      </c>
      <c r="F222">
        <v>24</v>
      </c>
      <c r="H222" s="428"/>
      <c r="I222" s="218">
        <v>109</v>
      </c>
      <c r="K222" t="s">
        <v>256</v>
      </c>
      <c r="L222">
        <v>0.28370000000000001</v>
      </c>
    </row>
    <row r="223" spans="1:12" x14ac:dyDescent="0.25">
      <c r="A223" t="str">
        <f t="shared" si="3"/>
        <v/>
      </c>
      <c r="B223" t="s">
        <v>256</v>
      </c>
      <c r="D223" t="s">
        <v>256</v>
      </c>
      <c r="E223">
        <v>0.28370000000000001</v>
      </c>
      <c r="F223">
        <v>252</v>
      </c>
      <c r="H223" s="427" t="s">
        <v>353</v>
      </c>
      <c r="I223" s="217">
        <v>0.63890000000000002</v>
      </c>
      <c r="K223" t="s">
        <v>257</v>
      </c>
      <c r="L223">
        <v>0.37630000000000002</v>
      </c>
    </row>
    <row r="224" spans="1:12" ht="15.75" thickBot="1" x14ac:dyDescent="0.3">
      <c r="A224" t="str">
        <f t="shared" si="3"/>
        <v/>
      </c>
      <c r="B224" t="s">
        <v>257</v>
      </c>
      <c r="D224" t="s">
        <v>257</v>
      </c>
      <c r="E224">
        <v>0.37630000000000002</v>
      </c>
      <c r="F224">
        <v>216</v>
      </c>
      <c r="H224" s="428"/>
      <c r="I224" s="218">
        <v>110</v>
      </c>
      <c r="K224" t="s">
        <v>258</v>
      </c>
      <c r="L224">
        <v>0.62319999999999998</v>
      </c>
    </row>
    <row r="225" spans="1:12" x14ac:dyDescent="0.25">
      <c r="A225" t="str">
        <f t="shared" si="3"/>
        <v/>
      </c>
      <c r="B225" t="s">
        <v>258</v>
      </c>
      <c r="D225" t="s">
        <v>258</v>
      </c>
      <c r="E225">
        <v>0.62319999999999998</v>
      </c>
      <c r="F225">
        <v>116</v>
      </c>
      <c r="H225" s="427" t="s">
        <v>319</v>
      </c>
      <c r="I225" s="217">
        <v>0.63619999999999999</v>
      </c>
      <c r="K225" t="s">
        <v>259</v>
      </c>
      <c r="L225">
        <v>0.62</v>
      </c>
    </row>
    <row r="226" spans="1:12" ht="15.75" thickBot="1" x14ac:dyDescent="0.3">
      <c r="A226" t="str">
        <f t="shared" si="3"/>
        <v/>
      </c>
      <c r="B226" t="s">
        <v>259</v>
      </c>
      <c r="D226" t="s">
        <v>259</v>
      </c>
      <c r="E226">
        <v>0.62</v>
      </c>
      <c r="F226">
        <v>117</v>
      </c>
      <c r="H226" s="428"/>
      <c r="I226" s="218">
        <v>111</v>
      </c>
      <c r="K226" t="s">
        <v>260</v>
      </c>
      <c r="L226">
        <v>9.5899999999999999E-2</v>
      </c>
    </row>
    <row r="227" spans="1:12" x14ac:dyDescent="0.25">
      <c r="A227" t="str">
        <f t="shared" si="3"/>
        <v/>
      </c>
      <c r="B227" t="s">
        <v>260</v>
      </c>
      <c r="D227" t="s">
        <v>260</v>
      </c>
      <c r="E227">
        <v>9.5899999999999999E-2</v>
      </c>
      <c r="F227">
        <v>327</v>
      </c>
      <c r="H227" s="427" t="s">
        <v>287</v>
      </c>
      <c r="I227" s="217">
        <v>0.63039999999999996</v>
      </c>
      <c r="K227" t="s">
        <v>261</v>
      </c>
      <c r="L227">
        <v>0.7863</v>
      </c>
    </row>
    <row r="228" spans="1:12" ht="15.75" thickBot="1" x14ac:dyDescent="0.3">
      <c r="A228" t="str">
        <f t="shared" si="3"/>
        <v/>
      </c>
      <c r="B228" t="s">
        <v>261</v>
      </c>
      <c r="D228" t="s">
        <v>261</v>
      </c>
      <c r="E228">
        <v>0.7863</v>
      </c>
      <c r="F228">
        <v>58</v>
      </c>
      <c r="H228" s="428"/>
      <c r="I228" s="218">
        <v>112</v>
      </c>
      <c r="K228" t="s">
        <v>262</v>
      </c>
      <c r="L228">
        <v>0.43590000000000001</v>
      </c>
    </row>
    <row r="229" spans="1:12" x14ac:dyDescent="0.25">
      <c r="A229" t="str">
        <f t="shared" si="3"/>
        <v/>
      </c>
      <c r="B229" t="s">
        <v>262</v>
      </c>
      <c r="D229" t="s">
        <v>262</v>
      </c>
      <c r="E229">
        <v>0.43590000000000001</v>
      </c>
      <c r="F229">
        <v>187</v>
      </c>
      <c r="H229" s="427" t="s">
        <v>55</v>
      </c>
      <c r="I229" s="217">
        <v>0.62949999999999995</v>
      </c>
      <c r="K229" t="s">
        <v>263</v>
      </c>
      <c r="L229">
        <v>0.21740000000000001</v>
      </c>
    </row>
    <row r="230" spans="1:12" ht="15.75" thickBot="1" x14ac:dyDescent="0.3">
      <c r="A230" t="str">
        <f t="shared" si="3"/>
        <v/>
      </c>
      <c r="B230" t="s">
        <v>263</v>
      </c>
      <c r="D230" t="s">
        <v>263</v>
      </c>
      <c r="E230">
        <v>0.21740000000000001</v>
      </c>
      <c r="F230">
        <v>289</v>
      </c>
      <c r="H230" s="428"/>
      <c r="I230" s="218">
        <v>113</v>
      </c>
      <c r="K230" t="s">
        <v>264</v>
      </c>
      <c r="L230">
        <v>8.9300000000000004E-2</v>
      </c>
    </row>
    <row r="231" spans="1:12" x14ac:dyDescent="0.25">
      <c r="A231" t="str">
        <f t="shared" si="3"/>
        <v/>
      </c>
      <c r="B231" t="s">
        <v>264</v>
      </c>
      <c r="D231" t="s">
        <v>264</v>
      </c>
      <c r="E231">
        <v>8.9300000000000004E-2</v>
      </c>
      <c r="F231">
        <v>331</v>
      </c>
      <c r="H231" s="427" t="s">
        <v>221</v>
      </c>
      <c r="I231" s="217">
        <v>0.628</v>
      </c>
      <c r="K231" t="s">
        <v>265</v>
      </c>
      <c r="L231">
        <v>2.7099999999999999E-2</v>
      </c>
    </row>
    <row r="232" spans="1:12" ht="15.75" thickBot="1" x14ac:dyDescent="0.3">
      <c r="A232" t="str">
        <f t="shared" si="3"/>
        <v/>
      </c>
      <c r="B232" t="s">
        <v>265</v>
      </c>
      <c r="D232" t="s">
        <v>265</v>
      </c>
      <c r="E232">
        <v>2.7099999999999999E-2</v>
      </c>
      <c r="F232">
        <v>349</v>
      </c>
      <c r="H232" s="428"/>
      <c r="I232" s="218">
        <v>114</v>
      </c>
      <c r="K232" t="s">
        <v>266</v>
      </c>
      <c r="L232">
        <v>0.86160000000000003</v>
      </c>
    </row>
    <row r="233" spans="1:12" x14ac:dyDescent="0.25">
      <c r="A233" t="str">
        <f t="shared" si="3"/>
        <v/>
      </c>
      <c r="B233" t="s">
        <v>266</v>
      </c>
      <c r="D233" t="s">
        <v>266</v>
      </c>
      <c r="E233">
        <v>0.86160000000000003</v>
      </c>
      <c r="F233">
        <v>37</v>
      </c>
      <c r="H233" s="427" t="s">
        <v>330</v>
      </c>
      <c r="I233" s="217">
        <v>0.62590000000000001</v>
      </c>
      <c r="K233" t="s">
        <v>267</v>
      </c>
      <c r="L233">
        <v>0.88039999999999996</v>
      </c>
    </row>
    <row r="234" spans="1:12" ht="15.75" thickBot="1" x14ac:dyDescent="0.3">
      <c r="A234" t="str">
        <f t="shared" si="3"/>
        <v/>
      </c>
      <c r="B234" t="s">
        <v>267</v>
      </c>
      <c r="D234" t="s">
        <v>267</v>
      </c>
      <c r="E234">
        <v>0.88039999999999996</v>
      </c>
      <c r="F234">
        <v>31</v>
      </c>
      <c r="H234" s="428"/>
      <c r="I234" s="218">
        <v>115</v>
      </c>
      <c r="K234" t="s">
        <v>268</v>
      </c>
      <c r="L234">
        <v>0.85940000000000005</v>
      </c>
    </row>
    <row r="235" spans="1:12" x14ac:dyDescent="0.25">
      <c r="A235" t="str">
        <f t="shared" si="3"/>
        <v/>
      </c>
      <c r="B235" t="s">
        <v>268</v>
      </c>
      <c r="D235" t="s">
        <v>268</v>
      </c>
      <c r="E235">
        <v>0.85940000000000005</v>
      </c>
      <c r="F235">
        <v>39</v>
      </c>
      <c r="H235" s="427" t="s">
        <v>258</v>
      </c>
      <c r="I235" s="217">
        <v>0.62319999999999998</v>
      </c>
      <c r="K235" t="s">
        <v>269</v>
      </c>
      <c r="L235">
        <v>0.13450000000000001</v>
      </c>
    </row>
    <row r="236" spans="1:12" ht="15.75" thickBot="1" x14ac:dyDescent="0.3">
      <c r="A236" t="str">
        <f t="shared" si="3"/>
        <v/>
      </c>
      <c r="B236" t="s">
        <v>269</v>
      </c>
      <c r="D236" t="s">
        <v>269</v>
      </c>
      <c r="E236">
        <v>0.13450000000000001</v>
      </c>
      <c r="F236">
        <v>315</v>
      </c>
      <c r="H236" s="428"/>
      <c r="I236" s="218">
        <v>116</v>
      </c>
      <c r="K236" t="s">
        <v>270</v>
      </c>
      <c r="L236">
        <v>0.23599999999999999</v>
      </c>
    </row>
    <row r="237" spans="1:12" x14ac:dyDescent="0.25">
      <c r="A237" t="str">
        <f t="shared" si="3"/>
        <v/>
      </c>
      <c r="B237" t="s">
        <v>270</v>
      </c>
      <c r="D237" t="s">
        <v>270</v>
      </c>
      <c r="E237">
        <v>0.23599999999999999</v>
      </c>
      <c r="F237">
        <v>277</v>
      </c>
      <c r="H237" s="427" t="s">
        <v>259</v>
      </c>
      <c r="I237" s="217">
        <v>0.62</v>
      </c>
      <c r="K237" t="s">
        <v>271</v>
      </c>
      <c r="L237">
        <v>0.94720000000000004</v>
      </c>
    </row>
    <row r="238" spans="1:12" ht="15.75" thickBot="1" x14ac:dyDescent="0.3">
      <c r="A238" t="str">
        <f t="shared" si="3"/>
        <v/>
      </c>
      <c r="B238" t="s">
        <v>271</v>
      </c>
      <c r="D238" t="s">
        <v>271</v>
      </c>
      <c r="E238">
        <v>0.94720000000000004</v>
      </c>
      <c r="F238">
        <v>10</v>
      </c>
      <c r="H238" s="428"/>
      <c r="I238" s="218">
        <v>117</v>
      </c>
      <c r="K238" t="s">
        <v>272</v>
      </c>
      <c r="L238">
        <v>0.38219999999999998</v>
      </c>
    </row>
    <row r="239" spans="1:12" x14ac:dyDescent="0.25">
      <c r="A239" t="str">
        <f t="shared" si="3"/>
        <v/>
      </c>
      <c r="B239" t="s">
        <v>272</v>
      </c>
      <c r="D239" t="s">
        <v>272</v>
      </c>
      <c r="E239">
        <v>0.38219999999999998</v>
      </c>
      <c r="F239">
        <v>213</v>
      </c>
      <c r="H239" s="427" t="s">
        <v>89</v>
      </c>
      <c r="I239" s="217">
        <v>0.61970000000000003</v>
      </c>
      <c r="K239" t="s">
        <v>273</v>
      </c>
      <c r="L239">
        <v>0.74909999999999999</v>
      </c>
    </row>
    <row r="240" spans="1:12" ht="15.75" thickBot="1" x14ac:dyDescent="0.3">
      <c r="A240" t="str">
        <f t="shared" si="3"/>
        <v/>
      </c>
      <c r="B240" t="s">
        <v>273</v>
      </c>
      <c r="D240" t="s">
        <v>273</v>
      </c>
      <c r="E240">
        <v>0.74909999999999999</v>
      </c>
      <c r="F240">
        <v>75</v>
      </c>
      <c r="H240" s="428"/>
      <c r="I240" s="218">
        <v>118</v>
      </c>
      <c r="K240" t="s">
        <v>274</v>
      </c>
      <c r="L240">
        <v>0.52610000000000001</v>
      </c>
    </row>
    <row r="241" spans="1:12" x14ac:dyDescent="0.25">
      <c r="A241" t="str">
        <f t="shared" si="3"/>
        <v/>
      </c>
      <c r="B241" t="s">
        <v>274</v>
      </c>
      <c r="D241" t="s">
        <v>274</v>
      </c>
      <c r="E241">
        <v>0.52610000000000001</v>
      </c>
      <c r="F241">
        <v>155</v>
      </c>
      <c r="H241" s="13" t="s">
        <v>65</v>
      </c>
      <c r="I241" s="217">
        <v>0.61929999999999996</v>
      </c>
      <c r="K241" t="s">
        <v>275</v>
      </c>
      <c r="L241">
        <v>0.41770000000000002</v>
      </c>
    </row>
    <row r="242" spans="1:12" ht="15.75" thickBot="1" x14ac:dyDescent="0.3">
      <c r="A242" t="str">
        <f t="shared" si="3"/>
        <v/>
      </c>
      <c r="B242" t="s">
        <v>275</v>
      </c>
      <c r="D242" t="s">
        <v>275</v>
      </c>
      <c r="E242">
        <v>0.41770000000000002</v>
      </c>
      <c r="F242">
        <v>194</v>
      </c>
      <c r="H242" s="14" t="s">
        <v>422</v>
      </c>
      <c r="I242" s="218">
        <v>119</v>
      </c>
      <c r="K242" t="s">
        <v>276</v>
      </c>
      <c r="L242">
        <v>0.66180000000000005</v>
      </c>
    </row>
    <row r="243" spans="1:12" x14ac:dyDescent="0.25">
      <c r="A243" t="str">
        <f t="shared" si="3"/>
        <v/>
      </c>
      <c r="B243" t="s">
        <v>276</v>
      </c>
      <c r="D243" t="s">
        <v>276</v>
      </c>
      <c r="E243">
        <v>0.66180000000000005</v>
      </c>
      <c r="F243">
        <v>102</v>
      </c>
      <c r="H243" s="427" t="s">
        <v>102</v>
      </c>
      <c r="I243" s="217">
        <v>0.61829999999999996</v>
      </c>
      <c r="K243" t="s">
        <v>277</v>
      </c>
      <c r="L243">
        <v>0.28050000000000003</v>
      </c>
    </row>
    <row r="244" spans="1:12" ht="15.75" thickBot="1" x14ac:dyDescent="0.3">
      <c r="A244" t="str">
        <f t="shared" si="3"/>
        <v/>
      </c>
      <c r="B244" t="s">
        <v>277</v>
      </c>
      <c r="D244" t="s">
        <v>277</v>
      </c>
      <c r="E244">
        <v>0.28050000000000003</v>
      </c>
      <c r="F244">
        <v>254</v>
      </c>
      <c r="H244" s="428"/>
      <c r="I244" s="218">
        <v>120</v>
      </c>
      <c r="K244" t="s">
        <v>278</v>
      </c>
      <c r="L244">
        <v>0.30620000000000003</v>
      </c>
    </row>
    <row r="245" spans="1:12" x14ac:dyDescent="0.25">
      <c r="A245" t="str">
        <f t="shared" si="3"/>
        <v/>
      </c>
      <c r="B245" t="s">
        <v>278</v>
      </c>
      <c r="D245" t="s">
        <v>278</v>
      </c>
      <c r="E245">
        <v>0.30620000000000003</v>
      </c>
      <c r="F245">
        <v>243</v>
      </c>
      <c r="H245" s="427" t="s">
        <v>351</v>
      </c>
      <c r="I245" s="217">
        <v>0.61599999999999999</v>
      </c>
      <c r="K245" t="s">
        <v>279</v>
      </c>
      <c r="L245">
        <v>0.34870000000000001</v>
      </c>
    </row>
    <row r="246" spans="1:12" ht="15.75" thickBot="1" x14ac:dyDescent="0.3">
      <c r="A246" t="str">
        <f t="shared" si="3"/>
        <v/>
      </c>
      <c r="B246" t="s">
        <v>279</v>
      </c>
      <c r="D246" t="s">
        <v>279</v>
      </c>
      <c r="E246">
        <v>0.34870000000000001</v>
      </c>
      <c r="F246">
        <v>231</v>
      </c>
      <c r="H246" s="428"/>
      <c r="I246" s="218">
        <v>121</v>
      </c>
      <c r="K246" t="s">
        <v>280</v>
      </c>
      <c r="L246">
        <v>0.28060000000000002</v>
      </c>
    </row>
    <row r="247" spans="1:12" x14ac:dyDescent="0.25">
      <c r="A247" t="str">
        <f t="shared" si="3"/>
        <v/>
      </c>
      <c r="B247" t="s">
        <v>280</v>
      </c>
      <c r="D247" t="s">
        <v>280</v>
      </c>
      <c r="E247">
        <v>0.28060000000000002</v>
      </c>
      <c r="F247">
        <v>253</v>
      </c>
      <c r="H247" s="427" t="s">
        <v>248</v>
      </c>
      <c r="I247" s="217">
        <v>0.60819999999999996</v>
      </c>
      <c r="K247" t="s">
        <v>281</v>
      </c>
      <c r="L247">
        <v>0.96389999999999998</v>
      </c>
    </row>
    <row r="248" spans="1:12" ht="15.75" thickBot="1" x14ac:dyDescent="0.3">
      <c r="A248" t="str">
        <f t="shared" si="3"/>
        <v/>
      </c>
      <c r="B248" t="s">
        <v>281</v>
      </c>
      <c r="D248" t="s">
        <v>281</v>
      </c>
      <c r="E248">
        <v>0.96389999999999998</v>
      </c>
      <c r="F248">
        <v>4</v>
      </c>
      <c r="H248" s="428"/>
      <c r="I248" s="218">
        <v>122</v>
      </c>
      <c r="K248" t="s">
        <v>282</v>
      </c>
      <c r="L248">
        <v>0.82440000000000002</v>
      </c>
    </row>
    <row r="249" spans="1:12" x14ac:dyDescent="0.25">
      <c r="A249" t="str">
        <f t="shared" si="3"/>
        <v/>
      </c>
      <c r="B249" t="s">
        <v>282</v>
      </c>
      <c r="D249" t="s">
        <v>282</v>
      </c>
      <c r="E249">
        <v>0.82440000000000002</v>
      </c>
      <c r="F249">
        <v>47</v>
      </c>
      <c r="H249" s="427" t="s">
        <v>299</v>
      </c>
      <c r="I249" s="217">
        <v>0.60809999999999997</v>
      </c>
      <c r="K249" t="s">
        <v>283</v>
      </c>
      <c r="L249">
        <v>0.16889999999999999</v>
      </c>
    </row>
    <row r="250" spans="1:12" ht="15.75" thickBot="1" x14ac:dyDescent="0.3">
      <c r="A250" t="str">
        <f t="shared" si="3"/>
        <v/>
      </c>
      <c r="B250" t="s">
        <v>283</v>
      </c>
      <c r="D250" t="s">
        <v>283</v>
      </c>
      <c r="E250">
        <v>0.16889999999999999</v>
      </c>
      <c r="F250">
        <v>306</v>
      </c>
      <c r="H250" s="428"/>
      <c r="I250" s="218">
        <v>123</v>
      </c>
      <c r="K250" t="s">
        <v>284</v>
      </c>
      <c r="L250">
        <v>0.5363</v>
      </c>
    </row>
    <row r="251" spans="1:12" x14ac:dyDescent="0.25">
      <c r="A251" t="str">
        <f t="shared" si="3"/>
        <v/>
      </c>
      <c r="B251" t="s">
        <v>284</v>
      </c>
      <c r="D251" t="s">
        <v>284</v>
      </c>
      <c r="E251">
        <v>0.5363</v>
      </c>
      <c r="F251">
        <v>148</v>
      </c>
      <c r="H251" s="427" t="s">
        <v>193</v>
      </c>
      <c r="I251" s="217">
        <v>0.60799999999999998</v>
      </c>
      <c r="K251" t="s">
        <v>285</v>
      </c>
      <c r="L251">
        <v>0.37419999999999998</v>
      </c>
    </row>
    <row r="252" spans="1:12" ht="15.75" thickBot="1" x14ac:dyDescent="0.3">
      <c r="A252" t="str">
        <f t="shared" si="3"/>
        <v/>
      </c>
      <c r="B252" t="s">
        <v>285</v>
      </c>
      <c r="D252" t="s">
        <v>285</v>
      </c>
      <c r="E252">
        <v>0.37419999999999998</v>
      </c>
      <c r="F252">
        <v>217</v>
      </c>
      <c r="H252" s="428"/>
      <c r="I252" s="218">
        <v>124</v>
      </c>
      <c r="K252" t="s">
        <v>286</v>
      </c>
      <c r="L252">
        <v>0.74099999999999999</v>
      </c>
    </row>
    <row r="253" spans="1:12" x14ac:dyDescent="0.25">
      <c r="A253" t="str">
        <f t="shared" si="3"/>
        <v/>
      </c>
      <c r="B253" t="s">
        <v>286</v>
      </c>
      <c r="D253" t="s">
        <v>286</v>
      </c>
      <c r="E253">
        <v>0.74099999999999999</v>
      </c>
      <c r="F253">
        <v>77</v>
      </c>
      <c r="H253" s="13" t="s">
        <v>122</v>
      </c>
      <c r="I253" s="217">
        <v>0.60389999999999999</v>
      </c>
      <c r="K253" t="s">
        <v>287</v>
      </c>
      <c r="L253">
        <v>0.63039999999999996</v>
      </c>
    </row>
    <row r="254" spans="1:12" ht="15.75" thickBot="1" x14ac:dyDescent="0.3">
      <c r="A254" t="str">
        <f t="shared" si="3"/>
        <v/>
      </c>
      <c r="B254" t="s">
        <v>287</v>
      </c>
      <c r="D254" t="s">
        <v>287</v>
      </c>
      <c r="E254">
        <v>0.63039999999999996</v>
      </c>
      <c r="F254">
        <v>112</v>
      </c>
      <c r="H254" s="14" t="s">
        <v>424</v>
      </c>
      <c r="I254" s="218">
        <v>125</v>
      </c>
      <c r="K254" t="s">
        <v>288</v>
      </c>
      <c r="L254">
        <v>0.42720000000000002</v>
      </c>
    </row>
    <row r="255" spans="1:12" ht="15.75" thickBot="1" x14ac:dyDescent="0.3">
      <c r="A255" t="str">
        <f t="shared" si="3"/>
        <v/>
      </c>
      <c r="B255" t="s">
        <v>288</v>
      </c>
      <c r="D255" t="s">
        <v>288</v>
      </c>
      <c r="E255">
        <v>0.42720000000000002</v>
      </c>
      <c r="F255">
        <v>191</v>
      </c>
      <c r="H255" s="63" t="s">
        <v>23</v>
      </c>
      <c r="I255" s="64" t="s">
        <v>407</v>
      </c>
      <c r="K255" t="s">
        <v>289</v>
      </c>
      <c r="L255">
        <v>0.71940000000000004</v>
      </c>
    </row>
    <row r="256" spans="1:12" x14ac:dyDescent="0.25">
      <c r="A256" t="str">
        <f t="shared" si="3"/>
        <v/>
      </c>
      <c r="B256" t="s">
        <v>289</v>
      </c>
      <c r="D256" t="s">
        <v>289</v>
      </c>
      <c r="E256">
        <v>0.71940000000000004</v>
      </c>
      <c r="F256">
        <v>88</v>
      </c>
      <c r="H256" s="427" t="s">
        <v>356</v>
      </c>
      <c r="I256" s="217">
        <v>0.6008</v>
      </c>
      <c r="K256" t="s">
        <v>290</v>
      </c>
      <c r="L256">
        <v>0.38529999999999998</v>
      </c>
    </row>
    <row r="257" spans="1:12" ht="15.75" thickBot="1" x14ac:dyDescent="0.3">
      <c r="A257" t="str">
        <f t="shared" si="3"/>
        <v/>
      </c>
      <c r="B257" t="s">
        <v>290</v>
      </c>
      <c r="D257" t="s">
        <v>290</v>
      </c>
      <c r="E257">
        <v>0.38529999999999998</v>
      </c>
      <c r="F257">
        <v>212</v>
      </c>
      <c r="H257" s="428"/>
      <c r="I257" s="218">
        <v>126</v>
      </c>
      <c r="K257" t="s">
        <v>291</v>
      </c>
      <c r="L257">
        <v>0.20619999999999999</v>
      </c>
    </row>
    <row r="258" spans="1:12" x14ac:dyDescent="0.25">
      <c r="A258" t="str">
        <f t="shared" si="3"/>
        <v/>
      </c>
      <c r="B258" t="s">
        <v>291</v>
      </c>
      <c r="D258" t="s">
        <v>291</v>
      </c>
      <c r="E258">
        <v>0.20619999999999999</v>
      </c>
      <c r="F258">
        <v>293</v>
      </c>
      <c r="H258" s="427" t="s">
        <v>135</v>
      </c>
      <c r="I258" s="217">
        <v>0.5907</v>
      </c>
      <c r="K258" t="s">
        <v>292</v>
      </c>
      <c r="L258">
        <v>0.87329999999999997</v>
      </c>
    </row>
    <row r="259" spans="1:12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0.87329999999999997</v>
      </c>
      <c r="F259">
        <v>33</v>
      </c>
      <c r="H259" s="428"/>
      <c r="I259" s="218">
        <v>127</v>
      </c>
      <c r="K259" t="s">
        <v>293</v>
      </c>
      <c r="L259">
        <v>0.55830000000000002</v>
      </c>
    </row>
    <row r="260" spans="1:12" x14ac:dyDescent="0.25">
      <c r="A260" t="str">
        <f t="shared" si="4"/>
        <v/>
      </c>
      <c r="B260" t="s">
        <v>293</v>
      </c>
      <c r="D260" t="s">
        <v>293</v>
      </c>
      <c r="E260">
        <v>0.55830000000000002</v>
      </c>
      <c r="F260">
        <v>138</v>
      </c>
      <c r="H260" s="427" t="s">
        <v>145</v>
      </c>
      <c r="I260" s="217">
        <v>0.58589999999999998</v>
      </c>
      <c r="K260" t="s">
        <v>294</v>
      </c>
      <c r="L260">
        <v>9.0200000000000002E-2</v>
      </c>
    </row>
    <row r="261" spans="1:12" ht="15.75" thickBot="1" x14ac:dyDescent="0.3">
      <c r="A261" t="str">
        <f t="shared" si="4"/>
        <v/>
      </c>
      <c r="B261" t="s">
        <v>294</v>
      </c>
      <c r="D261" t="s">
        <v>294</v>
      </c>
      <c r="E261">
        <v>9.0200000000000002E-2</v>
      </c>
      <c r="F261">
        <v>330</v>
      </c>
      <c r="H261" s="428"/>
      <c r="I261" s="218">
        <v>128</v>
      </c>
      <c r="K261" t="s">
        <v>295</v>
      </c>
      <c r="L261">
        <v>0.96050000000000002</v>
      </c>
    </row>
    <row r="262" spans="1:12" x14ac:dyDescent="0.25">
      <c r="A262" t="str">
        <f t="shared" si="4"/>
        <v/>
      </c>
      <c r="B262" s="422" t="s">
        <v>295</v>
      </c>
      <c r="D262" t="s">
        <v>295</v>
      </c>
      <c r="E262">
        <v>0.96050000000000002</v>
      </c>
      <c r="F262">
        <v>6</v>
      </c>
      <c r="H262" s="427" t="s">
        <v>124</v>
      </c>
      <c r="I262" s="217">
        <v>0.58330000000000004</v>
      </c>
      <c r="K262" t="s">
        <v>296</v>
      </c>
      <c r="L262">
        <v>0.22389999999999999</v>
      </c>
    </row>
    <row r="263" spans="1:12" ht="15.75" thickBot="1" x14ac:dyDescent="0.3">
      <c r="A263" t="str">
        <f t="shared" si="4"/>
        <v/>
      </c>
      <c r="B263" t="s">
        <v>296</v>
      </c>
      <c r="D263" t="s">
        <v>296</v>
      </c>
      <c r="E263">
        <v>0.22389999999999999</v>
      </c>
      <c r="F263">
        <v>285</v>
      </c>
      <c r="H263" s="428"/>
      <c r="I263" s="218">
        <v>129</v>
      </c>
      <c r="K263" t="s">
        <v>297</v>
      </c>
      <c r="L263">
        <v>0.80900000000000005</v>
      </c>
    </row>
    <row r="264" spans="1:12" x14ac:dyDescent="0.25">
      <c r="A264" t="str">
        <f t="shared" si="4"/>
        <v/>
      </c>
      <c r="B264" s="420" t="s">
        <v>297</v>
      </c>
      <c r="D264" t="s">
        <v>297</v>
      </c>
      <c r="E264">
        <v>0.80900000000000005</v>
      </c>
      <c r="F264">
        <v>52</v>
      </c>
      <c r="H264" s="13" t="s">
        <v>233</v>
      </c>
      <c r="I264" s="217">
        <v>0.57999999999999996</v>
      </c>
      <c r="K264" t="s">
        <v>298</v>
      </c>
      <c r="L264">
        <v>0.1016</v>
      </c>
    </row>
    <row r="265" spans="1:12" ht="15.75" thickBot="1" x14ac:dyDescent="0.3">
      <c r="A265" t="str">
        <f t="shared" si="4"/>
        <v/>
      </c>
      <c r="B265" t="s">
        <v>298</v>
      </c>
      <c r="D265" t="s">
        <v>298</v>
      </c>
      <c r="E265">
        <v>0.1016</v>
      </c>
      <c r="F265">
        <v>326</v>
      </c>
      <c r="H265" s="14" t="s">
        <v>426</v>
      </c>
      <c r="I265" s="218">
        <v>130</v>
      </c>
      <c r="K265" t="s">
        <v>299</v>
      </c>
      <c r="L265">
        <v>0.60809999999999997</v>
      </c>
    </row>
    <row r="266" spans="1:12" x14ac:dyDescent="0.25">
      <c r="A266" t="str">
        <f t="shared" si="4"/>
        <v/>
      </c>
      <c r="B266" t="s">
        <v>299</v>
      </c>
      <c r="D266" t="s">
        <v>299</v>
      </c>
      <c r="E266">
        <v>0.60809999999999997</v>
      </c>
      <c r="F266">
        <v>123</v>
      </c>
      <c r="H266" s="427" t="s">
        <v>142</v>
      </c>
      <c r="I266" s="217">
        <v>0.57740000000000002</v>
      </c>
      <c r="K266" t="s">
        <v>300</v>
      </c>
      <c r="L266">
        <v>0.49609999999999999</v>
      </c>
    </row>
    <row r="267" spans="1:12" ht="15.75" thickBot="1" x14ac:dyDescent="0.3">
      <c r="A267" t="str">
        <f t="shared" si="4"/>
        <v/>
      </c>
      <c r="B267" t="s">
        <v>300</v>
      </c>
      <c r="D267" t="s">
        <v>300</v>
      </c>
      <c r="E267">
        <v>0.49609999999999999</v>
      </c>
      <c r="F267">
        <v>165</v>
      </c>
      <c r="H267" s="428"/>
      <c r="I267" s="218">
        <v>131</v>
      </c>
      <c r="K267" t="s">
        <v>301</v>
      </c>
      <c r="L267">
        <v>8.9300000000000004E-2</v>
      </c>
    </row>
    <row r="268" spans="1:12" x14ac:dyDescent="0.25">
      <c r="A268" t="str">
        <f t="shared" si="4"/>
        <v/>
      </c>
      <c r="B268" t="s">
        <v>301</v>
      </c>
      <c r="D268" t="s">
        <v>301</v>
      </c>
      <c r="E268">
        <v>8.9300000000000004E-2</v>
      </c>
      <c r="F268">
        <v>332</v>
      </c>
      <c r="H268" s="427" t="s">
        <v>318</v>
      </c>
      <c r="I268" s="217">
        <v>0.57469999999999999</v>
      </c>
      <c r="K268" t="s">
        <v>302</v>
      </c>
      <c r="L268">
        <v>0.2288</v>
      </c>
    </row>
    <row r="269" spans="1:12" ht="15.75" thickBot="1" x14ac:dyDescent="0.3">
      <c r="A269" t="str">
        <f t="shared" si="4"/>
        <v/>
      </c>
      <c r="B269" t="s">
        <v>302</v>
      </c>
      <c r="D269" t="s">
        <v>302</v>
      </c>
      <c r="E269">
        <v>0.2288</v>
      </c>
      <c r="F269">
        <v>280</v>
      </c>
      <c r="H269" s="428"/>
      <c r="I269" s="218">
        <v>132</v>
      </c>
      <c r="K269" t="s">
        <v>303</v>
      </c>
      <c r="L269">
        <v>0.26400000000000001</v>
      </c>
    </row>
    <row r="270" spans="1:12" x14ac:dyDescent="0.25">
      <c r="A270" t="str">
        <f t="shared" si="4"/>
        <v/>
      </c>
      <c r="B270" t="s">
        <v>303</v>
      </c>
      <c r="D270" t="s">
        <v>303</v>
      </c>
      <c r="E270">
        <v>0.26400000000000001</v>
      </c>
      <c r="F270">
        <v>262</v>
      </c>
      <c r="H270" s="427" t="s">
        <v>346</v>
      </c>
      <c r="I270" s="217">
        <v>0.57210000000000005</v>
      </c>
      <c r="K270" t="s">
        <v>304</v>
      </c>
      <c r="L270">
        <v>7.9399999999999998E-2</v>
      </c>
    </row>
    <row r="271" spans="1:12" ht="15.75" thickBot="1" x14ac:dyDescent="0.3">
      <c r="A271" t="str">
        <f t="shared" si="4"/>
        <v/>
      </c>
      <c r="B271" t="s">
        <v>304</v>
      </c>
      <c r="D271" t="s">
        <v>304</v>
      </c>
      <c r="E271">
        <v>7.9399999999999998E-2</v>
      </c>
      <c r="F271">
        <v>336</v>
      </c>
      <c r="H271" s="428"/>
      <c r="I271" s="218">
        <v>133</v>
      </c>
      <c r="K271" t="s">
        <v>305</v>
      </c>
      <c r="L271">
        <v>0.51070000000000004</v>
      </c>
    </row>
    <row r="272" spans="1:12" x14ac:dyDescent="0.25">
      <c r="A272" t="str">
        <f t="shared" si="4"/>
        <v/>
      </c>
      <c r="B272" t="s">
        <v>305</v>
      </c>
      <c r="D272" t="s">
        <v>305</v>
      </c>
      <c r="E272">
        <v>0.51070000000000004</v>
      </c>
      <c r="F272">
        <v>161</v>
      </c>
      <c r="H272" s="427" t="s">
        <v>129</v>
      </c>
      <c r="I272" s="217">
        <v>0.56969999999999998</v>
      </c>
      <c r="K272" t="s">
        <v>306</v>
      </c>
      <c r="L272">
        <v>0.2419</v>
      </c>
    </row>
    <row r="273" spans="1:12" ht="15.75" thickBot="1" x14ac:dyDescent="0.3">
      <c r="A273" t="str">
        <f t="shared" si="4"/>
        <v/>
      </c>
      <c r="B273" t="s">
        <v>306</v>
      </c>
      <c r="D273" t="s">
        <v>306</v>
      </c>
      <c r="E273">
        <v>0.2419</v>
      </c>
      <c r="F273">
        <v>271</v>
      </c>
      <c r="H273" s="428"/>
      <c r="I273" s="218">
        <v>134</v>
      </c>
      <c r="K273" t="s">
        <v>307</v>
      </c>
      <c r="L273">
        <v>9.1999999999999998E-2</v>
      </c>
    </row>
    <row r="274" spans="1:12" x14ac:dyDescent="0.25">
      <c r="A274" t="str">
        <f t="shared" si="4"/>
        <v/>
      </c>
      <c r="B274" t="s">
        <v>307</v>
      </c>
      <c r="D274" t="s">
        <v>307</v>
      </c>
      <c r="E274">
        <v>9.1999999999999998E-2</v>
      </c>
      <c r="F274">
        <v>329</v>
      </c>
      <c r="H274" s="427" t="s">
        <v>183</v>
      </c>
      <c r="I274" s="217">
        <v>0.56310000000000004</v>
      </c>
      <c r="K274" t="s">
        <v>308</v>
      </c>
      <c r="L274">
        <v>0.69430000000000003</v>
      </c>
    </row>
    <row r="275" spans="1:12" ht="15.75" thickBot="1" x14ac:dyDescent="0.3">
      <c r="A275" t="str">
        <f t="shared" si="4"/>
        <v/>
      </c>
      <c r="B275" t="s">
        <v>308</v>
      </c>
      <c r="D275" t="s">
        <v>308</v>
      </c>
      <c r="E275">
        <v>0.69430000000000003</v>
      </c>
      <c r="F275">
        <v>95</v>
      </c>
      <c r="H275" s="428"/>
      <c r="I275" s="218">
        <v>135</v>
      </c>
      <c r="K275" t="s">
        <v>309</v>
      </c>
      <c r="L275">
        <v>5.7500000000000002E-2</v>
      </c>
    </row>
    <row r="276" spans="1:12" x14ac:dyDescent="0.25">
      <c r="A276" t="str">
        <f t="shared" si="4"/>
        <v/>
      </c>
      <c r="B276" t="s">
        <v>309</v>
      </c>
      <c r="D276" t="s">
        <v>309</v>
      </c>
      <c r="E276">
        <v>5.7500000000000002E-2</v>
      </c>
      <c r="F276">
        <v>342</v>
      </c>
      <c r="H276" s="13" t="s">
        <v>244</v>
      </c>
      <c r="I276" s="217">
        <v>0.56259999999999999</v>
      </c>
      <c r="K276" t="s">
        <v>310</v>
      </c>
      <c r="L276">
        <v>0.35370000000000001</v>
      </c>
    </row>
    <row r="277" spans="1:12" ht="15.75" thickBot="1" x14ac:dyDescent="0.3">
      <c r="A277" t="str">
        <f t="shared" si="4"/>
        <v/>
      </c>
      <c r="B277" t="s">
        <v>310</v>
      </c>
      <c r="D277" t="s">
        <v>310</v>
      </c>
      <c r="E277">
        <v>0.35370000000000001</v>
      </c>
      <c r="F277">
        <v>229</v>
      </c>
      <c r="H277" s="14" t="s">
        <v>427</v>
      </c>
      <c r="I277" s="218">
        <v>136</v>
      </c>
      <c r="K277" t="s">
        <v>311</v>
      </c>
      <c r="L277">
        <v>0.55669999999999997</v>
      </c>
    </row>
    <row r="278" spans="1:12" x14ac:dyDescent="0.25">
      <c r="A278" t="str">
        <f t="shared" si="4"/>
        <v/>
      </c>
      <c r="B278" t="s">
        <v>311</v>
      </c>
      <c r="D278" t="s">
        <v>311</v>
      </c>
      <c r="E278">
        <v>0.55669999999999997</v>
      </c>
      <c r="F278">
        <v>140</v>
      </c>
      <c r="H278" s="427" t="s">
        <v>312</v>
      </c>
      <c r="I278" s="217">
        <v>0.56100000000000005</v>
      </c>
      <c r="K278" t="s">
        <v>312</v>
      </c>
      <c r="L278">
        <v>0.56100000000000005</v>
      </c>
    </row>
    <row r="279" spans="1:12" ht="15.75" thickBot="1" x14ac:dyDescent="0.3">
      <c r="A279" t="str">
        <f t="shared" si="4"/>
        <v/>
      </c>
      <c r="B279" t="s">
        <v>312</v>
      </c>
      <c r="D279" t="s">
        <v>312</v>
      </c>
      <c r="E279">
        <v>0.56100000000000005</v>
      </c>
      <c r="F279">
        <v>137</v>
      </c>
      <c r="H279" s="428"/>
      <c r="I279" s="218">
        <v>137</v>
      </c>
      <c r="K279" t="s">
        <v>313</v>
      </c>
      <c r="L279">
        <v>0.27950000000000003</v>
      </c>
    </row>
    <row r="280" spans="1:12" x14ac:dyDescent="0.25">
      <c r="A280" t="str">
        <f t="shared" si="4"/>
        <v/>
      </c>
      <c r="B280" t="s">
        <v>313</v>
      </c>
      <c r="D280" t="s">
        <v>313</v>
      </c>
      <c r="E280">
        <v>0.27950000000000003</v>
      </c>
      <c r="F280">
        <v>255</v>
      </c>
      <c r="H280" s="427" t="s">
        <v>293</v>
      </c>
      <c r="I280" s="217">
        <v>0.55830000000000002</v>
      </c>
      <c r="K280" t="s">
        <v>314</v>
      </c>
      <c r="L280">
        <v>0.24729999999999999</v>
      </c>
    </row>
    <row r="281" spans="1:12" ht="15.75" thickBot="1" x14ac:dyDescent="0.3">
      <c r="A281" t="str">
        <f t="shared" si="4"/>
        <v/>
      </c>
      <c r="B281" t="s">
        <v>314</v>
      </c>
      <c r="D281" t="s">
        <v>314</v>
      </c>
      <c r="E281">
        <v>0.24729999999999999</v>
      </c>
      <c r="F281">
        <v>270</v>
      </c>
      <c r="H281" s="428"/>
      <c r="I281" s="218">
        <v>138</v>
      </c>
      <c r="K281" t="s">
        <v>315</v>
      </c>
      <c r="L281">
        <v>0.38819999999999999</v>
      </c>
    </row>
    <row r="282" spans="1:12" x14ac:dyDescent="0.25">
      <c r="A282" t="str">
        <f t="shared" si="4"/>
        <v/>
      </c>
      <c r="B282" t="s">
        <v>315</v>
      </c>
      <c r="D282" t="s">
        <v>315</v>
      </c>
      <c r="E282">
        <v>0.38819999999999999</v>
      </c>
      <c r="F282">
        <v>211</v>
      </c>
      <c r="H282" s="427" t="s">
        <v>75</v>
      </c>
      <c r="I282" s="217">
        <v>0.55700000000000005</v>
      </c>
      <c r="K282" t="s">
        <v>316</v>
      </c>
      <c r="L282">
        <v>0.71789999999999998</v>
      </c>
    </row>
    <row r="283" spans="1:12" ht="15.75" thickBot="1" x14ac:dyDescent="0.3">
      <c r="A283" t="str">
        <f t="shared" si="4"/>
        <v/>
      </c>
      <c r="B283" t="s">
        <v>316</v>
      </c>
      <c r="D283" t="s">
        <v>316</v>
      </c>
      <c r="E283">
        <v>0.71789999999999998</v>
      </c>
      <c r="F283">
        <v>89</v>
      </c>
      <c r="H283" s="428"/>
      <c r="I283" s="218">
        <v>139</v>
      </c>
      <c r="K283" t="s">
        <v>317</v>
      </c>
      <c r="L283">
        <v>0.81669999999999998</v>
      </c>
    </row>
    <row r="284" spans="1:12" x14ac:dyDescent="0.25">
      <c r="A284" t="str">
        <f t="shared" si="4"/>
        <v/>
      </c>
      <c r="B284" t="s">
        <v>317</v>
      </c>
      <c r="D284" t="s">
        <v>317</v>
      </c>
      <c r="E284">
        <v>0.81669999999999998</v>
      </c>
      <c r="F284">
        <v>48</v>
      </c>
      <c r="H284" s="427" t="s">
        <v>311</v>
      </c>
      <c r="I284" s="217">
        <v>0.55669999999999997</v>
      </c>
      <c r="K284" t="s">
        <v>318</v>
      </c>
      <c r="L284">
        <v>0.57469999999999999</v>
      </c>
    </row>
    <row r="285" spans="1:12" ht="15.75" thickBot="1" x14ac:dyDescent="0.3">
      <c r="A285" t="str">
        <f t="shared" si="4"/>
        <v/>
      </c>
      <c r="B285" t="s">
        <v>318</v>
      </c>
      <c r="D285" t="s">
        <v>318</v>
      </c>
      <c r="E285">
        <v>0.57469999999999999</v>
      </c>
      <c r="F285">
        <v>132</v>
      </c>
      <c r="H285" s="428"/>
      <c r="I285" s="218">
        <v>140</v>
      </c>
      <c r="K285" t="s">
        <v>319</v>
      </c>
      <c r="L285">
        <v>0.63619999999999999</v>
      </c>
    </row>
    <row r="286" spans="1:12" x14ac:dyDescent="0.25">
      <c r="A286" t="str">
        <f t="shared" si="4"/>
        <v/>
      </c>
      <c r="B286" t="s">
        <v>319</v>
      </c>
      <c r="D286" t="s">
        <v>319</v>
      </c>
      <c r="E286">
        <v>0.63619999999999999</v>
      </c>
      <c r="F286">
        <v>111</v>
      </c>
      <c r="H286" s="13" t="s">
        <v>217</v>
      </c>
      <c r="I286" s="217">
        <v>0.55249999999999999</v>
      </c>
      <c r="K286" t="s">
        <v>320</v>
      </c>
      <c r="L286">
        <v>0.3553</v>
      </c>
    </row>
    <row r="287" spans="1:12" ht="15.75" thickBot="1" x14ac:dyDescent="0.3">
      <c r="A287" t="str">
        <f t="shared" si="4"/>
        <v/>
      </c>
      <c r="B287" t="s">
        <v>320</v>
      </c>
      <c r="D287" t="s">
        <v>320</v>
      </c>
      <c r="E287">
        <v>0.3553</v>
      </c>
      <c r="F287">
        <v>227</v>
      </c>
      <c r="H287" s="14" t="s">
        <v>425</v>
      </c>
      <c r="I287" s="218">
        <v>141</v>
      </c>
      <c r="K287" t="s">
        <v>321</v>
      </c>
      <c r="L287">
        <v>0.53069999999999995</v>
      </c>
    </row>
    <row r="288" spans="1:12" x14ac:dyDescent="0.25">
      <c r="A288" t="str">
        <f t="shared" si="4"/>
        <v/>
      </c>
      <c r="B288" t="s">
        <v>321</v>
      </c>
      <c r="D288" t="s">
        <v>321</v>
      </c>
      <c r="E288">
        <v>0.53069999999999995</v>
      </c>
      <c r="F288">
        <v>151</v>
      </c>
      <c r="H288" s="427" t="s">
        <v>205</v>
      </c>
      <c r="I288" s="217">
        <v>0.54969999999999997</v>
      </c>
      <c r="K288" t="s">
        <v>322</v>
      </c>
      <c r="L288">
        <v>0.53669999999999995</v>
      </c>
    </row>
    <row r="289" spans="1:12" ht="15.75" thickBot="1" x14ac:dyDescent="0.3">
      <c r="A289" t="str">
        <f t="shared" si="4"/>
        <v/>
      </c>
      <c r="B289" t="s">
        <v>322</v>
      </c>
      <c r="D289" t="s">
        <v>322</v>
      </c>
      <c r="E289">
        <v>0.53669999999999995</v>
      </c>
      <c r="F289">
        <v>147</v>
      </c>
      <c r="H289" s="428"/>
      <c r="I289" s="218">
        <v>142</v>
      </c>
      <c r="K289" t="s">
        <v>323</v>
      </c>
      <c r="L289">
        <v>0.71089999999999998</v>
      </c>
    </row>
    <row r="290" spans="1:12" x14ac:dyDescent="0.25">
      <c r="A290" t="str">
        <f t="shared" si="4"/>
        <v/>
      </c>
      <c r="B290" t="s">
        <v>323</v>
      </c>
      <c r="D290" t="s">
        <v>323</v>
      </c>
      <c r="E290">
        <v>0.71089999999999998</v>
      </c>
      <c r="F290">
        <v>92</v>
      </c>
      <c r="H290" s="427" t="s">
        <v>384</v>
      </c>
      <c r="I290" s="217">
        <v>0.54930000000000001</v>
      </c>
      <c r="K290" t="s">
        <v>324</v>
      </c>
      <c r="L290">
        <v>0.81440000000000001</v>
      </c>
    </row>
    <row r="291" spans="1:12" ht="15.75" thickBot="1" x14ac:dyDescent="0.3">
      <c r="A291" t="str">
        <f t="shared" si="4"/>
        <v/>
      </c>
      <c r="B291" t="s">
        <v>324</v>
      </c>
      <c r="D291" t="s">
        <v>324</v>
      </c>
      <c r="E291">
        <v>0.81440000000000001</v>
      </c>
      <c r="F291">
        <v>49</v>
      </c>
      <c r="H291" s="428"/>
      <c r="I291" s="218">
        <v>143</v>
      </c>
      <c r="K291" t="s">
        <v>325</v>
      </c>
      <c r="L291">
        <v>0.52180000000000004</v>
      </c>
    </row>
    <row r="292" spans="1:12" x14ac:dyDescent="0.25">
      <c r="A292" t="str">
        <f t="shared" si="4"/>
        <v/>
      </c>
      <c r="B292" t="s">
        <v>325</v>
      </c>
      <c r="D292" t="s">
        <v>325</v>
      </c>
      <c r="E292">
        <v>0.52180000000000004</v>
      </c>
      <c r="F292">
        <v>157</v>
      </c>
      <c r="H292" s="427" t="s">
        <v>174</v>
      </c>
      <c r="I292" s="217">
        <v>0.54879999999999995</v>
      </c>
      <c r="K292" t="s">
        <v>326</v>
      </c>
      <c r="L292">
        <v>0.2419</v>
      </c>
    </row>
    <row r="293" spans="1:12" ht="15.75" thickBot="1" x14ac:dyDescent="0.3">
      <c r="A293" t="str">
        <f t="shared" si="4"/>
        <v/>
      </c>
      <c r="B293" t="s">
        <v>326</v>
      </c>
      <c r="D293" t="s">
        <v>326</v>
      </c>
      <c r="E293">
        <v>0.2419</v>
      </c>
      <c r="F293">
        <v>272</v>
      </c>
      <c r="H293" s="428"/>
      <c r="I293" s="218">
        <v>144</v>
      </c>
      <c r="K293" t="s">
        <v>327</v>
      </c>
      <c r="L293">
        <v>0.48899999999999999</v>
      </c>
    </row>
    <row r="294" spans="1:12" x14ac:dyDescent="0.25">
      <c r="A294" t="str">
        <f t="shared" si="4"/>
        <v/>
      </c>
      <c r="B294" t="s">
        <v>327</v>
      </c>
      <c r="D294" t="s">
        <v>327</v>
      </c>
      <c r="E294">
        <v>0.48899999999999999</v>
      </c>
      <c r="F294">
        <v>170</v>
      </c>
      <c r="H294" s="427" t="s">
        <v>234</v>
      </c>
      <c r="I294" s="217">
        <v>0.54569999999999996</v>
      </c>
      <c r="K294" t="s">
        <v>328</v>
      </c>
      <c r="L294">
        <v>0.73470000000000002</v>
      </c>
    </row>
    <row r="295" spans="1:12" ht="15.75" thickBot="1" x14ac:dyDescent="0.3">
      <c r="A295" t="str">
        <f t="shared" si="4"/>
        <v/>
      </c>
      <c r="B295" t="s">
        <v>328</v>
      </c>
      <c r="D295" t="s">
        <v>328</v>
      </c>
      <c r="E295">
        <v>0.73470000000000002</v>
      </c>
      <c r="F295">
        <v>84</v>
      </c>
      <c r="H295" s="428"/>
      <c r="I295" s="218">
        <v>145</v>
      </c>
      <c r="K295" t="s">
        <v>329</v>
      </c>
      <c r="L295">
        <v>0.23569999999999999</v>
      </c>
    </row>
    <row r="296" spans="1:12" x14ac:dyDescent="0.25">
      <c r="A296" t="str">
        <f t="shared" si="4"/>
        <v/>
      </c>
      <c r="B296" t="s">
        <v>329</v>
      </c>
      <c r="D296" t="s">
        <v>329</v>
      </c>
      <c r="E296">
        <v>0.23569999999999999</v>
      </c>
      <c r="F296">
        <v>278</v>
      </c>
      <c r="H296" s="427" t="s">
        <v>161</v>
      </c>
      <c r="I296" s="217">
        <v>0.54090000000000005</v>
      </c>
      <c r="K296" t="s">
        <v>330</v>
      </c>
      <c r="L296">
        <v>0.62590000000000001</v>
      </c>
    </row>
    <row r="297" spans="1:12" ht="15.75" thickBot="1" x14ac:dyDescent="0.3">
      <c r="A297" t="str">
        <f t="shared" si="4"/>
        <v/>
      </c>
      <c r="B297" t="s">
        <v>330</v>
      </c>
      <c r="D297" t="s">
        <v>330</v>
      </c>
      <c r="E297">
        <v>0.62590000000000001</v>
      </c>
      <c r="F297">
        <v>115</v>
      </c>
      <c r="H297" s="428"/>
      <c r="I297" s="218">
        <v>146</v>
      </c>
      <c r="K297" t="s">
        <v>331</v>
      </c>
      <c r="L297">
        <v>0.68479999999999996</v>
      </c>
    </row>
    <row r="298" spans="1:12" x14ac:dyDescent="0.25">
      <c r="A298" t="str">
        <f t="shared" si="4"/>
        <v/>
      </c>
      <c r="B298" t="s">
        <v>331</v>
      </c>
      <c r="D298" t="s">
        <v>331</v>
      </c>
      <c r="E298">
        <v>0.68479999999999996</v>
      </c>
      <c r="F298">
        <v>99</v>
      </c>
      <c r="H298" s="427" t="s">
        <v>322</v>
      </c>
      <c r="I298" s="217">
        <v>0.53669999999999995</v>
      </c>
      <c r="K298" t="s">
        <v>332</v>
      </c>
      <c r="L298">
        <v>0.70499999999999996</v>
      </c>
    </row>
    <row r="299" spans="1:12" ht="15.75" thickBot="1" x14ac:dyDescent="0.3">
      <c r="A299" t="str">
        <f t="shared" si="4"/>
        <v/>
      </c>
      <c r="B299" t="s">
        <v>332</v>
      </c>
      <c r="D299" t="s">
        <v>332</v>
      </c>
      <c r="E299">
        <v>0.70499999999999996</v>
      </c>
      <c r="F299">
        <v>94</v>
      </c>
      <c r="H299" s="428"/>
      <c r="I299" s="218">
        <v>147</v>
      </c>
      <c r="K299" t="s">
        <v>333</v>
      </c>
      <c r="L299">
        <v>0.48110000000000003</v>
      </c>
    </row>
    <row r="300" spans="1:12" x14ac:dyDescent="0.25">
      <c r="A300" t="str">
        <f t="shared" si="4"/>
        <v/>
      </c>
      <c r="B300" t="s">
        <v>333</v>
      </c>
      <c r="D300" t="s">
        <v>333</v>
      </c>
      <c r="E300">
        <v>0.48110000000000003</v>
      </c>
      <c r="F300">
        <v>173</v>
      </c>
      <c r="H300" s="427" t="s">
        <v>284</v>
      </c>
      <c r="I300" s="217">
        <v>0.5363</v>
      </c>
      <c r="K300" t="s">
        <v>334</v>
      </c>
      <c r="L300">
        <v>0.33460000000000001</v>
      </c>
    </row>
    <row r="301" spans="1:12" ht="15.75" thickBot="1" x14ac:dyDescent="0.3">
      <c r="A301" t="str">
        <f t="shared" si="4"/>
        <v/>
      </c>
      <c r="B301" t="s">
        <v>334</v>
      </c>
      <c r="D301" t="s">
        <v>334</v>
      </c>
      <c r="E301">
        <v>0.33460000000000001</v>
      </c>
      <c r="F301">
        <v>233</v>
      </c>
      <c r="H301" s="428"/>
      <c r="I301" s="218">
        <v>148</v>
      </c>
      <c r="K301" t="s">
        <v>335</v>
      </c>
      <c r="L301">
        <v>0.14710000000000001</v>
      </c>
    </row>
    <row r="302" spans="1:12" x14ac:dyDescent="0.25">
      <c r="A302" t="str">
        <f t="shared" si="4"/>
        <v/>
      </c>
      <c r="B302" t="s">
        <v>335</v>
      </c>
      <c r="D302" t="s">
        <v>335</v>
      </c>
      <c r="E302">
        <v>0.14710000000000001</v>
      </c>
      <c r="F302">
        <v>311</v>
      </c>
      <c r="H302" s="427" t="s">
        <v>130</v>
      </c>
      <c r="I302" s="217">
        <v>0.53369999999999995</v>
      </c>
      <c r="K302" t="s">
        <v>336</v>
      </c>
      <c r="L302">
        <v>0.25009999999999999</v>
      </c>
    </row>
    <row r="303" spans="1:12" ht="15.75" thickBot="1" x14ac:dyDescent="0.3">
      <c r="A303" t="str">
        <f t="shared" si="4"/>
        <v/>
      </c>
      <c r="B303" t="s">
        <v>336</v>
      </c>
      <c r="D303" t="s">
        <v>336</v>
      </c>
      <c r="E303">
        <v>0.25009999999999999</v>
      </c>
      <c r="F303">
        <v>268</v>
      </c>
      <c r="H303" s="428"/>
      <c r="I303" s="218">
        <v>149</v>
      </c>
      <c r="K303" t="s">
        <v>337</v>
      </c>
      <c r="L303">
        <v>0.52270000000000005</v>
      </c>
    </row>
    <row r="304" spans="1:12" x14ac:dyDescent="0.25">
      <c r="A304" t="str">
        <f t="shared" si="4"/>
        <v/>
      </c>
      <c r="B304" t="s">
        <v>337</v>
      </c>
      <c r="D304" t="s">
        <v>337</v>
      </c>
      <c r="E304">
        <v>0.52270000000000005</v>
      </c>
      <c r="F304">
        <v>156</v>
      </c>
      <c r="H304" s="427" t="s">
        <v>220</v>
      </c>
      <c r="I304" s="217">
        <v>0.53200000000000003</v>
      </c>
      <c r="K304" t="s">
        <v>338</v>
      </c>
      <c r="L304">
        <v>0.1825</v>
      </c>
    </row>
    <row r="305" spans="1:12" ht="15.75" thickBot="1" x14ac:dyDescent="0.3">
      <c r="A305" t="str">
        <f t="shared" si="4"/>
        <v/>
      </c>
      <c r="B305" t="s">
        <v>338</v>
      </c>
      <c r="D305" t="s">
        <v>338</v>
      </c>
      <c r="E305">
        <v>0.1825</v>
      </c>
      <c r="F305">
        <v>301</v>
      </c>
      <c r="H305" s="428"/>
      <c r="I305" s="218">
        <v>150</v>
      </c>
      <c r="K305" t="s">
        <v>339</v>
      </c>
      <c r="L305">
        <v>0.1462</v>
      </c>
    </row>
    <row r="306" spans="1:12" ht="15.75" thickBot="1" x14ac:dyDescent="0.3">
      <c r="A306" t="str">
        <f t="shared" si="4"/>
        <v/>
      </c>
      <c r="B306" t="s">
        <v>339</v>
      </c>
      <c r="D306" t="s">
        <v>339</v>
      </c>
      <c r="E306">
        <v>0.1462</v>
      </c>
      <c r="F306">
        <v>312</v>
      </c>
      <c r="H306" s="63" t="s">
        <v>23</v>
      </c>
      <c r="I306" s="64" t="s">
        <v>407</v>
      </c>
      <c r="K306" t="s">
        <v>340</v>
      </c>
      <c r="L306">
        <v>0.74339999999999995</v>
      </c>
    </row>
    <row r="307" spans="1:12" x14ac:dyDescent="0.25">
      <c r="A307" t="str">
        <f t="shared" si="4"/>
        <v/>
      </c>
      <c r="B307" t="s">
        <v>340</v>
      </c>
      <c r="D307" t="s">
        <v>340</v>
      </c>
      <c r="E307">
        <v>0.74339999999999995</v>
      </c>
      <c r="F307">
        <v>76</v>
      </c>
      <c r="H307" s="427" t="s">
        <v>321</v>
      </c>
      <c r="I307" s="217">
        <v>0.53069999999999995</v>
      </c>
      <c r="K307" t="s">
        <v>341</v>
      </c>
      <c r="L307">
        <v>0.92949999999999999</v>
      </c>
    </row>
    <row r="308" spans="1:12" ht="15.75" thickBot="1" x14ac:dyDescent="0.3">
      <c r="A308" t="str">
        <f t="shared" si="4"/>
        <v/>
      </c>
      <c r="B308" t="s">
        <v>341</v>
      </c>
      <c r="D308" t="s">
        <v>341</v>
      </c>
      <c r="E308">
        <v>0.92949999999999999</v>
      </c>
      <c r="F308">
        <v>17</v>
      </c>
      <c r="H308" s="428"/>
      <c r="I308" s="218">
        <v>151</v>
      </c>
      <c r="K308" t="s">
        <v>342</v>
      </c>
      <c r="L308">
        <v>0.17380000000000001</v>
      </c>
    </row>
    <row r="309" spans="1:12" x14ac:dyDescent="0.25">
      <c r="A309" t="str">
        <f t="shared" si="4"/>
        <v/>
      </c>
      <c r="B309" t="s">
        <v>342</v>
      </c>
      <c r="D309" t="s">
        <v>342</v>
      </c>
      <c r="E309">
        <v>0.17380000000000001</v>
      </c>
      <c r="F309">
        <v>303</v>
      </c>
      <c r="H309" s="427" t="s">
        <v>134</v>
      </c>
      <c r="I309" s="217">
        <v>0.53059999999999996</v>
      </c>
      <c r="K309" t="s">
        <v>343</v>
      </c>
      <c r="L309">
        <v>0.45839999999999997</v>
      </c>
    </row>
    <row r="310" spans="1:12" ht="15.75" thickBot="1" x14ac:dyDescent="0.3">
      <c r="A310" t="str">
        <f t="shared" si="4"/>
        <v/>
      </c>
      <c r="B310" t="s">
        <v>343</v>
      </c>
      <c r="D310" t="s">
        <v>343</v>
      </c>
      <c r="E310">
        <v>0.45839999999999997</v>
      </c>
      <c r="F310">
        <v>181</v>
      </c>
      <c r="H310" s="428"/>
      <c r="I310" s="218">
        <v>152</v>
      </c>
      <c r="K310" t="s">
        <v>344</v>
      </c>
      <c r="L310">
        <v>0.33650000000000002</v>
      </c>
    </row>
    <row r="311" spans="1:12" x14ac:dyDescent="0.25">
      <c r="A311" t="str">
        <f t="shared" si="4"/>
        <v/>
      </c>
      <c r="B311" t="s">
        <v>344</v>
      </c>
      <c r="D311" t="s">
        <v>344</v>
      </c>
      <c r="E311">
        <v>0.33650000000000002</v>
      </c>
      <c r="F311">
        <v>232</v>
      </c>
      <c r="H311" s="427" t="s">
        <v>186</v>
      </c>
      <c r="I311" s="217">
        <v>0.53029999999999999</v>
      </c>
      <c r="K311" t="s">
        <v>345</v>
      </c>
      <c r="L311">
        <v>0.53</v>
      </c>
    </row>
    <row r="312" spans="1:12" ht="15.75" thickBot="1" x14ac:dyDescent="0.3">
      <c r="A312" t="str">
        <f t="shared" si="4"/>
        <v/>
      </c>
      <c r="B312" t="s">
        <v>345</v>
      </c>
      <c r="D312" t="s">
        <v>345</v>
      </c>
      <c r="E312">
        <v>0.53</v>
      </c>
      <c r="F312">
        <v>154</v>
      </c>
      <c r="H312" s="428"/>
      <c r="I312" s="218">
        <v>153</v>
      </c>
      <c r="K312" t="s">
        <v>346</v>
      </c>
      <c r="L312">
        <v>0.57210000000000005</v>
      </c>
    </row>
    <row r="313" spans="1:12" x14ac:dyDescent="0.25">
      <c r="A313" t="str">
        <f t="shared" si="4"/>
        <v/>
      </c>
      <c r="B313" t="s">
        <v>346</v>
      </c>
      <c r="D313" t="s">
        <v>346</v>
      </c>
      <c r="E313">
        <v>0.57210000000000005</v>
      </c>
      <c r="F313">
        <v>133</v>
      </c>
      <c r="H313" s="427" t="s">
        <v>345</v>
      </c>
      <c r="I313" s="217">
        <v>0.53</v>
      </c>
      <c r="K313" t="s">
        <v>347</v>
      </c>
      <c r="L313">
        <v>0.75770000000000004</v>
      </c>
    </row>
    <row r="314" spans="1:12" ht="15.75" thickBot="1" x14ac:dyDescent="0.3">
      <c r="A314" t="str">
        <f t="shared" si="4"/>
        <v/>
      </c>
      <c r="B314" t="s">
        <v>347</v>
      </c>
      <c r="D314" t="s">
        <v>347</v>
      </c>
      <c r="E314">
        <v>0.75770000000000004</v>
      </c>
      <c r="F314">
        <v>70</v>
      </c>
      <c r="H314" s="428"/>
      <c r="I314" s="218">
        <v>154</v>
      </c>
      <c r="K314" t="s">
        <v>348</v>
      </c>
      <c r="L314">
        <v>0.1522</v>
      </c>
    </row>
    <row r="315" spans="1:12" x14ac:dyDescent="0.25">
      <c r="A315" t="str">
        <f t="shared" si="4"/>
        <v/>
      </c>
      <c r="B315" t="s">
        <v>348</v>
      </c>
      <c r="D315" t="s">
        <v>348</v>
      </c>
      <c r="E315">
        <v>0.1522</v>
      </c>
      <c r="F315">
        <v>310</v>
      </c>
      <c r="H315" s="427" t="s">
        <v>274</v>
      </c>
      <c r="I315" s="217">
        <v>0.52610000000000001</v>
      </c>
      <c r="K315" t="s">
        <v>349</v>
      </c>
      <c r="L315">
        <v>0.68889999999999996</v>
      </c>
    </row>
    <row r="316" spans="1:12" ht="15.75" thickBot="1" x14ac:dyDescent="0.3">
      <c r="A316" t="str">
        <f t="shared" si="4"/>
        <v/>
      </c>
      <c r="B316" s="3" t="s">
        <v>349</v>
      </c>
      <c r="D316" t="s">
        <v>349</v>
      </c>
      <c r="E316">
        <v>0.68889999999999996</v>
      </c>
      <c r="F316">
        <v>97</v>
      </c>
      <c r="H316" s="428"/>
      <c r="I316" s="218">
        <v>155</v>
      </c>
      <c r="K316" t="s">
        <v>350</v>
      </c>
      <c r="L316">
        <v>0.37990000000000002</v>
      </c>
    </row>
    <row r="317" spans="1:12" x14ac:dyDescent="0.25">
      <c r="A317" t="str">
        <f t="shared" si="4"/>
        <v/>
      </c>
      <c r="B317" t="s">
        <v>350</v>
      </c>
      <c r="D317" t="s">
        <v>350</v>
      </c>
      <c r="E317">
        <v>0.37990000000000002</v>
      </c>
      <c r="F317">
        <v>215</v>
      </c>
      <c r="H317" s="427" t="s">
        <v>337</v>
      </c>
      <c r="I317" s="217">
        <v>0.52270000000000005</v>
      </c>
      <c r="K317" t="s">
        <v>351</v>
      </c>
      <c r="L317">
        <v>0.61599999999999999</v>
      </c>
    </row>
    <row r="318" spans="1:12" ht="15.75" thickBot="1" x14ac:dyDescent="0.3">
      <c r="A318" t="str">
        <f t="shared" si="4"/>
        <v/>
      </c>
      <c r="B318" t="s">
        <v>351</v>
      </c>
      <c r="D318" t="s">
        <v>351</v>
      </c>
      <c r="E318">
        <v>0.61599999999999999</v>
      </c>
      <c r="F318">
        <v>121</v>
      </c>
      <c r="H318" s="428"/>
      <c r="I318" s="218">
        <v>156</v>
      </c>
      <c r="K318" t="s">
        <v>352</v>
      </c>
      <c r="L318">
        <v>0.16259999999999999</v>
      </c>
    </row>
    <row r="319" spans="1:12" x14ac:dyDescent="0.25">
      <c r="A319" t="str">
        <f t="shared" si="4"/>
        <v/>
      </c>
      <c r="B319" t="s">
        <v>352</v>
      </c>
      <c r="D319" t="s">
        <v>352</v>
      </c>
      <c r="E319">
        <v>0.16259999999999999</v>
      </c>
      <c r="F319">
        <v>308</v>
      </c>
      <c r="H319" s="427" t="s">
        <v>325</v>
      </c>
      <c r="I319" s="217">
        <v>0.52180000000000004</v>
      </c>
      <c r="K319" t="s">
        <v>353</v>
      </c>
      <c r="L319">
        <v>0.63890000000000002</v>
      </c>
    </row>
    <row r="320" spans="1:12" ht="15.75" thickBot="1" x14ac:dyDescent="0.3">
      <c r="A320" t="str">
        <f t="shared" si="4"/>
        <v/>
      </c>
      <c r="B320" t="s">
        <v>353</v>
      </c>
      <c r="D320" t="s">
        <v>353</v>
      </c>
      <c r="E320">
        <v>0.63890000000000002</v>
      </c>
      <c r="F320">
        <v>110</v>
      </c>
      <c r="H320" s="428"/>
      <c r="I320" s="218">
        <v>157</v>
      </c>
      <c r="K320" t="s">
        <v>354</v>
      </c>
      <c r="L320">
        <v>0.49619999999999997</v>
      </c>
    </row>
    <row r="321" spans="1:12" x14ac:dyDescent="0.25">
      <c r="A321" t="str">
        <f t="shared" si="4"/>
        <v/>
      </c>
      <c r="B321" t="s">
        <v>354</v>
      </c>
      <c r="D321" t="s">
        <v>354</v>
      </c>
      <c r="E321">
        <v>0.49619999999999997</v>
      </c>
      <c r="F321">
        <v>164</v>
      </c>
      <c r="H321" s="427" t="s">
        <v>185</v>
      </c>
      <c r="I321" s="217">
        <v>0.51910000000000001</v>
      </c>
      <c r="K321" t="s">
        <v>355</v>
      </c>
      <c r="L321">
        <v>0.64580000000000004</v>
      </c>
    </row>
    <row r="322" spans="1:12" ht="15.75" thickBot="1" x14ac:dyDescent="0.3">
      <c r="A322" t="str">
        <f t="shared" si="4"/>
        <v/>
      </c>
      <c r="B322" t="s">
        <v>355</v>
      </c>
      <c r="D322" t="s">
        <v>355</v>
      </c>
      <c r="E322">
        <v>0.64580000000000004</v>
      </c>
      <c r="F322">
        <v>106</v>
      </c>
      <c r="H322" s="428"/>
      <c r="I322" s="218">
        <v>158</v>
      </c>
      <c r="K322" t="s">
        <v>356</v>
      </c>
      <c r="L322">
        <v>0.6008</v>
      </c>
    </row>
    <row r="323" spans="1:12" x14ac:dyDescent="0.25">
      <c r="A323" t="str">
        <f t="shared" ref="A323:A352" si="5">IF(B323=D323,"","BAD")</f>
        <v/>
      </c>
      <c r="B323" t="s">
        <v>356</v>
      </c>
      <c r="D323" t="s">
        <v>356</v>
      </c>
      <c r="E323">
        <v>0.6008</v>
      </c>
      <c r="F323">
        <v>126</v>
      </c>
      <c r="H323" s="427" t="s">
        <v>71</v>
      </c>
      <c r="I323" s="217">
        <v>0.51859999999999995</v>
      </c>
      <c r="K323" t="s">
        <v>357</v>
      </c>
      <c r="L323">
        <v>0.26719999999999999</v>
      </c>
    </row>
    <row r="324" spans="1:12" ht="15.75" thickBot="1" x14ac:dyDescent="0.3">
      <c r="A324" t="str">
        <f t="shared" si="5"/>
        <v/>
      </c>
      <c r="B324" t="s">
        <v>357</v>
      </c>
      <c r="D324" t="s">
        <v>357</v>
      </c>
      <c r="E324">
        <v>0.26719999999999999</v>
      </c>
      <c r="F324">
        <v>259</v>
      </c>
      <c r="H324" s="428"/>
      <c r="I324" s="218">
        <v>159</v>
      </c>
      <c r="K324" t="s">
        <v>358</v>
      </c>
      <c r="L324">
        <v>0.4955</v>
      </c>
    </row>
    <row r="325" spans="1:12" x14ac:dyDescent="0.25">
      <c r="A325" t="str">
        <f t="shared" si="5"/>
        <v/>
      </c>
      <c r="B325" t="s">
        <v>358</v>
      </c>
      <c r="D325" t="s">
        <v>358</v>
      </c>
      <c r="E325">
        <v>0.4955</v>
      </c>
      <c r="F325">
        <v>166</v>
      </c>
      <c r="H325" s="427" t="s">
        <v>139</v>
      </c>
      <c r="I325" s="217">
        <v>0.51739999999999997</v>
      </c>
      <c r="K325" t="s">
        <v>359</v>
      </c>
      <c r="L325">
        <v>0.95730000000000004</v>
      </c>
    </row>
    <row r="326" spans="1:12" ht="15.75" thickBot="1" x14ac:dyDescent="0.3">
      <c r="A326" t="str">
        <f t="shared" si="5"/>
        <v/>
      </c>
      <c r="B326" t="s">
        <v>359</v>
      </c>
      <c r="D326" t="s">
        <v>359</v>
      </c>
      <c r="E326">
        <v>0.95730000000000004</v>
      </c>
      <c r="F326">
        <v>7</v>
      </c>
      <c r="H326" s="428"/>
      <c r="I326" s="218">
        <v>160</v>
      </c>
      <c r="K326" t="s">
        <v>360</v>
      </c>
      <c r="L326">
        <v>0.76449999999999996</v>
      </c>
    </row>
    <row r="327" spans="1:12" x14ac:dyDescent="0.25">
      <c r="A327" t="str">
        <f t="shared" si="5"/>
        <v/>
      </c>
      <c r="B327" t="s">
        <v>360</v>
      </c>
      <c r="D327" t="s">
        <v>360</v>
      </c>
      <c r="E327">
        <v>0.76449999999999996</v>
      </c>
      <c r="F327">
        <v>67</v>
      </c>
      <c r="H327" s="427" t="s">
        <v>305</v>
      </c>
      <c r="I327" s="217">
        <v>0.51070000000000004</v>
      </c>
      <c r="K327" t="s">
        <v>361</v>
      </c>
      <c r="L327">
        <v>0.79920000000000002</v>
      </c>
    </row>
    <row r="328" spans="1:12" ht="15.75" thickBot="1" x14ac:dyDescent="0.3">
      <c r="A328" t="str">
        <f t="shared" si="5"/>
        <v/>
      </c>
      <c r="B328" t="s">
        <v>361</v>
      </c>
      <c r="D328" t="s">
        <v>361</v>
      </c>
      <c r="E328">
        <v>0.79920000000000002</v>
      </c>
      <c r="F328">
        <v>55</v>
      </c>
      <c r="H328" s="428"/>
      <c r="I328" s="218">
        <v>161</v>
      </c>
      <c r="K328" t="s">
        <v>362</v>
      </c>
      <c r="L328">
        <v>0.98009999999999997</v>
      </c>
    </row>
    <row r="329" spans="1:12" x14ac:dyDescent="0.25">
      <c r="A329" t="str">
        <f t="shared" si="5"/>
        <v/>
      </c>
      <c r="B329" t="s">
        <v>362</v>
      </c>
      <c r="D329" t="s">
        <v>362</v>
      </c>
      <c r="E329">
        <v>0.98009999999999997</v>
      </c>
      <c r="F329">
        <v>2</v>
      </c>
      <c r="H329" s="13" t="s">
        <v>225</v>
      </c>
      <c r="I329" s="217">
        <v>0.49969999999999998</v>
      </c>
      <c r="K329" t="s">
        <v>363</v>
      </c>
      <c r="L329">
        <v>0.8387</v>
      </c>
    </row>
    <row r="330" spans="1:12" ht="15.75" thickBot="1" x14ac:dyDescent="0.3">
      <c r="A330" t="str">
        <f t="shared" si="5"/>
        <v/>
      </c>
      <c r="B330" t="s">
        <v>363</v>
      </c>
      <c r="D330" t="s">
        <v>363</v>
      </c>
      <c r="E330">
        <v>0.8387</v>
      </c>
      <c r="F330">
        <v>44</v>
      </c>
      <c r="H330" s="14" t="s">
        <v>424</v>
      </c>
      <c r="I330" s="218">
        <v>162</v>
      </c>
      <c r="K330" t="s">
        <v>364</v>
      </c>
      <c r="L330">
        <v>0.82830000000000004</v>
      </c>
    </row>
    <row r="331" spans="1:12" x14ac:dyDescent="0.25">
      <c r="A331" t="str">
        <f t="shared" si="5"/>
        <v/>
      </c>
      <c r="B331" t="s">
        <v>364</v>
      </c>
      <c r="D331" t="s">
        <v>364</v>
      </c>
      <c r="E331">
        <v>0.82830000000000004</v>
      </c>
      <c r="F331">
        <v>45</v>
      </c>
      <c r="H331" s="427" t="s">
        <v>224</v>
      </c>
      <c r="I331" s="217">
        <v>0.49959999999999999</v>
      </c>
      <c r="K331" t="s">
        <v>365</v>
      </c>
      <c r="L331">
        <v>0.11169999999999999</v>
      </c>
    </row>
    <row r="332" spans="1:12" ht="15.75" thickBot="1" x14ac:dyDescent="0.3">
      <c r="A332" t="str">
        <f t="shared" si="5"/>
        <v/>
      </c>
      <c r="B332" t="s">
        <v>365</v>
      </c>
      <c r="D332" t="s">
        <v>365</v>
      </c>
      <c r="E332">
        <v>0.11169999999999999</v>
      </c>
      <c r="F332">
        <v>322</v>
      </c>
      <c r="H332" s="428"/>
      <c r="I332" s="218">
        <v>163</v>
      </c>
      <c r="K332" t="s">
        <v>366</v>
      </c>
      <c r="L332">
        <v>0.43049999999999999</v>
      </c>
    </row>
    <row r="333" spans="1:12" x14ac:dyDescent="0.25">
      <c r="A333" t="str">
        <f t="shared" si="5"/>
        <v/>
      </c>
      <c r="B333" t="s">
        <v>366</v>
      </c>
      <c r="D333" t="s">
        <v>366</v>
      </c>
      <c r="E333">
        <v>0.43049999999999999</v>
      </c>
      <c r="F333">
        <v>188</v>
      </c>
      <c r="H333" s="427" t="s">
        <v>354</v>
      </c>
      <c r="I333" s="217">
        <v>0.49619999999999997</v>
      </c>
      <c r="K333" t="s">
        <v>367</v>
      </c>
      <c r="L333">
        <v>0.83899999999999997</v>
      </c>
    </row>
    <row r="334" spans="1:12" ht="15.75" thickBot="1" x14ac:dyDescent="0.3">
      <c r="A334" t="str">
        <f t="shared" si="5"/>
        <v/>
      </c>
      <c r="B334" t="s">
        <v>367</v>
      </c>
      <c r="D334" t="s">
        <v>367</v>
      </c>
      <c r="E334">
        <v>0.83899999999999997</v>
      </c>
      <c r="F334">
        <v>43</v>
      </c>
      <c r="H334" s="428"/>
      <c r="I334" s="218">
        <v>164</v>
      </c>
      <c r="K334" t="s">
        <v>368</v>
      </c>
      <c r="L334">
        <v>0.37380000000000002</v>
      </c>
    </row>
    <row r="335" spans="1:12" x14ac:dyDescent="0.25">
      <c r="A335" t="str">
        <f t="shared" si="5"/>
        <v/>
      </c>
      <c r="B335" t="s">
        <v>368</v>
      </c>
      <c r="D335" t="s">
        <v>368</v>
      </c>
      <c r="E335">
        <v>0.37380000000000002</v>
      </c>
      <c r="F335">
        <v>218</v>
      </c>
      <c r="H335" s="13" t="s">
        <v>300</v>
      </c>
      <c r="I335" s="217">
        <v>0.49609999999999999</v>
      </c>
      <c r="K335" t="s">
        <v>369</v>
      </c>
      <c r="L335">
        <v>0.40550000000000003</v>
      </c>
    </row>
    <row r="336" spans="1:12" ht="15.75" thickBot="1" x14ac:dyDescent="0.3">
      <c r="A336" t="str">
        <f t="shared" si="5"/>
        <v/>
      </c>
      <c r="B336" t="s">
        <v>369</v>
      </c>
      <c r="D336" t="s">
        <v>369</v>
      </c>
      <c r="E336">
        <v>0.40550000000000003</v>
      </c>
      <c r="F336">
        <v>199</v>
      </c>
      <c r="H336" s="14" t="s">
        <v>425</v>
      </c>
      <c r="I336" s="218">
        <v>165</v>
      </c>
      <c r="K336" t="s">
        <v>370</v>
      </c>
      <c r="L336">
        <v>0.39800000000000002</v>
      </c>
    </row>
    <row r="337" spans="1:12" x14ac:dyDescent="0.25">
      <c r="A337" t="str">
        <f t="shared" si="5"/>
        <v/>
      </c>
      <c r="B337" t="s">
        <v>370</v>
      </c>
      <c r="D337" t="s">
        <v>370</v>
      </c>
      <c r="E337">
        <v>0.39800000000000002</v>
      </c>
      <c r="F337">
        <v>203</v>
      </c>
      <c r="H337" s="427" t="s">
        <v>358</v>
      </c>
      <c r="I337" s="217">
        <v>0.4955</v>
      </c>
      <c r="K337" t="s">
        <v>371</v>
      </c>
      <c r="L337">
        <v>0.93479999999999996</v>
      </c>
    </row>
    <row r="338" spans="1:12" ht="15.75" thickBot="1" x14ac:dyDescent="0.3">
      <c r="A338" t="str">
        <f t="shared" si="5"/>
        <v/>
      </c>
      <c r="B338" t="s">
        <v>371</v>
      </c>
      <c r="D338" t="s">
        <v>371</v>
      </c>
      <c r="E338">
        <v>0.93479999999999996</v>
      </c>
      <c r="F338">
        <v>15</v>
      </c>
      <c r="H338" s="428"/>
      <c r="I338" s="218">
        <v>166</v>
      </c>
      <c r="K338" t="s">
        <v>372</v>
      </c>
      <c r="L338">
        <v>0.20250000000000001</v>
      </c>
    </row>
    <row r="339" spans="1:12" x14ac:dyDescent="0.25">
      <c r="A339" t="str">
        <f t="shared" si="5"/>
        <v/>
      </c>
      <c r="B339" t="s">
        <v>372</v>
      </c>
      <c r="D339" t="s">
        <v>372</v>
      </c>
      <c r="E339">
        <v>0.20250000000000001</v>
      </c>
      <c r="F339">
        <v>294</v>
      </c>
      <c r="H339" s="427" t="s">
        <v>380</v>
      </c>
      <c r="I339" s="217">
        <v>0.49419999999999997</v>
      </c>
      <c r="K339" t="s">
        <v>373</v>
      </c>
      <c r="L339">
        <v>0.25590000000000002</v>
      </c>
    </row>
    <row r="340" spans="1:12" ht="15.75" thickBot="1" x14ac:dyDescent="0.3">
      <c r="A340" t="str">
        <f t="shared" si="5"/>
        <v/>
      </c>
      <c r="B340" t="s">
        <v>373</v>
      </c>
      <c r="D340" t="s">
        <v>373</v>
      </c>
      <c r="E340">
        <v>0.25590000000000002</v>
      </c>
      <c r="F340">
        <v>266</v>
      </c>
      <c r="H340" s="428"/>
      <c r="I340" s="218">
        <v>167</v>
      </c>
      <c r="K340" t="s">
        <v>374</v>
      </c>
      <c r="L340">
        <v>0.3009</v>
      </c>
    </row>
    <row r="341" spans="1:12" x14ac:dyDescent="0.25">
      <c r="A341" t="str">
        <f t="shared" si="5"/>
        <v/>
      </c>
      <c r="B341" t="s">
        <v>374</v>
      </c>
      <c r="D341" t="s">
        <v>374</v>
      </c>
      <c r="E341">
        <v>0.3009</v>
      </c>
      <c r="F341">
        <v>246</v>
      </c>
      <c r="H341" s="427" t="s">
        <v>59</v>
      </c>
      <c r="I341" s="217">
        <v>0.49380000000000002</v>
      </c>
      <c r="K341" t="s">
        <v>375</v>
      </c>
      <c r="L341">
        <v>0.66139999999999999</v>
      </c>
    </row>
    <row r="342" spans="1:12" ht="15.75" thickBot="1" x14ac:dyDescent="0.3">
      <c r="A342" t="str">
        <f t="shared" si="5"/>
        <v/>
      </c>
      <c r="B342" t="s">
        <v>375</v>
      </c>
      <c r="D342" t="s">
        <v>375</v>
      </c>
      <c r="E342">
        <v>0.66139999999999999</v>
      </c>
      <c r="F342">
        <v>103</v>
      </c>
      <c r="H342" s="428"/>
      <c r="I342" s="218">
        <v>168</v>
      </c>
      <c r="K342" t="s">
        <v>376</v>
      </c>
      <c r="L342">
        <v>0.94220000000000004</v>
      </c>
    </row>
    <row r="343" spans="1:12" x14ac:dyDescent="0.25">
      <c r="A343" t="str">
        <f t="shared" si="5"/>
        <v/>
      </c>
      <c r="B343" t="s">
        <v>376</v>
      </c>
      <c r="D343" t="s">
        <v>376</v>
      </c>
      <c r="E343">
        <v>0.94220000000000004</v>
      </c>
      <c r="F343">
        <v>12</v>
      </c>
      <c r="H343" s="427" t="s">
        <v>213</v>
      </c>
      <c r="I343" s="217">
        <v>0.49209999999999998</v>
      </c>
      <c r="K343" t="s">
        <v>377</v>
      </c>
      <c r="L343">
        <v>0.43880000000000002</v>
      </c>
    </row>
    <row r="344" spans="1:12" ht="15.75" thickBot="1" x14ac:dyDescent="0.3">
      <c r="A344" t="str">
        <f t="shared" si="5"/>
        <v/>
      </c>
      <c r="B344" t="s">
        <v>377</v>
      </c>
      <c r="D344" t="s">
        <v>377</v>
      </c>
      <c r="E344">
        <v>0.43880000000000002</v>
      </c>
      <c r="F344">
        <v>184</v>
      </c>
      <c r="H344" s="428"/>
      <c r="I344" s="218">
        <v>169</v>
      </c>
      <c r="K344" t="s">
        <v>378</v>
      </c>
      <c r="L344">
        <v>0.73829999999999996</v>
      </c>
    </row>
    <row r="345" spans="1:12" x14ac:dyDescent="0.25">
      <c r="A345" t="str">
        <f t="shared" si="5"/>
        <v/>
      </c>
      <c r="B345" t="s">
        <v>378</v>
      </c>
      <c r="D345" t="s">
        <v>378</v>
      </c>
      <c r="E345">
        <v>0.73829999999999996</v>
      </c>
      <c r="F345">
        <v>79</v>
      </c>
      <c r="H345" s="427" t="s">
        <v>327</v>
      </c>
      <c r="I345" s="217">
        <v>0.48899999999999999</v>
      </c>
      <c r="K345" t="s">
        <v>379</v>
      </c>
      <c r="L345">
        <v>0.91</v>
      </c>
    </row>
    <row r="346" spans="1:12" ht="15.75" thickBot="1" x14ac:dyDescent="0.3">
      <c r="A346" t="str">
        <f t="shared" si="5"/>
        <v/>
      </c>
      <c r="B346" t="s">
        <v>379</v>
      </c>
      <c r="D346" t="s">
        <v>379</v>
      </c>
      <c r="E346">
        <v>0.91</v>
      </c>
      <c r="F346">
        <v>22</v>
      </c>
      <c r="H346" s="428"/>
      <c r="I346" s="218">
        <v>170</v>
      </c>
      <c r="K346" t="s">
        <v>380</v>
      </c>
      <c r="L346">
        <v>0.49419999999999997</v>
      </c>
    </row>
    <row r="347" spans="1:12" x14ac:dyDescent="0.25">
      <c r="A347" t="str">
        <f t="shared" si="5"/>
        <v/>
      </c>
      <c r="B347" t="s">
        <v>380</v>
      </c>
      <c r="D347" t="s">
        <v>380</v>
      </c>
      <c r="E347">
        <v>0.49419999999999997</v>
      </c>
      <c r="F347">
        <v>167</v>
      </c>
      <c r="H347" s="427" t="s">
        <v>53</v>
      </c>
      <c r="I347" s="217">
        <v>0.48570000000000002</v>
      </c>
      <c r="K347" t="s">
        <v>381</v>
      </c>
      <c r="L347">
        <v>0.47539999999999999</v>
      </c>
    </row>
    <row r="348" spans="1:12" ht="15.75" thickBot="1" x14ac:dyDescent="0.3">
      <c r="A348" t="str">
        <f t="shared" si="5"/>
        <v/>
      </c>
      <c r="B348" t="s">
        <v>381</v>
      </c>
      <c r="D348" t="s">
        <v>381</v>
      </c>
      <c r="E348">
        <v>0.47539999999999999</v>
      </c>
      <c r="F348">
        <v>175</v>
      </c>
      <c r="H348" s="428"/>
      <c r="I348" s="218">
        <v>171</v>
      </c>
      <c r="K348" t="s">
        <v>382</v>
      </c>
      <c r="L348">
        <v>0.4244</v>
      </c>
    </row>
    <row r="349" spans="1:12" x14ac:dyDescent="0.25">
      <c r="A349" t="str">
        <f t="shared" si="5"/>
        <v/>
      </c>
      <c r="B349" t="s">
        <v>382</v>
      </c>
      <c r="D349" t="s">
        <v>382</v>
      </c>
      <c r="E349">
        <v>0.4244</v>
      </c>
      <c r="F349">
        <v>193</v>
      </c>
      <c r="H349" s="427" t="s">
        <v>241</v>
      </c>
      <c r="I349" s="217">
        <v>0.4849</v>
      </c>
      <c r="K349" t="s">
        <v>383</v>
      </c>
      <c r="L349">
        <v>0.78490000000000004</v>
      </c>
    </row>
    <row r="350" spans="1:12" ht="15.75" thickBot="1" x14ac:dyDescent="0.3">
      <c r="A350" t="str">
        <f t="shared" si="5"/>
        <v/>
      </c>
      <c r="B350" t="s">
        <v>383</v>
      </c>
      <c r="D350" t="s">
        <v>383</v>
      </c>
      <c r="E350">
        <v>0.78490000000000004</v>
      </c>
      <c r="F350">
        <v>59</v>
      </c>
      <c r="H350" s="428"/>
      <c r="I350" s="218">
        <v>172</v>
      </c>
      <c r="K350" t="s">
        <v>384</v>
      </c>
      <c r="L350">
        <v>0.54930000000000001</v>
      </c>
    </row>
    <row r="351" spans="1:12" x14ac:dyDescent="0.25">
      <c r="A351" t="str">
        <f t="shared" si="5"/>
        <v/>
      </c>
      <c r="B351" t="s">
        <v>384</v>
      </c>
      <c r="D351" t="s">
        <v>384</v>
      </c>
      <c r="E351">
        <v>0.54930000000000001</v>
      </c>
      <c r="F351">
        <v>143</v>
      </c>
      <c r="H351" s="427" t="s">
        <v>333</v>
      </c>
      <c r="I351" s="217">
        <v>0.48110000000000003</v>
      </c>
      <c r="K351" t="s">
        <v>385</v>
      </c>
      <c r="L351">
        <v>0.28649999999999998</v>
      </c>
    </row>
    <row r="352" spans="1:12" ht="15.75" thickBot="1" x14ac:dyDescent="0.3">
      <c r="A352" t="str">
        <f t="shared" si="5"/>
        <v/>
      </c>
      <c r="B352" t="s">
        <v>385</v>
      </c>
      <c r="D352" t="s">
        <v>385</v>
      </c>
      <c r="E352">
        <v>0.28649999999999998</v>
      </c>
      <c r="F352">
        <v>250</v>
      </c>
      <c r="H352" s="428"/>
      <c r="I352" s="218">
        <v>173</v>
      </c>
      <c r="L352">
        <v>25</v>
      </c>
    </row>
    <row r="353" spans="8:12" x14ac:dyDescent="0.25">
      <c r="H353" s="13" t="s">
        <v>226</v>
      </c>
      <c r="I353" s="217">
        <v>0.4783</v>
      </c>
      <c r="L353">
        <v>30</v>
      </c>
    </row>
    <row r="354" spans="8:12" ht="15.75" thickBot="1" x14ac:dyDescent="0.3">
      <c r="H354" s="14" t="s">
        <v>426</v>
      </c>
      <c r="I354" s="218">
        <v>174</v>
      </c>
      <c r="L354">
        <v>34</v>
      </c>
    </row>
    <row r="355" spans="8:12" x14ac:dyDescent="0.25">
      <c r="H355" s="427" t="s">
        <v>381</v>
      </c>
      <c r="I355" s="217">
        <v>0.47539999999999999</v>
      </c>
      <c r="L355">
        <v>36</v>
      </c>
    </row>
    <row r="356" spans="8:12" ht="15.75" thickBot="1" x14ac:dyDescent="0.3">
      <c r="H356" s="428"/>
      <c r="I356" s="218">
        <v>175</v>
      </c>
      <c r="L356">
        <v>42</v>
      </c>
    </row>
    <row r="357" spans="8:12" ht="15.75" thickBot="1" x14ac:dyDescent="0.3">
      <c r="H357" s="63" t="s">
        <v>23</v>
      </c>
      <c r="I357" s="64" t="s">
        <v>407</v>
      </c>
      <c r="L357">
        <v>47</v>
      </c>
    </row>
    <row r="358" spans="8:12" x14ac:dyDescent="0.25">
      <c r="H358" s="427" t="s">
        <v>237</v>
      </c>
      <c r="I358" s="217">
        <v>0.47389999999999999</v>
      </c>
      <c r="L358">
        <v>48</v>
      </c>
    </row>
    <row r="359" spans="8:12" ht="15.75" thickBot="1" x14ac:dyDescent="0.3">
      <c r="H359" s="428"/>
      <c r="I359" s="218">
        <v>176</v>
      </c>
      <c r="L359">
        <v>49</v>
      </c>
    </row>
    <row r="360" spans="8:12" x14ac:dyDescent="0.25">
      <c r="H360" s="427" t="s">
        <v>181</v>
      </c>
      <c r="I360" s="217">
        <v>0.46970000000000001</v>
      </c>
      <c r="L360">
        <v>51</v>
      </c>
    </row>
    <row r="361" spans="8:12" ht="15.75" thickBot="1" x14ac:dyDescent="0.3">
      <c r="H361" s="428"/>
      <c r="I361" s="218">
        <v>177</v>
      </c>
      <c r="L361">
        <v>53</v>
      </c>
    </row>
    <row r="362" spans="8:12" x14ac:dyDescent="0.25">
      <c r="H362" s="427" t="s">
        <v>208</v>
      </c>
      <c r="I362" s="217">
        <v>0.46479999999999999</v>
      </c>
      <c r="L362">
        <v>56</v>
      </c>
    </row>
    <row r="363" spans="8:12" ht="15.75" thickBot="1" x14ac:dyDescent="0.3">
      <c r="H363" s="428"/>
      <c r="I363" s="218">
        <v>178</v>
      </c>
      <c r="L363">
        <v>57</v>
      </c>
    </row>
    <row r="364" spans="8:12" x14ac:dyDescent="0.25">
      <c r="H364" s="427" t="s">
        <v>211</v>
      </c>
      <c r="I364" s="217">
        <v>0.46200000000000002</v>
      </c>
      <c r="L364">
        <v>58</v>
      </c>
    </row>
    <row r="365" spans="8:12" ht="15.75" thickBot="1" x14ac:dyDescent="0.3">
      <c r="H365" s="428"/>
      <c r="I365" s="218">
        <v>179</v>
      </c>
      <c r="L365">
        <v>60</v>
      </c>
    </row>
    <row r="366" spans="8:12" x14ac:dyDescent="0.25">
      <c r="H366" s="427" t="s">
        <v>253</v>
      </c>
      <c r="I366" s="217">
        <v>0.46039999999999998</v>
      </c>
      <c r="L366">
        <v>61</v>
      </c>
    </row>
    <row r="367" spans="8:12" ht="15.75" thickBot="1" x14ac:dyDescent="0.3">
      <c r="H367" s="428"/>
      <c r="I367" s="218">
        <v>180</v>
      </c>
      <c r="L367">
        <v>62</v>
      </c>
    </row>
    <row r="368" spans="8:12" x14ac:dyDescent="0.25">
      <c r="H368" s="427" t="s">
        <v>343</v>
      </c>
      <c r="I368" s="217">
        <v>0.45839999999999997</v>
      </c>
      <c r="L368">
        <v>63</v>
      </c>
    </row>
    <row r="369" spans="8:12" ht="15.75" thickBot="1" x14ac:dyDescent="0.3">
      <c r="H369" s="428"/>
      <c r="I369" s="218">
        <v>181</v>
      </c>
      <c r="L369">
        <v>64</v>
      </c>
    </row>
    <row r="370" spans="8:12" x14ac:dyDescent="0.25">
      <c r="H370" s="427" t="s">
        <v>118</v>
      </c>
      <c r="I370" s="217">
        <v>0.44919999999999999</v>
      </c>
      <c r="L370">
        <v>65</v>
      </c>
    </row>
    <row r="371" spans="8:12" ht="15.75" thickBot="1" x14ac:dyDescent="0.3">
      <c r="H371" s="428"/>
      <c r="I371" s="218">
        <v>182</v>
      </c>
      <c r="L371">
        <v>68</v>
      </c>
    </row>
    <row r="372" spans="8:12" x14ac:dyDescent="0.25">
      <c r="H372" s="427" t="s">
        <v>112</v>
      </c>
      <c r="I372" s="217">
        <v>0.44840000000000002</v>
      </c>
      <c r="L372">
        <v>71</v>
      </c>
    </row>
    <row r="373" spans="8:12" ht="15.75" thickBot="1" x14ac:dyDescent="0.3">
      <c r="H373" s="428"/>
      <c r="I373" s="218">
        <v>183</v>
      </c>
      <c r="L373">
        <v>72</v>
      </c>
    </row>
    <row r="374" spans="8:12" x14ac:dyDescent="0.25">
      <c r="H374" s="427" t="s">
        <v>377</v>
      </c>
      <c r="I374" s="217">
        <v>0.43880000000000002</v>
      </c>
      <c r="L374">
        <v>73</v>
      </c>
    </row>
    <row r="375" spans="8:12" ht="15.75" thickBot="1" x14ac:dyDescent="0.3">
      <c r="H375" s="428"/>
      <c r="I375" s="218">
        <v>184</v>
      </c>
      <c r="L375">
        <v>74</v>
      </c>
    </row>
    <row r="376" spans="8:12" x14ac:dyDescent="0.25">
      <c r="H376" s="427" t="s">
        <v>179</v>
      </c>
      <c r="I376" s="217">
        <v>0.4375</v>
      </c>
      <c r="L376">
        <v>75</v>
      </c>
    </row>
    <row r="377" spans="8:12" ht="15.75" thickBot="1" x14ac:dyDescent="0.3">
      <c r="H377" s="428"/>
      <c r="I377" s="218">
        <v>185</v>
      </c>
      <c r="L377">
        <v>76</v>
      </c>
    </row>
    <row r="378" spans="8:12" x14ac:dyDescent="0.25">
      <c r="H378" s="427" t="s">
        <v>110</v>
      </c>
      <c r="I378" s="217">
        <v>0.43730000000000002</v>
      </c>
      <c r="L378">
        <v>77</v>
      </c>
    </row>
    <row r="379" spans="8:12" ht="15.75" thickBot="1" x14ac:dyDescent="0.3">
      <c r="H379" s="428"/>
      <c r="I379" s="218">
        <v>186</v>
      </c>
      <c r="L379">
        <v>78</v>
      </c>
    </row>
    <row r="380" spans="8:12" x14ac:dyDescent="0.25">
      <c r="H380" s="427" t="s">
        <v>262</v>
      </c>
      <c r="I380" s="217">
        <v>0.43590000000000001</v>
      </c>
      <c r="L380">
        <v>81</v>
      </c>
    </row>
    <row r="381" spans="8:12" ht="15.75" thickBot="1" x14ac:dyDescent="0.3">
      <c r="H381" s="428"/>
      <c r="I381" s="218">
        <v>187</v>
      </c>
      <c r="L381">
        <v>83</v>
      </c>
    </row>
    <row r="382" spans="8:12" x14ac:dyDescent="0.25">
      <c r="H382" s="427" t="s">
        <v>366</v>
      </c>
      <c r="I382" s="217">
        <v>0.43049999999999999</v>
      </c>
      <c r="L382">
        <v>84</v>
      </c>
    </row>
    <row r="383" spans="8:12" ht="15.75" thickBot="1" x14ac:dyDescent="0.3">
      <c r="H383" s="428"/>
      <c r="I383" s="218">
        <v>188</v>
      </c>
      <c r="L383">
        <v>85</v>
      </c>
    </row>
    <row r="384" spans="8:12" x14ac:dyDescent="0.25">
      <c r="H384" s="427" t="s">
        <v>113</v>
      </c>
      <c r="I384" s="217">
        <v>0.42980000000000002</v>
      </c>
      <c r="L384">
        <v>87</v>
      </c>
    </row>
    <row r="385" spans="8:12" ht="15.75" thickBot="1" x14ac:dyDescent="0.3">
      <c r="H385" s="428"/>
      <c r="I385" s="218">
        <v>189</v>
      </c>
      <c r="L385">
        <v>88</v>
      </c>
    </row>
    <row r="386" spans="8:12" x14ac:dyDescent="0.25">
      <c r="H386" s="427" t="s">
        <v>288</v>
      </c>
      <c r="I386" s="217">
        <v>0.42720000000000002</v>
      </c>
      <c r="L386">
        <v>89</v>
      </c>
    </row>
    <row r="387" spans="8:12" ht="15.75" thickBot="1" x14ac:dyDescent="0.3">
      <c r="H387" s="428"/>
      <c r="I387" s="218">
        <v>190</v>
      </c>
      <c r="L387">
        <v>91</v>
      </c>
    </row>
    <row r="388" spans="8:12" x14ac:dyDescent="0.25">
      <c r="H388" s="427" t="s">
        <v>78</v>
      </c>
      <c r="I388" s="217">
        <v>0.42720000000000002</v>
      </c>
      <c r="L388">
        <v>92</v>
      </c>
    </row>
    <row r="389" spans="8:12" ht="15.75" thickBot="1" x14ac:dyDescent="0.3">
      <c r="H389" s="428"/>
      <c r="I389" s="218">
        <v>191</v>
      </c>
      <c r="L389">
        <v>93</v>
      </c>
    </row>
    <row r="390" spans="8:12" x14ac:dyDescent="0.25">
      <c r="H390" s="427" t="s">
        <v>254</v>
      </c>
      <c r="I390" s="217">
        <v>0.42570000000000002</v>
      </c>
      <c r="L390">
        <v>95</v>
      </c>
    </row>
    <row r="391" spans="8:12" ht="15.75" thickBot="1" x14ac:dyDescent="0.3">
      <c r="H391" s="428"/>
      <c r="I391" s="218">
        <v>192</v>
      </c>
      <c r="L391">
        <v>96</v>
      </c>
    </row>
    <row r="392" spans="8:12" x14ac:dyDescent="0.25">
      <c r="H392" s="427" t="s">
        <v>382</v>
      </c>
      <c r="I392" s="217">
        <v>0.4244</v>
      </c>
      <c r="L392">
        <v>98</v>
      </c>
    </row>
    <row r="393" spans="8:12" ht="15.75" thickBot="1" x14ac:dyDescent="0.3">
      <c r="H393" s="428"/>
      <c r="I393" s="218">
        <v>193</v>
      </c>
      <c r="L393">
        <v>99</v>
      </c>
    </row>
    <row r="394" spans="8:12" x14ac:dyDescent="0.25">
      <c r="H394" s="427" t="s">
        <v>275</v>
      </c>
      <c r="I394" s="217">
        <v>0.41770000000000002</v>
      </c>
      <c r="L394">
        <v>100</v>
      </c>
    </row>
    <row r="395" spans="8:12" ht="15.75" thickBot="1" x14ac:dyDescent="0.3">
      <c r="H395" s="428"/>
      <c r="I395" s="218">
        <v>194</v>
      </c>
      <c r="L395">
        <v>101</v>
      </c>
    </row>
    <row r="396" spans="8:12" x14ac:dyDescent="0.25">
      <c r="H396" s="427" t="s">
        <v>114</v>
      </c>
      <c r="I396" s="217">
        <v>0.41660000000000003</v>
      </c>
      <c r="L396">
        <v>102</v>
      </c>
    </row>
    <row r="397" spans="8:12" ht="15.75" thickBot="1" x14ac:dyDescent="0.3">
      <c r="H397" s="428"/>
      <c r="I397" s="218">
        <v>195</v>
      </c>
      <c r="L397">
        <v>103</v>
      </c>
    </row>
    <row r="398" spans="8:12" x14ac:dyDescent="0.25">
      <c r="H398" s="427" t="s">
        <v>188</v>
      </c>
      <c r="I398" s="217">
        <v>0.41510000000000002</v>
      </c>
      <c r="L398">
        <v>105</v>
      </c>
    </row>
    <row r="399" spans="8:12" ht="15.75" thickBot="1" x14ac:dyDescent="0.3">
      <c r="H399" s="428"/>
      <c r="I399" s="218">
        <v>196</v>
      </c>
      <c r="L399">
        <v>106</v>
      </c>
    </row>
    <row r="400" spans="8:12" x14ac:dyDescent="0.25">
      <c r="H400" s="427" t="s">
        <v>116</v>
      </c>
      <c r="I400" s="217">
        <v>0.41289999999999999</v>
      </c>
      <c r="L400">
        <v>107</v>
      </c>
    </row>
    <row r="401" spans="8:12" ht="15.75" thickBot="1" x14ac:dyDescent="0.3">
      <c r="H401" s="428"/>
      <c r="I401" s="218">
        <v>197</v>
      </c>
      <c r="L401">
        <v>108</v>
      </c>
    </row>
    <row r="402" spans="8:12" x14ac:dyDescent="0.25">
      <c r="H402" s="427" t="s">
        <v>108</v>
      </c>
      <c r="I402" s="217">
        <v>0.40679999999999999</v>
      </c>
      <c r="L402">
        <v>109</v>
      </c>
    </row>
    <row r="403" spans="8:12" ht="15.75" thickBot="1" x14ac:dyDescent="0.3">
      <c r="H403" s="428"/>
      <c r="I403" s="218">
        <v>198</v>
      </c>
      <c r="L403">
        <v>110</v>
      </c>
    </row>
    <row r="404" spans="8:12" x14ac:dyDescent="0.25">
      <c r="H404" s="427" t="s">
        <v>369</v>
      </c>
      <c r="I404" s="217">
        <v>0.40550000000000003</v>
      </c>
      <c r="L404">
        <v>111</v>
      </c>
    </row>
    <row r="405" spans="8:12" ht="15.75" thickBot="1" x14ac:dyDescent="0.3">
      <c r="H405" s="428"/>
      <c r="I405" s="218">
        <v>199</v>
      </c>
      <c r="L405">
        <v>112</v>
      </c>
    </row>
    <row r="406" spans="8:12" x14ac:dyDescent="0.25">
      <c r="H406" s="427" t="s">
        <v>210</v>
      </c>
      <c r="I406" s="217">
        <v>0.4052</v>
      </c>
      <c r="L406">
        <v>113</v>
      </c>
    </row>
    <row r="407" spans="8:12" ht="15.75" thickBot="1" x14ac:dyDescent="0.3">
      <c r="H407" s="428"/>
      <c r="I407" s="218">
        <v>200</v>
      </c>
      <c r="L407">
        <v>114</v>
      </c>
    </row>
    <row r="408" spans="8:12" ht="15.75" thickBot="1" x14ac:dyDescent="0.3">
      <c r="H408" s="63" t="s">
        <v>23</v>
      </c>
      <c r="I408" s="64" t="s">
        <v>407</v>
      </c>
      <c r="L408">
        <v>115</v>
      </c>
    </row>
    <row r="409" spans="8:12" x14ac:dyDescent="0.25">
      <c r="H409" s="427" t="s">
        <v>143</v>
      </c>
      <c r="I409" s="217">
        <v>0.4022</v>
      </c>
      <c r="L409">
        <v>116</v>
      </c>
    </row>
    <row r="410" spans="8:12" ht="15.75" thickBot="1" x14ac:dyDescent="0.3">
      <c r="H410" s="428"/>
      <c r="I410" s="218">
        <v>201</v>
      </c>
      <c r="L410">
        <v>117</v>
      </c>
    </row>
    <row r="411" spans="8:12" x14ac:dyDescent="0.25">
      <c r="H411" s="427" t="s">
        <v>165</v>
      </c>
      <c r="I411" s="217">
        <v>0.39939999999999998</v>
      </c>
      <c r="L411">
        <v>118</v>
      </c>
    </row>
    <row r="412" spans="8:12" ht="15.75" thickBot="1" x14ac:dyDescent="0.3">
      <c r="H412" s="428"/>
      <c r="I412" s="218">
        <v>202</v>
      </c>
      <c r="L412">
        <v>120</v>
      </c>
    </row>
    <row r="413" spans="8:12" x14ac:dyDescent="0.25">
      <c r="H413" s="427" t="s">
        <v>370</v>
      </c>
      <c r="I413" s="217">
        <v>0.39800000000000002</v>
      </c>
      <c r="L413">
        <v>121</v>
      </c>
    </row>
    <row r="414" spans="8:12" ht="15.75" thickBot="1" x14ac:dyDescent="0.3">
      <c r="H414" s="428"/>
      <c r="I414" s="218">
        <v>203</v>
      </c>
      <c r="L414">
        <v>122</v>
      </c>
    </row>
    <row r="415" spans="8:12" x14ac:dyDescent="0.25">
      <c r="H415" s="427" t="s">
        <v>60</v>
      </c>
      <c r="I415" s="217">
        <v>0.39650000000000002</v>
      </c>
      <c r="L415">
        <v>123</v>
      </c>
    </row>
    <row r="416" spans="8:12" ht="15.75" thickBot="1" x14ac:dyDescent="0.3">
      <c r="H416" s="428"/>
      <c r="I416" s="218">
        <v>204</v>
      </c>
      <c r="L416">
        <v>124</v>
      </c>
    </row>
    <row r="417" spans="8:12" x14ac:dyDescent="0.25">
      <c r="H417" s="427" t="s">
        <v>69</v>
      </c>
      <c r="I417" s="217">
        <v>0.3962</v>
      </c>
      <c r="L417">
        <v>126</v>
      </c>
    </row>
    <row r="418" spans="8:12" ht="15.75" thickBot="1" x14ac:dyDescent="0.3">
      <c r="H418" s="428"/>
      <c r="I418" s="218">
        <v>205</v>
      </c>
      <c r="L418">
        <v>127</v>
      </c>
    </row>
    <row r="419" spans="8:12" x14ac:dyDescent="0.25">
      <c r="H419" s="427" t="s">
        <v>81</v>
      </c>
      <c r="I419" s="217">
        <v>0.3952</v>
      </c>
      <c r="L419">
        <v>128</v>
      </c>
    </row>
    <row r="420" spans="8:12" ht="15.75" thickBot="1" x14ac:dyDescent="0.3">
      <c r="H420" s="428"/>
      <c r="I420" s="218">
        <v>206</v>
      </c>
      <c r="L420">
        <v>129</v>
      </c>
    </row>
    <row r="421" spans="8:12" x14ac:dyDescent="0.25">
      <c r="H421" s="427" t="s">
        <v>428</v>
      </c>
      <c r="I421" s="217">
        <v>0.39400000000000002</v>
      </c>
      <c r="L421">
        <v>131</v>
      </c>
    </row>
    <row r="422" spans="8:12" ht="15.75" thickBot="1" x14ac:dyDescent="0.3">
      <c r="H422" s="428"/>
      <c r="I422" s="218">
        <v>207</v>
      </c>
      <c r="L422">
        <v>132</v>
      </c>
    </row>
    <row r="423" spans="8:12" x14ac:dyDescent="0.25">
      <c r="H423" s="427" t="s">
        <v>61</v>
      </c>
      <c r="I423" s="217">
        <v>0.39240000000000003</v>
      </c>
      <c r="L423">
        <v>133</v>
      </c>
    </row>
    <row r="424" spans="8:12" ht="15.75" thickBot="1" x14ac:dyDescent="0.3">
      <c r="H424" s="428"/>
      <c r="I424" s="218">
        <v>208</v>
      </c>
      <c r="L424">
        <v>134</v>
      </c>
    </row>
    <row r="425" spans="8:12" x14ac:dyDescent="0.25">
      <c r="H425" s="427" t="s">
        <v>196</v>
      </c>
      <c r="I425" s="217">
        <v>0.39179999999999998</v>
      </c>
      <c r="L425">
        <v>135</v>
      </c>
    </row>
    <row r="426" spans="8:12" ht="15.75" thickBot="1" x14ac:dyDescent="0.3">
      <c r="H426" s="428"/>
      <c r="I426" s="218">
        <v>209</v>
      </c>
      <c r="L426">
        <v>137</v>
      </c>
    </row>
    <row r="427" spans="8:12" x14ac:dyDescent="0.25">
      <c r="H427" s="427" t="s">
        <v>150</v>
      </c>
      <c r="I427" s="217">
        <v>0.3906</v>
      </c>
      <c r="L427">
        <v>138</v>
      </c>
    </row>
    <row r="428" spans="8:12" ht="15.75" thickBot="1" x14ac:dyDescent="0.3">
      <c r="H428" s="428"/>
      <c r="I428" s="218">
        <v>210</v>
      </c>
      <c r="L428">
        <v>139</v>
      </c>
    </row>
    <row r="429" spans="8:12" x14ac:dyDescent="0.25">
      <c r="H429" s="427" t="s">
        <v>315</v>
      </c>
      <c r="I429" s="217">
        <v>0.38819999999999999</v>
      </c>
      <c r="L429">
        <v>140</v>
      </c>
    </row>
    <row r="430" spans="8:12" ht="15.75" thickBot="1" x14ac:dyDescent="0.3">
      <c r="H430" s="428"/>
      <c r="I430" s="218">
        <v>211</v>
      </c>
      <c r="L430">
        <v>142</v>
      </c>
    </row>
    <row r="431" spans="8:12" x14ac:dyDescent="0.25">
      <c r="H431" s="427" t="s">
        <v>290</v>
      </c>
      <c r="I431" s="217">
        <v>0.38529999999999998</v>
      </c>
      <c r="L431">
        <v>143</v>
      </c>
    </row>
    <row r="432" spans="8:12" ht="15.75" thickBot="1" x14ac:dyDescent="0.3">
      <c r="H432" s="428"/>
      <c r="I432" s="218">
        <v>212</v>
      </c>
      <c r="L432">
        <v>144</v>
      </c>
    </row>
    <row r="433" spans="8:12" x14ac:dyDescent="0.25">
      <c r="H433" s="427" t="s">
        <v>272</v>
      </c>
      <c r="I433" s="217">
        <v>0.38219999999999998</v>
      </c>
      <c r="L433">
        <v>145</v>
      </c>
    </row>
    <row r="434" spans="8:12" ht="15.75" thickBot="1" x14ac:dyDescent="0.3">
      <c r="H434" s="428"/>
      <c r="I434" s="218">
        <v>213</v>
      </c>
      <c r="L434">
        <v>146</v>
      </c>
    </row>
    <row r="435" spans="8:12" x14ac:dyDescent="0.25">
      <c r="H435" s="427" t="s">
        <v>125</v>
      </c>
      <c r="I435" s="217">
        <v>0.3821</v>
      </c>
      <c r="L435">
        <v>147</v>
      </c>
    </row>
    <row r="436" spans="8:12" ht="15.75" thickBot="1" x14ac:dyDescent="0.3">
      <c r="H436" s="428"/>
      <c r="I436" s="218">
        <v>214</v>
      </c>
      <c r="L436">
        <v>148</v>
      </c>
    </row>
    <row r="437" spans="8:12" x14ac:dyDescent="0.25">
      <c r="H437" s="427" t="s">
        <v>350</v>
      </c>
      <c r="I437" s="217">
        <v>0.37990000000000002</v>
      </c>
      <c r="L437">
        <v>149</v>
      </c>
    </row>
    <row r="438" spans="8:12" ht="15.75" thickBot="1" x14ac:dyDescent="0.3">
      <c r="H438" s="428"/>
      <c r="I438" s="218">
        <v>215</v>
      </c>
      <c r="L438">
        <v>150</v>
      </c>
    </row>
    <row r="439" spans="8:12" x14ac:dyDescent="0.25">
      <c r="H439" s="427" t="s">
        <v>257</v>
      </c>
      <c r="I439" s="217">
        <v>0.37630000000000002</v>
      </c>
      <c r="L439">
        <v>151</v>
      </c>
    </row>
    <row r="440" spans="8:12" ht="15.75" thickBot="1" x14ac:dyDescent="0.3">
      <c r="H440" s="428"/>
      <c r="I440" s="218">
        <v>216</v>
      </c>
      <c r="L440">
        <v>152</v>
      </c>
    </row>
    <row r="441" spans="8:12" x14ac:dyDescent="0.25">
      <c r="H441" s="427" t="s">
        <v>285</v>
      </c>
      <c r="I441" s="217">
        <v>0.37419999999999998</v>
      </c>
      <c r="L441">
        <v>153</v>
      </c>
    </row>
    <row r="442" spans="8:12" ht="15.75" thickBot="1" x14ac:dyDescent="0.3">
      <c r="H442" s="428"/>
      <c r="I442" s="218">
        <v>217</v>
      </c>
      <c r="L442">
        <v>154</v>
      </c>
    </row>
    <row r="443" spans="8:12" x14ac:dyDescent="0.25">
      <c r="H443" s="427" t="s">
        <v>368</v>
      </c>
      <c r="I443" s="217">
        <v>0.37380000000000002</v>
      </c>
      <c r="L443">
        <v>155</v>
      </c>
    </row>
    <row r="444" spans="8:12" ht="15.75" thickBot="1" x14ac:dyDescent="0.3">
      <c r="H444" s="428"/>
      <c r="I444" s="218">
        <v>218</v>
      </c>
      <c r="L444">
        <v>156</v>
      </c>
    </row>
    <row r="445" spans="8:12" x14ac:dyDescent="0.25">
      <c r="H445" s="427" t="s">
        <v>103</v>
      </c>
      <c r="I445" s="217">
        <v>0.37309999999999999</v>
      </c>
      <c r="L445">
        <v>157</v>
      </c>
    </row>
    <row r="446" spans="8:12" ht="15.75" thickBot="1" x14ac:dyDescent="0.3">
      <c r="H446" s="428"/>
      <c r="I446" s="218">
        <v>219</v>
      </c>
      <c r="L446">
        <v>158</v>
      </c>
    </row>
    <row r="447" spans="8:12" x14ac:dyDescent="0.25">
      <c r="H447" s="427" t="s">
        <v>215</v>
      </c>
      <c r="I447" s="217">
        <v>0.37080000000000002</v>
      </c>
      <c r="L447">
        <v>159</v>
      </c>
    </row>
    <row r="448" spans="8:12" ht="15.75" thickBot="1" x14ac:dyDescent="0.3">
      <c r="H448" s="428"/>
      <c r="I448" s="218">
        <v>220</v>
      </c>
      <c r="L448">
        <v>160</v>
      </c>
    </row>
    <row r="449" spans="8:12" x14ac:dyDescent="0.25">
      <c r="H449" s="427" t="s">
        <v>243</v>
      </c>
      <c r="I449" s="217">
        <v>0.3705</v>
      </c>
      <c r="L449">
        <v>161</v>
      </c>
    </row>
    <row r="450" spans="8:12" ht="15.75" thickBot="1" x14ac:dyDescent="0.3">
      <c r="H450" s="428"/>
      <c r="I450" s="218">
        <v>221</v>
      </c>
      <c r="L450">
        <v>163</v>
      </c>
    </row>
    <row r="451" spans="8:12" x14ac:dyDescent="0.25">
      <c r="H451" s="427" t="s">
        <v>49</v>
      </c>
      <c r="I451" s="217">
        <v>0.36959999999999998</v>
      </c>
      <c r="L451">
        <v>164</v>
      </c>
    </row>
    <row r="452" spans="8:12" ht="15.75" thickBot="1" x14ac:dyDescent="0.3">
      <c r="H452" s="428"/>
      <c r="I452" s="218">
        <v>222</v>
      </c>
      <c r="L452">
        <v>166</v>
      </c>
    </row>
    <row r="453" spans="8:12" x14ac:dyDescent="0.25">
      <c r="H453" s="427" t="s">
        <v>105</v>
      </c>
      <c r="I453" s="217">
        <v>0.36749999999999999</v>
      </c>
      <c r="L453">
        <v>167</v>
      </c>
    </row>
    <row r="454" spans="8:12" ht="15.75" thickBot="1" x14ac:dyDescent="0.3">
      <c r="H454" s="428"/>
      <c r="I454" s="218">
        <v>223</v>
      </c>
      <c r="L454">
        <v>168</v>
      </c>
    </row>
    <row r="455" spans="8:12" x14ac:dyDescent="0.25">
      <c r="H455" s="427" t="s">
        <v>177</v>
      </c>
      <c r="I455" s="217">
        <v>0.36149999999999999</v>
      </c>
      <c r="L455">
        <v>169</v>
      </c>
    </row>
    <row r="456" spans="8:12" ht="15.75" thickBot="1" x14ac:dyDescent="0.3">
      <c r="H456" s="428"/>
      <c r="I456" s="218">
        <v>224</v>
      </c>
      <c r="L456">
        <v>170</v>
      </c>
    </row>
    <row r="457" spans="8:12" x14ac:dyDescent="0.25">
      <c r="H457" s="427" t="s">
        <v>36</v>
      </c>
      <c r="I457" s="217">
        <v>0.35699999999999998</v>
      </c>
      <c r="L457">
        <v>171</v>
      </c>
    </row>
    <row r="458" spans="8:12" ht="15.75" thickBot="1" x14ac:dyDescent="0.3">
      <c r="H458" s="428"/>
      <c r="I458" s="218">
        <v>225</v>
      </c>
      <c r="L458">
        <v>172</v>
      </c>
    </row>
    <row r="459" spans="8:12" ht="15.75" thickBot="1" x14ac:dyDescent="0.3">
      <c r="H459" s="63" t="s">
        <v>23</v>
      </c>
      <c r="I459" s="64" t="s">
        <v>407</v>
      </c>
      <c r="L459">
        <v>173</v>
      </c>
    </row>
    <row r="460" spans="8:12" x14ac:dyDescent="0.25">
      <c r="H460" s="427" t="s">
        <v>242</v>
      </c>
      <c r="I460" s="217">
        <v>0.35699999999999998</v>
      </c>
      <c r="L460">
        <v>175</v>
      </c>
    </row>
    <row r="461" spans="8:12" ht="15.75" thickBot="1" x14ac:dyDescent="0.3">
      <c r="H461" s="428"/>
      <c r="I461" s="218">
        <v>226</v>
      </c>
      <c r="L461">
        <v>176</v>
      </c>
    </row>
    <row r="462" spans="8:12" x14ac:dyDescent="0.25">
      <c r="H462" s="427" t="s">
        <v>320</v>
      </c>
      <c r="I462" s="217">
        <v>0.3553</v>
      </c>
      <c r="L462">
        <v>177</v>
      </c>
    </row>
    <row r="463" spans="8:12" ht="15.75" thickBot="1" x14ac:dyDescent="0.3">
      <c r="H463" s="428"/>
      <c r="I463" s="218">
        <v>227</v>
      </c>
      <c r="L463">
        <v>178</v>
      </c>
    </row>
    <row r="464" spans="8:12" x14ac:dyDescent="0.25">
      <c r="H464" s="427" t="s">
        <v>223</v>
      </c>
      <c r="I464" s="217">
        <v>0.3538</v>
      </c>
      <c r="L464">
        <v>179</v>
      </c>
    </row>
    <row r="465" spans="8:12" ht="15.75" thickBot="1" x14ac:dyDescent="0.3">
      <c r="H465" s="428"/>
      <c r="I465" s="218">
        <v>228</v>
      </c>
      <c r="L465">
        <v>180</v>
      </c>
    </row>
    <row r="466" spans="8:12" x14ac:dyDescent="0.25">
      <c r="H466" s="427" t="s">
        <v>310</v>
      </c>
      <c r="I466" s="217">
        <v>0.35370000000000001</v>
      </c>
      <c r="L466">
        <v>181</v>
      </c>
    </row>
    <row r="467" spans="8:12" ht="15.75" thickBot="1" x14ac:dyDescent="0.3">
      <c r="H467" s="428"/>
      <c r="I467" s="218">
        <v>229</v>
      </c>
      <c r="L467">
        <v>182</v>
      </c>
    </row>
    <row r="468" spans="8:12" x14ac:dyDescent="0.25">
      <c r="H468" s="427" t="s">
        <v>99</v>
      </c>
      <c r="I468" s="217">
        <v>0.34989999999999999</v>
      </c>
      <c r="L468">
        <v>183</v>
      </c>
    </row>
    <row r="469" spans="8:12" ht="15.75" thickBot="1" x14ac:dyDescent="0.3">
      <c r="H469" s="428"/>
      <c r="I469" s="218">
        <v>230</v>
      </c>
      <c r="L469">
        <v>184</v>
      </c>
    </row>
    <row r="470" spans="8:12" x14ac:dyDescent="0.25">
      <c r="H470" s="427" t="s">
        <v>279</v>
      </c>
      <c r="I470" s="217">
        <v>0.34870000000000001</v>
      </c>
      <c r="L470">
        <v>185</v>
      </c>
    </row>
    <row r="471" spans="8:12" ht="15.75" thickBot="1" x14ac:dyDescent="0.3">
      <c r="H471" s="428"/>
      <c r="I471" s="218">
        <v>231</v>
      </c>
      <c r="L471">
        <v>186</v>
      </c>
    </row>
    <row r="472" spans="8:12" x14ac:dyDescent="0.25">
      <c r="H472" s="427" t="s">
        <v>344</v>
      </c>
      <c r="I472" s="217">
        <v>0.33650000000000002</v>
      </c>
      <c r="L472">
        <v>187</v>
      </c>
    </row>
    <row r="473" spans="8:12" ht="15.75" thickBot="1" x14ac:dyDescent="0.3">
      <c r="H473" s="428"/>
      <c r="I473" s="218">
        <v>232</v>
      </c>
      <c r="L473">
        <v>188</v>
      </c>
    </row>
    <row r="474" spans="8:12" x14ac:dyDescent="0.25">
      <c r="H474" s="427" t="s">
        <v>334</v>
      </c>
      <c r="I474" s="217">
        <v>0.33460000000000001</v>
      </c>
      <c r="L474">
        <v>189</v>
      </c>
    </row>
    <row r="475" spans="8:12" ht="15.75" thickBot="1" x14ac:dyDescent="0.3">
      <c r="H475" s="428"/>
      <c r="I475" s="218">
        <v>233</v>
      </c>
      <c r="L475">
        <v>190</v>
      </c>
    </row>
    <row r="476" spans="8:12" x14ac:dyDescent="0.25">
      <c r="H476" s="427" t="s">
        <v>168</v>
      </c>
      <c r="I476" s="217">
        <v>0.3342</v>
      </c>
      <c r="L476">
        <v>191</v>
      </c>
    </row>
    <row r="477" spans="8:12" ht="15.75" thickBot="1" x14ac:dyDescent="0.3">
      <c r="H477" s="428"/>
      <c r="I477" s="218">
        <v>234</v>
      </c>
      <c r="L477">
        <v>192</v>
      </c>
    </row>
    <row r="478" spans="8:12" x14ac:dyDescent="0.25">
      <c r="H478" s="427" t="s">
        <v>201</v>
      </c>
      <c r="I478" s="217">
        <v>0.32779999999999998</v>
      </c>
      <c r="L478">
        <v>193</v>
      </c>
    </row>
    <row r="479" spans="8:12" ht="15.75" thickBot="1" x14ac:dyDescent="0.3">
      <c r="H479" s="428"/>
      <c r="I479" s="218">
        <v>235</v>
      </c>
      <c r="L479">
        <v>194</v>
      </c>
    </row>
    <row r="480" spans="8:12" x14ac:dyDescent="0.25">
      <c r="H480" s="427" t="s">
        <v>74</v>
      </c>
      <c r="I480" s="217">
        <v>0.32719999999999999</v>
      </c>
      <c r="L480">
        <v>195</v>
      </c>
    </row>
    <row r="481" spans="8:12" ht="15.75" thickBot="1" x14ac:dyDescent="0.3">
      <c r="H481" s="428"/>
      <c r="I481" s="218">
        <v>236</v>
      </c>
      <c r="L481">
        <v>196</v>
      </c>
    </row>
    <row r="482" spans="8:12" x14ac:dyDescent="0.25">
      <c r="H482" s="427" t="s">
        <v>198</v>
      </c>
      <c r="I482" s="217">
        <v>0.32669999999999999</v>
      </c>
      <c r="L482">
        <v>197</v>
      </c>
    </row>
    <row r="483" spans="8:12" ht="15.75" thickBot="1" x14ac:dyDescent="0.3">
      <c r="H483" s="428"/>
      <c r="I483" s="218">
        <v>237</v>
      </c>
      <c r="L483">
        <v>198</v>
      </c>
    </row>
    <row r="484" spans="8:12" x14ac:dyDescent="0.25">
      <c r="H484" s="427" t="s">
        <v>111</v>
      </c>
      <c r="I484" s="217">
        <v>0.3216</v>
      </c>
      <c r="L484">
        <v>199</v>
      </c>
    </row>
    <row r="485" spans="8:12" ht="15.75" thickBot="1" x14ac:dyDescent="0.3">
      <c r="H485" s="428"/>
      <c r="I485" s="218">
        <v>238</v>
      </c>
      <c r="L485">
        <v>200</v>
      </c>
    </row>
    <row r="486" spans="8:12" x14ac:dyDescent="0.25">
      <c r="H486" s="427" t="s">
        <v>87</v>
      </c>
      <c r="I486" s="217">
        <v>0.32040000000000002</v>
      </c>
      <c r="L486">
        <v>201</v>
      </c>
    </row>
    <row r="487" spans="8:12" ht="15.75" thickBot="1" x14ac:dyDescent="0.3">
      <c r="H487" s="428"/>
      <c r="I487" s="218">
        <v>239</v>
      </c>
      <c r="L487">
        <v>202</v>
      </c>
    </row>
    <row r="488" spans="8:12" x14ac:dyDescent="0.25">
      <c r="H488" s="427" t="s">
        <v>133</v>
      </c>
      <c r="I488" s="217">
        <v>0.31409999999999999</v>
      </c>
      <c r="L488">
        <v>203</v>
      </c>
    </row>
    <row r="489" spans="8:12" ht="15.75" thickBot="1" x14ac:dyDescent="0.3">
      <c r="H489" s="428"/>
      <c r="I489" s="218">
        <v>240</v>
      </c>
      <c r="L489">
        <v>204</v>
      </c>
    </row>
    <row r="490" spans="8:12" x14ac:dyDescent="0.25">
      <c r="H490" s="427" t="s">
        <v>63</v>
      </c>
      <c r="I490" s="217">
        <v>0.3125</v>
      </c>
      <c r="L490">
        <v>205</v>
      </c>
    </row>
    <row r="491" spans="8:12" ht="15.75" thickBot="1" x14ac:dyDescent="0.3">
      <c r="H491" s="428"/>
      <c r="I491" s="218">
        <v>241</v>
      </c>
      <c r="L491">
        <v>206</v>
      </c>
    </row>
    <row r="492" spans="8:12" x14ac:dyDescent="0.25">
      <c r="H492" s="427" t="s">
        <v>86</v>
      </c>
      <c r="I492" s="217">
        <v>0.31119999999999998</v>
      </c>
      <c r="L492">
        <v>207</v>
      </c>
    </row>
    <row r="493" spans="8:12" ht="15.75" thickBot="1" x14ac:dyDescent="0.3">
      <c r="H493" s="428"/>
      <c r="I493" s="218">
        <v>242</v>
      </c>
      <c r="L493">
        <v>208</v>
      </c>
    </row>
    <row r="494" spans="8:12" x14ac:dyDescent="0.25">
      <c r="H494" s="427" t="s">
        <v>278</v>
      </c>
      <c r="I494" s="217">
        <v>0.30620000000000003</v>
      </c>
      <c r="L494">
        <v>209</v>
      </c>
    </row>
    <row r="495" spans="8:12" ht="15.75" thickBot="1" x14ac:dyDescent="0.3">
      <c r="H495" s="428"/>
      <c r="I495" s="218">
        <v>243</v>
      </c>
      <c r="L495">
        <v>210</v>
      </c>
    </row>
    <row r="496" spans="8:12" x14ac:dyDescent="0.25">
      <c r="H496" s="427" t="s">
        <v>153</v>
      </c>
      <c r="I496" s="217">
        <v>0.30480000000000002</v>
      </c>
      <c r="L496">
        <v>211</v>
      </c>
    </row>
    <row r="497" spans="8:12" ht="15.75" thickBot="1" x14ac:dyDescent="0.3">
      <c r="H497" s="428"/>
      <c r="I497" s="218">
        <v>244</v>
      </c>
      <c r="L497">
        <v>212</v>
      </c>
    </row>
    <row r="498" spans="8:12" x14ac:dyDescent="0.25">
      <c r="H498" s="427" t="s">
        <v>62</v>
      </c>
      <c r="I498" s="217">
        <v>0.3014</v>
      </c>
      <c r="L498">
        <v>213</v>
      </c>
    </row>
    <row r="499" spans="8:12" ht="15.75" thickBot="1" x14ac:dyDescent="0.3">
      <c r="H499" s="428"/>
      <c r="I499" s="218">
        <v>245</v>
      </c>
      <c r="L499">
        <v>214</v>
      </c>
    </row>
    <row r="500" spans="8:12" x14ac:dyDescent="0.25">
      <c r="H500" s="427" t="s">
        <v>374</v>
      </c>
      <c r="I500" s="217">
        <v>0.3009</v>
      </c>
      <c r="L500">
        <v>215</v>
      </c>
    </row>
    <row r="501" spans="8:12" ht="15.75" thickBot="1" x14ac:dyDescent="0.3">
      <c r="H501" s="428"/>
      <c r="I501" s="218">
        <v>246</v>
      </c>
      <c r="L501">
        <v>216</v>
      </c>
    </row>
    <row r="502" spans="8:12" x14ac:dyDescent="0.25">
      <c r="H502" s="427" t="s">
        <v>107</v>
      </c>
      <c r="I502" s="217">
        <v>0.29970000000000002</v>
      </c>
      <c r="L502">
        <v>217</v>
      </c>
    </row>
    <row r="503" spans="8:12" ht="15.75" thickBot="1" x14ac:dyDescent="0.3">
      <c r="H503" s="428"/>
      <c r="I503" s="218">
        <v>247</v>
      </c>
      <c r="L503">
        <v>218</v>
      </c>
    </row>
    <row r="504" spans="8:12" x14ac:dyDescent="0.25">
      <c r="H504" s="427" t="s">
        <v>173</v>
      </c>
      <c r="I504" s="217">
        <v>0.29580000000000001</v>
      </c>
      <c r="L504">
        <v>219</v>
      </c>
    </row>
    <row r="505" spans="8:12" ht="15.75" thickBot="1" x14ac:dyDescent="0.3">
      <c r="H505" s="428"/>
      <c r="I505" s="218">
        <v>248</v>
      </c>
      <c r="L505">
        <v>220</v>
      </c>
    </row>
    <row r="506" spans="8:12" x14ac:dyDescent="0.25">
      <c r="H506" s="427" t="s">
        <v>171</v>
      </c>
      <c r="I506" s="217">
        <v>0.2928</v>
      </c>
      <c r="L506">
        <v>221</v>
      </c>
    </row>
    <row r="507" spans="8:12" ht="15.75" thickBot="1" x14ac:dyDescent="0.3">
      <c r="H507" s="428"/>
      <c r="I507" s="218">
        <v>249</v>
      </c>
      <c r="L507">
        <v>222</v>
      </c>
    </row>
    <row r="508" spans="8:12" x14ac:dyDescent="0.25">
      <c r="H508" s="427" t="s">
        <v>385</v>
      </c>
      <c r="I508" s="217">
        <v>0.28649999999999998</v>
      </c>
      <c r="L508">
        <v>223</v>
      </c>
    </row>
    <row r="509" spans="8:12" ht="15.75" thickBot="1" x14ac:dyDescent="0.3">
      <c r="H509" s="428"/>
      <c r="I509" s="218">
        <v>250</v>
      </c>
      <c r="L509">
        <v>224</v>
      </c>
    </row>
    <row r="510" spans="8:12" ht="15.75" thickBot="1" x14ac:dyDescent="0.3">
      <c r="H510" s="63" t="s">
        <v>23</v>
      </c>
      <c r="I510" s="64" t="s">
        <v>407</v>
      </c>
      <c r="L510">
        <v>225</v>
      </c>
    </row>
    <row r="511" spans="8:12" x14ac:dyDescent="0.25">
      <c r="H511" s="427" t="s">
        <v>35</v>
      </c>
      <c r="I511" s="217">
        <v>0.28460000000000002</v>
      </c>
      <c r="L511">
        <v>226</v>
      </c>
    </row>
    <row r="512" spans="8:12" ht="15.75" thickBot="1" x14ac:dyDescent="0.3">
      <c r="H512" s="428"/>
      <c r="I512" s="218">
        <v>251</v>
      </c>
      <c r="L512">
        <v>227</v>
      </c>
    </row>
    <row r="513" spans="8:12" x14ac:dyDescent="0.25">
      <c r="H513" s="427" t="s">
        <v>256</v>
      </c>
      <c r="I513" s="215">
        <v>0.28370000000000001</v>
      </c>
      <c r="L513">
        <v>228</v>
      </c>
    </row>
    <row r="514" spans="8:12" ht="15.75" thickBot="1" x14ac:dyDescent="0.3">
      <c r="H514" s="428"/>
      <c r="I514" s="216">
        <v>252</v>
      </c>
      <c r="L514">
        <v>229</v>
      </c>
    </row>
    <row r="515" spans="8:12" x14ac:dyDescent="0.25">
      <c r="H515" s="427" t="s">
        <v>280</v>
      </c>
      <c r="I515" s="219">
        <v>0.28060000000000002</v>
      </c>
      <c r="L515">
        <v>230</v>
      </c>
    </row>
    <row r="516" spans="8:12" ht="15.75" thickBot="1" x14ac:dyDescent="0.3">
      <c r="H516" s="428"/>
      <c r="I516" s="220">
        <v>253</v>
      </c>
      <c r="L516">
        <v>231</v>
      </c>
    </row>
    <row r="517" spans="8:12" x14ac:dyDescent="0.25">
      <c r="H517" s="427" t="s">
        <v>277</v>
      </c>
      <c r="I517" s="221">
        <v>0.28050000000000003</v>
      </c>
      <c r="L517">
        <v>232</v>
      </c>
    </row>
    <row r="518" spans="8:12" ht="15.75" thickBot="1" x14ac:dyDescent="0.3">
      <c r="H518" s="428"/>
      <c r="I518" s="222">
        <v>254</v>
      </c>
      <c r="L518">
        <v>233</v>
      </c>
    </row>
    <row r="519" spans="8:12" x14ac:dyDescent="0.25">
      <c r="H519" s="427" t="s">
        <v>313</v>
      </c>
      <c r="I519" s="223">
        <v>0.27950000000000003</v>
      </c>
      <c r="L519">
        <v>234</v>
      </c>
    </row>
    <row r="520" spans="8:12" ht="15.75" thickBot="1" x14ac:dyDescent="0.3">
      <c r="H520" s="428"/>
      <c r="I520" s="224">
        <v>255</v>
      </c>
      <c r="L520">
        <v>235</v>
      </c>
    </row>
    <row r="521" spans="8:12" x14ac:dyDescent="0.25">
      <c r="H521" s="427" t="s">
        <v>80</v>
      </c>
      <c r="I521" s="225">
        <v>0.27900000000000003</v>
      </c>
      <c r="L521">
        <v>236</v>
      </c>
    </row>
    <row r="522" spans="8:12" ht="15.75" thickBot="1" x14ac:dyDescent="0.3">
      <c r="H522" s="428"/>
      <c r="I522" s="226">
        <v>256</v>
      </c>
      <c r="L522">
        <v>237</v>
      </c>
    </row>
    <row r="523" spans="8:12" x14ac:dyDescent="0.25">
      <c r="H523" s="427" t="s">
        <v>236</v>
      </c>
      <c r="I523" s="227">
        <v>0.27510000000000001</v>
      </c>
      <c r="L523">
        <v>238</v>
      </c>
    </row>
    <row r="524" spans="8:12" ht="15.75" thickBot="1" x14ac:dyDescent="0.3">
      <c r="H524" s="428"/>
      <c r="I524" s="228">
        <v>257</v>
      </c>
      <c r="L524">
        <v>239</v>
      </c>
    </row>
    <row r="525" spans="8:12" x14ac:dyDescent="0.25">
      <c r="H525" s="427" t="s">
        <v>157</v>
      </c>
      <c r="I525" s="229">
        <v>0.27300000000000002</v>
      </c>
      <c r="L525">
        <v>240</v>
      </c>
    </row>
    <row r="526" spans="8:12" ht="15.75" thickBot="1" x14ac:dyDescent="0.3">
      <c r="H526" s="428"/>
      <c r="I526" s="230">
        <v>258</v>
      </c>
      <c r="L526">
        <v>241</v>
      </c>
    </row>
    <row r="527" spans="8:12" x14ac:dyDescent="0.25">
      <c r="H527" s="427" t="s">
        <v>357</v>
      </c>
      <c r="I527" s="229">
        <v>0.26719999999999999</v>
      </c>
      <c r="L527">
        <v>242</v>
      </c>
    </row>
    <row r="528" spans="8:12" ht="15.75" thickBot="1" x14ac:dyDescent="0.3">
      <c r="H528" s="428"/>
      <c r="I528" s="230">
        <v>259</v>
      </c>
      <c r="L528">
        <v>243</v>
      </c>
    </row>
    <row r="529" spans="8:12" x14ac:dyDescent="0.25">
      <c r="H529" s="427" t="s">
        <v>43</v>
      </c>
      <c r="I529" s="231">
        <v>0.2661</v>
      </c>
      <c r="L529">
        <v>244</v>
      </c>
    </row>
    <row r="530" spans="8:12" ht="15.75" thickBot="1" x14ac:dyDescent="0.3">
      <c r="H530" s="428"/>
      <c r="I530" s="232">
        <v>260</v>
      </c>
      <c r="L530">
        <v>245</v>
      </c>
    </row>
    <row r="531" spans="8:12" x14ac:dyDescent="0.25">
      <c r="H531" s="427" t="s">
        <v>91</v>
      </c>
      <c r="I531" s="233">
        <v>0.26550000000000001</v>
      </c>
      <c r="L531">
        <v>246</v>
      </c>
    </row>
    <row r="532" spans="8:12" ht="15.75" thickBot="1" x14ac:dyDescent="0.3">
      <c r="H532" s="428"/>
      <c r="I532" s="234">
        <v>261</v>
      </c>
      <c r="L532">
        <v>247</v>
      </c>
    </row>
    <row r="533" spans="8:12" x14ac:dyDescent="0.25">
      <c r="H533" s="427" t="s">
        <v>303</v>
      </c>
      <c r="I533" s="235">
        <v>0.26400000000000001</v>
      </c>
      <c r="L533">
        <v>248</v>
      </c>
    </row>
    <row r="534" spans="8:12" ht="15.75" thickBot="1" x14ac:dyDescent="0.3">
      <c r="H534" s="428"/>
      <c r="I534" s="236">
        <v>262</v>
      </c>
      <c r="L534">
        <v>249</v>
      </c>
    </row>
    <row r="535" spans="8:12" x14ac:dyDescent="0.25">
      <c r="H535" s="427" t="s">
        <v>96</v>
      </c>
      <c r="I535" s="237">
        <v>0.26219999999999999</v>
      </c>
      <c r="L535">
        <v>250</v>
      </c>
    </row>
    <row r="536" spans="8:12" ht="15.75" thickBot="1" x14ac:dyDescent="0.3">
      <c r="H536" s="428"/>
      <c r="I536" s="238">
        <v>263</v>
      </c>
      <c r="L536">
        <v>251</v>
      </c>
    </row>
    <row r="537" spans="8:12" x14ac:dyDescent="0.25">
      <c r="H537" s="427" t="s">
        <v>94</v>
      </c>
      <c r="I537" s="239">
        <v>0.26019999999999999</v>
      </c>
      <c r="L537">
        <v>252</v>
      </c>
    </row>
    <row r="538" spans="8:12" ht="15.75" thickBot="1" x14ac:dyDescent="0.3">
      <c r="H538" s="428"/>
      <c r="I538" s="240">
        <v>264</v>
      </c>
      <c r="L538">
        <v>253</v>
      </c>
    </row>
    <row r="539" spans="8:12" x14ac:dyDescent="0.25">
      <c r="H539" s="427" t="s">
        <v>238</v>
      </c>
      <c r="I539" s="239">
        <v>0.25929999999999997</v>
      </c>
      <c r="L539">
        <v>254</v>
      </c>
    </row>
    <row r="540" spans="8:12" ht="15.75" thickBot="1" x14ac:dyDescent="0.3">
      <c r="H540" s="428"/>
      <c r="I540" s="240">
        <v>265</v>
      </c>
      <c r="L540">
        <v>255</v>
      </c>
    </row>
    <row r="541" spans="8:12" x14ac:dyDescent="0.25">
      <c r="H541" s="427" t="s">
        <v>373</v>
      </c>
      <c r="I541" s="241">
        <v>0.25590000000000002</v>
      </c>
      <c r="L541">
        <v>256</v>
      </c>
    </row>
    <row r="542" spans="8:12" ht="15.75" thickBot="1" x14ac:dyDescent="0.3">
      <c r="H542" s="428"/>
      <c r="I542" s="242">
        <v>266</v>
      </c>
      <c r="L542">
        <v>257</v>
      </c>
    </row>
    <row r="543" spans="8:12" x14ac:dyDescent="0.25">
      <c r="H543" s="427" t="s">
        <v>239</v>
      </c>
      <c r="I543" s="243">
        <v>0.25109999999999999</v>
      </c>
      <c r="L543">
        <v>258</v>
      </c>
    </row>
    <row r="544" spans="8:12" ht="15.75" thickBot="1" x14ac:dyDescent="0.3">
      <c r="H544" s="428"/>
      <c r="I544" s="244">
        <v>267</v>
      </c>
      <c r="L544">
        <v>259</v>
      </c>
    </row>
    <row r="545" spans="8:12" x14ac:dyDescent="0.25">
      <c r="H545" s="13" t="s">
        <v>336</v>
      </c>
      <c r="I545" s="245">
        <v>0.25009999999999999</v>
      </c>
      <c r="L545">
        <v>260</v>
      </c>
    </row>
    <row r="546" spans="8:12" ht="15.75" thickBot="1" x14ac:dyDescent="0.3">
      <c r="H546" s="14" t="s">
        <v>425</v>
      </c>
      <c r="I546" s="246">
        <v>268</v>
      </c>
      <c r="L546">
        <v>261</v>
      </c>
    </row>
    <row r="547" spans="8:12" x14ac:dyDescent="0.25">
      <c r="H547" s="427" t="s">
        <v>214</v>
      </c>
      <c r="I547" s="247">
        <v>0.24990000000000001</v>
      </c>
      <c r="L547">
        <v>262</v>
      </c>
    </row>
    <row r="548" spans="8:12" ht="15.75" thickBot="1" x14ac:dyDescent="0.3">
      <c r="H548" s="428"/>
      <c r="I548" s="248">
        <v>269</v>
      </c>
      <c r="L548">
        <v>263</v>
      </c>
    </row>
    <row r="549" spans="8:12" x14ac:dyDescent="0.25">
      <c r="H549" s="427" t="s">
        <v>314</v>
      </c>
      <c r="I549" s="249">
        <v>0.24729999999999999</v>
      </c>
      <c r="L549">
        <v>264</v>
      </c>
    </row>
    <row r="550" spans="8:12" ht="15.75" thickBot="1" x14ac:dyDescent="0.3">
      <c r="H550" s="428"/>
      <c r="I550" s="250">
        <v>270</v>
      </c>
      <c r="L550">
        <v>265</v>
      </c>
    </row>
    <row r="551" spans="8:12" x14ac:dyDescent="0.25">
      <c r="H551" s="427" t="s">
        <v>306</v>
      </c>
      <c r="I551" s="251">
        <v>0.2419</v>
      </c>
      <c r="L551">
        <v>266</v>
      </c>
    </row>
    <row r="552" spans="8:12" ht="15.75" thickBot="1" x14ac:dyDescent="0.3">
      <c r="H552" s="428"/>
      <c r="I552" s="252">
        <v>271</v>
      </c>
      <c r="L552">
        <v>267</v>
      </c>
    </row>
    <row r="553" spans="8:12" x14ac:dyDescent="0.25">
      <c r="H553" s="13" t="s">
        <v>326</v>
      </c>
      <c r="I553" s="253">
        <v>0.2419</v>
      </c>
      <c r="L553">
        <v>269</v>
      </c>
    </row>
    <row r="554" spans="8:12" ht="15.75" thickBot="1" x14ac:dyDescent="0.3">
      <c r="H554" s="14" t="s">
        <v>425</v>
      </c>
      <c r="I554" s="254">
        <v>272</v>
      </c>
      <c r="L554">
        <v>270</v>
      </c>
    </row>
    <row r="555" spans="8:12" x14ac:dyDescent="0.25">
      <c r="H555" s="427" t="s">
        <v>219</v>
      </c>
      <c r="I555" s="255">
        <v>0.2412</v>
      </c>
      <c r="L555">
        <v>271</v>
      </c>
    </row>
    <row r="556" spans="8:12" ht="15.75" thickBot="1" x14ac:dyDescent="0.3">
      <c r="H556" s="428"/>
      <c r="I556" s="256">
        <v>273</v>
      </c>
      <c r="L556">
        <v>273</v>
      </c>
    </row>
    <row r="557" spans="8:12" x14ac:dyDescent="0.25">
      <c r="H557" s="427" t="s">
        <v>121</v>
      </c>
      <c r="I557" s="257">
        <v>0.2387</v>
      </c>
      <c r="L557">
        <v>274</v>
      </c>
    </row>
    <row r="558" spans="8:12" ht="15.75" thickBot="1" x14ac:dyDescent="0.3">
      <c r="H558" s="428"/>
      <c r="I558" s="258">
        <v>274</v>
      </c>
      <c r="L558">
        <v>275</v>
      </c>
    </row>
    <row r="559" spans="8:12" x14ac:dyDescent="0.25">
      <c r="H559" s="427" t="s">
        <v>44</v>
      </c>
      <c r="I559" s="259">
        <v>0.23860000000000001</v>
      </c>
      <c r="L559">
        <v>276</v>
      </c>
    </row>
    <row r="560" spans="8:12" ht="15.75" thickBot="1" x14ac:dyDescent="0.3">
      <c r="H560" s="428"/>
      <c r="I560" s="260">
        <v>275</v>
      </c>
      <c r="L560">
        <v>277</v>
      </c>
    </row>
    <row r="561" spans="8:12" ht="15.75" thickBot="1" x14ac:dyDescent="0.3">
      <c r="H561" s="63" t="s">
        <v>23</v>
      </c>
      <c r="I561" s="64" t="s">
        <v>407</v>
      </c>
      <c r="L561">
        <v>278</v>
      </c>
    </row>
    <row r="562" spans="8:12" x14ac:dyDescent="0.25">
      <c r="H562" s="427" t="s">
        <v>172</v>
      </c>
      <c r="I562" s="261">
        <v>0.23769999999999999</v>
      </c>
      <c r="L562">
        <v>279</v>
      </c>
    </row>
    <row r="563" spans="8:12" ht="15.75" thickBot="1" x14ac:dyDescent="0.3">
      <c r="H563" s="428"/>
      <c r="I563" s="262">
        <v>276</v>
      </c>
      <c r="L563">
        <v>280</v>
      </c>
    </row>
    <row r="564" spans="8:12" x14ac:dyDescent="0.25">
      <c r="H564" s="427" t="s">
        <v>270</v>
      </c>
      <c r="I564" s="263">
        <v>0.23599999999999999</v>
      </c>
      <c r="L564">
        <v>281</v>
      </c>
    </row>
    <row r="565" spans="8:12" ht="15.75" thickBot="1" x14ac:dyDescent="0.3">
      <c r="H565" s="428"/>
      <c r="I565" s="264">
        <v>277</v>
      </c>
      <c r="L565">
        <v>282</v>
      </c>
    </row>
    <row r="566" spans="8:12" x14ac:dyDescent="0.25">
      <c r="H566" s="427" t="s">
        <v>329</v>
      </c>
      <c r="I566" s="265">
        <v>0.23569999999999999</v>
      </c>
      <c r="L566">
        <v>283</v>
      </c>
    </row>
    <row r="567" spans="8:12" ht="15.75" thickBot="1" x14ac:dyDescent="0.3">
      <c r="H567" s="428"/>
      <c r="I567" s="266">
        <v>278</v>
      </c>
      <c r="L567">
        <v>284</v>
      </c>
    </row>
    <row r="568" spans="8:12" x14ac:dyDescent="0.25">
      <c r="H568" s="427" t="s">
        <v>101</v>
      </c>
      <c r="I568" s="267">
        <v>0.22939999999999999</v>
      </c>
      <c r="L568">
        <v>285</v>
      </c>
    </row>
    <row r="569" spans="8:12" ht="15.75" thickBot="1" x14ac:dyDescent="0.3">
      <c r="H569" s="428"/>
      <c r="I569" s="268">
        <v>279</v>
      </c>
      <c r="L569">
        <v>286</v>
      </c>
    </row>
    <row r="570" spans="8:12" x14ac:dyDescent="0.25">
      <c r="H570" s="427" t="s">
        <v>302</v>
      </c>
      <c r="I570" s="269">
        <v>0.2288</v>
      </c>
      <c r="L570">
        <v>287</v>
      </c>
    </row>
    <row r="571" spans="8:12" ht="15.75" thickBot="1" x14ac:dyDescent="0.3">
      <c r="H571" s="428"/>
      <c r="I571" s="270">
        <v>280</v>
      </c>
      <c r="L571">
        <v>288</v>
      </c>
    </row>
    <row r="572" spans="8:12" x14ac:dyDescent="0.25">
      <c r="H572" s="427" t="s">
        <v>227</v>
      </c>
      <c r="I572" s="271">
        <v>0.2268</v>
      </c>
      <c r="L572">
        <v>289</v>
      </c>
    </row>
    <row r="573" spans="8:12" ht="15.75" thickBot="1" x14ac:dyDescent="0.3">
      <c r="H573" s="428"/>
      <c r="I573" s="272">
        <v>281</v>
      </c>
      <c r="L573">
        <v>290</v>
      </c>
    </row>
    <row r="574" spans="8:12" x14ac:dyDescent="0.25">
      <c r="H574" s="427" t="s">
        <v>155</v>
      </c>
      <c r="I574" s="273">
        <v>0.22589999999999999</v>
      </c>
      <c r="L574">
        <v>291</v>
      </c>
    </row>
    <row r="575" spans="8:12" ht="15.75" thickBot="1" x14ac:dyDescent="0.3">
      <c r="H575" s="428"/>
      <c r="I575" s="274">
        <v>282</v>
      </c>
      <c r="L575">
        <v>292</v>
      </c>
    </row>
    <row r="576" spans="8:12" x14ac:dyDescent="0.25">
      <c r="H576" s="427" t="s">
        <v>140</v>
      </c>
      <c r="I576" s="275">
        <v>0.22509999999999999</v>
      </c>
      <c r="L576">
        <v>293</v>
      </c>
    </row>
    <row r="577" spans="8:12" ht="15.75" thickBot="1" x14ac:dyDescent="0.3">
      <c r="H577" s="428"/>
      <c r="I577" s="276">
        <v>283</v>
      </c>
      <c r="L577">
        <v>294</v>
      </c>
    </row>
    <row r="578" spans="8:12" x14ac:dyDescent="0.25">
      <c r="H578" s="427" t="s">
        <v>218</v>
      </c>
      <c r="I578" s="277">
        <v>0.22450000000000001</v>
      </c>
      <c r="L578">
        <v>295</v>
      </c>
    </row>
    <row r="579" spans="8:12" ht="15.75" thickBot="1" x14ac:dyDescent="0.3">
      <c r="H579" s="428"/>
      <c r="I579" s="278">
        <v>284</v>
      </c>
      <c r="L579">
        <v>296</v>
      </c>
    </row>
    <row r="580" spans="8:12" x14ac:dyDescent="0.25">
      <c r="H580" s="427" t="s">
        <v>296</v>
      </c>
      <c r="I580" s="279">
        <v>0.22389999999999999</v>
      </c>
      <c r="L580">
        <v>297</v>
      </c>
    </row>
    <row r="581" spans="8:12" ht="15.75" thickBot="1" x14ac:dyDescent="0.3">
      <c r="H581" s="428"/>
      <c r="I581" s="280">
        <v>285</v>
      </c>
      <c r="L581">
        <v>298</v>
      </c>
    </row>
    <row r="582" spans="8:12" x14ac:dyDescent="0.25">
      <c r="H582" s="427" t="s">
        <v>42</v>
      </c>
      <c r="I582" s="281">
        <v>0.22289999999999999</v>
      </c>
      <c r="L582">
        <v>299</v>
      </c>
    </row>
    <row r="583" spans="8:12" ht="15.75" thickBot="1" x14ac:dyDescent="0.3">
      <c r="H583" s="428"/>
      <c r="I583" s="282">
        <v>286</v>
      </c>
      <c r="L583">
        <v>300</v>
      </c>
    </row>
    <row r="584" spans="8:12" x14ac:dyDescent="0.25">
      <c r="H584" s="427" t="s">
        <v>182</v>
      </c>
      <c r="I584" s="283">
        <v>0.22</v>
      </c>
      <c r="L584">
        <v>301</v>
      </c>
    </row>
    <row r="585" spans="8:12" ht="15.75" thickBot="1" x14ac:dyDescent="0.3">
      <c r="H585" s="428"/>
      <c r="I585" s="284">
        <v>287</v>
      </c>
      <c r="L585">
        <v>302</v>
      </c>
    </row>
    <row r="586" spans="8:12" x14ac:dyDescent="0.25">
      <c r="H586" s="427" t="s">
        <v>163</v>
      </c>
      <c r="I586" s="285">
        <v>0.2175</v>
      </c>
      <c r="L586">
        <v>303</v>
      </c>
    </row>
    <row r="587" spans="8:12" ht="15.75" thickBot="1" x14ac:dyDescent="0.3">
      <c r="H587" s="428"/>
      <c r="I587" s="286">
        <v>288</v>
      </c>
      <c r="L587">
        <v>304</v>
      </c>
    </row>
    <row r="588" spans="8:12" x14ac:dyDescent="0.25">
      <c r="H588" s="427" t="s">
        <v>263</v>
      </c>
      <c r="I588" s="287">
        <v>0.21740000000000001</v>
      </c>
      <c r="L588">
        <v>305</v>
      </c>
    </row>
    <row r="589" spans="8:12" ht="15.75" thickBot="1" x14ac:dyDescent="0.3">
      <c r="H589" s="428"/>
      <c r="I589" s="288">
        <v>289</v>
      </c>
      <c r="L589">
        <v>306</v>
      </c>
    </row>
    <row r="590" spans="8:12" x14ac:dyDescent="0.25">
      <c r="H590" s="427" t="s">
        <v>246</v>
      </c>
      <c r="I590" s="289">
        <v>0.21429999999999999</v>
      </c>
      <c r="L590">
        <v>307</v>
      </c>
    </row>
    <row r="591" spans="8:12" ht="15.75" thickBot="1" x14ac:dyDescent="0.3">
      <c r="H591" s="428"/>
      <c r="I591" s="290">
        <v>290</v>
      </c>
      <c r="L591">
        <v>308</v>
      </c>
    </row>
    <row r="592" spans="8:12" x14ac:dyDescent="0.25">
      <c r="H592" s="427" t="s">
        <v>146</v>
      </c>
      <c r="I592" s="291">
        <v>0.21240000000000001</v>
      </c>
      <c r="L592">
        <v>309</v>
      </c>
    </row>
    <row r="593" spans="8:12" ht="15.75" thickBot="1" x14ac:dyDescent="0.3">
      <c r="H593" s="428"/>
      <c r="I593" s="292">
        <v>291</v>
      </c>
      <c r="L593">
        <v>310</v>
      </c>
    </row>
    <row r="594" spans="8:12" x14ac:dyDescent="0.25">
      <c r="H594" s="427" t="s">
        <v>72</v>
      </c>
      <c r="I594" s="293">
        <v>0.20660000000000001</v>
      </c>
      <c r="L594">
        <v>311</v>
      </c>
    </row>
    <row r="595" spans="8:12" ht="15.75" thickBot="1" x14ac:dyDescent="0.3">
      <c r="H595" s="428"/>
      <c r="I595" s="294">
        <v>292</v>
      </c>
      <c r="L595">
        <v>312</v>
      </c>
    </row>
    <row r="596" spans="8:12" x14ac:dyDescent="0.25">
      <c r="H596" s="427" t="s">
        <v>291</v>
      </c>
      <c r="I596" s="295">
        <v>0.20619999999999999</v>
      </c>
      <c r="L596">
        <v>313</v>
      </c>
    </row>
    <row r="597" spans="8:12" ht="15.75" thickBot="1" x14ac:dyDescent="0.3">
      <c r="H597" s="428"/>
      <c r="I597" s="296">
        <v>293</v>
      </c>
      <c r="L597">
        <v>314</v>
      </c>
    </row>
    <row r="598" spans="8:12" x14ac:dyDescent="0.25">
      <c r="H598" s="427" t="s">
        <v>372</v>
      </c>
      <c r="I598" s="297">
        <v>0.20250000000000001</v>
      </c>
      <c r="L598">
        <v>315</v>
      </c>
    </row>
    <row r="599" spans="8:12" ht="15.75" thickBot="1" x14ac:dyDescent="0.3">
      <c r="H599" s="428"/>
      <c r="I599" s="298">
        <v>294</v>
      </c>
      <c r="L599">
        <v>316</v>
      </c>
    </row>
    <row r="600" spans="8:12" x14ac:dyDescent="0.25">
      <c r="H600" s="427" t="s">
        <v>50</v>
      </c>
      <c r="I600" s="299">
        <v>0.20019999999999999</v>
      </c>
      <c r="L600">
        <v>317</v>
      </c>
    </row>
    <row r="601" spans="8:12" ht="15.75" thickBot="1" x14ac:dyDescent="0.3">
      <c r="H601" s="428"/>
      <c r="I601" s="300">
        <v>295</v>
      </c>
      <c r="L601">
        <v>318</v>
      </c>
    </row>
    <row r="602" spans="8:12" x14ac:dyDescent="0.25">
      <c r="H602" s="427" t="s">
        <v>175</v>
      </c>
      <c r="I602" s="301">
        <v>0.1946</v>
      </c>
      <c r="L602">
        <v>319</v>
      </c>
    </row>
    <row r="603" spans="8:12" ht="15.75" thickBot="1" x14ac:dyDescent="0.3">
      <c r="H603" s="428"/>
      <c r="I603" s="302">
        <v>296</v>
      </c>
      <c r="L603">
        <v>320</v>
      </c>
    </row>
    <row r="604" spans="8:12" x14ac:dyDescent="0.25">
      <c r="H604" s="427" t="s">
        <v>144</v>
      </c>
      <c r="I604" s="303">
        <v>0.1933</v>
      </c>
      <c r="L604">
        <v>321</v>
      </c>
    </row>
    <row r="605" spans="8:12" ht="15.75" thickBot="1" x14ac:dyDescent="0.3">
      <c r="H605" s="428"/>
      <c r="I605" s="304">
        <v>297</v>
      </c>
      <c r="L605">
        <v>322</v>
      </c>
    </row>
    <row r="606" spans="8:12" x14ac:dyDescent="0.25">
      <c r="H606" s="427" t="s">
        <v>64</v>
      </c>
      <c r="I606" s="305">
        <v>0.19289999999999999</v>
      </c>
      <c r="L606">
        <v>323</v>
      </c>
    </row>
    <row r="607" spans="8:12" ht="15.75" thickBot="1" x14ac:dyDescent="0.3">
      <c r="H607" s="428"/>
      <c r="I607" s="306">
        <v>298</v>
      </c>
      <c r="L607">
        <v>324</v>
      </c>
    </row>
    <row r="608" spans="8:12" x14ac:dyDescent="0.25">
      <c r="H608" s="427" t="s">
        <v>230</v>
      </c>
      <c r="I608" s="307">
        <v>0.19259999999999999</v>
      </c>
      <c r="L608">
        <v>325</v>
      </c>
    </row>
    <row r="609" spans="8:12" ht="15.75" thickBot="1" x14ac:dyDescent="0.3">
      <c r="H609" s="428"/>
      <c r="I609" s="308">
        <v>299</v>
      </c>
      <c r="L609">
        <v>326</v>
      </c>
    </row>
    <row r="610" spans="8:12" x14ac:dyDescent="0.25">
      <c r="H610" s="427" t="s">
        <v>117</v>
      </c>
      <c r="I610" s="309">
        <v>0.18959999999999999</v>
      </c>
      <c r="L610">
        <v>327</v>
      </c>
    </row>
    <row r="611" spans="8:12" ht="15.75" thickBot="1" x14ac:dyDescent="0.3">
      <c r="H611" s="428"/>
      <c r="I611" s="310">
        <v>300</v>
      </c>
      <c r="L611">
        <v>328</v>
      </c>
    </row>
    <row r="612" spans="8:12" ht="15.75" thickBot="1" x14ac:dyDescent="0.3">
      <c r="H612" s="63" t="s">
        <v>23</v>
      </c>
      <c r="I612" s="64" t="s">
        <v>407</v>
      </c>
      <c r="L612">
        <v>329</v>
      </c>
    </row>
    <row r="613" spans="8:12" x14ac:dyDescent="0.25">
      <c r="H613" s="427" t="s">
        <v>338</v>
      </c>
      <c r="I613" s="311">
        <v>0.1825</v>
      </c>
      <c r="L613">
        <v>330</v>
      </c>
    </row>
    <row r="614" spans="8:12" ht="15.75" thickBot="1" x14ac:dyDescent="0.3">
      <c r="H614" s="428"/>
      <c r="I614" s="312">
        <v>301</v>
      </c>
      <c r="L614">
        <v>331</v>
      </c>
    </row>
    <row r="615" spans="8:12" x14ac:dyDescent="0.25">
      <c r="H615" s="427" t="s">
        <v>52</v>
      </c>
      <c r="I615" s="313">
        <v>0.1822</v>
      </c>
      <c r="L615">
        <v>332</v>
      </c>
    </row>
    <row r="616" spans="8:12" ht="15.75" thickBot="1" x14ac:dyDescent="0.3">
      <c r="H616" s="428"/>
      <c r="I616" s="314">
        <v>302</v>
      </c>
      <c r="L616">
        <v>333</v>
      </c>
    </row>
    <row r="617" spans="8:12" x14ac:dyDescent="0.25">
      <c r="H617" s="427" t="s">
        <v>342</v>
      </c>
      <c r="I617" s="315">
        <v>0.17380000000000001</v>
      </c>
      <c r="L617">
        <v>334</v>
      </c>
    </row>
    <row r="618" spans="8:12" ht="15.75" thickBot="1" x14ac:dyDescent="0.3">
      <c r="H618" s="428"/>
      <c r="I618" s="316">
        <v>303</v>
      </c>
      <c r="L618">
        <v>335</v>
      </c>
    </row>
    <row r="619" spans="8:12" x14ac:dyDescent="0.25">
      <c r="H619" s="427" t="s">
        <v>191</v>
      </c>
      <c r="I619" s="317">
        <v>0.1721</v>
      </c>
      <c r="L619">
        <v>336</v>
      </c>
    </row>
    <row r="620" spans="8:12" ht="15.75" thickBot="1" x14ac:dyDescent="0.3">
      <c r="H620" s="428"/>
      <c r="I620" s="318">
        <v>304</v>
      </c>
      <c r="L620">
        <v>337</v>
      </c>
    </row>
    <row r="621" spans="8:12" x14ac:dyDescent="0.25">
      <c r="H621" s="427" t="s">
        <v>187</v>
      </c>
      <c r="I621" s="319">
        <v>0.1714</v>
      </c>
      <c r="L621">
        <v>338</v>
      </c>
    </row>
    <row r="622" spans="8:12" ht="15.75" thickBot="1" x14ac:dyDescent="0.3">
      <c r="H622" s="428"/>
      <c r="I622" s="320">
        <v>305</v>
      </c>
      <c r="L622">
        <v>339</v>
      </c>
    </row>
    <row r="623" spans="8:12" x14ac:dyDescent="0.25">
      <c r="H623" s="427" t="s">
        <v>283</v>
      </c>
      <c r="I623" s="321">
        <v>0.16889999999999999</v>
      </c>
      <c r="L623">
        <v>340</v>
      </c>
    </row>
    <row r="624" spans="8:12" ht="15.75" thickBot="1" x14ac:dyDescent="0.3">
      <c r="H624" s="428"/>
      <c r="I624" s="322">
        <v>306</v>
      </c>
      <c r="L624">
        <v>341</v>
      </c>
    </row>
    <row r="625" spans="8:12" x14ac:dyDescent="0.25">
      <c r="H625" s="427" t="s">
        <v>197</v>
      </c>
      <c r="I625" s="323">
        <v>0.16450000000000001</v>
      </c>
      <c r="L625">
        <v>342</v>
      </c>
    </row>
    <row r="626" spans="8:12" ht="15.75" thickBot="1" x14ac:dyDescent="0.3">
      <c r="H626" s="428"/>
      <c r="I626" s="324">
        <v>307</v>
      </c>
      <c r="L626">
        <v>343</v>
      </c>
    </row>
    <row r="627" spans="8:12" x14ac:dyDescent="0.25">
      <c r="H627" s="427" t="s">
        <v>352</v>
      </c>
      <c r="I627" s="325">
        <v>0.16259999999999999</v>
      </c>
      <c r="L627">
        <v>344</v>
      </c>
    </row>
    <row r="628" spans="8:12" ht="15.75" thickBot="1" x14ac:dyDescent="0.3">
      <c r="H628" s="428"/>
      <c r="I628" s="326">
        <v>308</v>
      </c>
      <c r="L628">
        <v>345</v>
      </c>
    </row>
    <row r="629" spans="8:12" x14ac:dyDescent="0.25">
      <c r="H629" s="427" t="s">
        <v>137</v>
      </c>
      <c r="I629" s="327">
        <v>0.15459999999999999</v>
      </c>
      <c r="L629">
        <v>346</v>
      </c>
    </row>
    <row r="630" spans="8:12" ht="15.75" thickBot="1" x14ac:dyDescent="0.3">
      <c r="H630" s="428"/>
      <c r="I630" s="328">
        <v>309</v>
      </c>
      <c r="L630">
        <v>347</v>
      </c>
    </row>
    <row r="631" spans="8:12" x14ac:dyDescent="0.25">
      <c r="H631" s="427" t="s">
        <v>348</v>
      </c>
      <c r="I631" s="329">
        <v>0.1522</v>
      </c>
      <c r="L631">
        <v>348</v>
      </c>
    </row>
    <row r="632" spans="8:12" ht="15.75" thickBot="1" x14ac:dyDescent="0.3">
      <c r="H632" s="428"/>
      <c r="I632" s="330">
        <v>310</v>
      </c>
      <c r="L632">
        <v>349</v>
      </c>
    </row>
    <row r="633" spans="8:12" x14ac:dyDescent="0.25">
      <c r="H633" s="427" t="s">
        <v>335</v>
      </c>
      <c r="I633" s="331">
        <v>0.14710000000000001</v>
      </c>
      <c r="L633">
        <v>350</v>
      </c>
    </row>
    <row r="634" spans="8:12" ht="15.75" thickBot="1" x14ac:dyDescent="0.3">
      <c r="H634" s="428"/>
      <c r="I634" s="332">
        <v>311</v>
      </c>
      <c r="L634">
        <v>351</v>
      </c>
    </row>
    <row r="635" spans="8:12" x14ac:dyDescent="0.25">
      <c r="H635" s="427" t="s">
        <v>339</v>
      </c>
      <c r="I635" s="333">
        <v>0.1462</v>
      </c>
    </row>
    <row r="636" spans="8:12" ht="15.75" thickBot="1" x14ac:dyDescent="0.3">
      <c r="H636" s="428"/>
      <c r="I636" s="334">
        <v>312</v>
      </c>
    </row>
    <row r="637" spans="8:12" x14ac:dyDescent="0.25">
      <c r="H637" s="427" t="s">
        <v>216</v>
      </c>
      <c r="I637" s="335">
        <v>0.13969999999999999</v>
      </c>
    </row>
    <row r="638" spans="8:12" ht="15.75" thickBot="1" x14ac:dyDescent="0.3">
      <c r="H638" s="428"/>
      <c r="I638" s="336">
        <v>313</v>
      </c>
    </row>
    <row r="639" spans="8:12" x14ac:dyDescent="0.25">
      <c r="H639" s="427" t="s">
        <v>85</v>
      </c>
      <c r="I639" s="337">
        <v>0.13469999999999999</v>
      </c>
    </row>
    <row r="640" spans="8:12" ht="15.75" thickBot="1" x14ac:dyDescent="0.3">
      <c r="H640" s="428"/>
      <c r="I640" s="338">
        <v>314</v>
      </c>
    </row>
    <row r="641" spans="8:9" x14ac:dyDescent="0.25">
      <c r="H641" s="427" t="s">
        <v>269</v>
      </c>
      <c r="I641" s="339">
        <v>0.13450000000000001</v>
      </c>
    </row>
    <row r="642" spans="8:9" ht="15.75" thickBot="1" x14ac:dyDescent="0.3">
      <c r="H642" s="428"/>
      <c r="I642" s="340">
        <v>315</v>
      </c>
    </row>
    <row r="643" spans="8:9" x14ac:dyDescent="0.25">
      <c r="H643" s="427" t="s">
        <v>79</v>
      </c>
      <c r="I643" s="341">
        <v>0.1338</v>
      </c>
    </row>
    <row r="644" spans="8:9" ht="15.75" thickBot="1" x14ac:dyDescent="0.3">
      <c r="H644" s="428"/>
      <c r="I644" s="342">
        <v>316</v>
      </c>
    </row>
    <row r="645" spans="8:9" x14ac:dyDescent="0.25">
      <c r="H645" s="427" t="s">
        <v>240</v>
      </c>
      <c r="I645" s="343">
        <v>0.13009999999999999</v>
      </c>
    </row>
    <row r="646" spans="8:9" ht="15.75" thickBot="1" x14ac:dyDescent="0.3">
      <c r="H646" s="428"/>
      <c r="I646" s="344">
        <v>317</v>
      </c>
    </row>
    <row r="647" spans="8:9" x14ac:dyDescent="0.25">
      <c r="H647" s="427" t="s">
        <v>151</v>
      </c>
      <c r="I647" s="345">
        <v>0.1255</v>
      </c>
    </row>
    <row r="648" spans="8:9" ht="15.75" thickBot="1" x14ac:dyDescent="0.3">
      <c r="H648" s="428"/>
      <c r="I648" s="346">
        <v>318</v>
      </c>
    </row>
    <row r="649" spans="8:9" x14ac:dyDescent="0.25">
      <c r="H649" s="427" t="s">
        <v>100</v>
      </c>
      <c r="I649" s="347">
        <v>0.1236</v>
      </c>
    </row>
    <row r="650" spans="8:9" ht="15.75" thickBot="1" x14ac:dyDescent="0.3">
      <c r="H650" s="428"/>
      <c r="I650" s="348">
        <v>319</v>
      </c>
    </row>
    <row r="651" spans="8:9" x14ac:dyDescent="0.25">
      <c r="H651" s="427" t="s">
        <v>104</v>
      </c>
      <c r="I651" s="349">
        <v>0.1203</v>
      </c>
    </row>
    <row r="652" spans="8:9" ht="15.75" thickBot="1" x14ac:dyDescent="0.3">
      <c r="H652" s="428"/>
      <c r="I652" s="350">
        <v>320</v>
      </c>
    </row>
    <row r="653" spans="8:9" x14ac:dyDescent="0.25">
      <c r="H653" s="427" t="s">
        <v>228</v>
      </c>
      <c r="I653" s="351">
        <v>0.1177</v>
      </c>
    </row>
    <row r="654" spans="8:9" ht="15.75" thickBot="1" x14ac:dyDescent="0.3">
      <c r="H654" s="428"/>
      <c r="I654" s="352">
        <v>321</v>
      </c>
    </row>
    <row r="655" spans="8:9" x14ac:dyDescent="0.25">
      <c r="H655" s="427" t="s">
        <v>365</v>
      </c>
      <c r="I655" s="353">
        <v>0.11169999999999999</v>
      </c>
    </row>
    <row r="656" spans="8:9" ht="15.75" thickBot="1" x14ac:dyDescent="0.3">
      <c r="H656" s="428"/>
      <c r="I656" s="354">
        <v>322</v>
      </c>
    </row>
    <row r="657" spans="8:9" x14ac:dyDescent="0.25">
      <c r="H657" s="427" t="s">
        <v>56</v>
      </c>
      <c r="I657" s="355">
        <v>0.1084</v>
      </c>
    </row>
    <row r="658" spans="8:9" ht="15.75" thickBot="1" x14ac:dyDescent="0.3">
      <c r="H658" s="428"/>
      <c r="I658" s="356">
        <v>323</v>
      </c>
    </row>
    <row r="659" spans="8:9" x14ac:dyDescent="0.25">
      <c r="H659" s="427" t="s">
        <v>162</v>
      </c>
      <c r="I659" s="357">
        <v>0.1082</v>
      </c>
    </row>
    <row r="660" spans="8:9" ht="15.75" thickBot="1" x14ac:dyDescent="0.3">
      <c r="H660" s="428"/>
      <c r="I660" s="358">
        <v>324</v>
      </c>
    </row>
    <row r="661" spans="8:9" x14ac:dyDescent="0.25">
      <c r="H661" s="427" t="s">
        <v>195</v>
      </c>
      <c r="I661" s="359">
        <v>0.1077</v>
      </c>
    </row>
    <row r="662" spans="8:9" ht="15.75" thickBot="1" x14ac:dyDescent="0.3">
      <c r="H662" s="428"/>
      <c r="I662" s="360">
        <v>325</v>
      </c>
    </row>
    <row r="663" spans="8:9" ht="15.75" thickBot="1" x14ac:dyDescent="0.3">
      <c r="H663" s="63" t="s">
        <v>23</v>
      </c>
      <c r="I663" s="64" t="s">
        <v>407</v>
      </c>
    </row>
    <row r="664" spans="8:9" x14ac:dyDescent="0.25">
      <c r="H664" s="427" t="s">
        <v>298</v>
      </c>
      <c r="I664" s="361">
        <v>0.1016</v>
      </c>
    </row>
    <row r="665" spans="8:9" ht="15.75" thickBot="1" x14ac:dyDescent="0.3">
      <c r="H665" s="428"/>
      <c r="I665" s="362">
        <v>326</v>
      </c>
    </row>
    <row r="666" spans="8:9" x14ac:dyDescent="0.25">
      <c r="H666" s="427" t="s">
        <v>260</v>
      </c>
      <c r="I666" s="363">
        <v>9.5899999999999999E-2</v>
      </c>
    </row>
    <row r="667" spans="8:9" ht="15.75" thickBot="1" x14ac:dyDescent="0.3">
      <c r="H667" s="428"/>
      <c r="I667" s="364">
        <v>327</v>
      </c>
    </row>
    <row r="668" spans="8:9" x14ac:dyDescent="0.25">
      <c r="H668" s="427" t="s">
        <v>180</v>
      </c>
      <c r="I668" s="365">
        <v>9.3100000000000002E-2</v>
      </c>
    </row>
    <row r="669" spans="8:9" ht="15.75" thickBot="1" x14ac:dyDescent="0.3">
      <c r="H669" s="428"/>
      <c r="I669" s="366">
        <v>328</v>
      </c>
    </row>
    <row r="670" spans="8:9" x14ac:dyDescent="0.25">
      <c r="H670" s="427" t="s">
        <v>307</v>
      </c>
      <c r="I670" s="367">
        <v>9.1999999999999998E-2</v>
      </c>
    </row>
    <row r="671" spans="8:9" ht="15.75" thickBot="1" x14ac:dyDescent="0.3">
      <c r="H671" s="428"/>
      <c r="I671" s="368">
        <v>329</v>
      </c>
    </row>
    <row r="672" spans="8:9" x14ac:dyDescent="0.25">
      <c r="H672" s="427" t="s">
        <v>294</v>
      </c>
      <c r="I672" s="369">
        <v>9.0200000000000002E-2</v>
      </c>
    </row>
    <row r="673" spans="8:9" ht="15.75" thickBot="1" x14ac:dyDescent="0.3">
      <c r="H673" s="428"/>
      <c r="I673" s="370">
        <v>330</v>
      </c>
    </row>
    <row r="674" spans="8:9" x14ac:dyDescent="0.25">
      <c r="H674" s="427" t="s">
        <v>264</v>
      </c>
      <c r="I674" s="371">
        <v>8.9300000000000004E-2</v>
      </c>
    </row>
    <row r="675" spans="8:9" ht="15.75" thickBot="1" x14ac:dyDescent="0.3">
      <c r="H675" s="428"/>
      <c r="I675" s="372">
        <v>331</v>
      </c>
    </row>
    <row r="676" spans="8:9" x14ac:dyDescent="0.25">
      <c r="H676" s="427" t="s">
        <v>301</v>
      </c>
      <c r="I676" s="373">
        <v>8.9300000000000004E-2</v>
      </c>
    </row>
    <row r="677" spans="8:9" ht="15.75" thickBot="1" x14ac:dyDescent="0.3">
      <c r="H677" s="428"/>
      <c r="I677" s="374">
        <v>332</v>
      </c>
    </row>
    <row r="678" spans="8:9" x14ac:dyDescent="0.25">
      <c r="H678" s="427" t="s">
        <v>190</v>
      </c>
      <c r="I678" s="375">
        <v>8.3599999999999994E-2</v>
      </c>
    </row>
    <row r="679" spans="8:9" ht="15.75" thickBot="1" x14ac:dyDescent="0.3">
      <c r="H679" s="428"/>
      <c r="I679" s="376">
        <v>333</v>
      </c>
    </row>
    <row r="680" spans="8:9" x14ac:dyDescent="0.25">
      <c r="H680" s="427" t="s">
        <v>57</v>
      </c>
      <c r="I680" s="377">
        <v>8.1000000000000003E-2</v>
      </c>
    </row>
    <row r="681" spans="8:9" ht="15.75" thickBot="1" x14ac:dyDescent="0.3">
      <c r="H681" s="428"/>
      <c r="I681" s="378">
        <v>334</v>
      </c>
    </row>
    <row r="682" spans="8:9" x14ac:dyDescent="0.25">
      <c r="H682" s="427" t="s">
        <v>141</v>
      </c>
      <c r="I682" s="379">
        <v>8.0399999999999999E-2</v>
      </c>
    </row>
    <row r="683" spans="8:9" ht="15.75" thickBot="1" x14ac:dyDescent="0.3">
      <c r="H683" s="428"/>
      <c r="I683" s="380">
        <v>335</v>
      </c>
    </row>
    <row r="684" spans="8:9" x14ac:dyDescent="0.25">
      <c r="H684" s="427" t="s">
        <v>304</v>
      </c>
      <c r="I684" s="381">
        <v>7.9399999999999998E-2</v>
      </c>
    </row>
    <row r="685" spans="8:9" ht="15.75" thickBot="1" x14ac:dyDescent="0.3">
      <c r="H685" s="428"/>
      <c r="I685" s="382">
        <v>336</v>
      </c>
    </row>
    <row r="686" spans="8:9" x14ac:dyDescent="0.25">
      <c r="H686" s="427" t="s">
        <v>189</v>
      </c>
      <c r="I686" s="383">
        <v>7.85E-2</v>
      </c>
    </row>
    <row r="687" spans="8:9" ht="15.75" thickBot="1" x14ac:dyDescent="0.3">
      <c r="H687" s="428"/>
      <c r="I687" s="384">
        <v>337</v>
      </c>
    </row>
    <row r="688" spans="8:9" x14ac:dyDescent="0.25">
      <c r="H688" s="427" t="s">
        <v>149</v>
      </c>
      <c r="I688" s="385">
        <v>7.6200000000000004E-2</v>
      </c>
    </row>
    <row r="689" spans="8:9" ht="15.75" thickBot="1" x14ac:dyDescent="0.3">
      <c r="H689" s="428"/>
      <c r="I689" s="386">
        <v>338</v>
      </c>
    </row>
    <row r="690" spans="8:9" x14ac:dyDescent="0.25">
      <c r="H690" s="427" t="s">
        <v>229</v>
      </c>
      <c r="I690" s="387">
        <v>6.7599999999999993E-2</v>
      </c>
    </row>
    <row r="691" spans="8:9" ht="15.75" thickBot="1" x14ac:dyDescent="0.3">
      <c r="H691" s="428"/>
      <c r="I691" s="388">
        <v>339</v>
      </c>
    </row>
    <row r="692" spans="8:9" x14ac:dyDescent="0.25">
      <c r="H692" s="427" t="s">
        <v>120</v>
      </c>
      <c r="I692" s="389">
        <v>6.54E-2</v>
      </c>
    </row>
    <row r="693" spans="8:9" ht="15.75" thickBot="1" x14ac:dyDescent="0.3">
      <c r="H693" s="428"/>
      <c r="I693" s="390">
        <v>340</v>
      </c>
    </row>
    <row r="694" spans="8:9" x14ac:dyDescent="0.25">
      <c r="H694" s="427" t="s">
        <v>77</v>
      </c>
      <c r="I694" s="391">
        <v>6.3700000000000007E-2</v>
      </c>
    </row>
    <row r="695" spans="8:9" ht="15.75" thickBot="1" x14ac:dyDescent="0.3">
      <c r="H695" s="428"/>
      <c r="I695" s="392">
        <v>341</v>
      </c>
    </row>
    <row r="696" spans="8:9" x14ac:dyDescent="0.25">
      <c r="H696" s="427" t="s">
        <v>309</v>
      </c>
      <c r="I696" s="393">
        <v>5.7500000000000002E-2</v>
      </c>
    </row>
    <row r="697" spans="8:9" ht="15.75" thickBot="1" x14ac:dyDescent="0.3">
      <c r="H697" s="428"/>
      <c r="I697" s="394">
        <v>342</v>
      </c>
    </row>
    <row r="698" spans="8:9" x14ac:dyDescent="0.25">
      <c r="H698" s="427" t="s">
        <v>76</v>
      </c>
      <c r="I698" s="395">
        <v>5.5899999999999998E-2</v>
      </c>
    </row>
    <row r="699" spans="8:9" ht="15.75" thickBot="1" x14ac:dyDescent="0.3">
      <c r="H699" s="428"/>
      <c r="I699" s="396">
        <v>343</v>
      </c>
    </row>
    <row r="700" spans="8:9" x14ac:dyDescent="0.25">
      <c r="H700" s="427" t="s">
        <v>82</v>
      </c>
      <c r="I700" s="397">
        <v>5.3400000000000003E-2</v>
      </c>
    </row>
    <row r="701" spans="8:9" ht="15.75" thickBot="1" x14ac:dyDescent="0.3">
      <c r="H701" s="428"/>
      <c r="I701" s="398">
        <v>344</v>
      </c>
    </row>
    <row r="702" spans="8:9" x14ac:dyDescent="0.25">
      <c r="H702" s="427" t="s">
        <v>209</v>
      </c>
      <c r="I702" s="399">
        <v>0.05</v>
      </c>
    </row>
    <row r="703" spans="8:9" ht="15.75" thickBot="1" x14ac:dyDescent="0.3">
      <c r="H703" s="428"/>
      <c r="I703" s="400">
        <v>345</v>
      </c>
    </row>
    <row r="704" spans="8:9" x14ac:dyDescent="0.25">
      <c r="H704" s="427" t="s">
        <v>40</v>
      </c>
      <c r="I704" s="401">
        <v>4.36E-2</v>
      </c>
    </row>
    <row r="705" spans="8:9" ht="15.75" thickBot="1" x14ac:dyDescent="0.3">
      <c r="H705" s="428"/>
      <c r="I705" s="402">
        <v>346</v>
      </c>
    </row>
    <row r="706" spans="8:9" x14ac:dyDescent="0.25">
      <c r="H706" s="427" t="s">
        <v>93</v>
      </c>
      <c r="I706" s="403">
        <v>3.6799999999999999E-2</v>
      </c>
    </row>
    <row r="707" spans="8:9" ht="15.75" thickBot="1" x14ac:dyDescent="0.3">
      <c r="H707" s="428"/>
      <c r="I707" s="404">
        <v>347</v>
      </c>
    </row>
    <row r="708" spans="8:9" x14ac:dyDescent="0.25">
      <c r="H708" s="427" t="s">
        <v>48</v>
      </c>
      <c r="I708" s="405">
        <v>3.3000000000000002E-2</v>
      </c>
    </row>
    <row r="709" spans="8:9" ht="15.75" thickBot="1" x14ac:dyDescent="0.3">
      <c r="H709" s="428"/>
      <c r="I709" s="406">
        <v>348</v>
      </c>
    </row>
    <row r="710" spans="8:9" x14ac:dyDescent="0.25">
      <c r="H710" s="427" t="s">
        <v>265</v>
      </c>
      <c r="I710" s="407">
        <v>2.7099999999999999E-2</v>
      </c>
    </row>
    <row r="711" spans="8:9" ht="15.75" thickBot="1" x14ac:dyDescent="0.3">
      <c r="H711" s="428"/>
      <c r="I711" s="408">
        <v>349</v>
      </c>
    </row>
    <row r="712" spans="8:9" x14ac:dyDescent="0.25">
      <c r="H712" s="427" t="s">
        <v>232</v>
      </c>
      <c r="I712" s="409">
        <v>2.6100000000000002E-2</v>
      </c>
    </row>
    <row r="713" spans="8:9" ht="15.75" thickBot="1" x14ac:dyDescent="0.3">
      <c r="H713" s="428"/>
      <c r="I713" s="410">
        <v>350</v>
      </c>
    </row>
    <row r="714" spans="8:9" x14ac:dyDescent="0.25">
      <c r="H714" s="427" t="s">
        <v>39</v>
      </c>
      <c r="I714" s="413">
        <v>2.4400000000000002E-2</v>
      </c>
    </row>
    <row r="715" spans="8:9" ht="15.75" thickBot="1" x14ac:dyDescent="0.3">
      <c r="H715" s="428"/>
      <c r="I715" s="414">
        <v>351</v>
      </c>
    </row>
    <row r="716" spans="8:9" ht="15.75" thickBot="1" x14ac:dyDescent="0.3">
      <c r="H716" s="63" t="s">
        <v>23</v>
      </c>
      <c r="I716" s="64" t="s">
        <v>407</v>
      </c>
    </row>
  </sheetData>
  <sortState xmlns:xlrd2="http://schemas.microsoft.com/office/spreadsheetml/2017/richdata2" ref="D2:F352">
    <sortCondition ref="D2:D352"/>
  </sortState>
  <mergeCells count="283">
    <mergeCell ref="H714:H715"/>
    <mergeCell ref="H710:H711"/>
    <mergeCell ref="H712:H713"/>
    <mergeCell ref="H706:H707"/>
    <mergeCell ref="H708:H709"/>
    <mergeCell ref="H702:H703"/>
    <mergeCell ref="H704:H705"/>
    <mergeCell ref="H698:H699"/>
    <mergeCell ref="H700:H701"/>
    <mergeCell ref="H694:H695"/>
    <mergeCell ref="H696:H697"/>
    <mergeCell ref="H690:H691"/>
    <mergeCell ref="H692:H693"/>
    <mergeCell ref="H686:H687"/>
    <mergeCell ref="H688:H689"/>
    <mergeCell ref="H682:H683"/>
    <mergeCell ref="H684:H685"/>
    <mergeCell ref="H678:H679"/>
    <mergeCell ref="H680:H681"/>
    <mergeCell ref="H674:H675"/>
    <mergeCell ref="H676:H677"/>
    <mergeCell ref="H670:H671"/>
    <mergeCell ref="H672:H673"/>
    <mergeCell ref="H666:H667"/>
    <mergeCell ref="H668:H669"/>
    <mergeCell ref="H661:H662"/>
    <mergeCell ref="H664:H665"/>
    <mergeCell ref="H657:H658"/>
    <mergeCell ref="H659:H660"/>
    <mergeCell ref="H653:H654"/>
    <mergeCell ref="H655:H656"/>
    <mergeCell ref="H649:H650"/>
    <mergeCell ref="H651:H652"/>
    <mergeCell ref="H645:H646"/>
    <mergeCell ref="H647:H648"/>
    <mergeCell ref="H641:H642"/>
    <mergeCell ref="H643:H644"/>
    <mergeCell ref="H637:H638"/>
    <mergeCell ref="H639:H640"/>
    <mergeCell ref="H633:H634"/>
    <mergeCell ref="H635:H636"/>
    <mergeCell ref="H629:H630"/>
    <mergeCell ref="H631:H632"/>
    <mergeCell ref="H625:H626"/>
    <mergeCell ref="H627:H628"/>
    <mergeCell ref="H621:H622"/>
    <mergeCell ref="H623:H624"/>
    <mergeCell ref="H617:H618"/>
    <mergeCell ref="H619:H620"/>
    <mergeCell ref="H613:H614"/>
    <mergeCell ref="H615:H616"/>
    <mergeCell ref="H608:H609"/>
    <mergeCell ref="H610:H611"/>
    <mergeCell ref="H604:H605"/>
    <mergeCell ref="H606:H607"/>
    <mergeCell ref="H600:H601"/>
    <mergeCell ref="H602:H603"/>
    <mergeCell ref="H596:H597"/>
    <mergeCell ref="H598:H599"/>
    <mergeCell ref="H592:H593"/>
    <mergeCell ref="H594:H595"/>
    <mergeCell ref="H588:H589"/>
    <mergeCell ref="H590:H591"/>
    <mergeCell ref="H584:H585"/>
    <mergeCell ref="H586:H587"/>
    <mergeCell ref="H580:H581"/>
    <mergeCell ref="H582:H583"/>
    <mergeCell ref="H576:H577"/>
    <mergeCell ref="H578:H579"/>
    <mergeCell ref="H572:H573"/>
    <mergeCell ref="H574:H575"/>
    <mergeCell ref="H568:H569"/>
    <mergeCell ref="H570:H571"/>
    <mergeCell ref="H564:H565"/>
    <mergeCell ref="H566:H567"/>
    <mergeCell ref="H559:H560"/>
    <mergeCell ref="H562:H563"/>
    <mergeCell ref="H555:H556"/>
    <mergeCell ref="H557:H558"/>
    <mergeCell ref="H551:H552"/>
    <mergeCell ref="H547:H548"/>
    <mergeCell ref="H549:H550"/>
    <mergeCell ref="H543:H544"/>
    <mergeCell ref="H539:H540"/>
    <mergeCell ref="H541:H542"/>
    <mergeCell ref="H535:H536"/>
    <mergeCell ref="H537:H538"/>
    <mergeCell ref="H531:H532"/>
    <mergeCell ref="H533:H534"/>
    <mergeCell ref="H527:H528"/>
    <mergeCell ref="H529:H530"/>
    <mergeCell ref="H523:H524"/>
    <mergeCell ref="H525:H526"/>
    <mergeCell ref="H519:H520"/>
    <mergeCell ref="H521:H522"/>
    <mergeCell ref="H515:H516"/>
    <mergeCell ref="H517:H518"/>
    <mergeCell ref="H511:H512"/>
    <mergeCell ref="H513:H514"/>
    <mergeCell ref="H506:H507"/>
    <mergeCell ref="H508:H509"/>
    <mergeCell ref="H502:H503"/>
    <mergeCell ref="H504:H505"/>
    <mergeCell ref="H498:H499"/>
    <mergeCell ref="H500:H501"/>
    <mergeCell ref="H494:H495"/>
    <mergeCell ref="H496:H497"/>
    <mergeCell ref="H490:H491"/>
    <mergeCell ref="H492:H493"/>
    <mergeCell ref="H486:H487"/>
    <mergeCell ref="H488:H489"/>
    <mergeCell ref="H482:H483"/>
    <mergeCell ref="H484:H485"/>
    <mergeCell ref="H478:H479"/>
    <mergeCell ref="H480:H481"/>
    <mergeCell ref="H474:H475"/>
    <mergeCell ref="H476:H477"/>
    <mergeCell ref="H470:H471"/>
    <mergeCell ref="H472:H473"/>
    <mergeCell ref="H466:H467"/>
    <mergeCell ref="H468:H469"/>
    <mergeCell ref="H462:H463"/>
    <mergeCell ref="H464:H465"/>
    <mergeCell ref="H457:H458"/>
    <mergeCell ref="H460:H461"/>
    <mergeCell ref="H453:H454"/>
    <mergeCell ref="H455:H456"/>
    <mergeCell ref="H449:H450"/>
    <mergeCell ref="H451:H452"/>
    <mergeCell ref="H445:H446"/>
    <mergeCell ref="H447:H448"/>
    <mergeCell ref="H441:H442"/>
    <mergeCell ref="H443:H444"/>
    <mergeCell ref="H437:H438"/>
    <mergeCell ref="H439:H440"/>
    <mergeCell ref="H433:H434"/>
    <mergeCell ref="H435:H436"/>
    <mergeCell ref="H429:H430"/>
    <mergeCell ref="H431:H432"/>
    <mergeCell ref="H425:H426"/>
    <mergeCell ref="H427:H428"/>
    <mergeCell ref="H421:H422"/>
    <mergeCell ref="H423:H424"/>
    <mergeCell ref="H417:H418"/>
    <mergeCell ref="H419:H420"/>
    <mergeCell ref="H413:H414"/>
    <mergeCell ref="H415:H416"/>
    <mergeCell ref="H409:H410"/>
    <mergeCell ref="H411:H412"/>
    <mergeCell ref="H404:H405"/>
    <mergeCell ref="H406:H407"/>
    <mergeCell ref="H400:H401"/>
    <mergeCell ref="H402:H403"/>
    <mergeCell ref="H396:H397"/>
    <mergeCell ref="H398:H399"/>
    <mergeCell ref="H392:H393"/>
    <mergeCell ref="H394:H395"/>
    <mergeCell ref="H388:H389"/>
    <mergeCell ref="H390:H391"/>
    <mergeCell ref="H384:H385"/>
    <mergeCell ref="H386:H387"/>
    <mergeCell ref="H380:H381"/>
    <mergeCell ref="H382:H383"/>
    <mergeCell ref="H376:H377"/>
    <mergeCell ref="H378:H379"/>
    <mergeCell ref="H372:H373"/>
    <mergeCell ref="H374:H375"/>
    <mergeCell ref="H368:H369"/>
    <mergeCell ref="H370:H371"/>
    <mergeCell ref="H364:H365"/>
    <mergeCell ref="H366:H367"/>
    <mergeCell ref="H360:H361"/>
    <mergeCell ref="H362:H363"/>
    <mergeCell ref="H355:H356"/>
    <mergeCell ref="H358:H359"/>
    <mergeCell ref="H351:H352"/>
    <mergeCell ref="H347:H348"/>
    <mergeCell ref="H349:H350"/>
    <mergeCell ref="H343:H344"/>
    <mergeCell ref="H345:H346"/>
    <mergeCell ref="H339:H340"/>
    <mergeCell ref="H341:H342"/>
    <mergeCell ref="H337:H338"/>
    <mergeCell ref="H331:H332"/>
    <mergeCell ref="H333:H334"/>
    <mergeCell ref="H327:H328"/>
    <mergeCell ref="H323:H324"/>
    <mergeCell ref="H325:H326"/>
    <mergeCell ref="H319:H320"/>
    <mergeCell ref="H321:H322"/>
    <mergeCell ref="H315:H316"/>
    <mergeCell ref="H317:H318"/>
    <mergeCell ref="H311:H312"/>
    <mergeCell ref="H313:H314"/>
    <mergeCell ref="H307:H308"/>
    <mergeCell ref="H309:H310"/>
    <mergeCell ref="H302:H303"/>
    <mergeCell ref="H304:H305"/>
    <mergeCell ref="H298:H299"/>
    <mergeCell ref="H300:H301"/>
    <mergeCell ref="H294:H295"/>
    <mergeCell ref="H296:H297"/>
    <mergeCell ref="H290:H291"/>
    <mergeCell ref="H292:H293"/>
    <mergeCell ref="H288:H289"/>
    <mergeCell ref="H282:H283"/>
    <mergeCell ref="H284:H285"/>
    <mergeCell ref="H278:H279"/>
    <mergeCell ref="H280:H281"/>
    <mergeCell ref="H274:H275"/>
    <mergeCell ref="H270:H271"/>
    <mergeCell ref="H272:H273"/>
    <mergeCell ref="H266:H267"/>
    <mergeCell ref="H268:H269"/>
    <mergeCell ref="H262:H263"/>
    <mergeCell ref="H258:H259"/>
    <mergeCell ref="H260:H261"/>
    <mergeCell ref="H256:H257"/>
    <mergeCell ref="H249:H250"/>
    <mergeCell ref="H251:H252"/>
    <mergeCell ref="H245:H246"/>
    <mergeCell ref="H247:H248"/>
    <mergeCell ref="H243:H244"/>
    <mergeCell ref="H237:H238"/>
    <mergeCell ref="H239:H240"/>
    <mergeCell ref="H233:H234"/>
    <mergeCell ref="H235:H236"/>
    <mergeCell ref="H229:H230"/>
    <mergeCell ref="H231:H232"/>
    <mergeCell ref="H225:H226"/>
    <mergeCell ref="H227:H228"/>
    <mergeCell ref="H221:H222"/>
    <mergeCell ref="H223:H224"/>
    <mergeCell ref="H217:H218"/>
    <mergeCell ref="H219:H220"/>
    <mergeCell ref="H213:H214"/>
    <mergeCell ref="H215:H216"/>
    <mergeCell ref="H209:H210"/>
    <mergeCell ref="H205:H206"/>
    <mergeCell ref="H207:H208"/>
    <mergeCell ref="H200:H201"/>
    <mergeCell ref="H202:H203"/>
    <mergeCell ref="H198:H199"/>
    <mergeCell ref="H192:H193"/>
    <mergeCell ref="H194:H195"/>
    <mergeCell ref="H188:H189"/>
    <mergeCell ref="H184:H185"/>
    <mergeCell ref="H186:H187"/>
    <mergeCell ref="H180:H181"/>
    <mergeCell ref="H176:H177"/>
    <mergeCell ref="H178:H179"/>
    <mergeCell ref="H172:H173"/>
    <mergeCell ref="H168:H169"/>
    <mergeCell ref="H170:H171"/>
    <mergeCell ref="H164:H165"/>
    <mergeCell ref="H156:H157"/>
    <mergeCell ref="H158:H159"/>
    <mergeCell ref="H151:H152"/>
    <mergeCell ref="H154:H155"/>
    <mergeCell ref="H147:H148"/>
    <mergeCell ref="H149:H150"/>
    <mergeCell ref="H143:H144"/>
    <mergeCell ref="H145:H146"/>
    <mergeCell ref="H137:H138"/>
    <mergeCell ref="H131:H132"/>
    <mergeCell ref="H127:H128"/>
    <mergeCell ref="H129:H130"/>
    <mergeCell ref="H123:H124"/>
    <mergeCell ref="H125:H126"/>
    <mergeCell ref="H121:H122"/>
    <mergeCell ref="H115:H116"/>
    <mergeCell ref="H117:H118"/>
    <mergeCell ref="H113:H114"/>
    <mergeCell ref="H49:H50"/>
    <mergeCell ref="H107:H108"/>
    <mergeCell ref="H103:H104"/>
    <mergeCell ref="H98:H99"/>
    <mergeCell ref="H94:H95"/>
    <mergeCell ref="H96:H97"/>
    <mergeCell ref="H84:H85"/>
    <mergeCell ref="H72:H73"/>
    <mergeCell ref="H68:H69"/>
    <mergeCell ref="H60:H61"/>
  </mergeCells>
  <hyperlinks>
    <hyperlink ref="H1" r:id="rId1" display="https://barttorvik.com/team.php?team=Gonzaga&amp;year=2017" xr:uid="{7109F07F-ED3C-4AD3-918E-3902887F689B}"/>
    <hyperlink ref="H2" r:id="rId2" display="https://barttorvik.com/team.php?team=Gonzaga&amp;year=2017" xr:uid="{3D0FD639-9944-435F-89B4-2F31337E918E}"/>
    <hyperlink ref="H3" r:id="rId3" display="https://barttorvik.com/team.php?team=Villanova&amp;year=2017" xr:uid="{F9D8805F-DD36-4EF0-B0FA-5160816880DC}"/>
    <hyperlink ref="H4" r:id="rId4" display="https://barttorvik.com/team.php?team=Villanova&amp;year=2017" xr:uid="{E5042ED8-D116-4304-9E19-CCB3984033CD}"/>
    <hyperlink ref="H5" r:id="rId5" display="https://barttorvik.com/team.php?team=Michigan&amp;year=2017" xr:uid="{71DA5A2B-B56D-49B7-BC7D-51FC377F858C}"/>
    <hyperlink ref="H6" r:id="rId6" display="https://barttorvik.com/team.php?team=Michigan&amp;year=2017" xr:uid="{E1E9E0CC-222B-4BE7-A2D1-D7B90FECAD75}"/>
    <hyperlink ref="H7" r:id="rId7" display="https://barttorvik.com/team.php?team=Saint+Mary%27s&amp;year=2017" xr:uid="{E5ABD761-52EB-4C47-BADD-A7349AF07316}"/>
    <hyperlink ref="H8" r:id="rId8" display="https://barttorvik.com/team.php?team=Saint+Mary%27s&amp;year=2017" xr:uid="{AC734A23-836C-4708-8409-220CE3F8E1B6}"/>
    <hyperlink ref="H9" r:id="rId9" display="https://barttorvik.com/team.php?team=North+Carolina&amp;year=2017" xr:uid="{B455BB97-2EAF-41D0-A653-609E1A80F104}"/>
    <hyperlink ref="H10" r:id="rId10" display="https://barttorvik.com/team.php?team=North+Carolina&amp;year=2017" xr:uid="{BAFD51A3-DF42-4B22-AC7E-5E1AB580132E}"/>
    <hyperlink ref="H11" r:id="rId11" display="https://barttorvik.com/team.php?team=SMU&amp;year=2017" xr:uid="{0A25D7EF-0C7A-4105-BE63-17403F46459E}"/>
    <hyperlink ref="H12" r:id="rId12" display="https://barttorvik.com/team.php?team=SMU&amp;year=2017" xr:uid="{0DEB6810-DAE3-45B3-B7E4-7C7B1A3E6342}"/>
    <hyperlink ref="H13" r:id="rId13" display="https://barttorvik.com/team.php?team=Vanderbilt&amp;year=2017" xr:uid="{0B1E037A-960C-47CB-978A-23420EF2C2D8}"/>
    <hyperlink ref="H14" r:id="rId14" display="https://barttorvik.com/team.php?team=Vanderbilt&amp;year=2017" xr:uid="{62518280-ACA0-4DC8-85E1-3CDBD8F39EED}"/>
    <hyperlink ref="H15" r:id="rId15" display="https://barttorvik.com/team.php?team=Iowa+St.&amp;year=2017" xr:uid="{79EB984C-200F-48D6-952A-9E67D55DCDB2}"/>
    <hyperlink ref="H16" r:id="rId16" display="https://barttorvik.com/team.php?team=Iowa+St.&amp;year=2017" xr:uid="{09FFB1B0-64F3-4782-812B-88AC5AB5F3F2}"/>
    <hyperlink ref="H17" r:id="rId17" display="https://barttorvik.com/team.php?team=Duke&amp;year=2017" xr:uid="{7CBC5DE2-AC63-47EF-96C8-A0E0D219055D}"/>
    <hyperlink ref="H18" r:id="rId18" display="https://barttorvik.com/team.php?team=Duke&amp;year=2017" xr:uid="{E1E11EBA-5CDD-4046-A4ED-9CC1D452F1B6}"/>
    <hyperlink ref="H19" r:id="rId19" display="https://barttorvik.com/team.php?team=Rhode+Island&amp;year=2017" xr:uid="{82563139-744C-47A0-A7B1-EA07ABA6F2E3}"/>
    <hyperlink ref="H20" r:id="rId20" display="https://barttorvik.com/team.php?team=Rhode+Island&amp;year=2017" xr:uid="{E7BEBA4C-87BC-45BD-9B67-E238BCF2FBE6}"/>
    <hyperlink ref="H21" r:id="rId21" display="https://barttorvik.com/team.php?team=Notre+Dame&amp;year=2017" xr:uid="{FBACBECF-D1C4-4BF2-BE76-44639C11D535}"/>
    <hyperlink ref="H22" r:id="rId22" display="https://barttorvik.com/team.php?team=Notre+Dame&amp;year=2017" xr:uid="{E61FF941-C992-4831-9685-72DEB63C6BF4}"/>
    <hyperlink ref="H23" r:id="rId23" display="https://barttorvik.com/team.php?team=Wichita+St.&amp;year=2017" xr:uid="{458FC43A-E56A-4D7D-89DA-75E9DEB0D013}"/>
    <hyperlink ref="H24" r:id="rId24" display="https://barttorvik.com/team.php?team=Wichita+St.&amp;year=2017" xr:uid="{C1C4CBBA-FD08-46EF-9A3C-39168730ACB4}"/>
    <hyperlink ref="H25" r:id="rId25" display="https://barttorvik.com/team.php?team=Kansas&amp;year=2017" xr:uid="{C484F8D7-C71C-4AEF-A870-0A439DB4B5BB}"/>
    <hyperlink ref="H26" r:id="rId26" display="https://barttorvik.com/team.php?team=Kansas&amp;year=2017" xr:uid="{45AB2229-0E6E-4874-A939-8BB51DBDFE94}"/>
    <hyperlink ref="H27" r:id="rId27" display="https://barttorvik.com/team.php?team=Butler&amp;year=2017" xr:uid="{A64340F8-0FD3-43B0-A02A-16FB746CEB9E}"/>
    <hyperlink ref="H28" r:id="rId28" display="https://barttorvik.com/team.php?team=Butler&amp;year=2017" xr:uid="{B202BD14-3F6E-4A84-AFD7-92909FBAAB4F}"/>
    <hyperlink ref="H29" r:id="rId29" display="https://barttorvik.com/team.php?team=West+Virginia&amp;year=2017" xr:uid="{533037E9-3F77-4A98-87AA-5785EC187822}"/>
    <hyperlink ref="H30" r:id="rId30" display="https://barttorvik.com/team.php?team=West+Virginia&amp;year=2017" xr:uid="{B89BF181-CF52-4027-B484-AA2978B19456}"/>
    <hyperlink ref="H31" r:id="rId31" display="https://barttorvik.com/team.php?team=Oklahoma+St.&amp;year=2017" xr:uid="{18572358-21A1-4189-974C-6E7ECD14BF7F}"/>
    <hyperlink ref="H32" r:id="rId32" display="https://barttorvik.com/team.php?team=Oklahoma+St.&amp;year=2017" xr:uid="{1804C5D1-9924-4B6A-85C6-E5B4D35A0BC2}"/>
    <hyperlink ref="H33" r:id="rId33" display="https://barttorvik.com/team.php?team=UCLA&amp;year=2017" xr:uid="{B1D6967D-1E74-4994-8A41-B415AABEF620}"/>
    <hyperlink ref="H34" r:id="rId34" display="https://barttorvik.com/team.php?team=UCLA&amp;year=2017" xr:uid="{CF2391A0-98D6-4823-A333-1465DF7B4BBC}"/>
    <hyperlink ref="H35" r:id="rId35" display="https://barttorvik.com/team.php?team=Kentucky&amp;year=2017" xr:uid="{FDCE1E9D-8C2F-4161-8437-0E97E07439A9}"/>
    <hyperlink ref="H36" r:id="rId36" display="https://barttorvik.com/team.php?team=Kentucky&amp;year=2017" xr:uid="{C36CAF1B-568E-4AF6-B7CB-0314DB1BF381}"/>
    <hyperlink ref="H37" r:id="rId37" display="https://barttorvik.com/team.php?team=Baylor&amp;year=2017" xr:uid="{9625B3FA-C746-485F-81C0-244BDED1B912}"/>
    <hyperlink ref="H38" r:id="rId38" display="https://barttorvik.com/team.php?team=Baylor&amp;year=2017" xr:uid="{83BEBE37-4F07-46CF-BE88-EAFB7B2D9CED}"/>
    <hyperlink ref="H39" r:id="rId39" display="https://barttorvik.com/team.php?team=Florida&amp;year=2017" xr:uid="{3313AEC8-1825-4E89-9321-298BBAD2F151}"/>
    <hyperlink ref="H40" r:id="rId40" display="https://barttorvik.com/team.php?team=Florida&amp;year=2017" xr:uid="{04AC2DDF-E4A5-477E-B175-99A4298C41B7}"/>
    <hyperlink ref="H41" r:id="rId41" display="https://barttorvik.com/team.php?team=Louisville&amp;year=2017" xr:uid="{0BB40952-A213-44B9-AB8E-68F5848DC6E2}"/>
    <hyperlink ref="H42" r:id="rId42" display="https://barttorvik.com/team.php?team=Louisville&amp;year=2017" xr:uid="{028F3963-979E-4210-873C-2A75D02D8CA1}"/>
    <hyperlink ref="H43" r:id="rId43" display="https://barttorvik.com/team.php?team=Wisconsin&amp;year=2017" xr:uid="{DF1A266B-45F6-4FF3-A10A-DE0C535DA6B5}"/>
    <hyperlink ref="H44" r:id="rId44" display="https://barttorvik.com/team.php?team=Wisconsin&amp;year=2017" xr:uid="{290EC03C-C974-4083-A097-FB6A4E9D5C8D}"/>
    <hyperlink ref="H45" r:id="rId45" display="https://barttorvik.com/team.php?team=Kansas+St.&amp;year=2017" xr:uid="{76E5DC33-A66F-4286-94D5-F9414BD574CC}"/>
    <hyperlink ref="H46" r:id="rId46" display="https://barttorvik.com/team.php?team=Kansas+St.&amp;year=2017" xr:uid="{2559835F-2845-4DA9-9103-1A3709291B8B}"/>
    <hyperlink ref="H47" r:id="rId47" display="https://barttorvik.com/team.php?team=Oregon&amp;year=2017" xr:uid="{5BEFC786-1237-4218-9D47-ABE627DD6C93}"/>
    <hyperlink ref="H48" r:id="rId48" display="https://barttorvik.com/team.php?team=Oregon&amp;year=2017" xr:uid="{8E2703BB-D28B-4334-9696-3066432AAE63}"/>
    <hyperlink ref="H49" r:id="rId49" display="https://barttorvik.com/team.php?team=Iowa&amp;year=2017" xr:uid="{DF02023E-67A3-404C-8A12-6D2BF27B1E7D}"/>
    <hyperlink ref="I51" r:id="rId50" display="https://barttorvik.com/trank.php?&amp;begin=20170131&amp;end=20170313&amp;conlimit=All&amp;year=2017&amp;top=0&amp;venue=A-N&amp;type=All&amp;mingames=0&amp;quad=5&amp;rpi=" xr:uid="{7C87A481-24A2-4E42-B6D4-63B053A1DF3C}"/>
    <hyperlink ref="H52" r:id="rId51" display="https://barttorvik.com/team.php?team=Minnesota&amp;year=2017" xr:uid="{DB1A6C72-2F5C-490D-8C18-41D9911CA8DD}"/>
    <hyperlink ref="H53" r:id="rId52" display="https://barttorvik.com/team.php?team=Minnesota&amp;year=2017" xr:uid="{CE213ADF-21C2-44E0-A9EE-74A637CDB352}"/>
    <hyperlink ref="H54" r:id="rId53" display="https://barttorvik.com/team.php?team=Creighton&amp;year=2017" xr:uid="{B583A6A5-1D1E-4ABB-AB0F-6105C66486F1}"/>
    <hyperlink ref="H55" r:id="rId54" display="https://barttorvik.com/team.php?team=Creighton&amp;year=2017" xr:uid="{F128CA79-3215-41A2-9BB0-2BB8563DF0FB}"/>
    <hyperlink ref="H56" r:id="rId55" display="https://barttorvik.com/team.php?team=Arizona&amp;year=2017" xr:uid="{83B9BFE7-FA8D-4448-AB83-9CA64D921470}"/>
    <hyperlink ref="H57" r:id="rId56" display="https://barttorvik.com/team.php?team=Arizona&amp;year=2017" xr:uid="{4D8CA183-32CB-41D8-93AA-B0A5DEE7703A}"/>
    <hyperlink ref="H58" r:id="rId57" display="https://barttorvik.com/team.php?team=Maryland&amp;year=2017" xr:uid="{89F5D486-E6D7-42AD-AC1D-DB535883135C}"/>
    <hyperlink ref="H59" r:id="rId58" display="https://barttorvik.com/team.php?team=Maryland&amp;year=2017" xr:uid="{FEB6D698-3485-47C0-8F6A-812BE0B4D920}"/>
    <hyperlink ref="H60" r:id="rId59" display="https://barttorvik.com/team.php?team=Alabama&amp;year=2017" xr:uid="{B19603A5-2D99-4920-B665-177257EA7387}"/>
    <hyperlink ref="H62" r:id="rId60" display="https://barttorvik.com/team.php?team=Providence&amp;year=2017" xr:uid="{603D9A5A-8A7D-4365-B59D-DB510F65EB62}"/>
    <hyperlink ref="H63" r:id="rId61" display="https://barttorvik.com/team.php?team=Providence&amp;year=2017" xr:uid="{3AE8A763-BFFC-4127-9318-1DF078A777BC}"/>
    <hyperlink ref="H64" r:id="rId62" display="https://barttorvik.com/team.php?team=Cincinnati&amp;year=2017" xr:uid="{3101A6B1-8B11-4338-8FC4-0E9268F7DAB8}"/>
    <hyperlink ref="H65" r:id="rId63" display="https://barttorvik.com/team.php?team=Cincinnati&amp;year=2017" xr:uid="{77512FBB-BFDE-4AF2-A76C-FAD42DF682EF}"/>
    <hyperlink ref="H66" r:id="rId64" display="https://barttorvik.com/team.php?team=Seton+Hall&amp;year=2017" xr:uid="{A0C0761E-D3D4-450C-9292-63A857A34DFA}"/>
    <hyperlink ref="H67" r:id="rId65" display="https://barttorvik.com/team.php?team=Seton+Hall&amp;year=2017" xr:uid="{8D4D53DF-AEBA-4819-A7A6-2FDF5DAF749E}"/>
    <hyperlink ref="H68" r:id="rId66" display="https://barttorvik.com/team.php?team=Indiana&amp;year=2017" xr:uid="{A331B64A-3FD4-4416-80E4-BD89D3B779D3}"/>
    <hyperlink ref="H70" r:id="rId67" display="https://barttorvik.com/team.php?team=Middle+Tennessee&amp;year=2017" xr:uid="{19F8C341-01CF-4B95-9612-44FEA5591829}"/>
    <hyperlink ref="H71" r:id="rId68" display="https://barttorvik.com/team.php?team=Middle+Tennessee&amp;year=2017" xr:uid="{8DD055BE-31CA-476C-B2CB-13558B971FF9}"/>
    <hyperlink ref="H72" r:id="rId69" display="https://barttorvik.com/team.php?team=Colorado+St.&amp;year=2017" xr:uid="{8C2CDA03-56D2-46DB-8E42-E216C7CF9A12}"/>
    <hyperlink ref="H74" r:id="rId70" display="https://barttorvik.com/team.php?team=Princeton&amp;year=2017" xr:uid="{05A0DA55-74BB-486F-B97A-0ECF7A086A48}"/>
    <hyperlink ref="H75" r:id="rId71" display="https://barttorvik.com/team.php?team=Princeton&amp;year=2017" xr:uid="{02E40DA2-D934-40A1-8A4A-1A4623D8A011}"/>
    <hyperlink ref="H76" r:id="rId72" display="https://barttorvik.com/team.php?team=Miami+FL&amp;year=2017" xr:uid="{D2D529DE-82BE-43B6-8264-8D8C9B1E6DA8}"/>
    <hyperlink ref="H77" r:id="rId73" display="https://barttorvik.com/team.php?team=Miami+FL&amp;year=2017" xr:uid="{D67F43DD-A17D-4F76-99E0-0222E76EFA8D}"/>
    <hyperlink ref="H78" r:id="rId74" display="https://barttorvik.com/team.php?team=Purdue&amp;year=2017" xr:uid="{85ACB6F6-ECEA-48CA-8EC5-C6FED49D9137}"/>
    <hyperlink ref="H79" r:id="rId75" display="https://barttorvik.com/team.php?team=Purdue&amp;year=2017" xr:uid="{AFD7E5F5-70AA-4C06-A3DB-C88F75AD6678}"/>
    <hyperlink ref="H80" r:id="rId76" display="https://barttorvik.com/team.php?team=Nevada&amp;year=2017" xr:uid="{553C6065-0E72-47F1-961C-9768CF8C6B21}"/>
    <hyperlink ref="H81" r:id="rId77" display="https://barttorvik.com/team.php?team=Nevada&amp;year=2017" xr:uid="{89F0BC89-120C-4A4C-8E38-9EBE9BA51666}"/>
    <hyperlink ref="H82" r:id="rId78" display="https://barttorvik.com/team.php?team=Florida+St.&amp;year=2017" xr:uid="{591A89A5-B5E9-498F-95F5-B4415C3EEC46}"/>
    <hyperlink ref="H83" r:id="rId79" display="https://barttorvik.com/team.php?team=Florida+St.&amp;year=2017" xr:uid="{040F28CB-752E-4145-8479-502F13FEAA92}"/>
    <hyperlink ref="H84" r:id="rId80" display="https://barttorvik.com/team.php?team=Georgia&amp;year=2017" xr:uid="{FA71C3A5-CF80-451D-A2AA-4E14A72BE750}"/>
    <hyperlink ref="H86" r:id="rId81" display="https://barttorvik.com/team.php?team=Wake+Forest&amp;year=2017" xr:uid="{E7F89DFD-CCCF-4524-9724-9E146EB85854}"/>
    <hyperlink ref="H87" r:id="rId82" display="https://barttorvik.com/team.php?team=Wake+Forest&amp;year=2017" xr:uid="{5AC348BF-320D-46BE-930A-66F534A2E0C9}"/>
    <hyperlink ref="H88" r:id="rId83" display="https://barttorvik.com/team.php?team=Virginia&amp;year=2017" xr:uid="{7B3B7417-91E2-4550-A691-40BAD8C09A60}"/>
    <hyperlink ref="H89" r:id="rId84" display="https://barttorvik.com/team.php?team=Virginia&amp;year=2017" xr:uid="{84C426D8-2498-4B8E-A137-8F9AEEFB638A}"/>
    <hyperlink ref="H90" r:id="rId85" display="https://barttorvik.com/team.php?team=Virginia+Tech&amp;year=2017" xr:uid="{1A41CF0E-CDAD-4EA1-B957-BE8D1388ADE6}"/>
    <hyperlink ref="H91" r:id="rId86" display="https://barttorvik.com/team.php?team=Virginia+Tech&amp;year=2017" xr:uid="{DC136F7B-FD19-4957-B11C-A4BC5F41D0CC}"/>
    <hyperlink ref="H92" r:id="rId87" display="https://barttorvik.com/team.php?team=Arkansas&amp;year=2017" xr:uid="{20A8E419-C628-49B0-A951-EA571D29C09A}"/>
    <hyperlink ref="H93" r:id="rId88" display="https://barttorvik.com/team.php?team=Arkansas&amp;year=2017" xr:uid="{ED83269E-384A-4983-847B-0C5083A0FD3D}"/>
    <hyperlink ref="H94" r:id="rId89" display="https://barttorvik.com/team.php?team=Saint+Peter%27s&amp;year=2017" xr:uid="{1AA5874D-9A10-4050-A0CA-579185875D8F}"/>
    <hyperlink ref="H96" r:id="rId90" display="https://barttorvik.com/team.php?team=TCU&amp;year=2017" xr:uid="{92FAAA69-7A00-4D7F-A3CF-3E40F43DF1D8}"/>
    <hyperlink ref="H98" r:id="rId91" display="https://barttorvik.com/team.php?team=Texas+A%26M&amp;year=2017" xr:uid="{EA521BF0-FF6C-4856-8043-12B1E3F479E9}"/>
    <hyperlink ref="H100" r:id="rId92" display="https://barttorvik.com/team.php?team=Michigan+St.&amp;year=2017" xr:uid="{F84F0290-2B5B-46CF-8A3F-EA3288A6948E}"/>
    <hyperlink ref="H101" r:id="rId93" display="https://barttorvik.com/team.php?team=Michigan+St.&amp;year=2017" xr:uid="{CEAFA08B-5BE6-4A25-A12B-6F042E950C65}"/>
    <hyperlink ref="I102" r:id="rId94" display="https://barttorvik.com/trank.php?&amp;begin=20170131&amp;end=20170313&amp;conlimit=All&amp;year=2017&amp;top=0&amp;venue=A-N&amp;type=All&amp;mingames=0&amp;quad=5&amp;rpi=" xr:uid="{0944AB40-531F-4181-8C4A-6E75E1F1C99B}"/>
    <hyperlink ref="H103" r:id="rId95" display="https://barttorvik.com/team.php?team=Illinois+St.&amp;year=2017" xr:uid="{0F2549FB-B152-408A-963B-E68724CFD8AF}"/>
    <hyperlink ref="H105" r:id="rId96" display="https://barttorvik.com/team.php?team=South+Carolina&amp;year=2017" xr:uid="{7643119C-1E72-4A9A-8B2E-E6829F83BECF}"/>
    <hyperlink ref="H106" r:id="rId97" display="https://barttorvik.com/team.php?team=South+Carolina&amp;year=2017" xr:uid="{B6807500-AA78-427E-B5C9-FCA8834346A5}"/>
    <hyperlink ref="H107" r:id="rId98" display="https://barttorvik.com/team.php?team=Illinois&amp;year=2017" xr:uid="{9BD017C0-427D-4722-BADE-5DEBD00FA8B8}"/>
    <hyperlink ref="H109" r:id="rId99" display="https://barttorvik.com/team.php?team=Northwestern&amp;year=2017" xr:uid="{0F0B831F-1D33-4D7F-BDCC-DFADE081F0FB}"/>
    <hyperlink ref="H110" r:id="rId100" display="https://barttorvik.com/team.php?team=Northwestern&amp;year=2017" xr:uid="{ABEC62D6-F5C1-40C5-B99F-ADF49B921CC8}"/>
    <hyperlink ref="H111" r:id="rId101" display="https://barttorvik.com/team.php?team=Vermont&amp;year=2017" xr:uid="{E4F5CBBE-7FCB-4F1F-9501-49CC879D2F70}"/>
    <hyperlink ref="H112" r:id="rId102" display="https://barttorvik.com/team.php?team=Vermont&amp;year=2017" xr:uid="{72EB19A1-A6A6-41BF-AB99-F66E3D5FAAD4}"/>
    <hyperlink ref="H113" r:id="rId103" display="https://barttorvik.com/team.php?team=Houston&amp;year=2017" xr:uid="{166ED750-016C-482B-84F1-39720DE9FA38}"/>
    <hyperlink ref="H115" r:id="rId104" display="https://barttorvik.com/team.php?team=Albany&amp;year=2017" xr:uid="{282CE524-92C9-46DC-9894-426DB49E3A20}"/>
    <hyperlink ref="H117" r:id="rId105" display="https://barttorvik.com/team.php?team=Pittsburgh&amp;year=2017" xr:uid="{5E104742-C81D-4320-B411-DE596AC5B75C}"/>
    <hyperlink ref="H119" r:id="rId106" display="https://barttorvik.com/team.php?team=Xavier&amp;year=2017" xr:uid="{60C8EAA5-B14B-42C6-84A2-67C24B7A5080}"/>
    <hyperlink ref="H120" r:id="rId107" display="https://barttorvik.com/team.php?team=Xavier&amp;year=2017" xr:uid="{1968709B-ABC4-46AC-8690-BB5A716E728B}"/>
    <hyperlink ref="H121" r:id="rId108" display="https://barttorvik.com/team.php?team=Lipscomb&amp;year=2017" xr:uid="{5EA8B834-DBD3-498F-AAB9-E433E99DA32B}"/>
    <hyperlink ref="H123" r:id="rId109" display="https://barttorvik.com/team.php?team=Monmouth&amp;year=2017" xr:uid="{F4E3C511-AB82-490D-92AD-D415076ABF9C}"/>
    <hyperlink ref="H125" r:id="rId110" display="https://barttorvik.com/team.php?team=Mississippi&amp;year=2017" xr:uid="{D83B08CE-680D-4270-AB3E-8812489DDF25}"/>
    <hyperlink ref="H127" r:id="rId111" display="https://barttorvik.com/team.php?team=Davidson&amp;year=2017" xr:uid="{AFD97ECA-BFD7-46B9-BF1F-47AAB57AAA29}"/>
    <hyperlink ref="H129" r:id="rId112" display="https://barttorvik.com/team.php?team=Connecticut&amp;year=2017" xr:uid="{5E00EAB1-77E4-49F2-A36F-3E19A857BF8F}"/>
    <hyperlink ref="H131" r:id="rId113" display="https://barttorvik.com/team.php?team=Grand+Canyon&amp;year=2017" xr:uid="{63FE1C84-E28B-4A38-A347-DECBB07B7A11}"/>
    <hyperlink ref="H133" r:id="rId114" display="https://barttorvik.com/team.php?team=Marquette&amp;year=2017" xr:uid="{E2E4D1D3-5C22-4EB2-8333-3A96E2E63C1E}"/>
    <hyperlink ref="H134" r:id="rId115" display="https://barttorvik.com/team.php?team=Marquette&amp;year=2017" xr:uid="{BDA4BF58-7052-4E8E-913E-9C3B670174B4}"/>
    <hyperlink ref="H135" r:id="rId116" display="https://barttorvik.com/team.php?team=VCU&amp;year=2017" xr:uid="{C1A4A21A-0B02-454A-933D-FF269B458CB3}"/>
    <hyperlink ref="H136" r:id="rId117" display="https://barttorvik.com/team.php?team=VCU&amp;year=2017" xr:uid="{31D48D0D-B2D6-46E0-B816-3C4891CDA196}"/>
    <hyperlink ref="H137" r:id="rId118" display="https://barttorvik.com/team.php?team=Fresno+St.&amp;year=2017" xr:uid="{07728FE8-110B-4C95-9E8F-51758CC0B601}"/>
    <hyperlink ref="H139" r:id="rId119" display="https://barttorvik.com/team.php?team=Dayton&amp;year=2017" xr:uid="{EA297230-CE32-4932-B089-E6DFD90BEEF4}"/>
    <hyperlink ref="H140" r:id="rId120" display="https://barttorvik.com/team.php?team=Dayton&amp;year=2017" xr:uid="{A0BFA2A7-6539-4944-93ED-1916FB1AC981}"/>
    <hyperlink ref="H141" r:id="rId121" display="https://barttorvik.com/team.php?team=UNC+Wilmington&amp;year=2017" xr:uid="{175C2670-A674-4EB5-BA9B-D160333D4816}"/>
    <hyperlink ref="H142" r:id="rId122" display="https://barttorvik.com/team.php?team=UNC+Wilmington&amp;year=2017" xr:uid="{366B3FED-96C9-49CA-BC55-5BCF4B61EC06}"/>
    <hyperlink ref="H143" r:id="rId123" display="https://barttorvik.com/team.php?team=Auburn&amp;year=2017" xr:uid="{00108C45-48D8-4832-9177-FED82289A276}"/>
    <hyperlink ref="H145" r:id="rId124" display="https://barttorvik.com/team.php?team=Oklahoma&amp;year=2017" xr:uid="{A4ED216D-7278-493C-A6F8-9CEDB8555314}"/>
    <hyperlink ref="H147" r:id="rId125" display="https://barttorvik.com/team.php?team=Clemson&amp;year=2017" xr:uid="{10225006-169C-4A93-BB26-4CBE42177E2C}"/>
    <hyperlink ref="H149" r:id="rId126" display="https://barttorvik.com/team.php?team=Arizona+St.&amp;year=2017" xr:uid="{EC1E16BB-2DD4-4A0C-900A-704E1DED4BA2}"/>
    <hyperlink ref="H151" r:id="rId127" display="https://barttorvik.com/team.php?team=Richmond&amp;year=2017" xr:uid="{B0BCA8BB-C8F8-4917-A7D9-22514DEE7227}"/>
    <hyperlink ref="I153" r:id="rId128" display="https://barttorvik.com/trank.php?&amp;begin=20170131&amp;end=20170313&amp;conlimit=All&amp;year=2017&amp;top=0&amp;venue=A-N&amp;type=All&amp;mingames=0&amp;quad=5&amp;rpi=" xr:uid="{751A7F49-EA55-461D-8281-D846B9B51B7D}"/>
    <hyperlink ref="H154" r:id="rId129" display="https://barttorvik.com/team.php?team=UCF&amp;year=2017" xr:uid="{ED76B1FF-7059-450A-8F0C-281C5BEA497F}"/>
    <hyperlink ref="H156" r:id="rId130" display="https://barttorvik.com/team.php?team=San+Diego+St.&amp;year=2017" xr:uid="{4ECDF1C9-A167-4CBC-BF75-D53A7A90EE1A}"/>
    <hyperlink ref="H158" r:id="rId131" display="https://barttorvik.com/team.php?team=Buffalo&amp;year=2017" xr:uid="{8724064F-E1CB-474C-9264-165065256400}"/>
    <hyperlink ref="H160" r:id="rId132" display="https://barttorvik.com/team.php?team=Winthrop&amp;year=2017" xr:uid="{9603BF62-BF9C-40A5-B7F9-89A602DCC1D6}"/>
    <hyperlink ref="H161" r:id="rId133" display="https://barttorvik.com/team.php?team=Winthrop&amp;year=2017" xr:uid="{56414355-8CDC-46AB-A161-5D551828FB73}"/>
    <hyperlink ref="H162" r:id="rId134" display="https://barttorvik.com/team.php?team=East+Tennessee+St.&amp;year=2017" xr:uid="{BF3852A4-8821-4A62-9251-6F86FA924B59}"/>
    <hyperlink ref="H163" r:id="rId135" display="https://barttorvik.com/team.php?team=East+Tennessee+St.&amp;year=2017" xr:uid="{DAFD3C3D-60CE-4AEB-B61A-4E959BF7C48A}"/>
    <hyperlink ref="H164" r:id="rId136" display="https://barttorvik.com/team.php?team=BYU&amp;year=2017" xr:uid="{15160218-5A50-4876-A360-FCCE563CD89A}"/>
    <hyperlink ref="H166" r:id="rId137" display="https://barttorvik.com/team.php?team=Iona&amp;year=2017" xr:uid="{9ADA81C6-BF54-461F-85C7-9C30FA02DDD2}"/>
    <hyperlink ref="H167" r:id="rId138" display="https://barttorvik.com/team.php?team=Iona&amp;year=2017" xr:uid="{62A39980-142C-4567-8715-04D7EF814AF6}"/>
    <hyperlink ref="H168" r:id="rId139" display="https://barttorvik.com/team.php?team=Ohio+St.&amp;year=2017" xr:uid="{6414B8E4-17F7-444F-B052-6407F792D31F}"/>
    <hyperlink ref="H170" r:id="rId140" display="https://barttorvik.com/team.php?team=Texas+Tech&amp;year=2017" xr:uid="{50ED1043-7783-411A-BC88-97A5D88EDFD4}"/>
    <hyperlink ref="H172" r:id="rId141" display="https://barttorvik.com/team.php?team=Boise+St.&amp;year=2017" xr:uid="{71E1736C-B3E2-432F-A617-B3265934BE51}"/>
    <hyperlink ref="H174" r:id="rId142" display="https://barttorvik.com/team.php?team=Jacksonville+St.&amp;year=2017" xr:uid="{BE6D5ACD-F93D-4C1A-B83A-08703EF13239}"/>
    <hyperlink ref="H175" r:id="rId143" display="https://barttorvik.com/team.php?team=Jacksonville+St.&amp;year=2017" xr:uid="{660ED52C-0C1C-466B-9DD6-0F88804819A2}"/>
    <hyperlink ref="H176" r:id="rId144" display="https://barttorvik.com/team.php?team=California&amp;year=2017" xr:uid="{632E5902-9A23-493E-9BCB-7B940B95931B}"/>
    <hyperlink ref="H178" r:id="rId145" display="https://barttorvik.com/team.php?team=Santa+Clara&amp;year=2017" xr:uid="{4AB77A2B-1621-4273-84D5-DEDCAA7532E3}"/>
    <hyperlink ref="H180" r:id="rId146" display="https://barttorvik.com/team.php?team=Syracuse&amp;year=2017" xr:uid="{94742E82-A807-459A-B696-FC12E96033AB}"/>
    <hyperlink ref="H182" r:id="rId147" display="https://barttorvik.com/team.php?team=North+Dakota&amp;year=2017" xr:uid="{822522F0-747F-4A7D-870B-DE96DA2C533E}"/>
    <hyperlink ref="H183" r:id="rId148" display="https://barttorvik.com/team.php?team=North+Dakota&amp;year=2017" xr:uid="{7A9C3182-B8FC-451C-B8AE-42A5C94D60A9}"/>
    <hyperlink ref="H184" r:id="rId149" display="https://barttorvik.com/team.php?team=Ohio&amp;year=2017" xr:uid="{076ACBEB-F5CB-48F2-98C7-2836F3091BB6}"/>
    <hyperlink ref="H186" r:id="rId150" display="https://barttorvik.com/team.php?team=Texas&amp;year=2017" xr:uid="{FB7DDE19-668F-4290-A4F2-5C4C29A09779}"/>
    <hyperlink ref="H188" r:id="rId151" display="https://barttorvik.com/team.php?team=Gardner+Webb&amp;year=2017" xr:uid="{39F6EB8A-9994-4DBD-A933-1F9558BAE1D4}"/>
    <hyperlink ref="H190" r:id="rId152" display="https://barttorvik.com/team.php?team=Troy&amp;year=2017" xr:uid="{99DA4EA2-3A0C-4F59-B10F-829EB1492A22}"/>
    <hyperlink ref="H191" r:id="rId153" display="https://barttorvik.com/team.php?team=Troy&amp;year=2017" xr:uid="{11B9ACBA-A018-4A02-8E77-BEA4710FA4CB}"/>
    <hyperlink ref="H192" r:id="rId154" display="https://barttorvik.com/team.php?team=St.+Bonaventure&amp;year=2017" xr:uid="{281A9ECC-4C7C-4FCF-A2D6-E06031E6520D}"/>
    <hyperlink ref="H194" r:id="rId155" display="https://barttorvik.com/team.php?team=Mercer&amp;year=2017" xr:uid="{A4DF2607-F033-4A33-B293-6F2DEF0C1B63}"/>
    <hyperlink ref="H196" r:id="rId156" display="https://barttorvik.com/team.php?team=USC&amp;year=2017" xr:uid="{01DBA4A1-83BF-489E-80FB-28151E03D0E1}"/>
    <hyperlink ref="H197" r:id="rId157" display="https://barttorvik.com/team.php?team=USC&amp;year=2017" xr:uid="{E990C2C8-B80B-44D4-95CE-482AE01BD6BF}"/>
    <hyperlink ref="H198" r:id="rId158" display="https://barttorvik.com/team.php?team=Furman&amp;year=2017" xr:uid="{82893FD8-D9B4-4490-AF5B-805C811A3B5B}"/>
    <hyperlink ref="H200" r:id="rId159" display="https://barttorvik.com/team.php?team=Towson&amp;year=2017" xr:uid="{B6D35D66-7747-490F-A597-83854EC1050F}"/>
    <hyperlink ref="H202" r:id="rId160" display="https://barttorvik.com/team.php?team=Akron&amp;year=2017" xr:uid="{63FE2E4B-58F3-4895-BA26-2E3880CF39C8}"/>
    <hyperlink ref="I204" r:id="rId161" display="https://barttorvik.com/trank.php?&amp;begin=20170131&amp;end=20170313&amp;conlimit=All&amp;year=2017&amp;top=0&amp;venue=A-N&amp;type=All&amp;mingames=0&amp;quad=5&amp;rpi=" xr:uid="{2B13CBB2-9481-43C8-A69E-95509DEA9269}"/>
    <hyperlink ref="H205" r:id="rId162" display="https://barttorvik.com/team.php?team=Georgetown&amp;year=2017" xr:uid="{ACE85326-39E9-485C-AFCE-94C8848E61D5}"/>
    <hyperlink ref="H207" r:id="rId163" display="https://barttorvik.com/team.php?team=Rutgers&amp;year=2017" xr:uid="{C56C8C41-5967-4FB3-B910-054AC6FF1953}"/>
    <hyperlink ref="H209" r:id="rId164" display="https://barttorvik.com/team.php?team=Western+Michigan&amp;year=2017" xr:uid="{A45214A7-A6DC-461E-B682-E2D18B5E13DF}"/>
    <hyperlink ref="H211" r:id="rId165" display="https://barttorvik.com/team.php?team=Kent+St.&amp;year=2017" xr:uid="{34A05FED-5C22-44A7-B7C7-6035B2376C28}"/>
    <hyperlink ref="H212" r:id="rId166" display="https://barttorvik.com/team.php?team=Kent+St.&amp;year=2017" xr:uid="{EA421532-B557-45AA-B48C-8116CD913CA6}"/>
    <hyperlink ref="H213" r:id="rId167" display="https://barttorvik.com/team.php?team=College+of+Charleston&amp;year=2017" xr:uid="{61C1AAE4-97FC-4497-837F-4FBDB7E4808D}"/>
    <hyperlink ref="H215" r:id="rId168" display="https://barttorvik.com/team.php?team=Utah+Valley&amp;year=2017" xr:uid="{EED3A196-644D-49C1-8BD2-964010F6DE68}"/>
    <hyperlink ref="H217" r:id="rId169" display="https://barttorvik.com/team.php?team=Evansville&amp;year=2017" xr:uid="{BF9FB794-F23F-4629-914C-7A5685F63C3D}"/>
    <hyperlink ref="H219" r:id="rId170" display="https://barttorvik.com/team.php?team=LIU+Brooklyn&amp;year=2017" xr:uid="{BA940831-27D8-4FDC-85B2-666835F9D716}"/>
    <hyperlink ref="H221" r:id="rId171" display="https://barttorvik.com/team.php?team=Cal+St.+Bakersfield&amp;year=2017" xr:uid="{7F73855A-0DFD-4273-B066-E80202E77237}"/>
    <hyperlink ref="H223" r:id="rId172" display="https://barttorvik.com/team.php?team=Utah&amp;year=2017" xr:uid="{AC9FD65D-E02D-4F31-9B8C-C37E11DAA310}"/>
    <hyperlink ref="H225" r:id="rId173" display="https://barttorvik.com/team.php?team=Tennessee&amp;year=2017" xr:uid="{B5E70348-40DA-43D7-AFE7-68744AEF9B63}"/>
    <hyperlink ref="H227" r:id="rId174" display="https://barttorvik.com/team.php?team=San+Francisco&amp;year=2017" xr:uid="{AF6FF374-BECB-4093-9E51-399ECA396AA6}"/>
    <hyperlink ref="H229" r:id="rId175" display="https://barttorvik.com/team.php?team=Belmont&amp;year=2017" xr:uid="{6CE43B72-50EB-4CC3-8B6C-B6C535FFBDA4}"/>
    <hyperlink ref="H231" r:id="rId176" display="https://barttorvik.com/team.php?team=Nebraska+Omaha&amp;year=2017" xr:uid="{EEBBDC4E-DDEE-4052-BCAA-46239C682310}"/>
    <hyperlink ref="H233" r:id="rId177" display="https://barttorvik.com/team.php?team=Toledo&amp;year=2017" xr:uid="{6F933328-4D4C-46C8-96CB-A5892DA0BD29}"/>
    <hyperlink ref="H235" r:id="rId178" display="https://barttorvik.com/team.php?team=Penn&amp;year=2017" xr:uid="{5B905176-E200-4579-B595-5294B2E0C77D}"/>
    <hyperlink ref="H237" r:id="rId179" display="https://barttorvik.com/team.php?team=Penn+St.&amp;year=2017" xr:uid="{CD442693-CD77-47B8-98DC-0BF37A3E586B}"/>
    <hyperlink ref="H239" r:id="rId180" display="https://barttorvik.com/team.php?team=Colorado&amp;year=2017" xr:uid="{28397213-FB2A-4052-9953-2A1D70E4BDCF}"/>
    <hyperlink ref="H241" r:id="rId181" display="https://barttorvik.com/team.php?team=Bucknell&amp;year=2017" xr:uid="{C5187E07-B579-4D5A-B051-9C3D5290FD81}"/>
    <hyperlink ref="H242" r:id="rId182" display="https://barttorvik.com/team.php?team=Bucknell&amp;year=2017" xr:uid="{AE92FBF8-A201-403D-99C1-F73F44344002}"/>
    <hyperlink ref="H243" r:id="rId183" display="https://barttorvik.com/team.php?team=DePaul&amp;year=2017" xr:uid="{6B1CA193-0880-47CD-BB7F-29BF3B71E573}"/>
    <hyperlink ref="H245" r:id="rId184" display="https://barttorvik.com/team.php?team=UT+Arlington&amp;year=2017" xr:uid="{D3A1DC01-8B50-4B6B-B24B-A68EA1EFE49A}"/>
    <hyperlink ref="H247" r:id="rId185" display="https://barttorvik.com/team.php?team=Oakland&amp;year=2017" xr:uid="{08893C7E-2D45-4817-82FE-D325413F4209}"/>
    <hyperlink ref="H249" r:id="rId186" display="https://barttorvik.com/team.php?team=South+Dakota&amp;year=2017" xr:uid="{EC0E0CC4-62D3-4846-8EFA-5D40652677D5}"/>
    <hyperlink ref="H251" r:id="rId187" display="https://barttorvik.com/team.php?team=Marshall&amp;year=2017" xr:uid="{5D01E40E-C13D-42A9-9564-18C4C3CFCB62}"/>
    <hyperlink ref="H253" r:id="rId188" display="https://barttorvik.com/team.php?team=Florida+Gulf+Coast&amp;year=2017" xr:uid="{7D9B3A0B-99F8-4AD2-B277-9CF3DA79F38A}"/>
    <hyperlink ref="H254" r:id="rId189" display="https://barttorvik.com/team.php?team=Florida+Gulf+Coast&amp;year=2017" xr:uid="{78ADCEC6-E3DB-42E2-9773-4E9F02625678}"/>
    <hyperlink ref="I255" r:id="rId190" display="https://barttorvik.com/trank.php?&amp;begin=20170131&amp;end=20170313&amp;conlimit=All&amp;year=2017&amp;top=0&amp;venue=A-N&amp;type=All&amp;mingames=0&amp;quad=5&amp;rpi=" xr:uid="{4D1FC91F-3FEA-4E07-BEF1-2AD0574FECD5}"/>
    <hyperlink ref="H256" r:id="rId191" display="https://barttorvik.com/team.php?team=UTEP&amp;year=2017" xr:uid="{E4DF7F53-A0DC-4150-A0B0-E80AAFE9B723}"/>
    <hyperlink ref="H258" r:id="rId192" display="https://barttorvik.com/team.php?team=Georgia+Tech&amp;year=2017" xr:uid="{0ADE0F01-C0E6-4070-89A2-DE27FE7EA1D3}"/>
    <hyperlink ref="H260" r:id="rId193" display="https://barttorvik.com/team.php?team=Hofstra&amp;year=2017" xr:uid="{2F80240B-B4E0-434B-B284-0959E92F11FF}"/>
    <hyperlink ref="H262" r:id="rId194" display="https://barttorvik.com/team.php?team=Fordham&amp;year=2017" xr:uid="{0DB62C7F-E8A8-4474-812D-3C4005C25216}"/>
    <hyperlink ref="H264" r:id="rId195" display="https://barttorvik.com/team.php?team=North+Carolina+Central&amp;year=2017" xr:uid="{1612C7AB-D59F-4601-BC8C-4EEEC9B8CA67}"/>
    <hyperlink ref="H265" r:id="rId196" display="https://barttorvik.com/team.php?team=North+Carolina+Central&amp;year=2017" xr:uid="{7D4FF0DB-A25C-4BB5-B04A-5E8991A40D4B}"/>
    <hyperlink ref="H266" r:id="rId197" display="https://barttorvik.com/team.php?team=Harvard&amp;year=2017" xr:uid="{5CB04939-B352-440E-A2E4-2218BCEA6368}"/>
    <hyperlink ref="H268" r:id="rId198" display="https://barttorvik.com/team.php?team=Temple&amp;year=2017" xr:uid="{F9B681DC-8519-4485-8CBF-943FA567AA13}"/>
    <hyperlink ref="H270" r:id="rId199" display="https://barttorvik.com/team.php?team=UNC+Greensboro&amp;year=2017" xr:uid="{33295D68-52B3-4AE9-A10D-C6E1060335C0}"/>
    <hyperlink ref="H272" r:id="rId200" display="https://barttorvik.com/team.php?team=George+Mason&amp;year=2017" xr:uid="{103C0AE8-3C33-4312-95CE-ABB0C1A9F60C}"/>
    <hyperlink ref="H274" r:id="rId201" display="https://barttorvik.com/team.php?team=Louisiana+Tech&amp;year=2017" xr:uid="{07461804-60D4-48F6-882C-A59EF4DB95A4}"/>
    <hyperlink ref="H276" r:id="rId202" display="https://barttorvik.com/team.php?team=Northern+Kentucky&amp;year=2017" xr:uid="{FDCA3F12-92D0-4AD2-91EA-9524CBF104C0}"/>
    <hyperlink ref="H277" r:id="rId203" display="https://barttorvik.com/team.php?team=Northern+Kentucky&amp;year=2017" xr:uid="{F0216393-4F2A-45E2-A4CB-7791BA4F7129}"/>
    <hyperlink ref="H278" r:id="rId204" display="https://barttorvik.com/team.php?team=Stanford&amp;year=2017" xr:uid="{7462F137-A14D-4258-A61E-13F494E70140}"/>
    <hyperlink ref="H280" r:id="rId205" display="https://barttorvik.com/team.php?team=Siena&amp;year=2017" xr:uid="{7D8DE4C2-BD38-4D28-9928-C7F5AB0DC535}"/>
    <hyperlink ref="H282" r:id="rId206" display="https://barttorvik.com/team.php?team=Canisius&amp;year=2017" xr:uid="{E5622106-E1FE-4FF0-A8FD-70A1A3B881E0}"/>
    <hyperlink ref="H284" r:id="rId207" display="https://barttorvik.com/team.php?team=St.+John%27s&amp;year=2017" xr:uid="{E26E3F69-EBCA-4DFE-ABAF-05B38A0CA588}"/>
    <hyperlink ref="H286" r:id="rId208" display="https://barttorvik.com/team.php?team=Mount+St.+Mary%27s&amp;year=2017" xr:uid="{2EC6525E-404C-49E4-AC60-DA7B49E4E411}"/>
    <hyperlink ref="H287" r:id="rId209" display="https://barttorvik.com/team.php?team=Mount+St.+Mary%27s&amp;year=2017" xr:uid="{4EF0A192-B8A9-47CC-894E-CE6162B8BB69}"/>
    <hyperlink ref="H288" r:id="rId210" display="https://barttorvik.com/team.php?team=Milwaukee&amp;year=2017" xr:uid="{DC06567A-6EF4-48A5-A73D-34DAED366E95}"/>
    <hyperlink ref="H290" r:id="rId211" display="https://barttorvik.com/team.php?team=Yale&amp;year=2017" xr:uid="{29BC1CB7-271B-47E3-B519-BA0F2EEB7BD3}"/>
    <hyperlink ref="H292" r:id="rId212" display="https://barttorvik.com/team.php?team=Lehigh&amp;year=2017" xr:uid="{AD6BB94C-5BF9-4D7A-B184-5A4A699EAC1B}"/>
    <hyperlink ref="H294" r:id="rId213" display="https://barttorvik.com/team.php?team=North+Carolina+St.&amp;year=2017" xr:uid="{296180E4-F01F-491E-B5AD-F9F8DCBCFD0F}"/>
    <hyperlink ref="H296" r:id="rId214" display="https://barttorvik.com/team.php?team=IUPUI&amp;year=2017" xr:uid="{A16CF788-36B0-42CA-A0F4-80768A22A698}"/>
    <hyperlink ref="H298" r:id="rId215" display="https://barttorvik.com/team.php?team=Tennessee+Tech&amp;year=2017" xr:uid="{87B82DA3-10D2-4264-A83E-01C071B4B875}"/>
    <hyperlink ref="H300" r:id="rId216" display="https://barttorvik.com/team.php?team=Samford&amp;year=2017" xr:uid="{287F5CD5-2B02-48C7-933E-CA0384D6B822}"/>
    <hyperlink ref="H302" r:id="rId217" display="https://barttorvik.com/team.php?team=George+Washington&amp;year=2017" xr:uid="{56E7453D-C0D0-4878-B365-40D086C076A0}"/>
    <hyperlink ref="H304" r:id="rId218" display="https://barttorvik.com/team.php?team=Nebraska&amp;year=2017" xr:uid="{B83D6517-2648-4FAB-91A1-D7AC584C03A3}"/>
    <hyperlink ref="I306" r:id="rId219" display="https://barttorvik.com/trank.php?&amp;begin=20170131&amp;end=20170313&amp;conlimit=All&amp;year=2017&amp;top=0&amp;venue=A-N&amp;type=All&amp;mingames=0&amp;quad=5&amp;rpi=" xr:uid="{A53B683F-C98C-4AF4-A747-938608F0E5D7}"/>
    <hyperlink ref="H307" r:id="rId220" display="https://barttorvik.com/team.php?team=Tennessee+St.&amp;year=2017" xr:uid="{7C46CD82-A81F-45D3-BE41-672BB00E4DD4}"/>
    <hyperlink ref="H309" r:id="rId221" display="https://barttorvik.com/team.php?team=Georgia+St.&amp;year=2017" xr:uid="{D25CD5C2-D528-48DF-9757-4BA375231C6D}"/>
    <hyperlink ref="H311" r:id="rId222" display="https://barttorvik.com/team.php?team=Loyola+Marymount&amp;year=2017" xr:uid="{24D96704-7311-43EF-AE13-37E463E411F0}"/>
    <hyperlink ref="H313" r:id="rId223" display="https://barttorvik.com/team.php?team=UNC+Asheville&amp;year=2017" xr:uid="{CB94E796-C070-4A0A-B81B-E299E0277DD3}"/>
    <hyperlink ref="H315" r:id="rId224" display="https://barttorvik.com/team.php?team=Rider&amp;year=2017" xr:uid="{563B2B44-01D9-4625-A416-34809B6B9084}"/>
    <hyperlink ref="H317" r:id="rId225" display="https://barttorvik.com/team.php?team=UC+Irvine&amp;year=2017" xr:uid="{1AC12D04-BDC6-4A59-8D67-10E1D4F2B9E2}"/>
    <hyperlink ref="H319" r:id="rId226" display="https://barttorvik.com/team.php?team=Texas+A%26M+Corpus+Chris&amp;year=2017" xr:uid="{FE47C0E5-EE26-44BB-92BA-C5CAAC74CACD}"/>
    <hyperlink ref="H321" r:id="rId227" display="https://barttorvik.com/team.php?team=Loyola+Chicago&amp;year=2017" xr:uid="{75349A64-0391-4174-B6AF-774C9E4AD186}"/>
    <hyperlink ref="H323" r:id="rId228" display="https://barttorvik.com/team.php?team=Cal+St.+Fullerton&amp;year=2017" xr:uid="{183BE693-E18B-4A62-9B2E-F2CF3486806D}"/>
    <hyperlink ref="H325" r:id="rId229" display="https://barttorvik.com/team.php?team=Green+Bay&amp;year=2017" xr:uid="{49E752B0-BD2E-4964-ABB6-8E05AA25ED29}"/>
    <hyperlink ref="H327" r:id="rId230" display="https://barttorvik.com/team.php?team=Southern+Illinois&amp;year=2017" xr:uid="{3CFFA20C-B0A2-45EB-8386-A9187E650470}"/>
    <hyperlink ref="H329" r:id="rId231" display="https://barttorvik.com/team.php?team=New+Mexico+St.&amp;year=2017" xr:uid="{2B66B0FB-989F-4AC5-8A8E-DB5203AC958C}"/>
    <hyperlink ref="H330" r:id="rId232" display="https://barttorvik.com/team.php?team=New+Mexico+St.&amp;year=2017" xr:uid="{BF5031BA-0C74-4015-9D6D-A67C052CAEC5}"/>
    <hyperlink ref="H331" r:id="rId233" display="https://barttorvik.com/team.php?team=New+Mexico&amp;year=2017" xr:uid="{BFB7B473-A257-419C-B25F-7A6C17C3048A}"/>
    <hyperlink ref="H333" r:id="rId234" display="https://barttorvik.com/team.php?team=Utah+St.&amp;year=2017" xr:uid="{299840F8-8239-4D23-839B-BE4B8424E2D3}"/>
    <hyperlink ref="H335" r:id="rId235" display="https://barttorvik.com/team.php?team=South+Dakota+St.&amp;year=2017" xr:uid="{77B82C38-C79A-4BE6-A601-B53D58F9387C}"/>
    <hyperlink ref="H336" r:id="rId236" display="https://barttorvik.com/team.php?team=South+Dakota+St.&amp;year=2017" xr:uid="{2F62B8C3-474E-4D4D-88A3-0BCC0055DC09}"/>
    <hyperlink ref="H337" r:id="rId237" display="https://barttorvik.com/team.php?team=Valparaiso&amp;year=2017" xr:uid="{762F14C8-6BF5-4227-9325-2C374CA5A5A3}"/>
    <hyperlink ref="H339" r:id="rId238" display="https://barttorvik.com/team.php?team=Wofford&amp;year=2017" xr:uid="{B007B8D6-E879-4EF6-A911-BAA30427237C}"/>
    <hyperlink ref="H341" r:id="rId239" display="https://barttorvik.com/team.php?team=Boston+College&amp;year=2017" xr:uid="{E1E8B691-E6BA-4F7C-B4A9-0BF63A5C8A0B}"/>
    <hyperlink ref="H343" r:id="rId240" display="https://barttorvik.com/team.php?team=Montana&amp;year=2017" xr:uid="{0AD6E696-DE6F-4540-BE7C-919711BDD4A4}"/>
    <hyperlink ref="H345" r:id="rId241" display="https://barttorvik.com/team.php?team=Texas+St.&amp;year=2017" xr:uid="{AA80F4AA-2AAE-4186-8551-927DB56A2E31}"/>
    <hyperlink ref="H347" r:id="rId242" display="https://barttorvik.com/team.php?team=Ball+St.&amp;year=2017" xr:uid="{2F5343FE-7AAB-4D0B-A9A2-26B912A79CFA}"/>
    <hyperlink ref="H349" r:id="rId243" display="https://barttorvik.com/team.php?team=Northern+Colorado&amp;year=2017" xr:uid="{6AC425C5-AF1B-4D37-BFCD-4B163BF546F1}"/>
    <hyperlink ref="H351" r:id="rId244" display="https://barttorvik.com/team.php?team=Tulane&amp;year=2017" xr:uid="{29BA65C2-7475-4BE6-ACC1-E76619C59F20}"/>
    <hyperlink ref="H353" r:id="rId245" display="https://barttorvik.com/team.php?team=New+Orleans&amp;year=2017" xr:uid="{38A4726E-1A19-496B-8D84-37C398E7BFE9}"/>
    <hyperlink ref="H354" r:id="rId246" display="https://barttorvik.com/team.php?team=New+Orleans&amp;year=2017" xr:uid="{93162A60-824B-4523-AAED-9EB6921D9DBD}"/>
    <hyperlink ref="H355" r:id="rId247" display="https://barttorvik.com/team.php?team=Wright+St.&amp;year=2017" xr:uid="{44D874D6-C73A-406E-9754-6AF33BEEB20A}"/>
    <hyperlink ref="I357" r:id="rId248" display="https://barttorvik.com/trank.php?&amp;begin=20170131&amp;end=20170313&amp;conlimit=All&amp;year=2017&amp;top=0&amp;venue=A-N&amp;type=All&amp;mingames=0&amp;quad=5&amp;rpi=" xr:uid="{5B5D641C-BD80-4909-90D7-7F9BC5CECA5F}"/>
    <hyperlink ref="H358" r:id="rId249" display="https://barttorvik.com/team.php?team=North+Florida&amp;year=2017" xr:uid="{B218F1AF-9B15-4C98-8410-49526A44C0B8}"/>
    <hyperlink ref="H360" r:id="rId250" display="https://barttorvik.com/team.php?team=Louisiana+Lafayette&amp;year=2017" xr:uid="{FDEFA489-93B9-4499-83F1-1265145ADA1B}"/>
    <hyperlink ref="H362" r:id="rId251" display="https://barttorvik.com/team.php?team=Mississippi+St.&amp;year=2017" xr:uid="{8C4C0448-52C2-47F6-80A9-24B7BB45D259}"/>
    <hyperlink ref="H364" r:id="rId252" display="https://barttorvik.com/team.php?team=Missouri+St.&amp;year=2017" xr:uid="{2662E78C-5E0F-48D9-8908-2A5A2924F81A}"/>
    <hyperlink ref="H366" r:id="rId253" display="https://barttorvik.com/team.php?team=Old+Dominion&amp;year=2017" xr:uid="{B2327EB3-6505-4A23-B3D4-AFC9E193FCD9}"/>
    <hyperlink ref="H368" r:id="rId254" display="https://barttorvik.com/team.php?team=UMBC&amp;year=2017" xr:uid="{0AF73A2F-BC0C-45D5-8510-E66F2E7637E0}"/>
    <hyperlink ref="H370" r:id="rId255" display="https://barttorvik.com/team.php?team=FIU&amp;year=2017" xr:uid="{A51D539C-0003-4F4A-8A2C-2B2B91A4D941}"/>
    <hyperlink ref="H372" r:id="rId256" display="https://barttorvik.com/team.php?team=Eastern+Michigan&amp;year=2017" xr:uid="{34D47A1B-CFAE-49F5-9471-471B9582B7A0}"/>
    <hyperlink ref="H374" r:id="rId257" display="https://barttorvik.com/team.php?team=William+%26+Mary&amp;year=2017" xr:uid="{2540381D-1588-4F1F-8DD2-CA52D957CF4B}"/>
    <hyperlink ref="H376" r:id="rId258" display="https://barttorvik.com/team.php?team=Long+Beach+St.&amp;year=2017" xr:uid="{0EAB0948-ADA9-4384-B5CE-0F7E590056E0}"/>
    <hyperlink ref="H378" r:id="rId259" display="https://barttorvik.com/team.php?team=Eastern+Illinois&amp;year=2017" xr:uid="{8887CFD8-25DF-4A61-B2F1-4536ACB8BEA0}"/>
    <hyperlink ref="H380" r:id="rId260" display="https://barttorvik.com/team.php?team=Portland&amp;year=2017" xr:uid="{7782D750-9B80-4431-9BE5-2C2C06B4DD59}"/>
    <hyperlink ref="H382" r:id="rId261" display="https://barttorvik.com/team.php?team=Wagner&amp;year=2017" xr:uid="{677959A9-D041-4B75-A013-B71955FC290B}"/>
    <hyperlink ref="H384" r:id="rId262" display="https://barttorvik.com/team.php?team=Eastern+Washington&amp;year=2017" xr:uid="{646D5E2E-8F46-4944-8B18-321B74CC7C71}"/>
    <hyperlink ref="H386" r:id="rId263" display="https://barttorvik.com/team.php?team=San+Jose+St.&amp;year=2017" xr:uid="{B4FD12B5-364F-4EC9-B46F-F25E05CA4F91}"/>
    <hyperlink ref="H388" r:id="rId264" display="https://barttorvik.com/team.php?team=Central+Michigan&amp;year=2017" xr:uid="{3138A09C-095B-46D3-89FB-93D20E97ED95}"/>
    <hyperlink ref="H390" r:id="rId265" display="https://barttorvik.com/team.php?team=Oral+Roberts&amp;year=2017" xr:uid="{3F7DAD58-F766-418A-930D-665E250DCCC6}"/>
    <hyperlink ref="H392" r:id="rId266" display="https://barttorvik.com/team.php?team=Wyoming&amp;year=2017" xr:uid="{39F86AFC-E6BC-4D99-8041-133D9C3FB451}"/>
    <hyperlink ref="H394" r:id="rId267" display="https://barttorvik.com/team.php?team=Robert+Morris&amp;year=2017" xr:uid="{6BC40514-2F2A-422D-81EA-9868A5043651}"/>
    <hyperlink ref="H396" r:id="rId268" display="https://barttorvik.com/team.php?team=Elon&amp;year=2017" xr:uid="{ABED3A2F-2A0C-4369-81E3-E50C2B5D17E0}"/>
    <hyperlink ref="H398" r:id="rId269" display="https://barttorvik.com/team.php?team=LSU&amp;year=2017" xr:uid="{8CEBEC31-EBAC-4266-B5E3-568205999D58}"/>
    <hyperlink ref="H400" r:id="rId270" display="https://barttorvik.com/team.php?team=Fairfield&amp;year=2017" xr:uid="{6EBB453E-4D56-458A-8CF0-296417EAE48D}"/>
    <hyperlink ref="H402" r:id="rId271" display="https://barttorvik.com/team.php?team=East+Carolina&amp;year=2017" xr:uid="{DB0EF08A-B8BA-4C16-B3C5-F2FEB8FBEE85}"/>
    <hyperlink ref="H404" r:id="rId272" display="https://barttorvik.com/team.php?team=Washington+St.&amp;year=2017" xr:uid="{9E2841F6-68B7-4A90-81F2-F9975CE85905}"/>
    <hyperlink ref="H406" r:id="rId273" display="https://barttorvik.com/team.php?team=Missouri&amp;year=2017" xr:uid="{92430860-AFB4-4769-BFC8-85A103A3CA81}"/>
    <hyperlink ref="I408" r:id="rId274" display="https://barttorvik.com/trank.php?&amp;begin=20170131&amp;end=20170313&amp;conlimit=All&amp;year=2017&amp;top=0&amp;venue=A-N&amp;type=All&amp;mingames=0&amp;quad=5&amp;rpi=" xr:uid="{D85CEB52-C07A-423D-B8E6-8D70FD7DCEB6}"/>
    <hyperlink ref="H409" r:id="rId275" display="https://barttorvik.com/team.php?team=Hawaii&amp;year=2017" xr:uid="{0BA1C5F7-59E5-495E-AC35-DD109E5CE455}"/>
    <hyperlink ref="H411" r:id="rId276" display="https://barttorvik.com/team.php?team=James+Madison&amp;year=2017" xr:uid="{170D1A73-8156-4E15-9298-DB850282BA92}"/>
    <hyperlink ref="H413" r:id="rId277" display="https://barttorvik.com/team.php?team=Weber+St.&amp;year=2017" xr:uid="{3E46D803-50F7-49C6-AC8F-9581D2914031}"/>
    <hyperlink ref="H415" r:id="rId278" display="https://barttorvik.com/team.php?team=Boston+University&amp;year=2017" xr:uid="{BD7809F7-4C07-48F2-A948-0CEA0518E58A}"/>
    <hyperlink ref="H417" r:id="rId279" display="https://barttorvik.com/team.php?team=Cal+Poly&amp;year=2017" xr:uid="{3743FF3C-2ABF-4C95-B464-87647C969017}"/>
    <hyperlink ref="H419" r:id="rId280" display="https://barttorvik.com/team.php?team=Chattanooga&amp;year=2017" xr:uid="{E9FDA03A-FCC7-4C85-A09D-B19688408E0C}"/>
    <hyperlink ref="H421" r:id="rId281" display="https://barttorvik.com/team.php?team=Houston+Christian&amp;year=2017" xr:uid="{3BC837FA-5CB2-403C-9662-57FB19D8261E}"/>
    <hyperlink ref="H423" r:id="rId282" display="https://barttorvik.com/team.php?team=Bowling+Green&amp;year=2017" xr:uid="{03333955-4199-4FC9-A99D-2C67F1446F75}"/>
    <hyperlink ref="H425" r:id="rId283" display="https://barttorvik.com/team.php?team=Massachusetts&amp;year=2017" xr:uid="{C73B678A-3E68-437D-A040-B894E9CBA336}"/>
    <hyperlink ref="H427" r:id="rId284" display="https://barttorvik.com/team.php?team=Idaho&amp;year=2017" xr:uid="{FD4FEA87-CBB2-417C-9B6C-F8167D0895A2}"/>
    <hyperlink ref="H429" r:id="rId285" display="https://barttorvik.com/team.php?team=Stony+Brook&amp;year=2017" xr:uid="{A366FDED-7E06-48E9-AB64-9BDF23C05AAE}"/>
    <hyperlink ref="H431" r:id="rId286" display="https://barttorvik.com/team.php?team=Savannah+St.&amp;year=2017" xr:uid="{83EB5B48-42AA-4900-8F48-DF437190F30D}"/>
    <hyperlink ref="H433" r:id="rId287" display="https://barttorvik.com/team.php?team=Rice&amp;year=2017" xr:uid="{1F90801C-9E5B-4AAA-8949-D8DF1F7650C3}"/>
    <hyperlink ref="H435" r:id="rId288" display="https://barttorvik.com/team.php?team=Fort+Wayne&amp;year=2017" xr:uid="{3FD0214B-EFB6-42AB-8506-287AB7978D56}"/>
    <hyperlink ref="H437" r:id="rId289" display="https://barttorvik.com/team.php?team=USC+Upstate&amp;year=2017" xr:uid="{B7FF707E-D628-4A14-A3CD-9A255148B4E5}"/>
    <hyperlink ref="H439" r:id="rId290" display="https://barttorvik.com/team.php?team=Pacific&amp;year=2017" xr:uid="{C53E7F7F-9A09-4324-A264-74B4C960CF7F}"/>
    <hyperlink ref="H441" r:id="rId291" display="https://barttorvik.com/team.php?team=San+Diego&amp;year=2017" xr:uid="{A22310C8-4168-4C20-A1B4-3A0FDEDA78B6}"/>
    <hyperlink ref="H443" r:id="rId292" display="https://barttorvik.com/team.php?team=Washington&amp;year=2017" xr:uid="{4E36BCF5-E230-4380-8563-AC0400E14389}"/>
    <hyperlink ref="H445" r:id="rId293" display="https://barttorvik.com/team.php?team=Detroit&amp;year=2017" xr:uid="{B30C5E6E-A48E-4296-9DEE-33EA2121C3B1}"/>
    <hyperlink ref="H447" r:id="rId294" display="https://barttorvik.com/team.php?team=Morehead+St.&amp;year=2017" xr:uid="{04A3DED1-5A27-4DEC-AE91-D826369A9625}"/>
    <hyperlink ref="H449" r:id="rId295" display="https://barttorvik.com/team.php?team=Northern+Iowa&amp;year=2017" xr:uid="{146EE59C-A907-4E11-8BB5-E8343CD93531}"/>
    <hyperlink ref="H451" r:id="rId296" display="https://barttorvik.com/team.php?team=Arkansas+St.&amp;year=2017" xr:uid="{75D9EB77-0380-41CD-96C5-92467E844ABC}"/>
    <hyperlink ref="H453" r:id="rId297" display="https://barttorvik.com/team.php?team=Drexel&amp;year=2017" xr:uid="{61DA81DF-BC79-479F-B986-136A169E15BD}"/>
    <hyperlink ref="H455" r:id="rId298" display="https://barttorvik.com/team.php?team=Little+Rock&amp;year=2017" xr:uid="{8FE5D398-BD13-42D0-8ABD-933094D78FAF}"/>
    <hyperlink ref="H457" r:id="rId299" display="https://barttorvik.com/team.php?team=Air+Force&amp;year=2017" xr:uid="{6FE16CEC-CF1F-409C-A380-8194B7B46BAA}"/>
    <hyperlink ref="I459" r:id="rId300" display="https://barttorvik.com/trank.php?&amp;begin=20170131&amp;end=20170313&amp;conlimit=All&amp;year=2017&amp;top=0&amp;venue=A-N&amp;type=All&amp;mingames=0&amp;quad=5&amp;rpi=" xr:uid="{782629CD-71B8-473D-A24E-9E25E8D259E6}"/>
    <hyperlink ref="H460" r:id="rId301" display="https://barttorvik.com/team.php?team=Northern+Illinois&amp;year=2017" xr:uid="{B905186F-7113-4669-B0CF-DFDECE52A08E}"/>
    <hyperlink ref="H462" r:id="rId302" display="https://barttorvik.com/team.php?team=Tennessee+Martin&amp;year=2017" xr:uid="{DA15CBDD-C888-49D8-9DAD-3C4FAB5E848E}"/>
    <hyperlink ref="H464" r:id="rId303" display="https://barttorvik.com/team.php?team=New+Hampshire&amp;year=2017" xr:uid="{334B2128-1AB1-4329-8080-4E94F4E6E198}"/>
    <hyperlink ref="H466" r:id="rId304" display="https://barttorvik.com/team.php?team=St.+Francis+PA&amp;year=2017" xr:uid="{28E46906-B5F3-418C-ACD9-89782EDC0BD8}"/>
    <hyperlink ref="H468" r:id="rId305" display="https://barttorvik.com/team.php?team=Delaware&amp;year=2017" xr:uid="{9BD90663-F3B6-4CEF-93DA-CE968D85E2B2}"/>
    <hyperlink ref="H470" r:id="rId306" display="https://barttorvik.com/team.php?team=Saint+Joseph%27s&amp;year=2017" xr:uid="{A6F3EB95-A16B-4A05-9D8D-719758DD04AF}"/>
    <hyperlink ref="H472" r:id="rId307" display="https://barttorvik.com/team.php?team=UMKC&amp;year=2017" xr:uid="{52E2AFB1-38FA-43B8-A316-44BD38199B80}"/>
    <hyperlink ref="H474" r:id="rId308" display="https://barttorvik.com/team.php?team=Tulsa&amp;year=2017" xr:uid="{329D9A98-B0B8-4DC5-BCA6-D00C1AF08676}"/>
    <hyperlink ref="H476" r:id="rId309" display="https://barttorvik.com/team.php?team=Kennesaw+St.&amp;year=2017" xr:uid="{7E723616-B4B9-4244-9074-C3458F5656C6}"/>
    <hyperlink ref="H478" r:id="rId310" display="https://barttorvik.com/team.php?team=Miami+OH&amp;year=2017" xr:uid="{064DF3E0-BB61-44AE-91C6-FE58AA35396F}"/>
    <hyperlink ref="H480" r:id="rId311" display="https://barttorvik.com/team.php?team=Campbell&amp;year=2017" xr:uid="{789097E2-8829-47B6-BBC7-C8A9837DA13A}"/>
    <hyperlink ref="H482" r:id="rId312" display="https://barttorvik.com/team.php?team=Memphis&amp;year=2017" xr:uid="{85DB3B6F-C456-4664-A411-D0D2297523E0}"/>
    <hyperlink ref="H484" r:id="rId313" display="https://barttorvik.com/team.php?team=Eastern+Kentucky&amp;year=2017" xr:uid="{78FAE5AA-1AC9-41F7-A0B2-9A76D69547E6}"/>
    <hyperlink ref="H486" r:id="rId314" display="https://barttorvik.com/team.php?team=Colgate&amp;year=2017" xr:uid="{347218EA-0841-4161-9215-9561A7014FF5}"/>
    <hyperlink ref="H488" r:id="rId315" display="https://barttorvik.com/team.php?team=Georgia+Southern&amp;year=2017" xr:uid="{E3F0DEBC-F427-4D6A-A6E0-21620449FBBB}"/>
    <hyperlink ref="H490" r:id="rId316" display="https://barttorvik.com/team.php?team=Brown&amp;year=2017" xr:uid="{E65F7DAE-4421-4900-9C97-A6D2DA1AFE43}"/>
    <hyperlink ref="H492" r:id="rId317" display="https://barttorvik.com/team.php?team=Coastal+Carolina&amp;year=2017" xr:uid="{024127D0-DBF4-4F17-902A-ED488D931358}"/>
    <hyperlink ref="H494" r:id="rId318" display="https://barttorvik.com/team.php?team=Sacred+Heart&amp;year=2017" xr:uid="{86611B94-7A0F-4BB3-81B5-1192BA9BB386}"/>
    <hyperlink ref="H496" r:id="rId319" display="https://barttorvik.com/team.php?team=Illinois+Chicago&amp;year=2017" xr:uid="{E683693A-9DE8-46E1-B670-974EB0C2D56C}"/>
    <hyperlink ref="H498" r:id="rId320" display="https://barttorvik.com/team.php?team=Bradley&amp;year=2017" xr:uid="{4B0DB384-0720-4585-B558-AE4F7B301DF1}"/>
    <hyperlink ref="H500" r:id="rId321" display="https://barttorvik.com/team.php?team=Western+Kentucky&amp;year=2017" xr:uid="{D7930CBD-A626-4C55-9C0B-B6D34ABF24A6}"/>
    <hyperlink ref="H502" r:id="rId322" display="https://barttorvik.com/team.php?team=Duquesne&amp;year=2017" xr:uid="{ABC98781-92B3-4490-855F-6EAAE90F22D3}"/>
    <hyperlink ref="H504" r:id="rId323" display="https://barttorvik.com/team.php?team=Lamar&amp;year=2017" xr:uid="{8C5ACED8-2508-4A35-9A9F-DDD378070FE9}"/>
    <hyperlink ref="H506" r:id="rId324" display="https://barttorvik.com/team.php?team=La+Salle&amp;year=2017" xr:uid="{92BCC26E-E33E-4803-909A-22B3A44B2A4E}"/>
    <hyperlink ref="H508" r:id="rId325" display="https://barttorvik.com/team.php?team=Youngstown+St.&amp;year=2017" xr:uid="{41CB08A8-D9F4-41E7-BBF0-6DCBEABB1FA7}"/>
    <hyperlink ref="I510" r:id="rId326" display="https://barttorvik.com/trank.php?&amp;begin=20170131&amp;end=20170313&amp;conlimit=All&amp;year=2017&amp;top=0&amp;venue=A-N&amp;type=All&amp;mingames=0&amp;quad=5&amp;rpi=" xr:uid="{B5842149-5479-4D64-9864-1B90E661E6FF}"/>
    <hyperlink ref="H511" r:id="rId327" display="https://barttorvik.com/team.php?team=Abilene+Christian&amp;year=2017" xr:uid="{255A4FA9-016D-4E78-83E9-34EB65900ABB}"/>
    <hyperlink ref="H513" r:id="rId328" display="https://barttorvik.com/team.php?team=Oregon+St.&amp;year=2017" xr:uid="{157FA05A-A8E3-43B1-9A3A-6A40D13EA6AB}"/>
    <hyperlink ref="H515" r:id="rId329" display="https://barttorvik.com/team.php?team=Saint+Louis&amp;year=2017" xr:uid="{53F34E98-C5E7-4859-A241-3FBC77C89565}"/>
    <hyperlink ref="H517" r:id="rId330" display="https://barttorvik.com/team.php?team=Sacramento+St.&amp;year=2017" xr:uid="{ACF32426-5893-44D8-ABAA-963E4C5A0D48}"/>
    <hyperlink ref="H519" r:id="rId331" display="https://barttorvik.com/team.php?team=Stephen+F.+Austin&amp;year=2017" xr:uid="{ED3DAB29-6B39-462D-B3F5-4CBC561D33B2}"/>
    <hyperlink ref="H521" r:id="rId332" display="https://barttorvik.com/team.php?team=Charlotte&amp;year=2017" xr:uid="{139A901A-F13F-4F0C-A42E-8336A112186C}"/>
    <hyperlink ref="H523" r:id="rId333" display="https://barttorvik.com/team.php?team=North+Dakota+St.&amp;year=2017" xr:uid="{5BE129D8-D2B2-482C-8719-BC1BDBF4ECB4}"/>
    <hyperlink ref="H525" r:id="rId334" display="https://barttorvik.com/team.php?team=Indiana+St.&amp;year=2017" xr:uid="{4D95FBBA-1AA0-4965-B153-DC0CBF1DDADB}"/>
    <hyperlink ref="H527" r:id="rId335" display="https://barttorvik.com/team.php?team=UTSA&amp;year=2017" xr:uid="{1862D9A5-F90E-4172-815A-64DAC8221017}"/>
    <hyperlink ref="H529" r:id="rId336" display="https://barttorvik.com/team.php?team=American&amp;year=2017" xr:uid="{8DBFF7F0-6E52-48C9-9A01-403FC03E4214}"/>
    <hyperlink ref="H531" r:id="rId337" display="https://barttorvik.com/team.php?team=Columbia&amp;year=2017" xr:uid="{8E63C369-7F2A-4729-AB9B-3A8B44034C5D}"/>
    <hyperlink ref="H533" r:id="rId338" display="https://barttorvik.com/team.php?team=Southeastern+Louisiana&amp;year=2017" xr:uid="{6FAA879E-9A9F-4C79-BD59-FE365C43ECC3}"/>
    <hyperlink ref="H535" r:id="rId339" display="https://barttorvik.com/team.php?team=Dartmouth&amp;year=2017" xr:uid="{BBDB4FAB-689D-4292-9884-4D71CB8A36E8}"/>
    <hyperlink ref="H537" r:id="rId340" display="https://barttorvik.com/team.php?team=Cornell&amp;year=2017" xr:uid="{E8D5B849-4DD9-441E-B0AB-71D26E3664DC}"/>
    <hyperlink ref="H539" r:id="rId341" display="https://barttorvik.com/team.php?team=North+Texas&amp;year=2017" xr:uid="{412BD1C6-A1E5-47AE-A00B-B153C7FCA0B6}"/>
    <hyperlink ref="H541" r:id="rId342" display="https://barttorvik.com/team.php?team=Western+Illinois&amp;year=2017" xr:uid="{343E0BD3-9492-4E1F-8658-55B3B795DB92}"/>
    <hyperlink ref="H543" r:id="rId343" display="https://barttorvik.com/team.php?team=Northeastern&amp;year=2017" xr:uid="{16E1DFF5-8FCD-4DE2-AE27-63CF8BCDEC53}"/>
    <hyperlink ref="H545" r:id="rId344" display="https://barttorvik.com/team.php?team=UC+Davis&amp;year=2017" xr:uid="{B7704F90-17C8-438B-9C84-F7A63806493A}"/>
    <hyperlink ref="H546" r:id="rId345" display="https://barttorvik.com/team.php?team=UC+Davis&amp;year=2017" xr:uid="{1D407E8D-FE6E-4EDE-B91B-8F2208D5E034}"/>
    <hyperlink ref="H547" r:id="rId346" display="https://barttorvik.com/team.php?team=Montana+St.&amp;year=2017" xr:uid="{1AADE0E1-72E7-4DDA-8BFD-5511C3118CC1}"/>
    <hyperlink ref="H549" r:id="rId347" display="https://barttorvik.com/team.php?team=Stetson&amp;year=2017" xr:uid="{1C598F78-0D1D-4BF3-A398-CD17A6BB1DDA}"/>
    <hyperlink ref="H551" r:id="rId348" display="https://barttorvik.com/team.php?team=Southern+Miss&amp;year=2017" xr:uid="{4F8A5795-2E94-4C40-8CEA-1C84F1210AD7}"/>
    <hyperlink ref="H553" r:id="rId349" display="https://barttorvik.com/team.php?team=Texas+Southern&amp;year=2017" xr:uid="{17C725BF-A597-41DB-BCE4-CEFFB9369005}"/>
    <hyperlink ref="H554" r:id="rId350" display="https://barttorvik.com/team.php?team=Texas+Southern&amp;year=2017" xr:uid="{75AEA23B-3C25-4047-9F22-BFAAEFC2E787}"/>
    <hyperlink ref="H555" r:id="rId351" display="https://barttorvik.com/team.php?team=Navy&amp;year=2017" xr:uid="{3E57F715-1AC5-4657-B4E2-094B32F90E00}"/>
    <hyperlink ref="H557" r:id="rId352" display="https://barttorvik.com/team.php?team=Florida+Atlantic&amp;year=2017" xr:uid="{A4F40CFB-B05A-4387-8DE7-B9DEDEC4200C}"/>
    <hyperlink ref="H559" r:id="rId353" display="https://barttorvik.com/team.php?team=Appalachian+St.&amp;year=2017" xr:uid="{AEC1AE08-3811-4FF8-8E44-F88924DA0138}"/>
    <hyperlink ref="I561" r:id="rId354" display="https://barttorvik.com/trank.php?&amp;begin=20170131&amp;end=20170313&amp;conlimit=All&amp;year=2017&amp;top=0&amp;venue=A-N&amp;type=All&amp;mingames=0&amp;quad=5&amp;rpi=" xr:uid="{A946F0A9-AD72-4CC0-8F6F-55329FC9A58D}"/>
    <hyperlink ref="H562" r:id="rId355" display="https://barttorvik.com/team.php?team=Lafayette&amp;year=2017" xr:uid="{7AE404F8-3E95-4463-96E8-B588FF0EB3B7}"/>
    <hyperlink ref="H564" r:id="rId356" display="https://barttorvik.com/team.php?team=Radford&amp;year=2017" xr:uid="{49D22CC1-D77D-47E5-93DD-A3BE3445357A}"/>
    <hyperlink ref="H566" r:id="rId357" display="https://barttorvik.com/team.php?team=The+Citadel&amp;year=2017" xr:uid="{248125E7-1FFC-4619-A51C-8D521C1B1766}"/>
    <hyperlink ref="H568" r:id="rId358" display="https://barttorvik.com/team.php?team=Denver&amp;year=2017" xr:uid="{F26A73E1-CBA5-4884-9F19-4B993E94DDEC}"/>
    <hyperlink ref="H570" r:id="rId359" display="https://barttorvik.com/team.php?team=Southeast+Missouri+St.&amp;year=2017" xr:uid="{65E49B40-A3EE-4FB8-84A7-BBFD5E29648B}"/>
    <hyperlink ref="H572" r:id="rId360" display="https://barttorvik.com/team.php?team=Niagara&amp;year=2017" xr:uid="{66C0A1F7-D8E0-44C8-A6ED-BE790EFB360A}"/>
    <hyperlink ref="H574" r:id="rId361" display="https://barttorvik.com/team.php?team=Incarnate+Word&amp;year=2017" xr:uid="{C6AB5935-7FF4-4AFB-A494-F445B4785A14}"/>
    <hyperlink ref="H576" r:id="rId362" display="https://barttorvik.com/team.php?team=Hampton&amp;year=2017" xr:uid="{47C75AD0-66EF-475A-ABAC-7E770AE390A5}"/>
    <hyperlink ref="H578" r:id="rId363" display="https://barttorvik.com/team.php?team=Murray+St.&amp;year=2017" xr:uid="{529E1B8D-16B9-4D42-BDD6-321190B5DB9D}"/>
    <hyperlink ref="H580" r:id="rId364" display="https://barttorvik.com/team.php?team=South+Alabama&amp;year=2017" xr:uid="{AA8647FD-DE48-47A0-8D12-2A4097DECB1C}"/>
    <hyperlink ref="H582" r:id="rId365" display="https://barttorvik.com/team.php?team=Alcorn+St.&amp;year=2017" xr:uid="{A3CCF5BF-8C03-426E-9C88-F9BEDFA52DC1}"/>
    <hyperlink ref="H584" r:id="rId366" display="https://barttorvik.com/team.php?team=Louisiana+Monroe&amp;year=2017" xr:uid="{147764C6-4F33-4768-B130-F63564C26F31}"/>
    <hyperlink ref="H586" r:id="rId367" display="https://barttorvik.com/team.php?team=Jacksonville&amp;year=2017" xr:uid="{AC1A52F3-D9BF-4168-9F14-1B5C6C766CA4}"/>
    <hyperlink ref="H588" r:id="rId368" display="https://barttorvik.com/team.php?team=Portland+St.&amp;year=2017" xr:uid="{D04DB3FB-867F-4D29-8951-A5B59E5BF512}"/>
    <hyperlink ref="H590" r:id="rId369" display="https://barttorvik.com/team.php?team=Northwestern+St.&amp;year=2017" xr:uid="{F9BD026F-F54D-4B57-A992-5AB35151B76D}"/>
    <hyperlink ref="H592" r:id="rId370" display="https://barttorvik.com/team.php?team=Holy+Cross&amp;year=2017" xr:uid="{C1C886DF-EC08-42FE-918C-45AEF1296F5D}"/>
    <hyperlink ref="H594" r:id="rId371" display="https://barttorvik.com/team.php?team=Cal+St.+Northridge&amp;year=2017" xr:uid="{ECFC43D3-7E13-430B-B32F-DD587F92F475}"/>
    <hyperlink ref="H596" r:id="rId372" display="https://barttorvik.com/team.php?team=Seattle&amp;year=2017" xr:uid="{28361D12-B5FC-44B8-BB7D-93E75FB15E60}"/>
    <hyperlink ref="H598" r:id="rId373" display="https://barttorvik.com/team.php?team=Western+Carolina&amp;year=2017" xr:uid="{E61A7069-F949-480A-AF9B-72488E4AC5EA}"/>
    <hyperlink ref="H600" r:id="rId374" display="https://barttorvik.com/team.php?team=Army&amp;year=2017" xr:uid="{5001B535-C392-474E-84BF-55ABA5EF6123}"/>
    <hyperlink ref="H602" r:id="rId375" display="https://barttorvik.com/team.php?team=Liberty&amp;year=2017" xr:uid="{5B196D17-9C6F-4BB8-951F-AFD404B09361}"/>
    <hyperlink ref="H604" r:id="rId376" display="https://barttorvik.com/team.php?team=High+Point&amp;year=2017" xr:uid="{7E8755FA-0278-46FF-93AB-C8C143535832}"/>
    <hyperlink ref="H606" r:id="rId377" display="https://barttorvik.com/team.php?team=Bryant&amp;year=2017" xr:uid="{0A7F1B89-F7A5-4724-9411-B089E29044E2}"/>
    <hyperlink ref="H608" r:id="rId378" display="https://barttorvik.com/team.php?team=Norfolk+St.&amp;year=2017" xr:uid="{F9F9D036-6F59-4602-A52D-FC3E67C98D33}"/>
    <hyperlink ref="H610" r:id="rId379" display="https://barttorvik.com/team.php?team=Fairleigh+Dickinson&amp;year=2017" xr:uid="{2A6D08D4-6CBD-4D33-8851-7E32280328E1}"/>
    <hyperlink ref="I612" r:id="rId380" display="https://barttorvik.com/trank.php?&amp;begin=20170131&amp;end=20170313&amp;conlimit=All&amp;year=2017&amp;top=0&amp;venue=A-N&amp;type=All&amp;mingames=0&amp;quad=5&amp;rpi=" xr:uid="{C351951B-CA34-4D1A-8FB2-8C18E9D8F5D8}"/>
    <hyperlink ref="H613" r:id="rId381" display="https://barttorvik.com/team.php?team=UC+Riverside&amp;year=2017" xr:uid="{9E2A6F88-4845-45A4-BEE7-F4823276095F}"/>
    <hyperlink ref="H615" r:id="rId382" display="https://barttorvik.com/team.php?team=Austin+Peay&amp;year=2017" xr:uid="{6A927F92-20C5-44BC-B5C8-1F0F485B1990}"/>
    <hyperlink ref="H617" r:id="rId383" display="https://barttorvik.com/team.php?team=UMass+Lowell&amp;year=2017" xr:uid="{7198B218-2B79-45F5-BBA4-E5982BD057B6}"/>
    <hyperlink ref="H619" r:id="rId384" display="https://barttorvik.com/team.php?team=Marist&amp;year=2017" xr:uid="{313B323B-EF97-4650-9388-A4A86A1BDD97}"/>
    <hyperlink ref="H621" r:id="rId385" display="https://barttorvik.com/team.php?team=Loyola+MD&amp;year=2017" xr:uid="{CF57DB1F-DACA-4FEF-BC0B-EE75BA3729E7}"/>
    <hyperlink ref="H623" r:id="rId386" display="https://barttorvik.com/team.php?team=Sam+Houston+St.&amp;year=2017" xr:uid="{1A345EC7-58BA-4CC9-82C8-506D97B014DD}"/>
    <hyperlink ref="H625" r:id="rId387" display="https://barttorvik.com/team.php?team=McNeese+St.&amp;year=2017" xr:uid="{0F6F05B3-07B1-41A1-9878-A9797702327B}"/>
    <hyperlink ref="H627" r:id="rId388" display="https://barttorvik.com/team.php?team=UT+Rio+Grande+Valley&amp;year=2017" xr:uid="{A2CA99EE-E8B2-4D9A-B495-24C517E15F8E}"/>
    <hyperlink ref="H629" r:id="rId389" display="https://barttorvik.com/team.php?team=Grambling+St.&amp;year=2017" xr:uid="{2FCE51CA-4E57-4BC0-913C-36DC2CAC61F3}"/>
    <hyperlink ref="H631" r:id="rId390" display="https://barttorvik.com/team.php?team=UNLV&amp;year=2017" xr:uid="{830E4CA2-A627-4BAA-9C75-57974B50539B}"/>
    <hyperlink ref="H633" r:id="rId391" display="https://barttorvik.com/team.php?team=UAB&amp;year=2017" xr:uid="{E996C327-8503-4E66-B67D-D6C97FA126F3}"/>
    <hyperlink ref="H635" r:id="rId392" display="https://barttorvik.com/team.php?team=UC+Santa+Barbara&amp;year=2017" xr:uid="{1B3C460F-4E3E-4E38-A72A-8CF860C94B8A}"/>
    <hyperlink ref="H637" r:id="rId393" display="https://barttorvik.com/team.php?team=Morgan+St.&amp;year=2017" xr:uid="{EDC9E294-DF8B-4045-BE0C-2A4544A149C0}"/>
    <hyperlink ref="H639" r:id="rId394" display="https://barttorvik.com/team.php?team=Cleveland+St.&amp;year=2017" xr:uid="{9367025B-3315-4C5B-8F20-B770F6121AA8}"/>
    <hyperlink ref="H641" r:id="rId395" display="https://barttorvik.com/team.php?team=Quinnipiac&amp;year=2017" xr:uid="{512B889F-FEBC-4CE0-9D4E-C36A74F5776D}"/>
    <hyperlink ref="H643" r:id="rId396" display="https://barttorvik.com/team.php?team=Charleston+Southern&amp;year=2017" xr:uid="{D0CDFC7F-4ED3-407E-9BB4-0C7E98516A52}"/>
    <hyperlink ref="H645" r:id="rId397" display="https://barttorvik.com/team.php?team=Northern+Arizona&amp;year=2017" xr:uid="{F2A6276C-260A-4BFD-8FAD-88C66673ED7D}"/>
    <hyperlink ref="H647" r:id="rId398" display="https://barttorvik.com/team.php?team=Idaho+St.&amp;year=2017" xr:uid="{0A3F8392-C720-4240-B1A5-BCE00218CCB9}"/>
    <hyperlink ref="H649" r:id="rId399" display="https://barttorvik.com/team.php?team=Delaware+St.&amp;year=2017" xr:uid="{46789C5C-653D-446A-8CA2-EECD528B6506}"/>
    <hyperlink ref="H651" r:id="rId400" display="https://barttorvik.com/team.php?team=Drake&amp;year=2017" xr:uid="{C1CE8101-D723-42B4-A7FA-2B54B20A3ADF}"/>
    <hyperlink ref="H653" r:id="rId401" display="https://barttorvik.com/team.php?team=Nicholls+St.&amp;year=2017" xr:uid="{8BA24F4F-2FA4-4588-8914-DB1B7DAFC1E9}"/>
    <hyperlink ref="H655" r:id="rId402" display="https://barttorvik.com/team.php?team=VMI&amp;year=2017" xr:uid="{4D292F2B-946B-4F4D-AA78-888EC8DCACA5}"/>
    <hyperlink ref="H657" r:id="rId403" display="https://barttorvik.com/team.php?team=Bethune+Cookman&amp;year=2017" xr:uid="{E332005B-C26C-4102-BAA7-FD44C404927E}"/>
    <hyperlink ref="H659" r:id="rId404" display="https://barttorvik.com/team.php?team=Jackson+St.&amp;year=2017" xr:uid="{87E53779-9972-4B23-88FF-094A3F61E7D4}"/>
    <hyperlink ref="H661" r:id="rId405" display="https://barttorvik.com/team.php?team=Maryland+Eastern+Shore&amp;year=2017" xr:uid="{86708A26-E920-4ADC-B3DC-3E43DC3F6424}"/>
    <hyperlink ref="I663" r:id="rId406" display="https://barttorvik.com/trank.php?&amp;begin=20170131&amp;end=20170313&amp;conlimit=All&amp;year=2017&amp;top=0&amp;venue=A-N&amp;type=All&amp;mingames=0&amp;quad=5&amp;rpi=" xr:uid="{441B14CA-0F35-4E3B-B518-AFE99CDAE86F}"/>
    <hyperlink ref="H664" r:id="rId407" display="https://barttorvik.com/team.php?team=South+Carolina+St.&amp;year=2017" xr:uid="{FA3C87C2-1008-49F2-83B5-34060E4E12FD}"/>
    <hyperlink ref="H666" r:id="rId408" display="https://barttorvik.com/team.php?team=Pepperdine&amp;year=2017" xr:uid="{4900232C-4DA5-4E7C-BFE8-862966065F27}"/>
    <hyperlink ref="H668" r:id="rId409" display="https://barttorvik.com/team.php?team=Longwood&amp;year=2017" xr:uid="{22EC8A1A-B67D-4A7D-A905-9B1C3C1D22C0}"/>
    <hyperlink ref="H670" r:id="rId410" display="https://barttorvik.com/team.php?team=Southern+Utah&amp;year=2017" xr:uid="{B815CA21-3C0A-4F95-A413-312183B5C1A0}"/>
    <hyperlink ref="H672" r:id="rId411" display="https://barttorvik.com/team.php?team=SIU+Edwardsville&amp;year=2017" xr:uid="{72EA4167-3278-4DE7-999D-9D7ED734FBF8}"/>
    <hyperlink ref="H674" r:id="rId412" display="https://barttorvik.com/team.php?team=Prairie+View+A%26M&amp;year=2017" xr:uid="{65E782FD-35F4-4B53-A3F4-67B0012F67DE}"/>
    <hyperlink ref="H676" r:id="rId413" display="https://barttorvik.com/team.php?team=South+Florida&amp;year=2017" xr:uid="{FD0BAA6B-FDBF-41A9-B935-21C2AB525E3D}"/>
    <hyperlink ref="H678" r:id="rId414" display="https://barttorvik.com/team.php?team=Manhattan&amp;year=2017" xr:uid="{619AFE04-F404-489A-A409-5C71BD6214DE}"/>
    <hyperlink ref="H680" r:id="rId415" display="https://barttorvik.com/team.php?team=Binghamton&amp;year=2017" xr:uid="{F5BE9772-ACD9-4BCD-B5C2-9325ADD6277D}"/>
    <hyperlink ref="H682" r:id="rId416" display="https://barttorvik.com/team.php?team=Hartford&amp;year=2017" xr:uid="{89E75381-6230-448C-ABB6-9A1F27E84E12}"/>
    <hyperlink ref="H684" r:id="rId417" display="https://barttorvik.com/team.php?team=Southern&amp;year=2017" xr:uid="{EB9ADAE9-1E84-406B-9517-08C1F06C94CB}"/>
    <hyperlink ref="H686" r:id="rId418" display="https://barttorvik.com/team.php?team=Maine&amp;year=2017" xr:uid="{4EA773F9-66DD-4F86-8FB4-AA0BA59137AD}"/>
    <hyperlink ref="H688" r:id="rId419" display="https://barttorvik.com/team.php?team=Howard&amp;year=2017" xr:uid="{FCC84BD2-8F32-421A-A67B-1A760860052C}"/>
    <hyperlink ref="H690" r:id="rId420" display="https://barttorvik.com/team.php?team=NJIT&amp;year=2017" xr:uid="{7EB12001-C59F-40AA-A009-176958E692DF}"/>
    <hyperlink ref="H692" r:id="rId421" display="https://barttorvik.com/team.php?team=Florida+A%26M&amp;year=2017" xr:uid="{D118A752-8440-4B69-9224-39060F1418DC}"/>
    <hyperlink ref="H694" r:id="rId422" display="https://barttorvik.com/team.php?team=Central+Connecticut&amp;year=2017" xr:uid="{B01E0C9B-1447-4D75-AF86-136B66D58EA7}"/>
    <hyperlink ref="H696" r:id="rId423" display="https://barttorvik.com/team.php?team=St.+Francis+NY&amp;year=2017" xr:uid="{D0AA95AD-0D5C-4C88-903E-E2DB0EAE2232}"/>
    <hyperlink ref="H698" r:id="rId424" display="https://barttorvik.com/team.php?team=Central+Arkansas&amp;year=2017" xr:uid="{B0F7A1AE-7409-45E5-82CC-BEAF9C67F35C}"/>
    <hyperlink ref="H700" r:id="rId425" display="https://barttorvik.com/team.php?team=Chicago+St.&amp;year=2017" xr:uid="{BE63AB3A-F83C-476E-A0F0-FF138350B4B8}"/>
    <hyperlink ref="H702" r:id="rId426" display="https://barttorvik.com/team.php?team=Mississippi+Valley+St.&amp;year=2017" xr:uid="{33723ABD-D56F-4105-829A-A1F42B65FB4C}"/>
    <hyperlink ref="H704" r:id="rId427" display="https://barttorvik.com/team.php?team=Alabama+St.&amp;year=2017" xr:uid="{75934ABC-01DD-4842-98BC-5FDBDFEA7340}"/>
    <hyperlink ref="H706" r:id="rId428" display="https://barttorvik.com/team.php?team=Coppin+St.&amp;year=2017" xr:uid="{2EFEF7A4-CFE5-4D80-8C0C-7B253735C472}"/>
    <hyperlink ref="H708" r:id="rId429" display="https://barttorvik.com/team.php?team=Arkansas+Pine+Bluff&amp;year=2017" xr:uid="{4A1EC8FF-C7E5-48D0-83A4-114EF533B530}"/>
    <hyperlink ref="H710" r:id="rId430" display="https://barttorvik.com/team.php?team=Presbyterian&amp;year=2017" xr:uid="{D33C5D6D-6325-4106-AE46-D6995FE2DF79}"/>
    <hyperlink ref="H712" r:id="rId431" display="https://barttorvik.com/team.php?team=North+Carolina+A%26T&amp;year=2017" xr:uid="{46AA95D7-BCE1-4A7E-9E53-B2E28A896B0C}"/>
    <hyperlink ref="H714" r:id="rId432" display="https://barttorvik.com/team.php?team=Alabama+A%26M&amp;year=2017" xr:uid="{3648075E-5805-46F2-86E4-2D21C3D441D9}"/>
    <hyperlink ref="I716" r:id="rId433" display="https://barttorvik.com/trank.php?&amp;begin=20170131&amp;end=20170313&amp;conlimit=All&amp;year=2017&amp;top=0&amp;venue=A-N&amp;type=All&amp;mingames=0&amp;quad=5&amp;rpi=" xr:uid="{E9B8B884-A67E-45DD-BD0D-DCF91B39B0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</vt:lpstr>
      <vt:lpstr>T-RANK DATA </vt:lpstr>
      <vt:lpstr>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2025-02-14T21:36:27Z</dcterms:modified>
</cp:coreProperties>
</file>