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5134D31A-ADA0-4F81-8C51-6C0E686B9B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ues" sheetId="1" r:id="rId1"/>
    <sheet name="NONCOn" sheetId="4" r:id="rId2"/>
    <sheet name="2018 T-RANK " sheetId="2" r:id="rId3"/>
    <sheet name="Momentum" sheetId="3" r:id="rId4"/>
  </sheets>
  <calcPr calcId="191029"/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2" i="1"/>
  <c r="W3" i="1"/>
  <c r="W4" i="1"/>
  <c r="W6" i="1"/>
  <c r="W8" i="1"/>
  <c r="W9" i="1"/>
  <c r="W7" i="1"/>
  <c r="W5" i="1"/>
  <c r="W10" i="1"/>
  <c r="W11" i="1"/>
  <c r="W13" i="1"/>
  <c r="W14" i="1"/>
  <c r="W12" i="1"/>
  <c r="W15" i="1"/>
  <c r="W16" i="1"/>
  <c r="W17" i="1"/>
  <c r="W18" i="1"/>
  <c r="W19" i="1"/>
  <c r="W20" i="1"/>
  <c r="W22" i="1"/>
  <c r="W23" i="1"/>
  <c r="W26" i="1"/>
  <c r="W21" i="1"/>
  <c r="W28" i="1"/>
  <c r="W24" i="1"/>
  <c r="W30" i="1"/>
  <c r="W25" i="1"/>
  <c r="W29" i="1"/>
  <c r="W27" i="1"/>
  <c r="W31" i="1"/>
  <c r="W32" i="1"/>
  <c r="W33" i="1"/>
  <c r="W35" i="1"/>
  <c r="W36" i="1"/>
  <c r="W34" i="1"/>
  <c r="W40" i="1"/>
  <c r="W37" i="1"/>
  <c r="W39" i="1"/>
  <c r="W42" i="1"/>
  <c r="W41" i="1"/>
  <c r="W38" i="1"/>
  <c r="W43" i="1"/>
  <c r="W44" i="1"/>
  <c r="W47" i="1"/>
  <c r="W45" i="1"/>
  <c r="W49" i="1"/>
  <c r="W48" i="1"/>
  <c r="W50" i="1"/>
  <c r="W51" i="1"/>
  <c r="W46" i="1"/>
  <c r="W52" i="1"/>
  <c r="W56" i="1"/>
  <c r="W54" i="1"/>
  <c r="W55" i="1"/>
  <c r="W57" i="1"/>
  <c r="W61" i="1"/>
  <c r="W59" i="1"/>
  <c r="W53" i="1"/>
  <c r="W58" i="1"/>
  <c r="W60" i="1"/>
  <c r="W62" i="1"/>
  <c r="W63" i="1"/>
  <c r="W64" i="1"/>
  <c r="W66" i="1"/>
  <c r="W65" i="1"/>
  <c r="W67" i="1"/>
  <c r="W68" i="1"/>
  <c r="W70" i="1"/>
  <c r="W69" i="1"/>
  <c r="W71" i="1"/>
  <c r="W72" i="1"/>
  <c r="W76" i="1"/>
  <c r="W74" i="1"/>
  <c r="W73" i="1"/>
  <c r="W75" i="1"/>
  <c r="W77" i="1"/>
  <c r="W80" i="1"/>
  <c r="W78" i="1"/>
  <c r="W82" i="1"/>
  <c r="W81" i="1"/>
  <c r="W79" i="1"/>
  <c r="W83" i="1"/>
  <c r="W84" i="1"/>
  <c r="W86" i="1"/>
  <c r="W87" i="1"/>
  <c r="W88" i="1"/>
  <c r="W85" i="1"/>
  <c r="W89" i="1"/>
  <c r="W92" i="1"/>
  <c r="W91" i="1"/>
  <c r="W93" i="1"/>
  <c r="W90" i="1"/>
  <c r="W94" i="1"/>
  <c r="W95" i="1"/>
  <c r="W96" i="1"/>
  <c r="W98" i="1"/>
  <c r="W97" i="1"/>
  <c r="W99" i="1"/>
  <c r="W100" i="1"/>
  <c r="W102" i="1"/>
  <c r="W101" i="1"/>
  <c r="W105" i="1"/>
  <c r="W103" i="1"/>
  <c r="W104" i="1"/>
  <c r="W106" i="1"/>
  <c r="W109" i="1"/>
  <c r="W108" i="1"/>
  <c r="W111" i="1"/>
  <c r="W107" i="1"/>
  <c r="W110" i="1"/>
  <c r="W114" i="1"/>
  <c r="W112" i="1"/>
  <c r="W113" i="1"/>
  <c r="W117" i="1"/>
  <c r="W115" i="1"/>
  <c r="W116" i="1"/>
  <c r="W119" i="1"/>
  <c r="W118" i="1"/>
  <c r="W121" i="1"/>
  <c r="W123" i="1"/>
  <c r="W124" i="1"/>
  <c r="W122" i="1"/>
  <c r="W120" i="1"/>
  <c r="W125" i="1"/>
  <c r="W126" i="1"/>
  <c r="W127" i="1"/>
  <c r="W128" i="1"/>
  <c r="W129" i="1"/>
  <c r="W131" i="1"/>
  <c r="W130" i="1"/>
  <c r="W132" i="1"/>
  <c r="W133" i="1"/>
  <c r="W134" i="1"/>
  <c r="W135" i="1"/>
  <c r="W136" i="1"/>
  <c r="W138" i="1"/>
  <c r="W137" i="1"/>
  <c r="W141" i="1"/>
  <c r="W139" i="1"/>
  <c r="W140" i="1"/>
  <c r="W143" i="1"/>
  <c r="W142" i="1"/>
  <c r="W144" i="1"/>
  <c r="W146" i="1"/>
  <c r="W147" i="1"/>
  <c r="W145" i="1"/>
  <c r="W148" i="1"/>
  <c r="W149" i="1"/>
  <c r="W150" i="1"/>
  <c r="W152" i="1"/>
  <c r="W154" i="1"/>
  <c r="W151" i="1"/>
  <c r="W153" i="1"/>
  <c r="W155" i="1"/>
  <c r="W157" i="1"/>
  <c r="W156" i="1"/>
  <c r="W159" i="1"/>
  <c r="W158" i="1"/>
  <c r="W160" i="1"/>
  <c r="W161" i="1"/>
  <c r="W162" i="1"/>
  <c r="W164" i="1"/>
  <c r="W163" i="1"/>
  <c r="W165" i="1"/>
  <c r="W166" i="1"/>
  <c r="W167" i="1"/>
  <c r="W168" i="1"/>
  <c r="W170" i="1"/>
  <c r="W169" i="1"/>
  <c r="W171" i="1"/>
  <c r="W172" i="1"/>
  <c r="W173" i="1"/>
  <c r="W174" i="1"/>
  <c r="W176" i="1"/>
  <c r="W175" i="1"/>
  <c r="W177" i="1"/>
  <c r="W178" i="1"/>
  <c r="W180" i="1"/>
  <c r="W179" i="1"/>
  <c r="W181" i="1"/>
  <c r="W182" i="1"/>
  <c r="W184" i="1"/>
  <c r="W183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4" i="1"/>
  <c r="W202" i="1"/>
  <c r="W205" i="1"/>
  <c r="W203" i="1"/>
  <c r="W206" i="1"/>
  <c r="W207" i="1"/>
  <c r="W208" i="1"/>
  <c r="W209" i="1"/>
  <c r="W211" i="1"/>
  <c r="W210" i="1"/>
  <c r="W212" i="1"/>
  <c r="W213" i="1"/>
  <c r="W214" i="1"/>
  <c r="W215" i="1"/>
  <c r="W217" i="1"/>
  <c r="W216" i="1"/>
  <c r="W218" i="1"/>
  <c r="W219" i="1"/>
  <c r="W220" i="1"/>
  <c r="W221" i="1"/>
  <c r="W222" i="1"/>
  <c r="W223" i="1"/>
  <c r="W224" i="1"/>
  <c r="W226" i="1"/>
  <c r="W225" i="1"/>
  <c r="W227" i="1"/>
  <c r="W229" i="1"/>
  <c r="W228" i="1"/>
  <c r="W231" i="1"/>
  <c r="W230" i="1"/>
  <c r="W233" i="1"/>
  <c r="W232" i="1"/>
  <c r="W234" i="1"/>
  <c r="W235" i="1"/>
  <c r="W236" i="1"/>
  <c r="W237" i="1"/>
  <c r="W239" i="1"/>
  <c r="W238" i="1"/>
  <c r="W240" i="1"/>
  <c r="W243" i="1"/>
  <c r="W241" i="1"/>
  <c r="W242" i="1"/>
  <c r="W245" i="1"/>
  <c r="W244" i="1"/>
  <c r="W246" i="1"/>
  <c r="W247" i="1"/>
  <c r="W248" i="1"/>
  <c r="W249" i="1"/>
  <c r="W250" i="1"/>
  <c r="W252" i="1"/>
  <c r="W251" i="1"/>
  <c r="W253" i="1"/>
  <c r="W254" i="1"/>
  <c r="W255" i="1"/>
  <c r="W256" i="1"/>
  <c r="W257" i="1"/>
  <c r="W258" i="1"/>
  <c r="W259" i="1"/>
  <c r="W260" i="1"/>
  <c r="W261" i="1"/>
  <c r="W262" i="1"/>
  <c r="W264" i="1"/>
  <c r="W263" i="1"/>
  <c r="W265" i="1"/>
  <c r="W266" i="1"/>
  <c r="W267" i="1"/>
  <c r="W268" i="1"/>
  <c r="W269" i="1"/>
  <c r="W270" i="1"/>
  <c r="W272" i="1"/>
  <c r="W271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8" i="1"/>
  <c r="W297" i="1"/>
  <c r="W299" i="1"/>
  <c r="W300" i="1"/>
  <c r="W302" i="1"/>
  <c r="W301" i="1"/>
  <c r="W303" i="1"/>
  <c r="W304" i="1"/>
  <c r="W305" i="1"/>
  <c r="W306" i="1"/>
  <c r="W307" i="1"/>
  <c r="W308" i="1"/>
  <c r="W309" i="1"/>
  <c r="W310" i="1"/>
  <c r="W311" i="1"/>
  <c r="W313" i="1"/>
  <c r="W312" i="1"/>
  <c r="W314" i="1"/>
  <c r="W315" i="1"/>
  <c r="W317" i="1"/>
  <c r="W316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9" i="1"/>
  <c r="W338" i="1"/>
  <c r="W340" i="1"/>
  <c r="W341" i="1"/>
  <c r="W342" i="1"/>
  <c r="W343" i="1"/>
  <c r="W344" i="1"/>
  <c r="W345" i="1"/>
  <c r="W347" i="1"/>
  <c r="W346" i="1"/>
  <c r="W348" i="1"/>
  <c r="W349" i="1"/>
  <c r="W350" i="1"/>
  <c r="W351" i="1"/>
  <c r="W352" i="1"/>
  <c r="W2" i="1"/>
  <c r="X350" i="1" l="1"/>
  <c r="X340" i="1"/>
  <c r="X317" i="1"/>
  <c r="X352" i="1"/>
  <c r="X328" i="1"/>
  <c r="X301" i="1"/>
  <c r="X182" i="1"/>
  <c r="X97" i="1"/>
  <c r="X51" i="1"/>
  <c r="X337" i="1"/>
  <c r="X265" i="1"/>
  <c r="X181" i="1"/>
  <c r="X86" i="1"/>
  <c r="X76" i="1"/>
  <c r="X60" i="1"/>
  <c r="X50" i="1"/>
  <c r="X40" i="1"/>
  <c r="X28" i="1"/>
  <c r="X14" i="1"/>
  <c r="X348" i="1"/>
  <c r="X336" i="1"/>
  <c r="X324" i="1"/>
  <c r="X313" i="1"/>
  <c r="X300" i="1"/>
  <c r="X288" i="1"/>
  <c r="X276" i="1"/>
  <c r="X263" i="1"/>
  <c r="X251" i="1"/>
  <c r="X240" i="1"/>
  <c r="X229" i="1"/>
  <c r="X217" i="1"/>
  <c r="X205" i="1"/>
  <c r="X192" i="1"/>
  <c r="X179" i="1"/>
  <c r="X168" i="1"/>
  <c r="X157" i="1"/>
  <c r="X144" i="1"/>
  <c r="X132" i="1"/>
  <c r="X121" i="1"/>
  <c r="X108" i="1"/>
  <c r="X96" i="1"/>
  <c r="X84" i="1"/>
  <c r="X72" i="1"/>
  <c r="X58" i="1"/>
  <c r="X48" i="1"/>
  <c r="X34" i="1"/>
  <c r="X21" i="1"/>
  <c r="X13" i="1"/>
  <c r="X326" i="1"/>
  <c r="X231" i="1"/>
  <c r="X147" i="1"/>
  <c r="X12" i="1"/>
  <c r="X277" i="1"/>
  <c r="X170" i="1"/>
  <c r="X275" i="1"/>
  <c r="X264" i="1"/>
  <c r="X252" i="1"/>
  <c r="X238" i="1"/>
  <c r="X227" i="1"/>
  <c r="X215" i="1"/>
  <c r="X202" i="1"/>
  <c r="X191" i="1"/>
  <c r="X180" i="1"/>
  <c r="X167" i="1"/>
  <c r="X155" i="1"/>
  <c r="X142" i="1"/>
  <c r="X130" i="1"/>
  <c r="X118" i="1"/>
  <c r="X109" i="1"/>
  <c r="X95" i="1"/>
  <c r="X83" i="1"/>
  <c r="X71" i="1"/>
  <c r="X53" i="1"/>
  <c r="X49" i="1"/>
  <c r="X36" i="1"/>
  <c r="X26" i="1"/>
  <c r="X11" i="1"/>
  <c r="X254" i="1"/>
  <c r="X74" i="1"/>
  <c r="X325" i="1"/>
  <c r="X253" i="1"/>
  <c r="X156" i="1"/>
  <c r="X346" i="1"/>
  <c r="X262" i="1"/>
  <c r="X178" i="1"/>
  <c r="X119" i="1"/>
  <c r="X106" i="1"/>
  <c r="X94" i="1"/>
  <c r="X79" i="1"/>
  <c r="X69" i="1"/>
  <c r="X59" i="1"/>
  <c r="X45" i="1"/>
  <c r="X35" i="1"/>
  <c r="X23" i="1"/>
  <c r="X10" i="1"/>
  <c r="X339" i="1"/>
  <c r="X241" i="1"/>
  <c r="X159" i="1"/>
  <c r="X203" i="1"/>
  <c r="X146" i="1"/>
  <c r="X335" i="1"/>
  <c r="X347" i="1"/>
  <c r="X286" i="1"/>
  <c r="X250" i="1"/>
  <c r="X190" i="1"/>
  <c r="X333" i="1"/>
  <c r="X249" i="1"/>
  <c r="X201" i="1"/>
  <c r="X177" i="1"/>
  <c r="X151" i="1"/>
  <c r="X140" i="1"/>
  <c r="X116" i="1"/>
  <c r="X104" i="1"/>
  <c r="X90" i="1"/>
  <c r="X81" i="1"/>
  <c r="X70" i="1"/>
  <c r="X61" i="1"/>
  <c r="X47" i="1"/>
  <c r="X33" i="1"/>
  <c r="X22" i="1"/>
  <c r="X5" i="1"/>
  <c r="X314" i="1"/>
  <c r="X206" i="1"/>
  <c r="X124" i="1"/>
  <c r="X37" i="1"/>
  <c r="X302" i="1"/>
  <c r="X216" i="1"/>
  <c r="X123" i="1"/>
  <c r="X299" i="1"/>
  <c r="X297" i="1"/>
  <c r="X214" i="1"/>
  <c r="X166" i="1"/>
  <c r="X345" i="1"/>
  <c r="X298" i="1"/>
  <c r="X237" i="1"/>
  <c r="X189" i="1"/>
  <c r="X165" i="1"/>
  <c r="X129" i="1"/>
  <c r="X344" i="1"/>
  <c r="X332" i="1"/>
  <c r="X320" i="1"/>
  <c r="X308" i="1"/>
  <c r="X296" i="1"/>
  <c r="X284" i="1"/>
  <c r="X271" i="1"/>
  <c r="X260" i="1"/>
  <c r="X248" i="1"/>
  <c r="X236" i="1"/>
  <c r="X224" i="1"/>
  <c r="X212" i="1"/>
  <c r="X200" i="1"/>
  <c r="X188" i="1"/>
  <c r="X175" i="1"/>
  <c r="X163" i="1"/>
  <c r="X154" i="1"/>
  <c r="X139" i="1"/>
  <c r="X128" i="1"/>
  <c r="X115" i="1"/>
  <c r="X103" i="1"/>
  <c r="X93" i="1"/>
  <c r="X82" i="1"/>
  <c r="X68" i="1"/>
  <c r="X57" i="1"/>
  <c r="X44" i="1"/>
  <c r="X32" i="1"/>
  <c r="X20" i="1"/>
  <c r="X7" i="1"/>
  <c r="X278" i="1"/>
  <c r="X169" i="1"/>
  <c r="X87" i="1"/>
  <c r="X349" i="1"/>
  <c r="X243" i="1"/>
  <c r="X111" i="1"/>
  <c r="X323" i="1"/>
  <c r="X322" i="1"/>
  <c r="X225" i="1"/>
  <c r="X143" i="1"/>
  <c r="X285" i="1"/>
  <c r="X343" i="1"/>
  <c r="X319" i="1"/>
  <c r="X307" i="1"/>
  <c r="X295" i="1"/>
  <c r="X283" i="1"/>
  <c r="X272" i="1"/>
  <c r="X259" i="1"/>
  <c r="X247" i="1"/>
  <c r="X235" i="1"/>
  <c r="X223" i="1"/>
  <c r="X210" i="1"/>
  <c r="X199" i="1"/>
  <c r="X187" i="1"/>
  <c r="X176" i="1"/>
  <c r="X164" i="1"/>
  <c r="X152" i="1"/>
  <c r="X141" i="1"/>
  <c r="X127" i="1"/>
  <c r="X117" i="1"/>
  <c r="X105" i="1"/>
  <c r="X91" i="1"/>
  <c r="X78" i="1"/>
  <c r="X67" i="1"/>
  <c r="X55" i="1"/>
  <c r="X43" i="1"/>
  <c r="X31" i="1"/>
  <c r="X19" i="1"/>
  <c r="X9" i="1"/>
  <c r="X266" i="1"/>
  <c r="X194" i="1"/>
  <c r="X107" i="1"/>
  <c r="X62" i="1"/>
  <c r="X312" i="1"/>
  <c r="X228" i="1"/>
  <c r="X98" i="1"/>
  <c r="X311" i="1"/>
  <c r="X310" i="1"/>
  <c r="X239" i="1"/>
  <c r="X153" i="1"/>
  <c r="X321" i="1"/>
  <c r="X261" i="1"/>
  <c r="X213" i="1"/>
  <c r="X342" i="1"/>
  <c r="X306" i="1"/>
  <c r="X294" i="1"/>
  <c r="X282" i="1"/>
  <c r="X270" i="1"/>
  <c r="X258" i="1"/>
  <c r="X246" i="1"/>
  <c r="X234" i="1"/>
  <c r="X222" i="1"/>
  <c r="X211" i="1"/>
  <c r="X198" i="1"/>
  <c r="X186" i="1"/>
  <c r="X174" i="1"/>
  <c r="X162" i="1"/>
  <c r="X150" i="1"/>
  <c r="X137" i="1"/>
  <c r="X126" i="1"/>
  <c r="X113" i="1"/>
  <c r="X101" i="1"/>
  <c r="X92" i="1"/>
  <c r="X80" i="1"/>
  <c r="X65" i="1"/>
  <c r="X54" i="1"/>
  <c r="X38" i="1"/>
  <c r="X27" i="1"/>
  <c r="X18" i="1"/>
  <c r="X8" i="1"/>
  <c r="X290" i="1"/>
  <c r="X218" i="1"/>
  <c r="X134" i="1"/>
  <c r="X24" i="1"/>
  <c r="X289" i="1"/>
  <c r="X193" i="1"/>
  <c r="X133" i="1"/>
  <c r="X287" i="1"/>
  <c r="X334" i="1"/>
  <c r="X274" i="1"/>
  <c r="X204" i="1"/>
  <c r="X131" i="1"/>
  <c r="X309" i="1"/>
  <c r="X273" i="1"/>
  <c r="X226" i="1"/>
  <c r="X331" i="1"/>
  <c r="X330" i="1"/>
  <c r="X318" i="1"/>
  <c r="X2" i="1"/>
  <c r="X341" i="1"/>
  <c r="X329" i="1"/>
  <c r="X316" i="1"/>
  <c r="X305" i="1"/>
  <c r="X293" i="1"/>
  <c r="X281" i="1"/>
  <c r="X269" i="1"/>
  <c r="X257" i="1"/>
  <c r="X244" i="1"/>
  <c r="X232" i="1"/>
  <c r="X221" i="1"/>
  <c r="X209" i="1"/>
  <c r="X197" i="1"/>
  <c r="X185" i="1"/>
  <c r="X173" i="1"/>
  <c r="X161" i="1"/>
  <c r="X149" i="1"/>
  <c r="X138" i="1"/>
  <c r="X125" i="1"/>
  <c r="X112" i="1"/>
  <c r="X102" i="1"/>
  <c r="X89" i="1"/>
  <c r="X77" i="1"/>
  <c r="X66" i="1"/>
  <c r="X56" i="1"/>
  <c r="X41" i="1"/>
  <c r="X29" i="1"/>
  <c r="X17" i="1"/>
  <c r="X6" i="1"/>
  <c r="X304" i="1"/>
  <c r="X280" i="1"/>
  <c r="X256" i="1"/>
  <c r="X245" i="1"/>
  <c r="X233" i="1"/>
  <c r="X220" i="1"/>
  <c r="X208" i="1"/>
  <c r="X196" i="1"/>
  <c r="X183" i="1"/>
  <c r="X172" i="1"/>
  <c r="X160" i="1"/>
  <c r="X148" i="1"/>
  <c r="X136" i="1"/>
  <c r="X120" i="1"/>
  <c r="X114" i="1"/>
  <c r="X100" i="1"/>
  <c r="X85" i="1"/>
  <c r="X75" i="1"/>
  <c r="X64" i="1"/>
  <c r="X52" i="1"/>
  <c r="X42" i="1"/>
  <c r="X25" i="1"/>
  <c r="X16" i="1"/>
  <c r="X4" i="1"/>
  <c r="X292" i="1"/>
  <c r="X268" i="1"/>
  <c r="X351" i="1"/>
  <c r="X338" i="1"/>
  <c r="X327" i="1"/>
  <c r="X315" i="1"/>
  <c r="X303" i="1"/>
  <c r="X291" i="1"/>
  <c r="X279" i="1"/>
  <c r="X267" i="1"/>
  <c r="X255" i="1"/>
  <c r="X242" i="1"/>
  <c r="X230" i="1"/>
  <c r="X219" i="1"/>
  <c r="X207" i="1"/>
  <c r="X195" i="1"/>
  <c r="X184" i="1"/>
  <c r="X171" i="1"/>
  <c r="X158" i="1"/>
  <c r="X145" i="1"/>
  <c r="X135" i="1"/>
  <c r="X122" i="1"/>
  <c r="X110" i="1"/>
  <c r="X99" i="1"/>
  <c r="X88" i="1"/>
  <c r="X73" i="1"/>
  <c r="X63" i="1"/>
  <c r="X46" i="1"/>
  <c r="X39" i="1"/>
  <c r="X30" i="1"/>
  <c r="X15" i="1"/>
  <c r="X3" i="1"/>
  <c r="AA3" i="1"/>
  <c r="AA4" i="1"/>
  <c r="AA5" i="1"/>
  <c r="AA7" i="1"/>
  <c r="AA6" i="1"/>
  <c r="AA8" i="1"/>
  <c r="AA11" i="1"/>
  <c r="AA9" i="1"/>
  <c r="AA10" i="1"/>
  <c r="AA12" i="1"/>
  <c r="AA13" i="1"/>
  <c r="AA14" i="1"/>
  <c r="AA16" i="1"/>
  <c r="AA15" i="1"/>
  <c r="AA17" i="1"/>
  <c r="AA18" i="1"/>
  <c r="AA21" i="1"/>
  <c r="AA19" i="1"/>
  <c r="AA24" i="1"/>
  <c r="AA22" i="1"/>
  <c r="AA20" i="1"/>
  <c r="AA23" i="1"/>
  <c r="AA27" i="1"/>
  <c r="AA25" i="1"/>
  <c r="AA29" i="1"/>
  <c r="AA26" i="1"/>
  <c r="AA30" i="1"/>
  <c r="AA28" i="1"/>
  <c r="AA31" i="1"/>
  <c r="AA33" i="1"/>
  <c r="AA32" i="1"/>
  <c r="AA34" i="1"/>
  <c r="AA38" i="1"/>
  <c r="AA37" i="1"/>
  <c r="AA35" i="1"/>
  <c r="AA41" i="1"/>
  <c r="AA39" i="1"/>
  <c r="AA36" i="1"/>
  <c r="AA42" i="1"/>
  <c r="AA40" i="1"/>
  <c r="AA43" i="1"/>
  <c r="AA46" i="1"/>
  <c r="AA44" i="1"/>
  <c r="AA48" i="1"/>
  <c r="AA45" i="1"/>
  <c r="AA50" i="1"/>
  <c r="AA47" i="1"/>
  <c r="AA49" i="1"/>
  <c r="AA53" i="1"/>
  <c r="AA51" i="1"/>
  <c r="AA52" i="1"/>
  <c r="AA55" i="1"/>
  <c r="AA54" i="1"/>
  <c r="AA56" i="1"/>
  <c r="AA57" i="1"/>
  <c r="AA58" i="1"/>
  <c r="AA59" i="1"/>
  <c r="AA63" i="1"/>
  <c r="AA60" i="1"/>
  <c r="AA64" i="1"/>
  <c r="AA62" i="1"/>
  <c r="AA65" i="1"/>
  <c r="AA61" i="1"/>
  <c r="AA67" i="1"/>
  <c r="AA66" i="1"/>
  <c r="AA68" i="1"/>
  <c r="AA69" i="1"/>
  <c r="AA71" i="1"/>
  <c r="AA70" i="1"/>
  <c r="AA72" i="1"/>
  <c r="AA73" i="1"/>
  <c r="AA75" i="1"/>
  <c r="AA77" i="1"/>
  <c r="AA74" i="1"/>
  <c r="AA76" i="1"/>
  <c r="AA79" i="1"/>
  <c r="AA82" i="1"/>
  <c r="AA78" i="1"/>
  <c r="AA84" i="1"/>
  <c r="AA81" i="1"/>
  <c r="AA83" i="1"/>
  <c r="AA80" i="1"/>
  <c r="AA85" i="1"/>
  <c r="AA87" i="1"/>
  <c r="AA86" i="1"/>
  <c r="AA88" i="1"/>
  <c r="AA90" i="1"/>
  <c r="AA91" i="1"/>
  <c r="AA89" i="1"/>
  <c r="AA93" i="1"/>
  <c r="AA92" i="1"/>
  <c r="AA94" i="1"/>
  <c r="AA97" i="1"/>
  <c r="AA96" i="1"/>
  <c r="AA95" i="1"/>
  <c r="AA98" i="1"/>
  <c r="AA99" i="1"/>
  <c r="AA100" i="1"/>
  <c r="AA101" i="1"/>
  <c r="AA103" i="1"/>
  <c r="AA104" i="1"/>
  <c r="AA102" i="1"/>
  <c r="AA106" i="1"/>
  <c r="AA105" i="1"/>
  <c r="AA107" i="1"/>
  <c r="AA108" i="1"/>
  <c r="AA110" i="1"/>
  <c r="AA116" i="1"/>
  <c r="AA113" i="1"/>
  <c r="AA111" i="1"/>
  <c r="AA109" i="1"/>
  <c r="AA112" i="1"/>
  <c r="AA115" i="1"/>
  <c r="AA114" i="1"/>
  <c r="AA117" i="1"/>
  <c r="AA118" i="1"/>
  <c r="AA120" i="1"/>
  <c r="AA119" i="1"/>
  <c r="AA121" i="1"/>
  <c r="AA122" i="1"/>
  <c r="AA123" i="1"/>
  <c r="AA124" i="1"/>
  <c r="AA126" i="1"/>
  <c r="AA125" i="1"/>
  <c r="AA129" i="1"/>
  <c r="AA127" i="1"/>
  <c r="AA128" i="1"/>
  <c r="AA130" i="1"/>
  <c r="AA131" i="1"/>
  <c r="AA132" i="1"/>
  <c r="AA133" i="1"/>
  <c r="AA134" i="1"/>
  <c r="AA136" i="1"/>
  <c r="AA135" i="1"/>
  <c r="AA137" i="1"/>
  <c r="AA138" i="1"/>
  <c r="AA140" i="1"/>
  <c r="AA145" i="1"/>
  <c r="AA141" i="1"/>
  <c r="AA142" i="1"/>
  <c r="AA144" i="1"/>
  <c r="AA139" i="1"/>
  <c r="AA143" i="1"/>
  <c r="AA146" i="1"/>
  <c r="AA148" i="1"/>
  <c r="AA147" i="1"/>
  <c r="AA149" i="1"/>
  <c r="AA151" i="1"/>
  <c r="AA150" i="1"/>
  <c r="AA153" i="1"/>
  <c r="AA154" i="1"/>
  <c r="AA152" i="1"/>
  <c r="AA155" i="1"/>
  <c r="AA158" i="1"/>
  <c r="AA156" i="1"/>
  <c r="AA157" i="1"/>
  <c r="AA159" i="1"/>
  <c r="AA160" i="1"/>
  <c r="AA161" i="1"/>
  <c r="AA163" i="1"/>
  <c r="AA162" i="1"/>
  <c r="AA165" i="1"/>
  <c r="AA164" i="1"/>
  <c r="AA166" i="1"/>
  <c r="AA167" i="1"/>
  <c r="AA168" i="1"/>
  <c r="AA169" i="1"/>
  <c r="AA170" i="1"/>
  <c r="AA171" i="1"/>
  <c r="AA173" i="1"/>
  <c r="AA172" i="1"/>
  <c r="AA174" i="1"/>
  <c r="AA175" i="1"/>
  <c r="AA176" i="1"/>
  <c r="AA177" i="1"/>
  <c r="AA178" i="1"/>
  <c r="AA179" i="1"/>
  <c r="AA181" i="1"/>
  <c r="AA180" i="1"/>
  <c r="AA183" i="1"/>
  <c r="AA182" i="1"/>
  <c r="AA184" i="1"/>
  <c r="AA187" i="1"/>
  <c r="AA186" i="1"/>
  <c r="AA185" i="1"/>
  <c r="AA189" i="1"/>
  <c r="AA188" i="1"/>
  <c r="AA190" i="1"/>
  <c r="AA191" i="1"/>
  <c r="AA192" i="1"/>
  <c r="AA193" i="1"/>
  <c r="AA194" i="1"/>
  <c r="AA196" i="1"/>
  <c r="AA195" i="1"/>
  <c r="AA197" i="1"/>
  <c r="AA198" i="1"/>
  <c r="AA200" i="1"/>
  <c r="AA199" i="1"/>
  <c r="AA202" i="1"/>
  <c r="AA201" i="1"/>
  <c r="AA203" i="1"/>
  <c r="AA204" i="1"/>
  <c r="AA205" i="1"/>
  <c r="AA206" i="1"/>
  <c r="AA207" i="1"/>
  <c r="AA208" i="1"/>
  <c r="AA209" i="1"/>
  <c r="AA210" i="1"/>
  <c r="AA211" i="1"/>
  <c r="AA212" i="1"/>
  <c r="AA213" i="1"/>
  <c r="AA215" i="1"/>
  <c r="AA214" i="1"/>
  <c r="AA216" i="1"/>
  <c r="AA217" i="1"/>
  <c r="AA218" i="1"/>
  <c r="AA219" i="1"/>
  <c r="AA221" i="1"/>
  <c r="AA220" i="1"/>
  <c r="AA222" i="1"/>
  <c r="AA223" i="1"/>
  <c r="AA225" i="1"/>
  <c r="AA224" i="1"/>
  <c r="AA226" i="1"/>
  <c r="AA227" i="1"/>
  <c r="AA228" i="1"/>
  <c r="AA229" i="1"/>
  <c r="AA230" i="1"/>
  <c r="AA232" i="1"/>
  <c r="AA231" i="1"/>
  <c r="AA233" i="1"/>
  <c r="AA235" i="1"/>
  <c r="AA234" i="1"/>
  <c r="AA236" i="1"/>
  <c r="AA238" i="1"/>
  <c r="AA237" i="1"/>
  <c r="AA239" i="1"/>
  <c r="AA240" i="1"/>
  <c r="AA241" i="1"/>
  <c r="AA242" i="1"/>
  <c r="AA243" i="1"/>
  <c r="AA244" i="1"/>
  <c r="AA247" i="1"/>
  <c r="AA245" i="1"/>
  <c r="AA246" i="1"/>
  <c r="AA248" i="1"/>
  <c r="AA249" i="1"/>
  <c r="AA250" i="1"/>
  <c r="AA251" i="1"/>
  <c r="AA252" i="1"/>
  <c r="AA253" i="1"/>
  <c r="AA254" i="1"/>
  <c r="AA255" i="1"/>
  <c r="AA256" i="1"/>
  <c r="AA257" i="1"/>
  <c r="AA258" i="1"/>
  <c r="AA260" i="1"/>
  <c r="AA259" i="1"/>
  <c r="AA261" i="1"/>
  <c r="AA262" i="1"/>
  <c r="AA263" i="1"/>
  <c r="AA264" i="1"/>
  <c r="AA265" i="1"/>
  <c r="AA266" i="1"/>
  <c r="AA268" i="1"/>
  <c r="AA267" i="1"/>
  <c r="AA269" i="1"/>
  <c r="AA270" i="1"/>
  <c r="AA274" i="1"/>
  <c r="AA271" i="1"/>
  <c r="AA273" i="1"/>
  <c r="AA272" i="1"/>
  <c r="AA275" i="1"/>
  <c r="AA276" i="1"/>
  <c r="AA277" i="1"/>
  <c r="AA279" i="1"/>
  <c r="AA278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9" i="1"/>
  <c r="AA298" i="1"/>
  <c r="AA301" i="1"/>
  <c r="AA300" i="1"/>
  <c r="AA302" i="1"/>
  <c r="AA303" i="1"/>
  <c r="AA304" i="1"/>
  <c r="AA305" i="1"/>
  <c r="AA306" i="1"/>
  <c r="AA307" i="1"/>
  <c r="AA308" i="1"/>
  <c r="AA309" i="1"/>
  <c r="AA310" i="1"/>
  <c r="AA311" i="1"/>
  <c r="AA312" i="1"/>
  <c r="AA314" i="1"/>
  <c r="AA313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2" i="1"/>
  <c r="AF3" i="1"/>
  <c r="AF4" i="1"/>
  <c r="AF5" i="1"/>
  <c r="AF7" i="1"/>
  <c r="AF6" i="1"/>
  <c r="AF8" i="1"/>
  <c r="AF11" i="1"/>
  <c r="AF9" i="1"/>
  <c r="AF10" i="1"/>
  <c r="AF12" i="1"/>
  <c r="AF13" i="1"/>
  <c r="AF14" i="1"/>
  <c r="AF16" i="1"/>
  <c r="AF15" i="1"/>
  <c r="AF17" i="1"/>
  <c r="AF18" i="1"/>
  <c r="AF21" i="1"/>
  <c r="AF19" i="1"/>
  <c r="AF24" i="1"/>
  <c r="AF22" i="1"/>
  <c r="AF20" i="1"/>
  <c r="AF23" i="1"/>
  <c r="AF27" i="1"/>
  <c r="AF25" i="1"/>
  <c r="AF29" i="1"/>
  <c r="AF26" i="1"/>
  <c r="AF30" i="1"/>
  <c r="AF28" i="1"/>
  <c r="AF31" i="1"/>
  <c r="AF33" i="1"/>
  <c r="AF32" i="1"/>
  <c r="AF34" i="1"/>
  <c r="AF38" i="1"/>
  <c r="AF37" i="1"/>
  <c r="AF35" i="1"/>
  <c r="AF41" i="1"/>
  <c r="AF39" i="1"/>
  <c r="AF36" i="1"/>
  <c r="AF42" i="1"/>
  <c r="AF40" i="1"/>
  <c r="AF43" i="1"/>
  <c r="AF46" i="1"/>
  <c r="AF44" i="1"/>
  <c r="AF48" i="1"/>
  <c r="AF45" i="1"/>
  <c r="AF50" i="1"/>
  <c r="AF47" i="1"/>
  <c r="AF49" i="1"/>
  <c r="AF53" i="1"/>
  <c r="AF51" i="1"/>
  <c r="AF52" i="1"/>
  <c r="AF55" i="1"/>
  <c r="AF54" i="1"/>
  <c r="AF56" i="1"/>
  <c r="AF57" i="1"/>
  <c r="AF58" i="1"/>
  <c r="AF59" i="1"/>
  <c r="AF63" i="1"/>
  <c r="AF60" i="1"/>
  <c r="AF64" i="1"/>
  <c r="AF62" i="1"/>
  <c r="AF65" i="1"/>
  <c r="AF61" i="1"/>
  <c r="AF67" i="1"/>
  <c r="AF66" i="1"/>
  <c r="AF68" i="1"/>
  <c r="AF69" i="1"/>
  <c r="AF71" i="1"/>
  <c r="AF70" i="1"/>
  <c r="AF72" i="1"/>
  <c r="AF73" i="1"/>
  <c r="AF75" i="1"/>
  <c r="AF77" i="1"/>
  <c r="AF74" i="1"/>
  <c r="AF76" i="1"/>
  <c r="AF79" i="1"/>
  <c r="AF82" i="1"/>
  <c r="AF78" i="1"/>
  <c r="AF84" i="1"/>
  <c r="AF81" i="1"/>
  <c r="AF83" i="1"/>
  <c r="AF80" i="1"/>
  <c r="AF85" i="1"/>
  <c r="AF87" i="1"/>
  <c r="AF86" i="1"/>
  <c r="AF88" i="1"/>
  <c r="AF90" i="1"/>
  <c r="AF91" i="1"/>
  <c r="AF89" i="1"/>
  <c r="AF93" i="1"/>
  <c r="AF92" i="1"/>
  <c r="AF94" i="1"/>
  <c r="AF97" i="1"/>
  <c r="AF96" i="1"/>
  <c r="AF95" i="1"/>
  <c r="AF98" i="1"/>
  <c r="AF99" i="1"/>
  <c r="AF100" i="1"/>
  <c r="AF101" i="1"/>
  <c r="AF103" i="1"/>
  <c r="AF104" i="1"/>
  <c r="AF102" i="1"/>
  <c r="AF106" i="1"/>
  <c r="AF105" i="1"/>
  <c r="AF107" i="1"/>
  <c r="AF108" i="1"/>
  <c r="AF110" i="1"/>
  <c r="AF116" i="1"/>
  <c r="AF113" i="1"/>
  <c r="AF111" i="1"/>
  <c r="AF109" i="1"/>
  <c r="AF112" i="1"/>
  <c r="AF115" i="1"/>
  <c r="AF114" i="1"/>
  <c r="AF117" i="1"/>
  <c r="AF118" i="1"/>
  <c r="AF120" i="1"/>
  <c r="AF119" i="1"/>
  <c r="AF121" i="1"/>
  <c r="AF122" i="1"/>
  <c r="AF123" i="1"/>
  <c r="AF124" i="1"/>
  <c r="AF126" i="1"/>
  <c r="AF125" i="1"/>
  <c r="AF129" i="1"/>
  <c r="AF127" i="1"/>
  <c r="AF128" i="1"/>
  <c r="AF130" i="1"/>
  <c r="AF131" i="1"/>
  <c r="AF132" i="1"/>
  <c r="AF133" i="1"/>
  <c r="AF134" i="1"/>
  <c r="AF136" i="1"/>
  <c r="AF135" i="1"/>
  <c r="AF137" i="1"/>
  <c r="AF138" i="1"/>
  <c r="AF140" i="1"/>
  <c r="AF145" i="1"/>
  <c r="AF141" i="1"/>
  <c r="AF142" i="1"/>
  <c r="AF144" i="1"/>
  <c r="AF139" i="1"/>
  <c r="AF143" i="1"/>
  <c r="AF146" i="1"/>
  <c r="AF148" i="1"/>
  <c r="AF147" i="1"/>
  <c r="AF149" i="1"/>
  <c r="AF151" i="1"/>
  <c r="AF150" i="1"/>
  <c r="AF153" i="1"/>
  <c r="AF154" i="1"/>
  <c r="AF152" i="1"/>
  <c r="AF155" i="1"/>
  <c r="AF158" i="1"/>
  <c r="AF156" i="1"/>
  <c r="AF157" i="1"/>
  <c r="AF159" i="1"/>
  <c r="AF160" i="1"/>
  <c r="AF161" i="1"/>
  <c r="AF163" i="1"/>
  <c r="AF162" i="1"/>
  <c r="AF165" i="1"/>
  <c r="AF164" i="1"/>
  <c r="AF166" i="1"/>
  <c r="AF167" i="1"/>
  <c r="AF168" i="1"/>
  <c r="AF169" i="1"/>
  <c r="AF170" i="1"/>
  <c r="AF171" i="1"/>
  <c r="AF173" i="1"/>
  <c r="AF172" i="1"/>
  <c r="AF174" i="1"/>
  <c r="AF175" i="1"/>
  <c r="AF176" i="1"/>
  <c r="AF177" i="1"/>
  <c r="AF178" i="1"/>
  <c r="AF179" i="1"/>
  <c r="AF181" i="1"/>
  <c r="AF180" i="1"/>
  <c r="AF183" i="1"/>
  <c r="AF182" i="1"/>
  <c r="AF184" i="1"/>
  <c r="AF187" i="1"/>
  <c r="AF186" i="1"/>
  <c r="AF185" i="1"/>
  <c r="AF189" i="1"/>
  <c r="AF188" i="1"/>
  <c r="AF190" i="1"/>
  <c r="AF191" i="1"/>
  <c r="AF192" i="1"/>
  <c r="AF193" i="1"/>
  <c r="AF194" i="1"/>
  <c r="AF196" i="1"/>
  <c r="AF195" i="1"/>
  <c r="AF197" i="1"/>
  <c r="AF198" i="1"/>
  <c r="AF200" i="1"/>
  <c r="AF199" i="1"/>
  <c r="AF202" i="1"/>
  <c r="AF201" i="1"/>
  <c r="AF203" i="1"/>
  <c r="AF204" i="1"/>
  <c r="AF205" i="1"/>
  <c r="AF206" i="1"/>
  <c r="AF207" i="1"/>
  <c r="AF208" i="1"/>
  <c r="AF209" i="1"/>
  <c r="AF210" i="1"/>
  <c r="AF211" i="1"/>
  <c r="AF212" i="1"/>
  <c r="AF213" i="1"/>
  <c r="AF215" i="1"/>
  <c r="AF214" i="1"/>
  <c r="AF216" i="1"/>
  <c r="AF217" i="1"/>
  <c r="AF218" i="1"/>
  <c r="AF219" i="1"/>
  <c r="AF221" i="1"/>
  <c r="AF220" i="1"/>
  <c r="AF222" i="1"/>
  <c r="AF223" i="1"/>
  <c r="AF225" i="1"/>
  <c r="AF224" i="1"/>
  <c r="AF226" i="1"/>
  <c r="AF227" i="1"/>
  <c r="AF228" i="1"/>
  <c r="AF229" i="1"/>
  <c r="AF230" i="1"/>
  <c r="AF232" i="1"/>
  <c r="AF231" i="1"/>
  <c r="AF233" i="1"/>
  <c r="AF235" i="1"/>
  <c r="AF234" i="1"/>
  <c r="AF236" i="1"/>
  <c r="AF238" i="1"/>
  <c r="AF237" i="1"/>
  <c r="AF239" i="1"/>
  <c r="AF240" i="1"/>
  <c r="AF241" i="1"/>
  <c r="AF242" i="1"/>
  <c r="AF243" i="1"/>
  <c r="AF244" i="1"/>
  <c r="AF247" i="1"/>
  <c r="AF245" i="1"/>
  <c r="AF246" i="1"/>
  <c r="AF248" i="1"/>
  <c r="AF249" i="1"/>
  <c r="AF250" i="1"/>
  <c r="AF251" i="1"/>
  <c r="AF252" i="1"/>
  <c r="AF253" i="1"/>
  <c r="AF254" i="1"/>
  <c r="AF255" i="1"/>
  <c r="AF256" i="1"/>
  <c r="AF257" i="1"/>
  <c r="AF258" i="1"/>
  <c r="AF260" i="1"/>
  <c r="AF259" i="1"/>
  <c r="AF261" i="1"/>
  <c r="AF262" i="1"/>
  <c r="AF263" i="1"/>
  <c r="AF264" i="1"/>
  <c r="AF265" i="1"/>
  <c r="AF266" i="1"/>
  <c r="AF268" i="1"/>
  <c r="AF267" i="1"/>
  <c r="AF269" i="1"/>
  <c r="AF270" i="1"/>
  <c r="AF274" i="1"/>
  <c r="AF271" i="1"/>
  <c r="AF273" i="1"/>
  <c r="AF272" i="1"/>
  <c r="AF275" i="1"/>
  <c r="AF276" i="1"/>
  <c r="AF277" i="1"/>
  <c r="AF279" i="1"/>
  <c r="AF278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9" i="1"/>
  <c r="AF298" i="1"/>
  <c r="AF301" i="1"/>
  <c r="AF300" i="1"/>
  <c r="AF302" i="1"/>
  <c r="AF303" i="1"/>
  <c r="AF304" i="1"/>
  <c r="AF305" i="1"/>
  <c r="AF306" i="1"/>
  <c r="AF307" i="1"/>
  <c r="AF308" i="1"/>
  <c r="AF309" i="1"/>
  <c r="AF310" i="1"/>
  <c r="AF311" i="1"/>
  <c r="AF312" i="1"/>
  <c r="AF314" i="1"/>
  <c r="AF313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2" i="1"/>
  <c r="AH3" i="1"/>
  <c r="AH4" i="1"/>
  <c r="AH5" i="1"/>
  <c r="AH7" i="1"/>
  <c r="AH6" i="1"/>
  <c r="AH8" i="1"/>
  <c r="AH11" i="1"/>
  <c r="AH9" i="1"/>
  <c r="AH10" i="1"/>
  <c r="AH12" i="1"/>
  <c r="AH13" i="1"/>
  <c r="AH14" i="1"/>
  <c r="AH16" i="1"/>
  <c r="AH15" i="1"/>
  <c r="AH17" i="1"/>
  <c r="AH18" i="1"/>
  <c r="AH21" i="1"/>
  <c r="AH19" i="1"/>
  <c r="AH24" i="1"/>
  <c r="AH22" i="1"/>
  <c r="AH20" i="1"/>
  <c r="AH23" i="1"/>
  <c r="AH27" i="1"/>
  <c r="AH25" i="1"/>
  <c r="AH29" i="1"/>
  <c r="AH26" i="1"/>
  <c r="AH30" i="1"/>
  <c r="AH28" i="1"/>
  <c r="AH31" i="1"/>
  <c r="AH33" i="1"/>
  <c r="AH32" i="1"/>
  <c r="AH34" i="1"/>
  <c r="AH38" i="1"/>
  <c r="AH37" i="1"/>
  <c r="AH35" i="1"/>
  <c r="AH41" i="1"/>
  <c r="AH39" i="1"/>
  <c r="AH36" i="1"/>
  <c r="AH42" i="1"/>
  <c r="AH40" i="1"/>
  <c r="AH43" i="1"/>
  <c r="AH46" i="1"/>
  <c r="AH44" i="1"/>
  <c r="AH48" i="1"/>
  <c r="AH45" i="1"/>
  <c r="AH50" i="1"/>
  <c r="AH47" i="1"/>
  <c r="AH49" i="1"/>
  <c r="AH53" i="1"/>
  <c r="AH51" i="1"/>
  <c r="AH52" i="1"/>
  <c r="AH55" i="1"/>
  <c r="AH54" i="1"/>
  <c r="AH56" i="1"/>
  <c r="AH57" i="1"/>
  <c r="AH58" i="1"/>
  <c r="AH59" i="1"/>
  <c r="AH63" i="1"/>
  <c r="AH60" i="1"/>
  <c r="AH64" i="1"/>
  <c r="AH62" i="1"/>
  <c r="AH65" i="1"/>
  <c r="AH61" i="1"/>
  <c r="AH67" i="1"/>
  <c r="AH66" i="1"/>
  <c r="AH68" i="1"/>
  <c r="AH69" i="1"/>
  <c r="AH71" i="1"/>
  <c r="AH70" i="1"/>
  <c r="AH72" i="1"/>
  <c r="AH73" i="1"/>
  <c r="AH75" i="1"/>
  <c r="AH77" i="1"/>
  <c r="AH74" i="1"/>
  <c r="AH76" i="1"/>
  <c r="AH79" i="1"/>
  <c r="AH82" i="1"/>
  <c r="AH78" i="1"/>
  <c r="AH84" i="1"/>
  <c r="AH81" i="1"/>
  <c r="AH83" i="1"/>
  <c r="AH80" i="1"/>
  <c r="AH85" i="1"/>
  <c r="AH87" i="1"/>
  <c r="AH86" i="1"/>
  <c r="AH88" i="1"/>
  <c r="AH90" i="1"/>
  <c r="AH91" i="1"/>
  <c r="AH89" i="1"/>
  <c r="AH93" i="1"/>
  <c r="AH92" i="1"/>
  <c r="AH94" i="1"/>
  <c r="AH97" i="1"/>
  <c r="AH96" i="1"/>
  <c r="AH95" i="1"/>
  <c r="AH98" i="1"/>
  <c r="AH99" i="1"/>
  <c r="AH100" i="1"/>
  <c r="AH101" i="1"/>
  <c r="AH103" i="1"/>
  <c r="AH104" i="1"/>
  <c r="AH102" i="1"/>
  <c r="AH106" i="1"/>
  <c r="AH105" i="1"/>
  <c r="AH107" i="1"/>
  <c r="AH108" i="1"/>
  <c r="AH110" i="1"/>
  <c r="AH116" i="1"/>
  <c r="AH113" i="1"/>
  <c r="AH111" i="1"/>
  <c r="AH109" i="1"/>
  <c r="AH112" i="1"/>
  <c r="AH115" i="1"/>
  <c r="AH114" i="1"/>
  <c r="AH117" i="1"/>
  <c r="AH118" i="1"/>
  <c r="AH120" i="1"/>
  <c r="AH119" i="1"/>
  <c r="AH121" i="1"/>
  <c r="AH122" i="1"/>
  <c r="AH123" i="1"/>
  <c r="AH124" i="1"/>
  <c r="AH126" i="1"/>
  <c r="AH125" i="1"/>
  <c r="AH129" i="1"/>
  <c r="AH127" i="1"/>
  <c r="AH128" i="1"/>
  <c r="AH130" i="1"/>
  <c r="AH131" i="1"/>
  <c r="AH132" i="1"/>
  <c r="AH133" i="1"/>
  <c r="AH134" i="1"/>
  <c r="AH136" i="1"/>
  <c r="AH135" i="1"/>
  <c r="AH137" i="1"/>
  <c r="AH138" i="1"/>
  <c r="AH140" i="1"/>
  <c r="AH145" i="1"/>
  <c r="AH141" i="1"/>
  <c r="AH142" i="1"/>
  <c r="AH144" i="1"/>
  <c r="AH139" i="1"/>
  <c r="AH143" i="1"/>
  <c r="AH146" i="1"/>
  <c r="AH148" i="1"/>
  <c r="AH147" i="1"/>
  <c r="AH149" i="1"/>
  <c r="AH151" i="1"/>
  <c r="AH150" i="1"/>
  <c r="AH153" i="1"/>
  <c r="AH154" i="1"/>
  <c r="AH152" i="1"/>
  <c r="AH155" i="1"/>
  <c r="AH158" i="1"/>
  <c r="AH156" i="1"/>
  <c r="AH157" i="1"/>
  <c r="AH159" i="1"/>
  <c r="AH160" i="1"/>
  <c r="AH161" i="1"/>
  <c r="AH163" i="1"/>
  <c r="AH162" i="1"/>
  <c r="AH165" i="1"/>
  <c r="AH164" i="1"/>
  <c r="AH166" i="1"/>
  <c r="AH167" i="1"/>
  <c r="AH168" i="1"/>
  <c r="AH169" i="1"/>
  <c r="AH170" i="1"/>
  <c r="AH171" i="1"/>
  <c r="AH173" i="1"/>
  <c r="AH172" i="1"/>
  <c r="AH174" i="1"/>
  <c r="AH175" i="1"/>
  <c r="AH176" i="1"/>
  <c r="AH177" i="1"/>
  <c r="AH178" i="1"/>
  <c r="AH179" i="1"/>
  <c r="AH181" i="1"/>
  <c r="AH180" i="1"/>
  <c r="AH183" i="1"/>
  <c r="AH182" i="1"/>
  <c r="AH184" i="1"/>
  <c r="AH187" i="1"/>
  <c r="AH186" i="1"/>
  <c r="AH185" i="1"/>
  <c r="AH189" i="1"/>
  <c r="AH188" i="1"/>
  <c r="AH190" i="1"/>
  <c r="AH191" i="1"/>
  <c r="AH192" i="1"/>
  <c r="AH193" i="1"/>
  <c r="AH194" i="1"/>
  <c r="AH196" i="1"/>
  <c r="AH195" i="1"/>
  <c r="AH197" i="1"/>
  <c r="AH198" i="1"/>
  <c r="AH200" i="1"/>
  <c r="AH199" i="1"/>
  <c r="AH202" i="1"/>
  <c r="AH201" i="1"/>
  <c r="AH203" i="1"/>
  <c r="AH204" i="1"/>
  <c r="AH205" i="1"/>
  <c r="AH206" i="1"/>
  <c r="AH207" i="1"/>
  <c r="AH208" i="1"/>
  <c r="AH209" i="1"/>
  <c r="AH210" i="1"/>
  <c r="AH211" i="1"/>
  <c r="AH212" i="1"/>
  <c r="AH213" i="1"/>
  <c r="AH215" i="1"/>
  <c r="AH214" i="1"/>
  <c r="AH216" i="1"/>
  <c r="AH217" i="1"/>
  <c r="AH218" i="1"/>
  <c r="AH219" i="1"/>
  <c r="AH221" i="1"/>
  <c r="AH220" i="1"/>
  <c r="AH222" i="1"/>
  <c r="AH223" i="1"/>
  <c r="AH225" i="1"/>
  <c r="AH224" i="1"/>
  <c r="AH226" i="1"/>
  <c r="AH227" i="1"/>
  <c r="AH228" i="1"/>
  <c r="AH229" i="1"/>
  <c r="AH230" i="1"/>
  <c r="AH232" i="1"/>
  <c r="AH231" i="1"/>
  <c r="AH233" i="1"/>
  <c r="AH235" i="1"/>
  <c r="AH234" i="1"/>
  <c r="AH236" i="1"/>
  <c r="AH238" i="1"/>
  <c r="AH237" i="1"/>
  <c r="AH239" i="1"/>
  <c r="AH240" i="1"/>
  <c r="AH241" i="1"/>
  <c r="AH242" i="1"/>
  <c r="AH243" i="1"/>
  <c r="AH244" i="1"/>
  <c r="AH247" i="1"/>
  <c r="AH245" i="1"/>
  <c r="AH246" i="1"/>
  <c r="AH248" i="1"/>
  <c r="AH249" i="1"/>
  <c r="AH250" i="1"/>
  <c r="AH251" i="1"/>
  <c r="AH252" i="1"/>
  <c r="AH253" i="1"/>
  <c r="AH254" i="1"/>
  <c r="AH255" i="1"/>
  <c r="AH256" i="1"/>
  <c r="AH257" i="1"/>
  <c r="AH258" i="1"/>
  <c r="AH260" i="1"/>
  <c r="AH259" i="1"/>
  <c r="AH261" i="1"/>
  <c r="AH262" i="1"/>
  <c r="AH263" i="1"/>
  <c r="AH264" i="1"/>
  <c r="AH265" i="1"/>
  <c r="AH266" i="1"/>
  <c r="AH268" i="1"/>
  <c r="AH267" i="1"/>
  <c r="AH269" i="1"/>
  <c r="AH270" i="1"/>
  <c r="AH274" i="1"/>
  <c r="AH271" i="1"/>
  <c r="AH273" i="1"/>
  <c r="AH272" i="1"/>
  <c r="AH275" i="1"/>
  <c r="AH276" i="1"/>
  <c r="AH277" i="1"/>
  <c r="AH279" i="1"/>
  <c r="AH278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9" i="1"/>
  <c r="AH298" i="1"/>
  <c r="AH301" i="1"/>
  <c r="AH300" i="1"/>
  <c r="AH302" i="1"/>
  <c r="AH303" i="1"/>
  <c r="AH304" i="1"/>
  <c r="AH305" i="1"/>
  <c r="AH306" i="1"/>
  <c r="AH307" i="1"/>
  <c r="AH308" i="1"/>
  <c r="AH309" i="1"/>
  <c r="AH310" i="1"/>
  <c r="AH311" i="1"/>
  <c r="AH312" i="1"/>
  <c r="AH314" i="1"/>
  <c r="AH313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2" i="1"/>
  <c r="S9" i="1" l="1"/>
  <c r="S2" i="1"/>
  <c r="S3" i="1"/>
  <c r="S10" i="1"/>
  <c r="S5" i="1"/>
  <c r="S6" i="1"/>
  <c r="S8" i="1"/>
  <c r="S15" i="1"/>
  <c r="S4" i="1"/>
  <c r="S7" i="1"/>
  <c r="S14" i="1"/>
  <c r="S13" i="1"/>
  <c r="S18" i="1"/>
  <c r="S12" i="1"/>
  <c r="S28" i="1"/>
  <c r="S11" i="1"/>
  <c r="S19" i="1"/>
  <c r="S17" i="1"/>
  <c r="S21" i="1"/>
  <c r="S27" i="1"/>
  <c r="S20" i="1"/>
  <c r="S16" i="1"/>
  <c r="S24" i="1"/>
  <c r="S46" i="1"/>
  <c r="S33" i="1"/>
  <c r="S31" i="1"/>
  <c r="S43" i="1"/>
  <c r="S23" i="1"/>
  <c r="S22" i="1"/>
  <c r="S26" i="1"/>
  <c r="S29" i="1"/>
  <c r="S32" i="1"/>
  <c r="S44" i="1"/>
  <c r="S30" i="1"/>
  <c r="S25" i="1"/>
  <c r="S36" i="1"/>
  <c r="S42" i="1"/>
  <c r="S57" i="1"/>
  <c r="S53" i="1"/>
  <c r="S34" i="1"/>
  <c r="S39" i="1"/>
  <c r="S41" i="1"/>
  <c r="S37" i="1"/>
  <c r="S40" i="1"/>
  <c r="S59" i="1"/>
  <c r="S67" i="1"/>
  <c r="S45" i="1"/>
  <c r="S60" i="1"/>
  <c r="S48" i="1"/>
  <c r="S50" i="1"/>
  <c r="S49" i="1"/>
  <c r="S61" i="1"/>
  <c r="S68" i="1"/>
  <c r="S38" i="1"/>
  <c r="S51" i="1"/>
  <c r="S35" i="1"/>
  <c r="S47" i="1"/>
  <c r="S72" i="1"/>
  <c r="S56" i="1"/>
  <c r="S69" i="1"/>
  <c r="S79" i="1"/>
  <c r="S62" i="1"/>
  <c r="S58" i="1"/>
  <c r="S75" i="1"/>
  <c r="S52" i="1"/>
  <c r="S74" i="1"/>
  <c r="S77" i="1"/>
  <c r="S85" i="1"/>
  <c r="S78" i="1"/>
  <c r="S71" i="1"/>
  <c r="S63" i="1"/>
  <c r="S70" i="1"/>
  <c r="S89" i="1"/>
  <c r="S81" i="1"/>
  <c r="S88" i="1"/>
  <c r="S73" i="1"/>
  <c r="S65" i="1"/>
  <c r="S55" i="1"/>
  <c r="S76" i="1"/>
  <c r="S64" i="1"/>
  <c r="S66" i="1"/>
  <c r="S98" i="1"/>
  <c r="S90" i="1"/>
  <c r="S84" i="1"/>
  <c r="S99" i="1"/>
  <c r="S87" i="1"/>
  <c r="S105" i="1"/>
  <c r="S120" i="1"/>
  <c r="S83" i="1"/>
  <c r="S108" i="1"/>
  <c r="S97" i="1"/>
  <c r="S115" i="1"/>
  <c r="S95" i="1"/>
  <c r="S94" i="1"/>
  <c r="S92" i="1"/>
  <c r="S104" i="1"/>
  <c r="S86" i="1"/>
  <c r="S100" i="1"/>
  <c r="S54" i="1"/>
  <c r="S80" i="1"/>
  <c r="S93" i="1"/>
  <c r="S114" i="1"/>
  <c r="S91" i="1"/>
  <c r="S106" i="1"/>
  <c r="S122" i="1"/>
  <c r="S110" i="1"/>
  <c r="S135" i="1"/>
  <c r="S82" i="1"/>
  <c r="S101" i="1"/>
  <c r="S125" i="1"/>
  <c r="S113" i="1"/>
  <c r="S109" i="1"/>
  <c r="S102" i="1"/>
  <c r="S117" i="1"/>
  <c r="S153" i="1"/>
  <c r="S96" i="1"/>
  <c r="S111" i="1"/>
  <c r="S116" i="1"/>
  <c r="S123" i="1"/>
  <c r="S118" i="1"/>
  <c r="S107" i="1"/>
  <c r="S124" i="1"/>
  <c r="S121" i="1"/>
  <c r="S103" i="1"/>
  <c r="S149" i="1"/>
  <c r="S132" i="1"/>
  <c r="S134" i="1"/>
  <c r="S119" i="1"/>
  <c r="S129" i="1"/>
  <c r="S142" i="1"/>
  <c r="S112" i="1"/>
  <c r="S131" i="1"/>
  <c r="S139" i="1"/>
  <c r="S127" i="1"/>
  <c r="S182" i="1"/>
  <c r="S133" i="1"/>
  <c r="S150" i="1"/>
  <c r="S146" i="1"/>
  <c r="S152" i="1"/>
  <c r="S147" i="1"/>
  <c r="S157" i="1"/>
  <c r="S162" i="1"/>
  <c r="S126" i="1"/>
  <c r="S159" i="1"/>
  <c r="S128" i="1"/>
  <c r="S140" i="1"/>
  <c r="S155" i="1"/>
  <c r="S151" i="1"/>
  <c r="S130" i="1"/>
  <c r="S156" i="1"/>
  <c r="S174" i="1"/>
  <c r="S136" i="1"/>
  <c r="S180" i="1"/>
  <c r="S148" i="1"/>
  <c r="S138" i="1"/>
  <c r="S145" i="1"/>
  <c r="S172" i="1"/>
  <c r="S143" i="1"/>
  <c r="S175" i="1"/>
  <c r="S161" i="1"/>
  <c r="S137" i="1"/>
  <c r="S158" i="1"/>
  <c r="S177" i="1"/>
  <c r="S154" i="1"/>
  <c r="S141" i="1"/>
  <c r="S165" i="1"/>
  <c r="S144" i="1"/>
  <c r="S173" i="1"/>
  <c r="S167" i="1"/>
  <c r="S179" i="1"/>
  <c r="S199" i="1"/>
  <c r="S163" i="1"/>
  <c r="S192" i="1"/>
  <c r="S160" i="1"/>
  <c r="S185" i="1"/>
  <c r="S178" i="1"/>
  <c r="S169" i="1"/>
  <c r="S164" i="1"/>
  <c r="S166" i="1"/>
  <c r="S171" i="1"/>
  <c r="S184" i="1"/>
  <c r="S183" i="1"/>
  <c r="S188" i="1"/>
  <c r="S186" i="1"/>
  <c r="S200" i="1"/>
  <c r="S170" i="1"/>
  <c r="S181" i="1"/>
  <c r="S187" i="1"/>
  <c r="S193" i="1"/>
  <c r="S190" i="1"/>
  <c r="S196" i="1"/>
  <c r="S168" i="1"/>
  <c r="S194" i="1"/>
  <c r="S203" i="1"/>
  <c r="S211" i="1"/>
  <c r="S191" i="1"/>
  <c r="S176" i="1"/>
  <c r="S214" i="1"/>
  <c r="S206" i="1"/>
  <c r="S217" i="1"/>
  <c r="S231" i="1"/>
  <c r="S207" i="1"/>
  <c r="S213" i="1"/>
  <c r="S189" i="1"/>
  <c r="S204" i="1"/>
  <c r="S226" i="1"/>
  <c r="S209" i="1"/>
  <c r="S228" i="1"/>
  <c r="S197" i="1"/>
  <c r="S215" i="1"/>
  <c r="S202" i="1"/>
  <c r="S222" i="1"/>
  <c r="S227" i="1"/>
  <c r="S201" i="1"/>
  <c r="S230" i="1"/>
  <c r="S229" i="1"/>
  <c r="S221" i="1"/>
  <c r="S224" i="1"/>
  <c r="S198" i="1"/>
  <c r="S239" i="1"/>
  <c r="S219" i="1"/>
  <c r="S223" i="1"/>
  <c r="S212" i="1"/>
  <c r="S225" i="1"/>
  <c r="S216" i="1"/>
  <c r="S248" i="1"/>
  <c r="S245" i="1"/>
  <c r="S208" i="1"/>
  <c r="S195" i="1"/>
  <c r="S238" i="1"/>
  <c r="S210" i="1"/>
  <c r="S241" i="1"/>
  <c r="S240" i="1"/>
  <c r="S234" i="1"/>
  <c r="S218" i="1"/>
  <c r="S220" i="1"/>
  <c r="S265" i="1"/>
  <c r="S261" i="1"/>
  <c r="S256" i="1"/>
  <c r="S205" i="1"/>
  <c r="S250" i="1"/>
  <c r="S267" i="1"/>
  <c r="S257" i="1"/>
  <c r="S255" i="1"/>
  <c r="S264" i="1"/>
  <c r="S253" i="1"/>
  <c r="S243" i="1"/>
  <c r="S244" i="1"/>
  <c r="S260" i="1"/>
  <c r="S272" i="1"/>
  <c r="S263" i="1"/>
  <c r="S237" i="1"/>
  <c r="S280" i="1"/>
  <c r="S246" i="1"/>
  <c r="S232" i="1"/>
  <c r="S269" i="1"/>
  <c r="S247" i="1"/>
  <c r="S236" i="1"/>
  <c r="S242" i="1"/>
  <c r="S235" i="1"/>
  <c r="S249" i="1"/>
  <c r="S273" i="1"/>
  <c r="S278" i="1"/>
  <c r="S259" i="1"/>
  <c r="S233" i="1"/>
  <c r="S302" i="1"/>
  <c r="S262" i="1"/>
  <c r="S266" i="1"/>
  <c r="S271" i="1"/>
  <c r="S251" i="1"/>
  <c r="S258" i="1"/>
  <c r="S289" i="1"/>
  <c r="S287" i="1"/>
  <c r="S279" i="1"/>
  <c r="S281" i="1"/>
  <c r="S276" i="1"/>
  <c r="S313" i="1"/>
  <c r="S292" i="1"/>
  <c r="S268" i="1"/>
  <c r="S254" i="1"/>
  <c r="S299" i="1"/>
  <c r="S277" i="1"/>
  <c r="S293" i="1"/>
  <c r="S274" i="1"/>
  <c r="S284" i="1"/>
  <c r="S252" i="1"/>
  <c r="S283" i="1"/>
  <c r="S317" i="1"/>
  <c r="S291" i="1"/>
  <c r="S298" i="1"/>
  <c r="S295" i="1"/>
  <c r="S288" i="1"/>
  <c r="S301" i="1"/>
  <c r="S275" i="1"/>
  <c r="S315" i="1"/>
  <c r="S307" i="1"/>
  <c r="S282" i="1"/>
  <c r="S286" i="1"/>
  <c r="S311" i="1"/>
  <c r="S303" i="1"/>
  <c r="S320" i="1"/>
  <c r="S285" i="1"/>
  <c r="S310" i="1"/>
  <c r="S270" i="1"/>
  <c r="S323" i="1"/>
  <c r="S290" i="1"/>
  <c r="S300" i="1"/>
  <c r="S324" i="1"/>
  <c r="S312" i="1"/>
  <c r="S294" i="1"/>
  <c r="S296" i="1"/>
  <c r="S304" i="1"/>
  <c r="S318" i="1"/>
  <c r="S308" i="1"/>
  <c r="S322" i="1"/>
  <c r="S325" i="1"/>
  <c r="S297" i="1"/>
  <c r="S305" i="1"/>
  <c r="S316" i="1"/>
  <c r="S314" i="1"/>
  <c r="S327" i="1"/>
  <c r="S309" i="1"/>
  <c r="S328" i="1"/>
  <c r="S306" i="1"/>
  <c r="S332" i="1"/>
  <c r="S333" i="1"/>
  <c r="S329" i="1"/>
  <c r="S326" i="1"/>
  <c r="S321" i="1"/>
  <c r="S319" i="1"/>
  <c r="S335" i="1"/>
  <c r="S330" i="1"/>
  <c r="S339" i="1"/>
  <c r="S337" i="1"/>
  <c r="S334" i="1"/>
  <c r="S331" i="1"/>
  <c r="S342" i="1"/>
  <c r="S343" i="1"/>
  <c r="S341" i="1"/>
  <c r="S344" i="1"/>
  <c r="S336" i="1"/>
  <c r="S345" i="1"/>
  <c r="S340" i="1"/>
  <c r="S338" i="1"/>
  <c r="S346" i="1"/>
  <c r="S347" i="1"/>
  <c r="S348" i="1"/>
  <c r="S349" i="1"/>
  <c r="S350" i="1"/>
  <c r="S352" i="1"/>
  <c r="S351" i="1"/>
  <c r="U3" i="1"/>
  <c r="U9" i="1"/>
  <c r="U6" i="1"/>
  <c r="U8" i="1"/>
  <c r="U5" i="1"/>
  <c r="U10" i="1"/>
  <c r="U7" i="1"/>
  <c r="U12" i="1"/>
  <c r="U14" i="1"/>
  <c r="U13" i="1"/>
  <c r="U4" i="1"/>
  <c r="U15" i="1"/>
  <c r="U11" i="1"/>
  <c r="U19" i="1"/>
  <c r="U18" i="1"/>
  <c r="U16" i="1"/>
  <c r="U23" i="1"/>
  <c r="U17" i="1"/>
  <c r="U20" i="1"/>
  <c r="U21" i="1"/>
  <c r="U28" i="1"/>
  <c r="U25" i="1"/>
  <c r="U27" i="1"/>
  <c r="U26" i="1"/>
  <c r="U30" i="1"/>
  <c r="U29" i="1"/>
  <c r="U22" i="1"/>
  <c r="U24" i="1"/>
  <c r="U33" i="1"/>
  <c r="U36" i="1"/>
  <c r="U32" i="1"/>
  <c r="U41" i="1"/>
  <c r="U34" i="1"/>
  <c r="U31" i="1"/>
  <c r="U39" i="1"/>
  <c r="U46" i="1"/>
  <c r="U42" i="1"/>
  <c r="U35" i="1"/>
  <c r="U45" i="1"/>
  <c r="U44" i="1"/>
  <c r="U40" i="1"/>
  <c r="U49" i="1"/>
  <c r="U38" i="1"/>
  <c r="U51" i="1"/>
  <c r="U43" i="1"/>
  <c r="U48" i="1"/>
  <c r="U37" i="1"/>
  <c r="U53" i="1"/>
  <c r="U59" i="1"/>
  <c r="U57" i="1"/>
  <c r="U56" i="1"/>
  <c r="U50" i="1"/>
  <c r="U55" i="1"/>
  <c r="U60" i="1"/>
  <c r="U63" i="1"/>
  <c r="U65" i="1"/>
  <c r="U58" i="1"/>
  <c r="U52" i="1"/>
  <c r="U54" i="1"/>
  <c r="U47" i="1"/>
  <c r="U64" i="1"/>
  <c r="U62" i="1"/>
  <c r="U61" i="1"/>
  <c r="U70" i="1"/>
  <c r="U69" i="1"/>
  <c r="U72" i="1"/>
  <c r="U74" i="1"/>
  <c r="U71" i="1"/>
  <c r="U68" i="1"/>
  <c r="U67" i="1"/>
  <c r="U66" i="1"/>
  <c r="U75" i="1"/>
  <c r="U76" i="1"/>
  <c r="U77" i="1"/>
  <c r="U78" i="1"/>
  <c r="U85" i="1"/>
  <c r="U84" i="1"/>
  <c r="U86" i="1"/>
  <c r="U73" i="1"/>
  <c r="U90" i="1"/>
  <c r="U81" i="1"/>
  <c r="U82" i="1"/>
  <c r="U94" i="1"/>
  <c r="U92" i="1"/>
  <c r="U89" i="1"/>
  <c r="U88" i="1"/>
  <c r="U80" i="1"/>
  <c r="U79" i="1"/>
  <c r="U83" i="1"/>
  <c r="U87" i="1"/>
  <c r="U95" i="1"/>
  <c r="U98" i="1"/>
  <c r="U91" i="1"/>
  <c r="U93" i="1"/>
  <c r="U99" i="1"/>
  <c r="U96" i="1"/>
  <c r="U102" i="1"/>
  <c r="U104" i="1"/>
  <c r="U101" i="1"/>
  <c r="U100" i="1"/>
  <c r="U103" i="1"/>
  <c r="U97" i="1"/>
  <c r="U107" i="1"/>
  <c r="U108" i="1"/>
  <c r="U112" i="1"/>
  <c r="U109" i="1"/>
  <c r="U110" i="1"/>
  <c r="U105" i="1"/>
  <c r="U114" i="1"/>
  <c r="U113" i="1"/>
  <c r="U116" i="1"/>
  <c r="U119" i="1"/>
  <c r="U115" i="1"/>
  <c r="U111" i="1"/>
  <c r="U118" i="1"/>
  <c r="U106" i="1"/>
  <c r="U117" i="1"/>
  <c r="U121" i="1"/>
  <c r="U123" i="1"/>
  <c r="U124" i="1"/>
  <c r="U122" i="1"/>
  <c r="U126" i="1"/>
  <c r="U120" i="1"/>
  <c r="U127" i="1"/>
  <c r="U130" i="1"/>
  <c r="U129" i="1"/>
  <c r="U125" i="1"/>
  <c r="U128" i="1"/>
  <c r="U132" i="1"/>
  <c r="U131" i="1"/>
  <c r="U134" i="1"/>
  <c r="U136" i="1"/>
  <c r="U133" i="1"/>
  <c r="U135" i="1"/>
  <c r="U138" i="1"/>
  <c r="U140" i="1"/>
  <c r="U137" i="1"/>
  <c r="U142" i="1"/>
  <c r="U141" i="1"/>
  <c r="U145" i="1"/>
  <c r="U143" i="1"/>
  <c r="U149" i="1"/>
  <c r="U151" i="1"/>
  <c r="U147" i="1"/>
  <c r="U139" i="1"/>
  <c r="U150" i="1"/>
  <c r="U144" i="1"/>
  <c r="U146" i="1"/>
  <c r="U148" i="1"/>
  <c r="U153" i="1"/>
  <c r="U156" i="1"/>
  <c r="U152" i="1"/>
  <c r="U159" i="1"/>
  <c r="U154" i="1"/>
  <c r="U157" i="1"/>
  <c r="U161" i="1"/>
  <c r="U155" i="1"/>
  <c r="U158" i="1"/>
  <c r="U162" i="1"/>
  <c r="U160" i="1"/>
  <c r="U164" i="1"/>
  <c r="U163" i="1"/>
  <c r="U171" i="1"/>
  <c r="U167" i="1"/>
  <c r="U165" i="1"/>
  <c r="U168" i="1"/>
  <c r="U166" i="1"/>
  <c r="U169" i="1"/>
  <c r="U170" i="1"/>
  <c r="U172" i="1"/>
  <c r="U173" i="1"/>
  <c r="U177" i="1"/>
  <c r="U175" i="1"/>
  <c r="U176" i="1"/>
  <c r="U179" i="1"/>
  <c r="U174" i="1"/>
  <c r="U178" i="1"/>
  <c r="U180" i="1"/>
  <c r="U181" i="1"/>
  <c r="U186" i="1"/>
  <c r="U189" i="1"/>
  <c r="U182" i="1"/>
  <c r="U185" i="1"/>
  <c r="U184" i="1"/>
  <c r="U187" i="1"/>
  <c r="U188" i="1"/>
  <c r="U190" i="1"/>
  <c r="U183" i="1"/>
  <c r="U191" i="1"/>
  <c r="U193" i="1"/>
  <c r="U195" i="1"/>
  <c r="U194" i="1"/>
  <c r="U196" i="1"/>
  <c r="U199" i="1"/>
  <c r="U192" i="1"/>
  <c r="U197" i="1"/>
  <c r="U201" i="1"/>
  <c r="U202" i="1"/>
  <c r="U198" i="1"/>
  <c r="U204" i="1"/>
  <c r="U207" i="1"/>
  <c r="U203" i="1"/>
  <c r="U200" i="1"/>
  <c r="U206" i="1"/>
  <c r="U210" i="1"/>
  <c r="U205" i="1"/>
  <c r="U209" i="1"/>
  <c r="U208" i="1"/>
  <c r="U211" i="1"/>
  <c r="U212" i="1"/>
  <c r="U213" i="1"/>
  <c r="U215" i="1"/>
  <c r="U216" i="1"/>
  <c r="U217" i="1"/>
  <c r="U214" i="1"/>
  <c r="U218" i="1"/>
  <c r="U220" i="1"/>
  <c r="U221" i="1"/>
  <c r="U219" i="1"/>
  <c r="U224" i="1"/>
  <c r="U223" i="1"/>
  <c r="U222" i="1"/>
  <c r="U227" i="1"/>
  <c r="U226" i="1"/>
  <c r="U225" i="1"/>
  <c r="U228" i="1"/>
  <c r="U229" i="1"/>
  <c r="U230" i="1"/>
  <c r="U231" i="1"/>
  <c r="U232" i="1"/>
  <c r="U233" i="1"/>
  <c r="U235" i="1"/>
  <c r="U237" i="1"/>
  <c r="U234" i="1"/>
  <c r="U236" i="1"/>
  <c r="U238" i="1"/>
  <c r="U239" i="1"/>
  <c r="U240" i="1"/>
  <c r="U242" i="1"/>
  <c r="U243" i="1"/>
  <c r="U241" i="1"/>
  <c r="U248" i="1"/>
  <c r="U244" i="1"/>
  <c r="U246" i="1"/>
  <c r="U247" i="1"/>
  <c r="U249" i="1"/>
  <c r="U245" i="1"/>
  <c r="U250" i="1"/>
  <c r="U252" i="1"/>
  <c r="U251" i="1"/>
  <c r="U254" i="1"/>
  <c r="U257" i="1"/>
  <c r="U253" i="1"/>
  <c r="U256" i="1"/>
  <c r="U255" i="1"/>
  <c r="U260" i="1"/>
  <c r="U258" i="1"/>
  <c r="U261" i="1"/>
  <c r="U259" i="1"/>
  <c r="U262" i="1"/>
  <c r="U267" i="1"/>
  <c r="U263" i="1"/>
  <c r="U264" i="1"/>
  <c r="U265" i="1"/>
  <c r="U266" i="1"/>
  <c r="U270" i="1"/>
  <c r="U268" i="1"/>
  <c r="U269" i="1"/>
  <c r="U271" i="1"/>
  <c r="U274" i="1"/>
  <c r="U273" i="1"/>
  <c r="U272" i="1"/>
  <c r="U275" i="1"/>
  <c r="U277" i="1"/>
  <c r="U278" i="1"/>
  <c r="U276" i="1"/>
  <c r="U279" i="1"/>
  <c r="U280" i="1"/>
  <c r="U282" i="1"/>
  <c r="U281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300" i="1"/>
  <c r="U299" i="1"/>
  <c r="U302" i="1"/>
  <c r="U303" i="1"/>
  <c r="U301" i="1"/>
  <c r="U304" i="1"/>
  <c r="U305" i="1"/>
  <c r="U306" i="1"/>
  <c r="U307" i="1"/>
  <c r="U308" i="1"/>
  <c r="U310" i="1"/>
  <c r="U309" i="1"/>
  <c r="U313" i="1"/>
  <c r="U312" i="1"/>
  <c r="U311" i="1"/>
  <c r="U314" i="1"/>
  <c r="U315" i="1"/>
  <c r="U318" i="1"/>
  <c r="U316" i="1"/>
  <c r="U317" i="1"/>
  <c r="U319" i="1"/>
  <c r="U320" i="1"/>
  <c r="U322" i="1"/>
  <c r="U321" i="1"/>
  <c r="U323" i="1"/>
  <c r="U324" i="1"/>
  <c r="U325" i="1"/>
  <c r="U327" i="1"/>
  <c r="U326" i="1"/>
  <c r="U328" i="1"/>
  <c r="U329" i="1"/>
  <c r="U330" i="1"/>
  <c r="U331" i="1"/>
  <c r="U332" i="1"/>
  <c r="U333" i="1"/>
  <c r="U334" i="1"/>
  <c r="U335" i="1"/>
  <c r="U336" i="1"/>
  <c r="U337" i="1"/>
  <c r="U340" i="1"/>
  <c r="U339" i="1"/>
  <c r="U338" i="1"/>
  <c r="U341" i="1"/>
  <c r="U342" i="1"/>
  <c r="U343" i="1"/>
  <c r="U344" i="1"/>
  <c r="U345" i="1"/>
  <c r="U347" i="1"/>
  <c r="U346" i="1"/>
  <c r="U348" i="1"/>
  <c r="U349" i="1"/>
  <c r="U350" i="1"/>
  <c r="U351" i="1"/>
  <c r="U352" i="1"/>
  <c r="U2" i="1"/>
  <c r="BN3" i="1"/>
  <c r="BO4" i="1" s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8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2" i="4"/>
  <c r="V315" i="1" l="1"/>
  <c r="T344" i="1"/>
  <c r="Y344" i="1" s="1"/>
  <c r="T288" i="1"/>
  <c r="Y288" i="1" s="1"/>
  <c r="V351" i="1"/>
  <c r="T326" i="1"/>
  <c r="Y326" i="1" s="1"/>
  <c r="V339" i="1"/>
  <c r="V301" i="1"/>
  <c r="T325" i="1"/>
  <c r="Y325" i="1" s="1"/>
  <c r="V326" i="1"/>
  <c r="T270" i="1"/>
  <c r="Y270" i="1" s="1"/>
  <c r="V196" i="1"/>
  <c r="V122" i="1"/>
  <c r="T266" i="1"/>
  <c r="Y266" i="1" s="1"/>
  <c r="V241" i="1"/>
  <c r="V89" i="1"/>
  <c r="V309" i="1"/>
  <c r="V238" i="1"/>
  <c r="V167" i="1"/>
  <c r="V310" i="1"/>
  <c r="V245" i="1"/>
  <c r="V213" i="1"/>
  <c r="V179" i="1"/>
  <c r="V156" i="1"/>
  <c r="V107" i="1"/>
  <c r="V38" i="1"/>
  <c r="V220" i="1"/>
  <c r="V64" i="1"/>
  <c r="V321" i="1"/>
  <c r="V272" i="1"/>
  <c r="V204" i="1"/>
  <c r="V128" i="1"/>
  <c r="V322" i="1"/>
  <c r="V141" i="1"/>
  <c r="V279" i="1"/>
  <c r="V102" i="1"/>
  <c r="V286" i="1"/>
  <c r="V215" i="1"/>
  <c r="V145" i="1"/>
  <c r="V273" i="1"/>
  <c r="V95" i="1"/>
  <c r="V253" i="1"/>
  <c r="V114" i="1"/>
  <c r="V347" i="1"/>
  <c r="V250" i="1"/>
  <c r="V174" i="1"/>
  <c r="V108" i="1"/>
  <c r="V259" i="1"/>
  <c r="V73" i="1"/>
  <c r="V231" i="1"/>
  <c r="V59" i="1"/>
  <c r="V298" i="1"/>
  <c r="V226" i="1"/>
  <c r="V152" i="1"/>
  <c r="V345" i="1"/>
  <c r="V297" i="1"/>
  <c r="V236" i="1"/>
  <c r="V198" i="1"/>
  <c r="V171" i="1"/>
  <c r="V118" i="1"/>
  <c r="V63" i="1"/>
  <c r="V266" i="1"/>
  <c r="V76" i="1"/>
  <c r="V334" i="1"/>
  <c r="V262" i="1"/>
  <c r="V183" i="1"/>
  <c r="V106" i="1"/>
  <c r="V333" i="1"/>
  <c r="V285" i="1"/>
  <c r="V227" i="1"/>
  <c r="V190" i="1"/>
  <c r="V125" i="1"/>
  <c r="V74" i="1"/>
  <c r="V170" i="1"/>
  <c r="T254" i="1"/>
  <c r="Y254" i="1" s="1"/>
  <c r="T239" i="1"/>
  <c r="Y239" i="1" s="1"/>
  <c r="V189" i="1"/>
  <c r="V133" i="1"/>
  <c r="V30" i="1"/>
  <c r="T269" i="1"/>
  <c r="Y269" i="1" s="1"/>
  <c r="V291" i="1"/>
  <c r="V155" i="1"/>
  <c r="T255" i="1"/>
  <c r="Y255" i="1" s="1"/>
  <c r="V210" i="1"/>
  <c r="V139" i="1"/>
  <c r="V42" i="1"/>
  <c r="V11" i="1"/>
  <c r="V3" i="1"/>
  <c r="T241" i="1"/>
  <c r="Y241" i="1" s="1"/>
  <c r="V98" i="1"/>
  <c r="V90" i="1"/>
  <c r="V71" i="1"/>
  <c r="V65" i="1"/>
  <c r="V51" i="1"/>
  <c r="V41" i="1"/>
  <c r="V21" i="1"/>
  <c r="V12" i="1"/>
  <c r="T348" i="1"/>
  <c r="Y348" i="1" s="1"/>
  <c r="T334" i="1"/>
  <c r="Y334" i="1" s="1"/>
  <c r="T328" i="1"/>
  <c r="Y328" i="1" s="1"/>
  <c r="T296" i="1"/>
  <c r="Y296" i="1" s="1"/>
  <c r="T311" i="1"/>
  <c r="Y311" i="1" s="1"/>
  <c r="T283" i="1"/>
  <c r="Y283" i="1" s="1"/>
  <c r="T281" i="1"/>
  <c r="Y281" i="1" s="1"/>
  <c r="T278" i="1"/>
  <c r="Y278" i="1" s="1"/>
  <c r="T263" i="1"/>
  <c r="Y263" i="1" s="1"/>
  <c r="T256" i="1"/>
  <c r="Y256" i="1" s="1"/>
  <c r="T245" i="1"/>
  <c r="Y245" i="1" s="1"/>
  <c r="T230" i="1"/>
  <c r="Y230" i="1" s="1"/>
  <c r="T213" i="1"/>
  <c r="Y213" i="1" s="1"/>
  <c r="T196" i="1"/>
  <c r="Y196" i="1" s="1"/>
  <c r="T166" i="1"/>
  <c r="Y166" i="1" s="1"/>
  <c r="T144" i="1"/>
  <c r="Y144" i="1" s="1"/>
  <c r="T138" i="1"/>
  <c r="Y138" i="1" s="1"/>
  <c r="T126" i="1"/>
  <c r="Y126" i="1" s="1"/>
  <c r="T112" i="1"/>
  <c r="Y112" i="1" s="1"/>
  <c r="T123" i="1"/>
  <c r="Y123" i="1" s="1"/>
  <c r="T135" i="1"/>
  <c r="Y135" i="1" s="1"/>
  <c r="T92" i="1"/>
  <c r="Y92" i="1" s="1"/>
  <c r="T90" i="1"/>
  <c r="Y90" i="1" s="1"/>
  <c r="T63" i="1"/>
  <c r="Y63" i="1" s="1"/>
  <c r="T56" i="1"/>
  <c r="Y56" i="1" s="1"/>
  <c r="T45" i="1"/>
  <c r="Y45" i="1" s="1"/>
  <c r="T25" i="1"/>
  <c r="Y25" i="1" s="1"/>
  <c r="T24" i="1"/>
  <c r="Y24" i="1" s="1"/>
  <c r="T14" i="1"/>
  <c r="Y14" i="1" s="1"/>
  <c r="T309" i="1"/>
  <c r="Y309" i="1" s="1"/>
  <c r="T272" i="1"/>
  <c r="Y272" i="1" s="1"/>
  <c r="T261" i="1"/>
  <c r="Y261" i="1" s="1"/>
  <c r="T165" i="1"/>
  <c r="Y165" i="1" s="1"/>
  <c r="T148" i="1"/>
  <c r="Y148" i="1" s="1"/>
  <c r="T162" i="1"/>
  <c r="Y162" i="1" s="1"/>
  <c r="T142" i="1"/>
  <c r="Y142" i="1" s="1"/>
  <c r="T116" i="1"/>
  <c r="Y116" i="1" s="1"/>
  <c r="T110" i="1"/>
  <c r="Y110" i="1" s="1"/>
  <c r="T94" i="1"/>
  <c r="Y94" i="1" s="1"/>
  <c r="T98" i="1"/>
  <c r="Y98" i="1" s="1"/>
  <c r="T71" i="1"/>
  <c r="Y71" i="1" s="1"/>
  <c r="T294" i="1"/>
  <c r="Y294" i="1" s="1"/>
  <c r="T248" i="1"/>
  <c r="Y248" i="1" s="1"/>
  <c r="V261" i="1"/>
  <c r="V188" i="1"/>
  <c r="V87" i="1"/>
  <c r="V49" i="1"/>
  <c r="V10" i="1"/>
  <c r="T312" i="1"/>
  <c r="Y312" i="1" s="1"/>
  <c r="T282" i="1"/>
  <c r="Y282" i="1" s="1"/>
  <c r="T265" i="1"/>
  <c r="Y265" i="1" s="1"/>
  <c r="T216" i="1"/>
  <c r="Y216" i="1" s="1"/>
  <c r="T337" i="1"/>
  <c r="Y337" i="1" s="1"/>
  <c r="T273" i="1"/>
  <c r="Y273" i="1" s="1"/>
  <c r="T164" i="1"/>
  <c r="Y164" i="1" s="1"/>
  <c r="V320" i="1"/>
  <c r="V296" i="1"/>
  <c r="V234" i="1"/>
  <c r="V176" i="1"/>
  <c r="V129" i="1"/>
  <c r="V60" i="1"/>
  <c r="T339" i="1"/>
  <c r="Y339" i="1" s="1"/>
  <c r="T284" i="1"/>
  <c r="Y284" i="1" s="1"/>
  <c r="V307" i="1"/>
  <c r="V258" i="1"/>
  <c r="V211" i="1"/>
  <c r="V164" i="1"/>
  <c r="V115" i="1"/>
  <c r="V69" i="1"/>
  <c r="V5" i="1"/>
  <c r="T324" i="1"/>
  <c r="Y324" i="1" s="1"/>
  <c r="T220" i="1"/>
  <c r="Y220" i="1" s="1"/>
  <c r="T347" i="1"/>
  <c r="Y347" i="1" s="1"/>
  <c r="T279" i="1"/>
  <c r="Y279" i="1" s="1"/>
  <c r="T190" i="1"/>
  <c r="Y190" i="1" s="1"/>
  <c r="V308" i="1"/>
  <c r="V249" i="1"/>
  <c r="V202" i="1"/>
  <c r="V142" i="1"/>
  <c r="V86" i="1"/>
  <c r="T327" i="1"/>
  <c r="Y327" i="1" s="1"/>
  <c r="T260" i="1"/>
  <c r="Y260" i="1" s="1"/>
  <c r="V343" i="1"/>
  <c r="V295" i="1"/>
  <c r="V247" i="1"/>
  <c r="V187" i="1"/>
  <c r="V137" i="1"/>
  <c r="V83" i="1"/>
  <c r="V33" i="1"/>
  <c r="T330" i="1"/>
  <c r="Y330" i="1" s="1"/>
  <c r="T274" i="1"/>
  <c r="Y274" i="1" s="1"/>
  <c r="T244" i="1"/>
  <c r="Y244" i="1" s="1"/>
  <c r="V342" i="1"/>
  <c r="V330" i="1"/>
  <c r="V317" i="1"/>
  <c r="V306" i="1"/>
  <c r="V294" i="1"/>
  <c r="V281" i="1"/>
  <c r="V269" i="1"/>
  <c r="V260" i="1"/>
  <c r="V246" i="1"/>
  <c r="V235" i="1"/>
  <c r="V224" i="1"/>
  <c r="V208" i="1"/>
  <c r="V197" i="1"/>
  <c r="V184" i="1"/>
  <c r="V177" i="1"/>
  <c r="V160" i="1"/>
  <c r="V32" i="1"/>
  <c r="V20" i="1"/>
  <c r="T286" i="1"/>
  <c r="Y286" i="1" s="1"/>
  <c r="T201" i="1"/>
  <c r="Y201" i="1" s="1"/>
  <c r="V332" i="1"/>
  <c r="V284" i="1"/>
  <c r="V222" i="1"/>
  <c r="V163" i="1"/>
  <c r="V111" i="1"/>
  <c r="V72" i="1"/>
  <c r="V36" i="1"/>
  <c r="V17" i="1"/>
  <c r="T249" i="1"/>
  <c r="Y249" i="1" s="1"/>
  <c r="V319" i="1"/>
  <c r="V271" i="1"/>
  <c r="V223" i="1"/>
  <c r="V175" i="1"/>
  <c r="V130" i="1"/>
  <c r="V84" i="1"/>
  <c r="V40" i="1"/>
  <c r="V23" i="1"/>
  <c r="T314" i="1"/>
  <c r="Y314" i="1" s="1"/>
  <c r="T289" i="1"/>
  <c r="Y289" i="1" s="1"/>
  <c r="V7" i="1"/>
  <c r="T252" i="1"/>
  <c r="Y252" i="1" s="1"/>
  <c r="T207" i="1"/>
  <c r="Y207" i="1" s="1"/>
  <c r="V344" i="1"/>
  <c r="V274" i="1"/>
  <c r="V212" i="1"/>
  <c r="V153" i="1"/>
  <c r="V97" i="1"/>
  <c r="T346" i="1"/>
  <c r="Y346" i="1" s="1"/>
  <c r="T287" i="1"/>
  <c r="Y287" i="1" s="1"/>
  <c r="V331" i="1"/>
  <c r="V283" i="1"/>
  <c r="V237" i="1"/>
  <c r="V201" i="1"/>
  <c r="V148" i="1"/>
  <c r="V103" i="1"/>
  <c r="V55" i="1"/>
  <c r="T338" i="1"/>
  <c r="Y338" i="1" s="1"/>
  <c r="T307" i="1"/>
  <c r="Y307" i="1" s="1"/>
  <c r="T235" i="1"/>
  <c r="Y235" i="1" s="1"/>
  <c r="T228" i="1"/>
  <c r="Y228" i="1" s="1"/>
  <c r="T191" i="1"/>
  <c r="Y191" i="1" s="1"/>
  <c r="T186" i="1"/>
  <c r="Y186" i="1" s="1"/>
  <c r="T163" i="1"/>
  <c r="Y163" i="1" s="1"/>
  <c r="T161" i="1"/>
  <c r="Y161" i="1" s="1"/>
  <c r="T151" i="1"/>
  <c r="Y151" i="1" s="1"/>
  <c r="T133" i="1"/>
  <c r="Y133" i="1" s="1"/>
  <c r="T103" i="1"/>
  <c r="Y103" i="1" s="1"/>
  <c r="T109" i="1"/>
  <c r="Y109" i="1" s="1"/>
  <c r="T80" i="1"/>
  <c r="Y80" i="1" s="1"/>
  <c r="T120" i="1"/>
  <c r="Y120" i="1" s="1"/>
  <c r="T73" i="1"/>
  <c r="Y73" i="1" s="1"/>
  <c r="T75" i="1"/>
  <c r="Y75" i="1" s="1"/>
  <c r="V327" i="1"/>
  <c r="V290" i="1"/>
  <c r="V257" i="1"/>
  <c r="V218" i="1"/>
  <c r="V186" i="1"/>
  <c r="V147" i="1"/>
  <c r="V124" i="1"/>
  <c r="V75" i="1"/>
  <c r="T341" i="1"/>
  <c r="Y341" i="1" s="1"/>
  <c r="T329" i="1"/>
  <c r="Y329" i="1" s="1"/>
  <c r="T295" i="1"/>
  <c r="Y295" i="1" s="1"/>
  <c r="T268" i="1"/>
  <c r="Y268" i="1" s="1"/>
  <c r="T262" i="1"/>
  <c r="Y262" i="1" s="1"/>
  <c r="T232" i="1"/>
  <c r="Y232" i="1" s="1"/>
  <c r="T257" i="1"/>
  <c r="Y257" i="1" s="1"/>
  <c r="T210" i="1"/>
  <c r="Y210" i="1" s="1"/>
  <c r="V350" i="1"/>
  <c r="V314" i="1"/>
  <c r="V276" i="1"/>
  <c r="V243" i="1"/>
  <c r="V206" i="1"/>
  <c r="V169" i="1"/>
  <c r="V136" i="1"/>
  <c r="V105" i="1"/>
  <c r="V92" i="1"/>
  <c r="V47" i="1"/>
  <c r="V53" i="1"/>
  <c r="V46" i="1"/>
  <c r="V26" i="1"/>
  <c r="V15" i="1"/>
  <c r="T322" i="1"/>
  <c r="Y322" i="1" s="1"/>
  <c r="V337" i="1"/>
  <c r="V311" i="1"/>
  <c r="V289" i="1"/>
  <c r="V264" i="1"/>
  <c r="V242" i="1"/>
  <c r="V214" i="1"/>
  <c r="V195" i="1"/>
  <c r="V166" i="1"/>
  <c r="V151" i="1"/>
  <c r="V123" i="1"/>
  <c r="V99" i="1"/>
  <c r="V66" i="1"/>
  <c r="V37" i="1"/>
  <c r="V27" i="1"/>
  <c r="T352" i="1"/>
  <c r="Y352" i="1" s="1"/>
  <c r="T333" i="1"/>
  <c r="Y333" i="1" s="1"/>
  <c r="T285" i="1"/>
  <c r="Y285" i="1" s="1"/>
  <c r="T292" i="1"/>
  <c r="Y292" i="1" s="1"/>
  <c r="T246" i="1"/>
  <c r="Y246" i="1" s="1"/>
  <c r="T238" i="1"/>
  <c r="Y238" i="1" s="1"/>
  <c r="V340" i="1"/>
  <c r="V303" i="1"/>
  <c r="V265" i="1"/>
  <c r="V230" i="1"/>
  <c r="V194" i="1"/>
  <c r="V161" i="1"/>
  <c r="V96" i="1"/>
  <c r="T351" i="1"/>
  <c r="Y351" i="1" s="1"/>
  <c r="T310" i="1"/>
  <c r="Y310" i="1" s="1"/>
  <c r="V349" i="1"/>
  <c r="V325" i="1"/>
  <c r="V302" i="1"/>
  <c r="V278" i="1"/>
  <c r="V254" i="1"/>
  <c r="V229" i="1"/>
  <c r="V200" i="1"/>
  <c r="V181" i="1"/>
  <c r="V157" i="1"/>
  <c r="V134" i="1"/>
  <c r="V110" i="1"/>
  <c r="V94" i="1"/>
  <c r="V54" i="1"/>
  <c r="V39" i="1"/>
  <c r="V4" i="1"/>
  <c r="T343" i="1"/>
  <c r="Y343" i="1" s="1"/>
  <c r="T308" i="1"/>
  <c r="Y308" i="1" s="1"/>
  <c r="T298" i="1"/>
  <c r="Y298" i="1" s="1"/>
  <c r="T302" i="1"/>
  <c r="Y302" i="1" s="1"/>
  <c r="T267" i="1"/>
  <c r="Y267" i="1" s="1"/>
  <c r="V348" i="1"/>
  <c r="V336" i="1"/>
  <c r="V324" i="1"/>
  <c r="V312" i="1"/>
  <c r="V299" i="1"/>
  <c r="V288" i="1"/>
  <c r="V277" i="1"/>
  <c r="V263" i="1"/>
  <c r="V251" i="1"/>
  <c r="V240" i="1"/>
  <c r="V228" i="1"/>
  <c r="V217" i="1"/>
  <c r="V203" i="1"/>
  <c r="V193" i="1"/>
  <c r="V180" i="1"/>
  <c r="V168" i="1"/>
  <c r="V154" i="1"/>
  <c r="V346" i="1"/>
  <c r="V335" i="1"/>
  <c r="V323" i="1"/>
  <c r="V313" i="1"/>
  <c r="V300" i="1"/>
  <c r="V287" i="1"/>
  <c r="V275" i="1"/>
  <c r="V267" i="1"/>
  <c r="V252" i="1"/>
  <c r="V239" i="1"/>
  <c r="V225" i="1"/>
  <c r="V216" i="1"/>
  <c r="V207" i="1"/>
  <c r="V191" i="1"/>
  <c r="V178" i="1"/>
  <c r="V165" i="1"/>
  <c r="V159" i="1"/>
  <c r="V143" i="1"/>
  <c r="V132" i="1"/>
  <c r="V117" i="1"/>
  <c r="V112" i="1"/>
  <c r="V91" i="1"/>
  <c r="V81" i="1"/>
  <c r="V68" i="1"/>
  <c r="V58" i="1"/>
  <c r="V43" i="1"/>
  <c r="V34" i="1"/>
  <c r="V28" i="1"/>
  <c r="V14" i="1"/>
  <c r="T349" i="1"/>
  <c r="Y349" i="1" s="1"/>
  <c r="T331" i="1"/>
  <c r="Y331" i="1" s="1"/>
  <c r="T306" i="1"/>
  <c r="Y306" i="1" s="1"/>
  <c r="T304" i="1"/>
  <c r="Y304" i="1" s="1"/>
  <c r="T303" i="1"/>
  <c r="Y303" i="1" s="1"/>
  <c r="T317" i="1"/>
  <c r="Y317" i="1" s="1"/>
  <c r="T276" i="1"/>
  <c r="Y276" i="1" s="1"/>
  <c r="T259" i="1"/>
  <c r="Y259" i="1" s="1"/>
  <c r="T237" i="1"/>
  <c r="Y237" i="1" s="1"/>
  <c r="T205" i="1"/>
  <c r="Y205" i="1" s="1"/>
  <c r="T208" i="1"/>
  <c r="Y208" i="1" s="1"/>
  <c r="T229" i="1"/>
  <c r="Y229" i="1" s="1"/>
  <c r="T189" i="1"/>
  <c r="Y189" i="1" s="1"/>
  <c r="T168" i="1"/>
  <c r="Y168" i="1" s="1"/>
  <c r="T171" i="1"/>
  <c r="Y171" i="1" s="1"/>
  <c r="T173" i="1"/>
  <c r="Y173" i="1" s="1"/>
  <c r="T145" i="1"/>
  <c r="Y145" i="1" s="1"/>
  <c r="T159" i="1"/>
  <c r="Y159" i="1" s="1"/>
  <c r="T131" i="1"/>
  <c r="Y131" i="1" s="1"/>
  <c r="T118" i="1"/>
  <c r="Y118" i="1" s="1"/>
  <c r="T82" i="1"/>
  <c r="Y82" i="1" s="1"/>
  <c r="T104" i="1"/>
  <c r="Y104" i="1" s="1"/>
  <c r="T84" i="1"/>
  <c r="Y84" i="1" s="1"/>
  <c r="T70" i="1"/>
  <c r="Y70" i="1" s="1"/>
  <c r="T69" i="1"/>
  <c r="Y69" i="1" s="1"/>
  <c r="T60" i="1"/>
  <c r="Y60" i="1" s="1"/>
  <c r="T36" i="1"/>
  <c r="Y36" i="1" s="1"/>
  <c r="T46" i="1"/>
  <c r="Y46" i="1" s="1"/>
  <c r="T13" i="1"/>
  <c r="Y13" i="1" s="1"/>
  <c r="T72" i="1"/>
  <c r="Y72" i="1" s="1"/>
  <c r="T67" i="1"/>
  <c r="Y67" i="1" s="1"/>
  <c r="T30" i="1"/>
  <c r="Y30" i="1" s="1"/>
  <c r="T16" i="1"/>
  <c r="Y16" i="1" s="1"/>
  <c r="T7" i="1"/>
  <c r="Y7" i="1" s="1"/>
  <c r="T227" i="1"/>
  <c r="Y227" i="1" s="1"/>
  <c r="T231" i="1"/>
  <c r="Y231" i="1" s="1"/>
  <c r="T193" i="1"/>
  <c r="Y193" i="1" s="1"/>
  <c r="T169" i="1"/>
  <c r="Y169" i="1" s="1"/>
  <c r="T141" i="1"/>
  <c r="Y141" i="1" s="1"/>
  <c r="T180" i="1"/>
  <c r="Y180" i="1" s="1"/>
  <c r="T157" i="1"/>
  <c r="Y157" i="1" s="1"/>
  <c r="T129" i="1"/>
  <c r="Y129" i="1" s="1"/>
  <c r="T111" i="1"/>
  <c r="Y111" i="1" s="1"/>
  <c r="T122" i="1"/>
  <c r="Y122" i="1" s="1"/>
  <c r="T95" i="1"/>
  <c r="Y95" i="1" s="1"/>
  <c r="T66" i="1"/>
  <c r="Y66" i="1" s="1"/>
  <c r="T78" i="1"/>
  <c r="Y78" i="1" s="1"/>
  <c r="T47" i="1"/>
  <c r="Y47" i="1" s="1"/>
  <c r="T59" i="1"/>
  <c r="Y59" i="1" s="1"/>
  <c r="T44" i="1"/>
  <c r="Y44" i="1" s="1"/>
  <c r="T20" i="1"/>
  <c r="Y20" i="1" s="1"/>
  <c r="T4" i="1"/>
  <c r="Y4" i="1" s="1"/>
  <c r="T225" i="1"/>
  <c r="Y225" i="1" s="1"/>
  <c r="T222" i="1"/>
  <c r="Y222" i="1" s="1"/>
  <c r="T217" i="1"/>
  <c r="Y217" i="1" s="1"/>
  <c r="T187" i="1"/>
  <c r="Y187" i="1" s="1"/>
  <c r="T178" i="1"/>
  <c r="Y178" i="1" s="1"/>
  <c r="T154" i="1"/>
  <c r="Y154" i="1" s="1"/>
  <c r="T136" i="1"/>
  <c r="Y136" i="1" s="1"/>
  <c r="T147" i="1"/>
  <c r="Y147" i="1" s="1"/>
  <c r="T119" i="1"/>
  <c r="Y119" i="1" s="1"/>
  <c r="T96" i="1"/>
  <c r="Y96" i="1" s="1"/>
  <c r="T106" i="1"/>
  <c r="Y106" i="1" s="1"/>
  <c r="T115" i="1"/>
  <c r="Y115" i="1" s="1"/>
  <c r="T64" i="1"/>
  <c r="Y64" i="1" s="1"/>
  <c r="T85" i="1"/>
  <c r="Y85" i="1" s="1"/>
  <c r="T35" i="1"/>
  <c r="Y35" i="1" s="1"/>
  <c r="T40" i="1"/>
  <c r="Y40" i="1" s="1"/>
  <c r="T32" i="1"/>
  <c r="Y32" i="1" s="1"/>
  <c r="T27" i="1"/>
  <c r="Y27" i="1" s="1"/>
  <c r="T15" i="1"/>
  <c r="Y15" i="1" s="1"/>
  <c r="V146" i="1"/>
  <c r="V140" i="1"/>
  <c r="V127" i="1"/>
  <c r="V119" i="1"/>
  <c r="V100" i="1"/>
  <c r="V79" i="1"/>
  <c r="V85" i="1"/>
  <c r="V70" i="1"/>
  <c r="V50" i="1"/>
  <c r="V44" i="1"/>
  <c r="V24" i="1"/>
  <c r="V16" i="1"/>
  <c r="V8" i="1"/>
  <c r="T340" i="1"/>
  <c r="Y340" i="1" s="1"/>
  <c r="T335" i="1"/>
  <c r="Y335" i="1" s="1"/>
  <c r="T316" i="1"/>
  <c r="Y316" i="1" s="1"/>
  <c r="T300" i="1"/>
  <c r="Y300" i="1" s="1"/>
  <c r="T315" i="1"/>
  <c r="Y315" i="1" s="1"/>
  <c r="T293" i="1"/>
  <c r="Y293" i="1" s="1"/>
  <c r="T258" i="1"/>
  <c r="Y258" i="1" s="1"/>
  <c r="T242" i="1"/>
  <c r="Y242" i="1" s="1"/>
  <c r="T243" i="1"/>
  <c r="Y243" i="1" s="1"/>
  <c r="T218" i="1"/>
  <c r="Y218" i="1" s="1"/>
  <c r="T212" i="1"/>
  <c r="Y212" i="1" s="1"/>
  <c r="T202" i="1"/>
  <c r="Y202" i="1" s="1"/>
  <c r="T206" i="1"/>
  <c r="Y206" i="1" s="1"/>
  <c r="T181" i="1"/>
  <c r="Y181" i="1" s="1"/>
  <c r="T185" i="1"/>
  <c r="Y185" i="1" s="1"/>
  <c r="T177" i="1"/>
  <c r="Y177" i="1" s="1"/>
  <c r="T174" i="1"/>
  <c r="Y174" i="1" s="1"/>
  <c r="T152" i="1"/>
  <c r="Y152" i="1" s="1"/>
  <c r="T134" i="1"/>
  <c r="Y134" i="1" s="1"/>
  <c r="T153" i="1"/>
  <c r="Y153" i="1" s="1"/>
  <c r="T91" i="1"/>
  <c r="Y91" i="1" s="1"/>
  <c r="T97" i="1"/>
  <c r="Y97" i="1" s="1"/>
  <c r="T76" i="1"/>
  <c r="Y76" i="1" s="1"/>
  <c r="T77" i="1"/>
  <c r="Y77" i="1" s="1"/>
  <c r="T51" i="1"/>
  <c r="Y51" i="1" s="1"/>
  <c r="T37" i="1"/>
  <c r="Y37" i="1" s="1"/>
  <c r="T29" i="1"/>
  <c r="Y29" i="1" s="1"/>
  <c r="T21" i="1"/>
  <c r="Y21" i="1" s="1"/>
  <c r="T8" i="1"/>
  <c r="Y8" i="1" s="1"/>
  <c r="V2" i="1"/>
  <c r="V341" i="1"/>
  <c r="V329" i="1"/>
  <c r="V316" i="1"/>
  <c r="V305" i="1"/>
  <c r="V293" i="1"/>
  <c r="V282" i="1"/>
  <c r="V268" i="1"/>
  <c r="V255" i="1"/>
  <c r="V244" i="1"/>
  <c r="V233" i="1"/>
  <c r="V219" i="1"/>
  <c r="V209" i="1"/>
  <c r="V192" i="1"/>
  <c r="V185" i="1"/>
  <c r="V173" i="1"/>
  <c r="V162" i="1"/>
  <c r="V144" i="1"/>
  <c r="V138" i="1"/>
  <c r="V120" i="1"/>
  <c r="V116" i="1"/>
  <c r="V101" i="1"/>
  <c r="V80" i="1"/>
  <c r="V78" i="1"/>
  <c r="V61" i="1"/>
  <c r="V56" i="1"/>
  <c r="V45" i="1"/>
  <c r="V22" i="1"/>
  <c r="V18" i="1"/>
  <c r="V6" i="1"/>
  <c r="T345" i="1"/>
  <c r="Y345" i="1" s="1"/>
  <c r="T319" i="1"/>
  <c r="Y319" i="1" s="1"/>
  <c r="T305" i="1"/>
  <c r="Y305" i="1" s="1"/>
  <c r="T290" i="1"/>
  <c r="Y290" i="1" s="1"/>
  <c r="T275" i="1"/>
  <c r="Y275" i="1" s="1"/>
  <c r="T277" i="1"/>
  <c r="Y277" i="1" s="1"/>
  <c r="T251" i="1"/>
  <c r="Y251" i="1" s="1"/>
  <c r="T236" i="1"/>
  <c r="Y236" i="1" s="1"/>
  <c r="T253" i="1"/>
  <c r="Y253" i="1" s="1"/>
  <c r="T234" i="1"/>
  <c r="Y234" i="1" s="1"/>
  <c r="T223" i="1"/>
  <c r="Y223" i="1" s="1"/>
  <c r="T215" i="1"/>
  <c r="Y215" i="1" s="1"/>
  <c r="T214" i="1"/>
  <c r="Y214" i="1" s="1"/>
  <c r="T170" i="1"/>
  <c r="Y170" i="1" s="1"/>
  <c r="T160" i="1"/>
  <c r="Y160" i="1" s="1"/>
  <c r="T158" i="1"/>
  <c r="Y158" i="1" s="1"/>
  <c r="T156" i="1"/>
  <c r="Y156" i="1" s="1"/>
  <c r="T146" i="1"/>
  <c r="Y146" i="1" s="1"/>
  <c r="T132" i="1"/>
  <c r="Y132" i="1" s="1"/>
  <c r="T117" i="1"/>
  <c r="Y117" i="1" s="1"/>
  <c r="T114" i="1"/>
  <c r="Y114" i="1" s="1"/>
  <c r="T108" i="1"/>
  <c r="Y108" i="1" s="1"/>
  <c r="T55" i="1"/>
  <c r="Y55" i="1" s="1"/>
  <c r="T74" i="1"/>
  <c r="Y74" i="1" s="1"/>
  <c r="T38" i="1"/>
  <c r="Y38" i="1" s="1"/>
  <c r="T41" i="1"/>
  <c r="Y41" i="1" s="1"/>
  <c r="T26" i="1"/>
  <c r="Y26" i="1" s="1"/>
  <c r="T17" i="1"/>
  <c r="Y17" i="1" s="1"/>
  <c r="T6" i="1"/>
  <c r="Y6" i="1" s="1"/>
  <c r="V352" i="1"/>
  <c r="V338" i="1"/>
  <c r="V328" i="1"/>
  <c r="V318" i="1"/>
  <c r="V304" i="1"/>
  <c r="V292" i="1"/>
  <c r="V280" i="1"/>
  <c r="V270" i="1"/>
  <c r="V256" i="1"/>
  <c r="V248" i="1"/>
  <c r="V232" i="1"/>
  <c r="V221" i="1"/>
  <c r="V205" i="1"/>
  <c r="V199" i="1"/>
  <c r="V182" i="1"/>
  <c r="V172" i="1"/>
  <c r="V158" i="1"/>
  <c r="V150" i="1"/>
  <c r="V135" i="1"/>
  <c r="V126" i="1"/>
  <c r="V113" i="1"/>
  <c r="V104" i="1"/>
  <c r="V88" i="1"/>
  <c r="V77" i="1"/>
  <c r="V62" i="1"/>
  <c r="V57" i="1"/>
  <c r="V35" i="1"/>
  <c r="V29" i="1"/>
  <c r="V19" i="1"/>
  <c r="V9" i="1"/>
  <c r="T336" i="1"/>
  <c r="Y336" i="1" s="1"/>
  <c r="T321" i="1"/>
  <c r="Y321" i="1" s="1"/>
  <c r="T297" i="1"/>
  <c r="Y297" i="1" s="1"/>
  <c r="T323" i="1"/>
  <c r="Y323" i="1" s="1"/>
  <c r="T301" i="1"/>
  <c r="Y301" i="1" s="1"/>
  <c r="T299" i="1"/>
  <c r="Y299" i="1" s="1"/>
  <c r="T271" i="1"/>
  <c r="Y271" i="1" s="1"/>
  <c r="T247" i="1"/>
  <c r="Y247" i="1" s="1"/>
  <c r="T264" i="1"/>
  <c r="Y264" i="1" s="1"/>
  <c r="T240" i="1"/>
  <c r="Y240" i="1" s="1"/>
  <c r="T219" i="1"/>
  <c r="Y219" i="1" s="1"/>
  <c r="T197" i="1"/>
  <c r="Y197" i="1" s="1"/>
  <c r="T176" i="1"/>
  <c r="Y176" i="1" s="1"/>
  <c r="T200" i="1"/>
  <c r="Y200" i="1" s="1"/>
  <c r="T192" i="1"/>
  <c r="Y192" i="1" s="1"/>
  <c r="T137" i="1"/>
  <c r="Y137" i="1" s="1"/>
  <c r="T130" i="1"/>
  <c r="Y130" i="1" s="1"/>
  <c r="T150" i="1"/>
  <c r="Y150" i="1" s="1"/>
  <c r="T149" i="1"/>
  <c r="Y149" i="1" s="1"/>
  <c r="T102" i="1"/>
  <c r="Y102" i="1" s="1"/>
  <c r="T93" i="1"/>
  <c r="Y93" i="1" s="1"/>
  <c r="T83" i="1"/>
  <c r="Y83" i="1" s="1"/>
  <c r="T65" i="1"/>
  <c r="Y65" i="1" s="1"/>
  <c r="T52" i="1"/>
  <c r="Y52" i="1" s="1"/>
  <c r="T68" i="1"/>
  <c r="Y68" i="1" s="1"/>
  <c r="T39" i="1"/>
  <c r="Y39" i="1" s="1"/>
  <c r="T22" i="1"/>
  <c r="Y22" i="1" s="1"/>
  <c r="T19" i="1"/>
  <c r="Y19" i="1" s="1"/>
  <c r="T5" i="1"/>
  <c r="Y5" i="1" s="1"/>
  <c r="T61" i="1"/>
  <c r="Y61" i="1" s="1"/>
  <c r="T34" i="1"/>
  <c r="Y34" i="1" s="1"/>
  <c r="T23" i="1"/>
  <c r="Y23" i="1" s="1"/>
  <c r="T11" i="1"/>
  <c r="Y11" i="1" s="1"/>
  <c r="T10" i="1"/>
  <c r="Y10" i="1" s="1"/>
  <c r="T198" i="1"/>
  <c r="Y198" i="1" s="1"/>
  <c r="T209" i="1"/>
  <c r="Y209" i="1" s="1"/>
  <c r="T211" i="1"/>
  <c r="Y211" i="1" s="1"/>
  <c r="T188" i="1"/>
  <c r="Y188" i="1" s="1"/>
  <c r="T199" i="1"/>
  <c r="Y199" i="1" s="1"/>
  <c r="T175" i="1"/>
  <c r="Y175" i="1" s="1"/>
  <c r="T155" i="1"/>
  <c r="Y155" i="1" s="1"/>
  <c r="T182" i="1"/>
  <c r="Y182" i="1" s="1"/>
  <c r="T121" i="1"/>
  <c r="Y121" i="1" s="1"/>
  <c r="T113" i="1"/>
  <c r="Y113" i="1" s="1"/>
  <c r="T54" i="1"/>
  <c r="Y54" i="1" s="1"/>
  <c r="T105" i="1"/>
  <c r="Y105" i="1" s="1"/>
  <c r="T88" i="1"/>
  <c r="Y88" i="1" s="1"/>
  <c r="T58" i="1"/>
  <c r="Y58" i="1" s="1"/>
  <c r="T49" i="1"/>
  <c r="Y49" i="1" s="1"/>
  <c r="T53" i="1"/>
  <c r="Y53" i="1" s="1"/>
  <c r="T43" i="1"/>
  <c r="Y43" i="1" s="1"/>
  <c r="T28" i="1"/>
  <c r="Y28" i="1" s="1"/>
  <c r="T3" i="1"/>
  <c r="Y3" i="1" s="1"/>
  <c r="T224" i="1"/>
  <c r="Y224" i="1" s="1"/>
  <c r="T226" i="1"/>
  <c r="Y226" i="1" s="1"/>
  <c r="T203" i="1"/>
  <c r="Y203" i="1" s="1"/>
  <c r="T183" i="1"/>
  <c r="Y183" i="1" s="1"/>
  <c r="T179" i="1"/>
  <c r="Y179" i="1" s="1"/>
  <c r="T143" i="1"/>
  <c r="Y143" i="1" s="1"/>
  <c r="T140" i="1"/>
  <c r="Y140" i="1" s="1"/>
  <c r="T127" i="1"/>
  <c r="Y127" i="1" s="1"/>
  <c r="T124" i="1"/>
  <c r="Y124" i="1" s="1"/>
  <c r="T125" i="1"/>
  <c r="Y125" i="1" s="1"/>
  <c r="T100" i="1"/>
  <c r="Y100" i="1" s="1"/>
  <c r="T87" i="1"/>
  <c r="Y87" i="1" s="1"/>
  <c r="T81" i="1"/>
  <c r="Y81" i="1" s="1"/>
  <c r="T62" i="1"/>
  <c r="Y62" i="1" s="1"/>
  <c r="T50" i="1"/>
  <c r="Y50" i="1" s="1"/>
  <c r="T57" i="1"/>
  <c r="Y57" i="1" s="1"/>
  <c r="T31" i="1"/>
  <c r="Y31" i="1" s="1"/>
  <c r="T12" i="1"/>
  <c r="Y12" i="1" s="1"/>
  <c r="T2" i="1"/>
  <c r="Y2" i="1" s="1"/>
  <c r="V149" i="1"/>
  <c r="V131" i="1"/>
  <c r="V121" i="1"/>
  <c r="V109" i="1"/>
  <c r="V93" i="1"/>
  <c r="V82" i="1"/>
  <c r="V67" i="1"/>
  <c r="V52" i="1"/>
  <c r="V48" i="1"/>
  <c r="V31" i="1"/>
  <c r="V25" i="1"/>
  <c r="V13" i="1"/>
  <c r="T350" i="1"/>
  <c r="Y350" i="1" s="1"/>
  <c r="T342" i="1"/>
  <c r="Y342" i="1" s="1"/>
  <c r="T332" i="1"/>
  <c r="Y332" i="1" s="1"/>
  <c r="T318" i="1"/>
  <c r="Y318" i="1" s="1"/>
  <c r="T320" i="1"/>
  <c r="Y320" i="1" s="1"/>
  <c r="T291" i="1"/>
  <c r="Y291" i="1" s="1"/>
  <c r="T313" i="1"/>
  <c r="Y313" i="1" s="1"/>
  <c r="T233" i="1"/>
  <c r="Y233" i="1" s="1"/>
  <c r="T280" i="1"/>
  <c r="Y280" i="1" s="1"/>
  <c r="T250" i="1"/>
  <c r="Y250" i="1" s="1"/>
  <c r="T195" i="1"/>
  <c r="Y195" i="1" s="1"/>
  <c r="T221" i="1"/>
  <c r="Y221" i="1" s="1"/>
  <c r="T204" i="1"/>
  <c r="Y204" i="1" s="1"/>
  <c r="T194" i="1"/>
  <c r="Y194" i="1" s="1"/>
  <c r="T184" i="1"/>
  <c r="Y184" i="1" s="1"/>
  <c r="T167" i="1"/>
  <c r="Y167" i="1" s="1"/>
  <c r="T172" i="1"/>
  <c r="Y172" i="1" s="1"/>
  <c r="T128" i="1"/>
  <c r="Y128" i="1" s="1"/>
  <c r="T139" i="1"/>
  <c r="Y139" i="1" s="1"/>
  <c r="T107" i="1"/>
  <c r="Y107" i="1" s="1"/>
  <c r="T101" i="1"/>
  <c r="Y101" i="1" s="1"/>
  <c r="T86" i="1"/>
  <c r="Y86" i="1" s="1"/>
  <c r="T99" i="1"/>
  <c r="Y99" i="1" s="1"/>
  <c r="T89" i="1"/>
  <c r="Y89" i="1" s="1"/>
  <c r="T79" i="1"/>
  <c r="Y79" i="1" s="1"/>
  <c r="T48" i="1"/>
  <c r="Y48" i="1" s="1"/>
  <c r="T42" i="1"/>
  <c r="Y42" i="1" s="1"/>
  <c r="T33" i="1"/>
  <c r="Y33" i="1" s="1"/>
  <c r="T18" i="1"/>
  <c r="Y18" i="1" s="1"/>
  <c r="T9" i="1"/>
  <c r="Y9" i="1" s="1"/>
  <c r="BO3" i="1"/>
  <c r="BO10" i="1"/>
  <c r="BO9" i="1"/>
  <c r="BO8" i="1"/>
  <c r="BO7" i="1"/>
  <c r="BO6" i="1"/>
  <c r="BO5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2" i="3"/>
  <c r="AC2" i="1"/>
  <c r="AC6" i="1"/>
  <c r="AC8" i="1"/>
  <c r="AC9" i="1"/>
  <c r="AC5" i="1"/>
  <c r="AC10" i="1"/>
  <c r="AC15" i="1"/>
  <c r="AC12" i="1"/>
  <c r="AC7" i="1"/>
  <c r="AC19" i="1"/>
  <c r="AC14" i="1"/>
  <c r="AC18" i="1"/>
  <c r="AC13" i="1"/>
  <c r="AC4" i="1"/>
  <c r="AC20" i="1"/>
  <c r="AC16" i="1"/>
  <c r="AC23" i="1"/>
  <c r="AC11" i="1"/>
  <c r="AC21" i="1"/>
  <c r="AC17" i="1"/>
  <c r="AC28" i="1"/>
  <c r="AC27" i="1"/>
  <c r="AC25" i="1"/>
  <c r="AC26" i="1"/>
  <c r="AC30" i="1"/>
  <c r="AC29" i="1"/>
  <c r="AC33" i="1"/>
  <c r="AC46" i="1"/>
  <c r="AC32" i="1"/>
  <c r="AC36" i="1"/>
  <c r="AC24" i="1"/>
  <c r="AC34" i="1"/>
  <c r="AC45" i="1"/>
  <c r="AC22" i="1"/>
  <c r="AC51" i="1"/>
  <c r="AC41" i="1"/>
  <c r="AC39" i="1"/>
  <c r="AC40" i="1"/>
  <c r="AC44" i="1"/>
  <c r="AC35" i="1"/>
  <c r="AC42" i="1"/>
  <c r="AC31" i="1"/>
  <c r="AC49" i="1"/>
  <c r="AC38" i="1"/>
  <c r="AC48" i="1"/>
  <c r="AC63" i="1"/>
  <c r="AC43" i="1"/>
  <c r="AC57" i="1"/>
  <c r="AC65" i="1"/>
  <c r="AC64" i="1"/>
  <c r="AC53" i="1"/>
  <c r="AC58" i="1"/>
  <c r="AC72" i="1"/>
  <c r="AC50" i="1"/>
  <c r="AC59" i="1"/>
  <c r="AC54" i="1"/>
  <c r="AC56" i="1"/>
  <c r="AC55" i="1"/>
  <c r="AC52" i="1"/>
  <c r="AC60" i="1"/>
  <c r="AC37" i="1"/>
  <c r="AC70" i="1"/>
  <c r="AC62" i="1"/>
  <c r="AC61" i="1"/>
  <c r="AC71" i="1"/>
  <c r="AC85" i="1"/>
  <c r="AC74" i="1"/>
  <c r="AC69" i="1"/>
  <c r="AC84" i="1"/>
  <c r="AC78" i="1"/>
  <c r="AC47" i="1"/>
  <c r="AC94" i="1"/>
  <c r="AC68" i="1"/>
  <c r="AC76" i="1"/>
  <c r="AC92" i="1"/>
  <c r="AC86" i="1"/>
  <c r="AC67" i="1"/>
  <c r="AC66" i="1"/>
  <c r="AC82" i="1"/>
  <c r="AC77" i="1"/>
  <c r="AC89" i="1"/>
  <c r="AC95" i="1"/>
  <c r="AC73" i="1"/>
  <c r="AC80" i="1"/>
  <c r="AC75" i="1"/>
  <c r="AC90" i="1"/>
  <c r="AC81" i="1"/>
  <c r="AC87" i="1"/>
  <c r="AC98" i="1"/>
  <c r="AC83" i="1"/>
  <c r="AC88" i="1"/>
  <c r="AC112" i="1"/>
  <c r="AC103" i="1"/>
  <c r="AC102" i="1"/>
  <c r="AC79" i="1"/>
  <c r="AC101" i="1"/>
  <c r="AC104" i="1"/>
  <c r="AC91" i="1"/>
  <c r="AC100" i="1"/>
  <c r="AC96" i="1"/>
  <c r="AC93" i="1"/>
  <c r="AC114" i="1"/>
  <c r="AC107" i="1"/>
  <c r="AC116" i="1"/>
  <c r="AC111" i="1"/>
  <c r="AC108" i="1"/>
  <c r="AC113" i="1"/>
  <c r="AC109" i="1"/>
  <c r="AC118" i="1"/>
  <c r="AC99" i="1"/>
  <c r="AC110" i="1"/>
  <c r="AC115" i="1"/>
  <c r="AC119" i="1"/>
  <c r="AC117" i="1"/>
  <c r="AC130" i="1"/>
  <c r="AC97" i="1"/>
  <c r="AC123" i="1"/>
  <c r="AC124" i="1"/>
  <c r="AC105" i="1"/>
  <c r="AC106" i="1"/>
  <c r="AC128" i="1"/>
  <c r="AC132" i="1"/>
  <c r="AC133" i="1"/>
  <c r="AC126" i="1"/>
  <c r="AC127" i="1"/>
  <c r="AC136" i="1"/>
  <c r="AC134" i="1"/>
  <c r="AC121" i="1"/>
  <c r="AC131" i="1"/>
  <c r="AC122" i="1"/>
  <c r="AC145" i="1"/>
  <c r="AC137" i="1"/>
  <c r="AC129" i="1"/>
  <c r="AC142" i="1"/>
  <c r="AC138" i="1"/>
  <c r="AC140" i="1"/>
  <c r="AC144" i="1"/>
  <c r="AC141" i="1"/>
  <c r="AC120" i="1"/>
  <c r="AC125" i="1"/>
  <c r="AC151" i="1"/>
  <c r="AC161" i="1"/>
  <c r="AC135" i="1"/>
  <c r="AC150" i="1"/>
  <c r="AC171" i="1"/>
  <c r="AC147" i="1"/>
  <c r="AC163" i="1"/>
  <c r="AC167" i="1"/>
  <c r="AC154" i="1"/>
  <c r="AC166" i="1"/>
  <c r="AC146" i="1"/>
  <c r="AC148" i="1"/>
  <c r="AC153" i="1"/>
  <c r="AC156" i="1"/>
  <c r="AC158" i="1"/>
  <c r="AC165" i="1"/>
  <c r="AC157" i="1"/>
  <c r="AC160" i="1"/>
  <c r="AC143" i="1"/>
  <c r="AC139" i="1"/>
  <c r="AC164" i="1"/>
  <c r="AC152" i="1"/>
  <c r="AC168" i="1"/>
  <c r="AC172" i="1"/>
  <c r="AC155" i="1"/>
  <c r="AC162" i="1"/>
  <c r="AC169" i="1"/>
  <c r="AC159" i="1"/>
  <c r="AC179" i="1"/>
  <c r="AC149" i="1"/>
  <c r="AC176" i="1"/>
  <c r="AC181" i="1"/>
  <c r="AC186" i="1"/>
  <c r="AC170" i="1"/>
  <c r="AC195" i="1"/>
  <c r="AC177" i="1"/>
  <c r="AC175" i="1"/>
  <c r="AC201" i="1"/>
  <c r="AC178" i="1"/>
  <c r="AC189" i="1"/>
  <c r="AC190" i="1"/>
  <c r="AC180" i="1"/>
  <c r="AC174" i="1"/>
  <c r="AC198" i="1"/>
  <c r="AC184" i="1"/>
  <c r="AC197" i="1"/>
  <c r="AC191" i="1"/>
  <c r="AC206" i="1"/>
  <c r="AC183" i="1"/>
  <c r="AC205" i="1"/>
  <c r="AC207" i="1"/>
  <c r="AC188" i="1"/>
  <c r="AC173" i="1"/>
  <c r="AC185" i="1"/>
  <c r="AC199" i="1"/>
  <c r="AC204" i="1"/>
  <c r="AC187" i="1"/>
  <c r="AC202" i="1"/>
  <c r="AC212" i="1"/>
  <c r="AC196" i="1"/>
  <c r="AC210" i="1"/>
  <c r="AC208" i="1"/>
  <c r="AC213" i="1"/>
  <c r="AC193" i="1"/>
  <c r="AC200" i="1"/>
  <c r="AC214" i="1"/>
  <c r="AC192" i="1"/>
  <c r="AC194" i="1"/>
  <c r="AC216" i="1"/>
  <c r="AC220" i="1"/>
  <c r="AC225" i="1"/>
  <c r="AC182" i="1"/>
  <c r="AC218" i="1"/>
  <c r="AC209" i="1"/>
  <c r="AC233" i="1"/>
  <c r="AC227" i="1"/>
  <c r="AC235" i="1"/>
  <c r="AC217" i="1"/>
  <c r="AC224" i="1"/>
  <c r="AC203" i="1"/>
  <c r="AC243" i="1"/>
  <c r="AC219" i="1"/>
  <c r="AC232" i="1"/>
  <c r="AC215" i="1"/>
  <c r="AC223" i="1"/>
  <c r="AC244" i="1"/>
  <c r="AC229" i="1"/>
  <c r="AC242" i="1"/>
  <c r="AC237" i="1"/>
  <c r="AC247" i="1"/>
  <c r="AC230" i="1"/>
  <c r="AC222" i="1"/>
  <c r="AC211" i="1"/>
  <c r="AC240" i="1"/>
  <c r="AC234" i="1"/>
  <c r="AC249" i="1"/>
  <c r="AC231" i="1"/>
  <c r="AC252" i="1"/>
  <c r="AC254" i="1"/>
  <c r="AC228" i="1"/>
  <c r="AC236" i="1"/>
  <c r="AC226" i="1"/>
  <c r="AC245" i="1"/>
  <c r="AC250" i="1"/>
  <c r="AC251" i="1"/>
  <c r="AC246" i="1"/>
  <c r="AC238" i="1"/>
  <c r="AC248" i="1"/>
  <c r="AC241" i="1"/>
  <c r="AC255" i="1"/>
  <c r="AC270" i="1"/>
  <c r="AC260" i="1"/>
  <c r="AC258" i="1"/>
  <c r="AC239" i="1"/>
  <c r="AC277" i="1"/>
  <c r="AC274" i="1"/>
  <c r="AC268" i="1"/>
  <c r="AC271" i="1"/>
  <c r="AC263" i="1"/>
  <c r="AC221" i="1"/>
  <c r="AC275" i="1"/>
  <c r="AC272" i="1"/>
  <c r="AC285" i="1"/>
  <c r="AC257" i="1"/>
  <c r="AC273" i="1"/>
  <c r="AC278" i="1"/>
  <c r="AC266" i="1"/>
  <c r="AC261" i="1"/>
  <c r="AC283" i="1"/>
  <c r="AC256" i="1"/>
  <c r="AC253" i="1"/>
  <c r="AC259" i="1"/>
  <c r="AC262" i="1"/>
  <c r="AC279" i="1"/>
  <c r="AC282" i="1"/>
  <c r="AC286" i="1"/>
  <c r="AC264" i="1"/>
  <c r="AC287" i="1"/>
  <c r="AC269" i="1"/>
  <c r="AC276" i="1"/>
  <c r="AC281" i="1"/>
  <c r="AC289" i="1"/>
  <c r="AC267" i="1"/>
  <c r="AC298" i="1"/>
  <c r="AC280" i="1"/>
  <c r="AC284" i="1"/>
  <c r="AC296" i="1"/>
  <c r="AC291" i="1"/>
  <c r="AC265" i="1"/>
  <c r="AC293" i="1"/>
  <c r="AC290" i="1"/>
  <c r="AC297" i="1"/>
  <c r="AC294" i="1"/>
  <c r="AC288" i="1"/>
  <c r="AC306" i="1"/>
  <c r="AC292" i="1"/>
  <c r="AC304" i="1"/>
  <c r="AC300" i="1"/>
  <c r="AC303" i="1"/>
  <c r="AC305" i="1"/>
  <c r="AC307" i="1"/>
  <c r="AC318" i="1"/>
  <c r="AC308" i="1"/>
  <c r="AC312" i="1"/>
  <c r="AC301" i="1"/>
  <c r="AC319" i="1"/>
  <c r="AC314" i="1"/>
  <c r="AC295" i="1"/>
  <c r="AC310" i="1"/>
  <c r="AC302" i="1"/>
  <c r="AC315" i="1"/>
  <c r="AC309" i="1"/>
  <c r="AC317" i="1"/>
  <c r="AC316" i="1"/>
  <c r="AC311" i="1"/>
  <c r="AC299" i="1"/>
  <c r="AC321" i="1"/>
  <c r="AC313" i="1"/>
  <c r="AC330" i="1"/>
  <c r="AC327" i="1"/>
  <c r="AC323" i="1"/>
  <c r="AC324" i="1"/>
  <c r="AC320" i="1"/>
  <c r="AC326" i="1"/>
  <c r="AC322" i="1"/>
  <c r="AC329" i="1"/>
  <c r="AC328" i="1"/>
  <c r="AC325" i="1"/>
  <c r="AC331" i="1"/>
  <c r="AC334" i="1"/>
  <c r="AC333" i="1"/>
  <c r="AC332" i="1"/>
  <c r="AC335" i="1"/>
  <c r="AC336" i="1"/>
  <c r="AC338" i="1"/>
  <c r="AC340" i="1"/>
  <c r="AC339" i="1"/>
  <c r="AC341" i="1"/>
  <c r="AC337" i="1"/>
  <c r="AC343" i="1"/>
  <c r="AC345" i="1"/>
  <c r="AC346" i="1"/>
  <c r="AC342" i="1"/>
  <c r="AC347" i="1"/>
  <c r="AC344" i="1"/>
  <c r="AC348" i="1"/>
  <c r="AC349" i="1"/>
  <c r="AC351" i="1"/>
  <c r="AC350" i="1"/>
  <c r="AC352" i="1"/>
  <c r="BP3" i="1" l="1"/>
  <c r="BQ4" i="1" s="1"/>
  <c r="BR4" i="1" s="1"/>
  <c r="AC3" i="1"/>
  <c r="AD3" i="1" s="1"/>
  <c r="AI3" i="1" s="1"/>
  <c r="AO265" i="1"/>
  <c r="AS265" i="1" s="1"/>
  <c r="AW265" i="1" s="1"/>
  <c r="AO236" i="1"/>
  <c r="AS236" i="1" s="1"/>
  <c r="AW236" i="1" s="1"/>
  <c r="AO61" i="1"/>
  <c r="AS61" i="1" s="1"/>
  <c r="AW61" i="1" s="1"/>
  <c r="AO351" i="1"/>
  <c r="AS351" i="1" s="1"/>
  <c r="AW351" i="1" s="1"/>
  <c r="AO343" i="1"/>
  <c r="AS343" i="1" s="1"/>
  <c r="AW343" i="1" s="1"/>
  <c r="AO136" i="1"/>
  <c r="AS136" i="1" s="1"/>
  <c r="AW136" i="1" s="1"/>
  <c r="AO342" i="1"/>
  <c r="AS342" i="1" s="1"/>
  <c r="AW342" i="1" s="1"/>
  <c r="AO321" i="1"/>
  <c r="AS321" i="1" s="1"/>
  <c r="AW321" i="1" s="1"/>
  <c r="AO209" i="1"/>
  <c r="AS209" i="1" s="1"/>
  <c r="AW209" i="1" s="1"/>
  <c r="AO27" i="1"/>
  <c r="AS27" i="1" s="1"/>
  <c r="AW27" i="1" s="1"/>
  <c r="AO48" i="1"/>
  <c r="AS48" i="1" s="1"/>
  <c r="AW48" i="1" s="1"/>
  <c r="AO37" i="1"/>
  <c r="AS37" i="1" s="1"/>
  <c r="AW37" i="1" s="1"/>
  <c r="AO335" i="1"/>
  <c r="AS335" i="1" s="1"/>
  <c r="AW335" i="1" s="1"/>
  <c r="AO268" i="1"/>
  <c r="AS268" i="1" s="1"/>
  <c r="AW268" i="1" s="1"/>
  <c r="AO249" i="1"/>
  <c r="AS249" i="1" s="1"/>
  <c r="AW249" i="1" s="1"/>
  <c r="AO20" i="1"/>
  <c r="AS20" i="1" s="1"/>
  <c r="AW20" i="1" s="1"/>
  <c r="AO187" i="1"/>
  <c r="AS187" i="1" s="1"/>
  <c r="AW187" i="1" s="1"/>
  <c r="AO185" i="1"/>
  <c r="AS185" i="1" s="1"/>
  <c r="AW185" i="1" s="1"/>
  <c r="AO44" i="1"/>
  <c r="AS44" i="1" s="1"/>
  <c r="AW44" i="1" s="1"/>
  <c r="AO84" i="1"/>
  <c r="AS84" i="1" s="1"/>
  <c r="AW84" i="1" s="1"/>
  <c r="AO313" i="1"/>
  <c r="AS313" i="1" s="1"/>
  <c r="AW313" i="1" s="1"/>
  <c r="AO300" i="1"/>
  <c r="AS300" i="1" s="1"/>
  <c r="AW300" i="1" s="1"/>
  <c r="AO56" i="1"/>
  <c r="AS56" i="1" s="1"/>
  <c r="AW56" i="1" s="1"/>
  <c r="AO73" i="1"/>
  <c r="AS73" i="1" s="1"/>
  <c r="AW73" i="1" s="1"/>
  <c r="AO242" i="1"/>
  <c r="AS242" i="1" s="1"/>
  <c r="AW242" i="1" s="1"/>
  <c r="AO234" i="1"/>
  <c r="AS234" i="1" s="1"/>
  <c r="AW234" i="1" s="1"/>
  <c r="AO149" i="1"/>
  <c r="AS149" i="1" s="1"/>
  <c r="AW149" i="1" s="1"/>
  <c r="AO233" i="1"/>
  <c r="AS233" i="1" s="1"/>
  <c r="AW233" i="1" s="1"/>
  <c r="AO338" i="1"/>
  <c r="AS338" i="1" s="1"/>
  <c r="AW338" i="1" s="1"/>
  <c r="AO114" i="1"/>
  <c r="AS114" i="1" s="1"/>
  <c r="AW114" i="1" s="1"/>
  <c r="AO64" i="1"/>
  <c r="AS64" i="1" s="1"/>
  <c r="AW64" i="1" s="1"/>
  <c r="AO31" i="1"/>
  <c r="AS31" i="1" s="1"/>
  <c r="AW31" i="1" s="1"/>
  <c r="AO78" i="1"/>
  <c r="AS78" i="1" s="1"/>
  <c r="AW78" i="1" s="1"/>
  <c r="AO332" i="1"/>
  <c r="AS332" i="1" s="1"/>
  <c r="AW332" i="1" s="1"/>
  <c r="AO256" i="1"/>
  <c r="AS256" i="1" s="1"/>
  <c r="AW256" i="1" s="1"/>
  <c r="AO180" i="1"/>
  <c r="AS180" i="1" s="1"/>
  <c r="AW180" i="1" s="1"/>
  <c r="AO319" i="1"/>
  <c r="AS319" i="1" s="1"/>
  <c r="AW319" i="1" s="1"/>
  <c r="AO205" i="1"/>
  <c r="AS205" i="1" s="1"/>
  <c r="AW205" i="1" s="1"/>
  <c r="AO248" i="1"/>
  <c r="AS248" i="1" s="1"/>
  <c r="AW248" i="1" s="1"/>
  <c r="AO142" i="1"/>
  <c r="AS142" i="1" s="1"/>
  <c r="AW142" i="1" s="1"/>
  <c r="AO206" i="1"/>
  <c r="AS206" i="1" s="1"/>
  <c r="AW206" i="1" s="1"/>
  <c r="AO297" i="1"/>
  <c r="AS297" i="1" s="1"/>
  <c r="AW297" i="1" s="1"/>
  <c r="AO169" i="1"/>
  <c r="AS169" i="1" s="1"/>
  <c r="AW169" i="1" s="1"/>
  <c r="AO280" i="1"/>
  <c r="AS280" i="1" s="1"/>
  <c r="AW280" i="1" s="1"/>
  <c r="AO325" i="1"/>
  <c r="AS325" i="1" s="1"/>
  <c r="AW325" i="1" s="1"/>
  <c r="AO308" i="1"/>
  <c r="AS308" i="1" s="1"/>
  <c r="AW308" i="1" s="1"/>
  <c r="AO346" i="1"/>
  <c r="AS346" i="1" s="1"/>
  <c r="AW346" i="1" s="1"/>
  <c r="AO10" i="1"/>
  <c r="AS10" i="1" s="1"/>
  <c r="AW10" i="1" s="1"/>
  <c r="AO28" i="1"/>
  <c r="AS28" i="1" s="1"/>
  <c r="AW28" i="1" s="1"/>
  <c r="AO294" i="1"/>
  <c r="AS294" i="1" s="1"/>
  <c r="AW294" i="1" s="1"/>
  <c r="AO197" i="1"/>
  <c r="AS197" i="1" s="1"/>
  <c r="AW197" i="1" s="1"/>
  <c r="AO202" i="1"/>
  <c r="AS202" i="1" s="1"/>
  <c r="AW202" i="1" s="1"/>
  <c r="AO153" i="1"/>
  <c r="AS153" i="1" s="1"/>
  <c r="AW153" i="1" s="1"/>
  <c r="AO125" i="1"/>
  <c r="AS125" i="1" s="1"/>
  <c r="AW125" i="1" s="1"/>
  <c r="AO219" i="1"/>
  <c r="AS219" i="1" s="1"/>
  <c r="AW219" i="1" s="1"/>
  <c r="AO238" i="1"/>
  <c r="AS238" i="1" s="1"/>
  <c r="AW238" i="1" s="1"/>
  <c r="AO192" i="1"/>
  <c r="AS192" i="1" s="1"/>
  <c r="AW192" i="1" s="1"/>
  <c r="AO348" i="1"/>
  <c r="AS348" i="1" s="1"/>
  <c r="AW348" i="1" s="1"/>
  <c r="AO262" i="1"/>
  <c r="AS262" i="1" s="1"/>
  <c r="AW262" i="1" s="1"/>
  <c r="AO30" i="1"/>
  <c r="AS30" i="1" s="1"/>
  <c r="AW30" i="1" s="1"/>
  <c r="AO310" i="1"/>
  <c r="AS310" i="1" s="1"/>
  <c r="AW310" i="1" s="1"/>
  <c r="AO53" i="1"/>
  <c r="AS53" i="1" s="1"/>
  <c r="AW53" i="1" s="1"/>
  <c r="AO173" i="1"/>
  <c r="AS173" i="1" s="1"/>
  <c r="AW173" i="1" s="1"/>
  <c r="AO232" i="1"/>
  <c r="AS232" i="1" s="1"/>
  <c r="AW232" i="1" s="1"/>
  <c r="AO352" i="1"/>
  <c r="AS352" i="1" s="1"/>
  <c r="AW352" i="1" s="1"/>
  <c r="AO226" i="1"/>
  <c r="AS226" i="1" s="1"/>
  <c r="AW226" i="1" s="1"/>
  <c r="AO80" i="1"/>
  <c r="AS80" i="1" s="1"/>
  <c r="AW80" i="1" s="1"/>
  <c r="AO316" i="1"/>
  <c r="AS316" i="1" s="1"/>
  <c r="AW316" i="1" s="1"/>
  <c r="AO148" i="1"/>
  <c r="AS148" i="1" s="1"/>
  <c r="AW148" i="1" s="1"/>
  <c r="AO263" i="1"/>
  <c r="AS263" i="1" s="1"/>
  <c r="AW263" i="1" s="1"/>
  <c r="AO3" i="1"/>
  <c r="AS3" i="1" s="1"/>
  <c r="AW3" i="1" s="1"/>
  <c r="AO189" i="1"/>
  <c r="AS189" i="1" s="1"/>
  <c r="AW189" i="1" s="1"/>
  <c r="AO304" i="1"/>
  <c r="AS304" i="1" s="1"/>
  <c r="AW304" i="1" s="1"/>
  <c r="AO95" i="1"/>
  <c r="AS95" i="1" s="1"/>
  <c r="AW95" i="1" s="1"/>
  <c r="AO235" i="1"/>
  <c r="AS235" i="1" s="1"/>
  <c r="AW235" i="1" s="1"/>
  <c r="AO283" i="1"/>
  <c r="AS283" i="1" s="1"/>
  <c r="AW283" i="1" s="1"/>
  <c r="AO140" i="1"/>
  <c r="AS140" i="1" s="1"/>
  <c r="AW140" i="1" s="1"/>
  <c r="AO129" i="1"/>
  <c r="AS129" i="1" s="1"/>
  <c r="AW129" i="1" s="1"/>
  <c r="AO246" i="1"/>
  <c r="AS246" i="1" s="1"/>
  <c r="AW246" i="1" s="1"/>
  <c r="AO182" i="1"/>
  <c r="AS182" i="1" s="1"/>
  <c r="AW182" i="1" s="1"/>
  <c r="AO228" i="1"/>
  <c r="AS228" i="1" s="1"/>
  <c r="AW228" i="1" s="1"/>
  <c r="AO287" i="1"/>
  <c r="AS287" i="1" s="1"/>
  <c r="AW287" i="1" s="1"/>
  <c r="AO218" i="1"/>
  <c r="AS218" i="1" s="1"/>
  <c r="AW218" i="1" s="1"/>
  <c r="AO16" i="1"/>
  <c r="AS16" i="1" s="1"/>
  <c r="AW16" i="1" s="1"/>
  <c r="AO345" i="1"/>
  <c r="AS345" i="1" s="1"/>
  <c r="AW345" i="1" s="1"/>
  <c r="AO250" i="1"/>
  <c r="AS250" i="1" s="1"/>
  <c r="AW250" i="1" s="1"/>
  <c r="AO112" i="1"/>
  <c r="AS112" i="1" s="1"/>
  <c r="AW112" i="1" s="1"/>
  <c r="AO40" i="1"/>
  <c r="AS40" i="1" s="1"/>
  <c r="AW40" i="1" s="1"/>
  <c r="AO282" i="1"/>
  <c r="AS282" i="1" s="1"/>
  <c r="AW282" i="1" s="1"/>
  <c r="AO172" i="1"/>
  <c r="AS172" i="1" s="1"/>
  <c r="AW172" i="1" s="1"/>
  <c r="AO65" i="1"/>
  <c r="AS65" i="1" s="1"/>
  <c r="AW65" i="1" s="1"/>
  <c r="AO92" i="1"/>
  <c r="AS92" i="1" s="1"/>
  <c r="AW92" i="1" s="1"/>
  <c r="AO259" i="1"/>
  <c r="AS259" i="1" s="1"/>
  <c r="AW259" i="1" s="1"/>
  <c r="AO198" i="1"/>
  <c r="AS198" i="1" s="1"/>
  <c r="AW198" i="1" s="1"/>
  <c r="AO203" i="1"/>
  <c r="AS203" i="1" s="1"/>
  <c r="AW203" i="1" s="1"/>
  <c r="AO54" i="1"/>
  <c r="AS54" i="1" s="1"/>
  <c r="AW54" i="1" s="1"/>
  <c r="AO69" i="1"/>
  <c r="AS69" i="1" s="1"/>
  <c r="AW69" i="1" s="1"/>
  <c r="AO156" i="1"/>
  <c r="AS156" i="1" s="1"/>
  <c r="AW156" i="1" s="1"/>
  <c r="AO94" i="1"/>
  <c r="AS94" i="1" s="1"/>
  <c r="AW94" i="1" s="1"/>
  <c r="AO117" i="1"/>
  <c r="AS117" i="1" s="1"/>
  <c r="AW117" i="1" s="1"/>
  <c r="AO8" i="1"/>
  <c r="AS8" i="1" s="1"/>
  <c r="AW8" i="1" s="1"/>
  <c r="AO298" i="1"/>
  <c r="AS298" i="1" s="1"/>
  <c r="AW298" i="1" s="1"/>
  <c r="AO109" i="1"/>
  <c r="AS109" i="1" s="1"/>
  <c r="AW109" i="1" s="1"/>
  <c r="AO273" i="1"/>
  <c r="AS273" i="1" s="1"/>
  <c r="AW273" i="1" s="1"/>
  <c r="AO257" i="1"/>
  <c r="AS257" i="1" s="1"/>
  <c r="AW257" i="1" s="1"/>
  <c r="AO201" i="1"/>
  <c r="AS201" i="1" s="1"/>
  <c r="AW201" i="1" s="1"/>
  <c r="AO159" i="1"/>
  <c r="AS159" i="1" s="1"/>
  <c r="AW159" i="1" s="1"/>
  <c r="AO176" i="1"/>
  <c r="AS176" i="1" s="1"/>
  <c r="AW176" i="1" s="1"/>
  <c r="AO267" i="1"/>
  <c r="AS267" i="1" s="1"/>
  <c r="AW267" i="1" s="1"/>
  <c r="AO158" i="1"/>
  <c r="AS158" i="1" s="1"/>
  <c r="AW158" i="1" s="1"/>
  <c r="AO270" i="1"/>
  <c r="AS270" i="1" s="1"/>
  <c r="AW270" i="1" s="1"/>
  <c r="AO19" i="1"/>
  <c r="AS19" i="1" s="1"/>
  <c r="AW19" i="1" s="1"/>
  <c r="AO326" i="1"/>
  <c r="AS326" i="1" s="1"/>
  <c r="AW326" i="1" s="1"/>
  <c r="AO337" i="1"/>
  <c r="AS337" i="1" s="1"/>
  <c r="AW337" i="1" s="1"/>
  <c r="AO132" i="1"/>
  <c r="AS132" i="1" s="1"/>
  <c r="AW132" i="1" s="1"/>
  <c r="AO223" i="1"/>
  <c r="AS223" i="1" s="1"/>
  <c r="AW223" i="1" s="1"/>
  <c r="AO91" i="1"/>
  <c r="AS91" i="1" s="1"/>
  <c r="AW91" i="1" s="1"/>
  <c r="AO217" i="1"/>
  <c r="AS217" i="1" s="1"/>
  <c r="AW217" i="1" s="1"/>
  <c r="AO155" i="1"/>
  <c r="AS155" i="1" s="1"/>
  <c r="AW155" i="1" s="1"/>
  <c r="AO336" i="1"/>
  <c r="AS336" i="1" s="1"/>
  <c r="AW336" i="1" s="1"/>
  <c r="AO81" i="1"/>
  <c r="AS81" i="1" s="1"/>
  <c r="AW81" i="1" s="1"/>
  <c r="AO128" i="1"/>
  <c r="AS128" i="1" s="1"/>
  <c r="AW128" i="1" s="1"/>
  <c r="AO133" i="1"/>
  <c r="AS133" i="1" s="1"/>
  <c r="AW133" i="1" s="1"/>
  <c r="AO97" i="1"/>
  <c r="AS97" i="1" s="1"/>
  <c r="AW97" i="1" s="1"/>
  <c r="AO93" i="1"/>
  <c r="AS93" i="1" s="1"/>
  <c r="AW93" i="1" s="1"/>
  <c r="AO295" i="1"/>
  <c r="AS295" i="1" s="1"/>
  <c r="AW295" i="1" s="1"/>
  <c r="AO340" i="1"/>
  <c r="AS340" i="1" s="1"/>
  <c r="AW340" i="1" s="1"/>
  <c r="AO327" i="1"/>
  <c r="AS327" i="1" s="1"/>
  <c r="AW327" i="1" s="1"/>
  <c r="AO130" i="1"/>
  <c r="AS130" i="1" s="1"/>
  <c r="AW130" i="1" s="1"/>
  <c r="AO220" i="1"/>
  <c r="AS220" i="1" s="1"/>
  <c r="AW220" i="1" s="1"/>
  <c r="AO7" i="1"/>
  <c r="AS7" i="1" s="1"/>
  <c r="AW7" i="1" s="1"/>
  <c r="AO39" i="1"/>
  <c r="AS39" i="1" s="1"/>
  <c r="AW39" i="1" s="1"/>
  <c r="AO323" i="1"/>
  <c r="AS323" i="1" s="1"/>
  <c r="AW323" i="1" s="1"/>
  <c r="AO222" i="1"/>
  <c r="AS222" i="1" s="1"/>
  <c r="AW222" i="1" s="1"/>
  <c r="AO17" i="1"/>
  <c r="AS17" i="1" s="1"/>
  <c r="AW17" i="1" s="1"/>
  <c r="AO143" i="1"/>
  <c r="AS143" i="1" s="1"/>
  <c r="AW143" i="1" s="1"/>
  <c r="AO299" i="1"/>
  <c r="AS299" i="1" s="1"/>
  <c r="AW299" i="1" s="1"/>
  <c r="AO207" i="1"/>
  <c r="AS207" i="1" s="1"/>
  <c r="AW207" i="1" s="1"/>
  <c r="AO240" i="1"/>
  <c r="AS240" i="1" s="1"/>
  <c r="AW240" i="1" s="1"/>
  <c r="AO171" i="1"/>
  <c r="AS171" i="1" s="1"/>
  <c r="AW171" i="1" s="1"/>
  <c r="AO141" i="1"/>
  <c r="AS141" i="1" s="1"/>
  <c r="AW141" i="1" s="1"/>
  <c r="AO303" i="1"/>
  <c r="AS303" i="1" s="1"/>
  <c r="AW303" i="1" s="1"/>
  <c r="AO260" i="1"/>
  <c r="AS260" i="1" s="1"/>
  <c r="AW260" i="1" s="1"/>
  <c r="AO200" i="1"/>
  <c r="AS200" i="1" s="1"/>
  <c r="AW200" i="1" s="1"/>
  <c r="AO341" i="1"/>
  <c r="AS341" i="1" s="1"/>
  <c r="AW341" i="1" s="1"/>
  <c r="AO63" i="1"/>
  <c r="AS63" i="1" s="1"/>
  <c r="AW63" i="1" s="1"/>
  <c r="AO216" i="1"/>
  <c r="AS216" i="1" s="1"/>
  <c r="AW216" i="1" s="1"/>
  <c r="AO138" i="1"/>
  <c r="AS138" i="1" s="1"/>
  <c r="AW138" i="1" s="1"/>
  <c r="AO32" i="1"/>
  <c r="AS32" i="1" s="1"/>
  <c r="AW32" i="1" s="1"/>
  <c r="AO57" i="1"/>
  <c r="AS57" i="1" s="1"/>
  <c r="AW57" i="1" s="1"/>
  <c r="AO225" i="1"/>
  <c r="AS225" i="1" s="1"/>
  <c r="AW225" i="1" s="1"/>
  <c r="AO306" i="1"/>
  <c r="AS306" i="1" s="1"/>
  <c r="AW306" i="1" s="1"/>
  <c r="AO79" i="1"/>
  <c r="AS79" i="1" s="1"/>
  <c r="AW79" i="1" s="1"/>
  <c r="AO330" i="1"/>
  <c r="AS330" i="1" s="1"/>
  <c r="AW330" i="1" s="1"/>
  <c r="AO230" i="1"/>
  <c r="AS230" i="1" s="1"/>
  <c r="AW230" i="1" s="1"/>
  <c r="AO314" i="1"/>
  <c r="AS314" i="1" s="1"/>
  <c r="AW314" i="1" s="1"/>
  <c r="AO38" i="1"/>
  <c r="AS38" i="1" s="1"/>
  <c r="AW38" i="1" s="1"/>
  <c r="AO111" i="1"/>
  <c r="AS111" i="1" s="1"/>
  <c r="AW111" i="1" s="1"/>
  <c r="AO41" i="1"/>
  <c r="AS41" i="1" s="1"/>
  <c r="AW41" i="1" s="1"/>
  <c r="AO350" i="1"/>
  <c r="AS350" i="1" s="1"/>
  <c r="AW350" i="1" s="1"/>
  <c r="AO215" i="1"/>
  <c r="AS215" i="1" s="1"/>
  <c r="AW215" i="1" s="1"/>
  <c r="AO291" i="1"/>
  <c r="AS291" i="1" s="1"/>
  <c r="AW291" i="1" s="1"/>
  <c r="AO137" i="1"/>
  <c r="AS137" i="1" s="1"/>
  <c r="AW137" i="1" s="1"/>
  <c r="AO151" i="1"/>
  <c r="AS151" i="1" s="1"/>
  <c r="AW151" i="1" s="1"/>
  <c r="AO25" i="1"/>
  <c r="AS25" i="1" s="1"/>
  <c r="AW25" i="1" s="1"/>
  <c r="AO194" i="1"/>
  <c r="AS194" i="1" s="1"/>
  <c r="AW194" i="1" s="1"/>
  <c r="AO15" i="1"/>
  <c r="AS15" i="1" s="1"/>
  <c r="AW15" i="1" s="1"/>
  <c r="AO6" i="1"/>
  <c r="AS6" i="1" s="1"/>
  <c r="AW6" i="1" s="1"/>
  <c r="AO60" i="1"/>
  <c r="AS60" i="1" s="1"/>
  <c r="AW60" i="1" s="1"/>
  <c r="AO204" i="1"/>
  <c r="AS204" i="1" s="1"/>
  <c r="AW204" i="1" s="1"/>
  <c r="AO96" i="1"/>
  <c r="AS96" i="1" s="1"/>
  <c r="AW96" i="1" s="1"/>
  <c r="AO106" i="1"/>
  <c r="AS106" i="1" s="1"/>
  <c r="AW106" i="1" s="1"/>
  <c r="AO62" i="1"/>
  <c r="AS62" i="1" s="1"/>
  <c r="AW62" i="1" s="1"/>
  <c r="AO349" i="1"/>
  <c r="AS349" i="1" s="1"/>
  <c r="AW349" i="1" s="1"/>
  <c r="AO42" i="1"/>
  <c r="AS42" i="1" s="1"/>
  <c r="AW42" i="1" s="1"/>
  <c r="AO107" i="1"/>
  <c r="AS107" i="1" s="1"/>
  <c r="AW107" i="1" s="1"/>
  <c r="AO184" i="1"/>
  <c r="AS184" i="1" s="1"/>
  <c r="AW184" i="1" s="1"/>
  <c r="AO89" i="1"/>
  <c r="AS89" i="1" s="1"/>
  <c r="AW89" i="1" s="1"/>
  <c r="AO266" i="1"/>
  <c r="AS266" i="1" s="1"/>
  <c r="AW266" i="1" s="1"/>
  <c r="AO292" i="1"/>
  <c r="AS292" i="1" s="1"/>
  <c r="AW292" i="1" s="1"/>
  <c r="AO328" i="1"/>
  <c r="AS328" i="1" s="1"/>
  <c r="AW328" i="1" s="1"/>
  <c r="AO261" i="1"/>
  <c r="AS261" i="1" s="1"/>
  <c r="AW261" i="1" s="1"/>
  <c r="AO72" i="1"/>
  <c r="AS72" i="1" s="1"/>
  <c r="AW72" i="1" s="1"/>
  <c r="AO195" i="1"/>
  <c r="AS195" i="1" s="1"/>
  <c r="AW195" i="1" s="1"/>
  <c r="AO68" i="1"/>
  <c r="AS68" i="1" s="1"/>
  <c r="AW68" i="1" s="1"/>
  <c r="AO281" i="1"/>
  <c r="AS281" i="1" s="1"/>
  <c r="AW281" i="1" s="1"/>
  <c r="AO33" i="1"/>
  <c r="AS33" i="1" s="1"/>
  <c r="AW33" i="1" s="1"/>
  <c r="AO252" i="1"/>
  <c r="AS252" i="1" s="1"/>
  <c r="AW252" i="1" s="1"/>
  <c r="AO122" i="1"/>
  <c r="AS122" i="1" s="1"/>
  <c r="AW122" i="1" s="1"/>
  <c r="AO51" i="1"/>
  <c r="AS51" i="1" s="1"/>
  <c r="AW51" i="1" s="1"/>
  <c r="AO289" i="1"/>
  <c r="AS289" i="1" s="1"/>
  <c r="AW289" i="1" s="1"/>
  <c r="AO214" i="1"/>
  <c r="AS214" i="1" s="1"/>
  <c r="AW214" i="1" s="1"/>
  <c r="AO188" i="1"/>
  <c r="AS188" i="1" s="1"/>
  <c r="AW188" i="1" s="1"/>
  <c r="AO237" i="1"/>
  <c r="AS237" i="1" s="1"/>
  <c r="AW237" i="1" s="1"/>
  <c r="AO324" i="1"/>
  <c r="AS324" i="1" s="1"/>
  <c r="AW324" i="1" s="1"/>
  <c r="AO4" i="1"/>
  <c r="AS4" i="1" s="1"/>
  <c r="AW4" i="1" s="1"/>
  <c r="AO320" i="1"/>
  <c r="AS320" i="1" s="1"/>
  <c r="AW320" i="1" s="1"/>
  <c r="AO322" i="1"/>
  <c r="AS322" i="1" s="1"/>
  <c r="AW322" i="1" s="1"/>
  <c r="AO67" i="1"/>
  <c r="AS67" i="1" s="1"/>
  <c r="AW67" i="1" s="1"/>
  <c r="AO245" i="1"/>
  <c r="AS245" i="1" s="1"/>
  <c r="AW245" i="1" s="1"/>
  <c r="AO167" i="1"/>
  <c r="AS167" i="1" s="1"/>
  <c r="AW167" i="1" s="1"/>
  <c r="AO276" i="1"/>
  <c r="AS276" i="1" s="1"/>
  <c r="AW276" i="1" s="1"/>
  <c r="AO170" i="1"/>
  <c r="AS170" i="1" s="1"/>
  <c r="AW170" i="1" s="1"/>
  <c r="AO104" i="1"/>
  <c r="AS104" i="1" s="1"/>
  <c r="AW104" i="1" s="1"/>
  <c r="AO333" i="1"/>
  <c r="AS333" i="1" s="1"/>
  <c r="AW333" i="1" s="1"/>
  <c r="AO101" i="1"/>
  <c r="AS101" i="1" s="1"/>
  <c r="AW101" i="1" s="1"/>
  <c r="AO269" i="1"/>
  <c r="AS269" i="1" s="1"/>
  <c r="AW269" i="1" s="1"/>
  <c r="AO121" i="1"/>
  <c r="AS121" i="1" s="1"/>
  <c r="AW121" i="1" s="1"/>
  <c r="AO86" i="1"/>
  <c r="AS86" i="1" s="1"/>
  <c r="AW86" i="1" s="1"/>
  <c r="AO99" i="1"/>
  <c r="AS99" i="1" s="1"/>
  <c r="AW99" i="1" s="1"/>
  <c r="AO347" i="1"/>
  <c r="AS347" i="1" s="1"/>
  <c r="AW347" i="1" s="1"/>
  <c r="AO43" i="1"/>
  <c r="AS43" i="1" s="1"/>
  <c r="AW43" i="1" s="1"/>
  <c r="AO164" i="1"/>
  <c r="AS164" i="1" s="1"/>
  <c r="AW164" i="1" s="1"/>
  <c r="AO211" i="1"/>
  <c r="AS211" i="1" s="1"/>
  <c r="AW211" i="1" s="1"/>
  <c r="AO18" i="1"/>
  <c r="AS18" i="1" s="1"/>
  <c r="AW18" i="1" s="1"/>
  <c r="AO47" i="1"/>
  <c r="AS47" i="1" s="1"/>
  <c r="AW47" i="1" s="1"/>
  <c r="AO35" i="1"/>
  <c r="AS35" i="1" s="1"/>
  <c r="AW35" i="1" s="1"/>
  <c r="AO74" i="1"/>
  <c r="AS74" i="1" s="1"/>
  <c r="AW74" i="1" s="1"/>
  <c r="AO241" i="1"/>
  <c r="AS241" i="1" s="1"/>
  <c r="AW241" i="1" s="1"/>
  <c r="AO88" i="1"/>
  <c r="AS88" i="1" s="1"/>
  <c r="AW88" i="1" s="1"/>
  <c r="AO115" i="1"/>
  <c r="AS115" i="1" s="1"/>
  <c r="AW115" i="1" s="1"/>
  <c r="AO165" i="1"/>
  <c r="AS165" i="1" s="1"/>
  <c r="AW165" i="1" s="1"/>
  <c r="AO119" i="1"/>
  <c r="AS119" i="1" s="1"/>
  <c r="AW119" i="1" s="1"/>
  <c r="AO23" i="1"/>
  <c r="AS23" i="1" s="1"/>
  <c r="AW23" i="1" s="1"/>
  <c r="AO251" i="1"/>
  <c r="AS251" i="1" s="1"/>
  <c r="AW251" i="1" s="1"/>
  <c r="AO208" i="1"/>
  <c r="AS208" i="1" s="1"/>
  <c r="AW208" i="1" s="1"/>
  <c r="AO258" i="1"/>
  <c r="AS258" i="1" s="1"/>
  <c r="AW258" i="1" s="1"/>
  <c r="AO154" i="1"/>
  <c r="AS154" i="1" s="1"/>
  <c r="AW154" i="1" s="1"/>
  <c r="AO271" i="1"/>
  <c r="AS271" i="1" s="1"/>
  <c r="AW271" i="1" s="1"/>
  <c r="AO334" i="1"/>
  <c r="AS334" i="1" s="1"/>
  <c r="AW334" i="1" s="1"/>
  <c r="AO168" i="1"/>
  <c r="AS168" i="1" s="1"/>
  <c r="AW168" i="1" s="1"/>
  <c r="AO52" i="1"/>
  <c r="AS52" i="1" s="1"/>
  <c r="AW52" i="1" s="1"/>
  <c r="AO5" i="1"/>
  <c r="AS5" i="1" s="1"/>
  <c r="AW5" i="1" s="1"/>
  <c r="AO277" i="1"/>
  <c r="AS277" i="1" s="1"/>
  <c r="AW277" i="1" s="1"/>
  <c r="AO179" i="1"/>
  <c r="AS179" i="1" s="1"/>
  <c r="AW179" i="1" s="1"/>
  <c r="AO45" i="1"/>
  <c r="AS45" i="1" s="1"/>
  <c r="AW45" i="1" s="1"/>
  <c r="AO275" i="1"/>
  <c r="AS275" i="1" s="1"/>
  <c r="AW275" i="1" s="1"/>
  <c r="AO166" i="1"/>
  <c r="AS166" i="1" s="1"/>
  <c r="AW166" i="1" s="1"/>
  <c r="AO157" i="1"/>
  <c r="AS157" i="1" s="1"/>
  <c r="AW157" i="1" s="1"/>
  <c r="AO243" i="1"/>
  <c r="AS243" i="1" s="1"/>
  <c r="AW243" i="1" s="1"/>
  <c r="AO139" i="1"/>
  <c r="AS139" i="1" s="1"/>
  <c r="AW139" i="1" s="1"/>
  <c r="AO293" i="1"/>
  <c r="AS293" i="1" s="1"/>
  <c r="AW293" i="1" s="1"/>
  <c r="AO285" i="1"/>
  <c r="AS285" i="1" s="1"/>
  <c r="AW285" i="1" s="1"/>
  <c r="AO123" i="1"/>
  <c r="AS123" i="1" s="1"/>
  <c r="AW123" i="1" s="1"/>
  <c r="AO162" i="1"/>
  <c r="AS162" i="1" s="1"/>
  <c r="AW162" i="1" s="1"/>
  <c r="AO46" i="1"/>
  <c r="AS46" i="1" s="1"/>
  <c r="AW46" i="1" s="1"/>
  <c r="AO224" i="1"/>
  <c r="AS224" i="1" s="1"/>
  <c r="AW224" i="1" s="1"/>
  <c r="AO227" i="1"/>
  <c r="AS227" i="1" s="1"/>
  <c r="AW227" i="1" s="1"/>
  <c r="AO301" i="1"/>
  <c r="AS301" i="1" s="1"/>
  <c r="AW301" i="1" s="1"/>
  <c r="AO103" i="1"/>
  <c r="AS103" i="1" s="1"/>
  <c r="AW103" i="1" s="1"/>
  <c r="AO49" i="1"/>
  <c r="AS49" i="1" s="1"/>
  <c r="AW49" i="1" s="1"/>
  <c r="AO147" i="1"/>
  <c r="AS147" i="1" s="1"/>
  <c r="AW147" i="1" s="1"/>
  <c r="AO311" i="1"/>
  <c r="AS311" i="1" s="1"/>
  <c r="AW311" i="1" s="1"/>
  <c r="AO254" i="1"/>
  <c r="AS254" i="1" s="1"/>
  <c r="AW254" i="1" s="1"/>
  <c r="AO317" i="1"/>
  <c r="AS317" i="1" s="1"/>
  <c r="AW317" i="1" s="1"/>
  <c r="AO193" i="1"/>
  <c r="AS193" i="1" s="1"/>
  <c r="AW193" i="1" s="1"/>
  <c r="AO22" i="1"/>
  <c r="AS22" i="1" s="1"/>
  <c r="AW22" i="1" s="1"/>
  <c r="AO290" i="1"/>
  <c r="AS290" i="1" s="1"/>
  <c r="AW290" i="1" s="1"/>
  <c r="AO305" i="1"/>
  <c r="AS305" i="1" s="1"/>
  <c r="AW305" i="1" s="1"/>
  <c r="AO90" i="1"/>
  <c r="AS90" i="1" s="1"/>
  <c r="AW90" i="1" s="1"/>
  <c r="AO239" i="1"/>
  <c r="AS239" i="1" s="1"/>
  <c r="AW239" i="1" s="1"/>
  <c r="AO76" i="1"/>
  <c r="AS76" i="1" s="1"/>
  <c r="AW76" i="1" s="1"/>
  <c r="AO344" i="1"/>
  <c r="AS344" i="1" s="1"/>
  <c r="AW344" i="1" s="1"/>
  <c r="AO70" i="1"/>
  <c r="AS70" i="1" s="1"/>
  <c r="AW70" i="1" s="1"/>
  <c r="AO55" i="1"/>
  <c r="AS55" i="1" s="1"/>
  <c r="AW55" i="1" s="1"/>
  <c r="AO284" i="1"/>
  <c r="AS284" i="1" s="1"/>
  <c r="AW284" i="1" s="1"/>
  <c r="AO247" i="1"/>
  <c r="AS247" i="1" s="1"/>
  <c r="AW247" i="1" s="1"/>
  <c r="AO190" i="1"/>
  <c r="AS190" i="1" s="1"/>
  <c r="AW190" i="1" s="1"/>
  <c r="AO329" i="1"/>
  <c r="AS329" i="1" s="1"/>
  <c r="AW329" i="1" s="1"/>
  <c r="AO150" i="1"/>
  <c r="AS150" i="1" s="1"/>
  <c r="AW150" i="1" s="1"/>
  <c r="AO221" i="1"/>
  <c r="AS221" i="1" s="1"/>
  <c r="AW221" i="1" s="1"/>
  <c r="AO255" i="1"/>
  <c r="AS255" i="1" s="1"/>
  <c r="AW255" i="1" s="1"/>
  <c r="AO71" i="1"/>
  <c r="AS71" i="1" s="1"/>
  <c r="AW71" i="1" s="1"/>
  <c r="AO312" i="1"/>
  <c r="AS312" i="1" s="1"/>
  <c r="AW312" i="1" s="1"/>
  <c r="AO213" i="1"/>
  <c r="AS213" i="1" s="1"/>
  <c r="AW213" i="1" s="1"/>
  <c r="AO66" i="1"/>
  <c r="AS66" i="1" s="1"/>
  <c r="AW66" i="1" s="1"/>
  <c r="AO105" i="1"/>
  <c r="AS105" i="1" s="1"/>
  <c r="AW105" i="1" s="1"/>
  <c r="AO102" i="1"/>
  <c r="AS102" i="1" s="1"/>
  <c r="AW102" i="1" s="1"/>
  <c r="AO296" i="1"/>
  <c r="AS296" i="1" s="1"/>
  <c r="AW296" i="1" s="1"/>
  <c r="AO212" i="1"/>
  <c r="AS212" i="1" s="1"/>
  <c r="AW212" i="1" s="1"/>
  <c r="AO59" i="1"/>
  <c r="AS59" i="1" s="1"/>
  <c r="AW59" i="1" s="1"/>
  <c r="AO24" i="1"/>
  <c r="AS24" i="1" s="1"/>
  <c r="AW24" i="1" s="1"/>
  <c r="AO87" i="1"/>
  <c r="AS87" i="1" s="1"/>
  <c r="AW87" i="1" s="1"/>
  <c r="AO14" i="1"/>
  <c r="AS14" i="1" s="1"/>
  <c r="AW14" i="1" s="1"/>
  <c r="AO286" i="1"/>
  <c r="AS286" i="1" s="1"/>
  <c r="AW286" i="1" s="1"/>
  <c r="AO231" i="1"/>
  <c r="AS231" i="1" s="1"/>
  <c r="AW231" i="1" s="1"/>
  <c r="AO229" i="1"/>
  <c r="AS229" i="1" s="1"/>
  <c r="AW229" i="1" s="1"/>
  <c r="AO36" i="1"/>
  <c r="AS36" i="1" s="1"/>
  <c r="AW36" i="1" s="1"/>
  <c r="AO26" i="1"/>
  <c r="AS26" i="1" s="1"/>
  <c r="AW26" i="1" s="1"/>
  <c r="AO318" i="1"/>
  <c r="AS318" i="1" s="1"/>
  <c r="AW318" i="1" s="1"/>
  <c r="AO244" i="1"/>
  <c r="AS244" i="1" s="1"/>
  <c r="AW244" i="1" s="1"/>
  <c r="AO210" i="1"/>
  <c r="AS210" i="1" s="1"/>
  <c r="AW210" i="1" s="1"/>
  <c r="AO13" i="1"/>
  <c r="AS13" i="1" s="1"/>
  <c r="AW13" i="1" s="1"/>
  <c r="AO315" i="1"/>
  <c r="AS315" i="1" s="1"/>
  <c r="AW315" i="1" s="1"/>
  <c r="AO116" i="1"/>
  <c r="AS116" i="1" s="1"/>
  <c r="AW116" i="1" s="1"/>
  <c r="AO161" i="1"/>
  <c r="AS161" i="1" s="1"/>
  <c r="AW161" i="1" s="1"/>
  <c r="AO178" i="1"/>
  <c r="AS178" i="1" s="1"/>
  <c r="AW178" i="1" s="1"/>
  <c r="AO144" i="1"/>
  <c r="AS144" i="1" s="1"/>
  <c r="AW144" i="1" s="1"/>
  <c r="AO110" i="1"/>
  <c r="AS110" i="1" s="1"/>
  <c r="AW110" i="1" s="1"/>
  <c r="AO113" i="1"/>
  <c r="AS113" i="1" s="1"/>
  <c r="AW113" i="1" s="1"/>
  <c r="AO134" i="1"/>
  <c r="AS134" i="1" s="1"/>
  <c r="AW134" i="1" s="1"/>
  <c r="AO152" i="1"/>
  <c r="AS152" i="1" s="1"/>
  <c r="AW152" i="1" s="1"/>
  <c r="AO302" i="1"/>
  <c r="AS302" i="1" s="1"/>
  <c r="AW302" i="1" s="1"/>
  <c r="AO118" i="1"/>
  <c r="AS118" i="1" s="1"/>
  <c r="AW118" i="1" s="1"/>
  <c r="AO135" i="1"/>
  <c r="AS135" i="1" s="1"/>
  <c r="AW135" i="1" s="1"/>
  <c r="AO50" i="1"/>
  <c r="AS50" i="1" s="1"/>
  <c r="AW50" i="1" s="1"/>
  <c r="AO274" i="1"/>
  <c r="AS274" i="1" s="1"/>
  <c r="AW274" i="1" s="1"/>
  <c r="AO186" i="1"/>
  <c r="AS186" i="1" s="1"/>
  <c r="AW186" i="1" s="1"/>
  <c r="AO279" i="1"/>
  <c r="AS279" i="1" s="1"/>
  <c r="AW279" i="1" s="1"/>
  <c r="AO196" i="1"/>
  <c r="AS196" i="1" s="1"/>
  <c r="AW196" i="1" s="1"/>
  <c r="AO98" i="1"/>
  <c r="AS98" i="1" s="1"/>
  <c r="AW98" i="1" s="1"/>
  <c r="AO253" i="1"/>
  <c r="AS253" i="1" s="1"/>
  <c r="AW253" i="1" s="1"/>
  <c r="AO82" i="1"/>
  <c r="AS82" i="1" s="1"/>
  <c r="AW82" i="1" s="1"/>
  <c r="AO34" i="1"/>
  <c r="AS34" i="1" s="1"/>
  <c r="AW34" i="1" s="1"/>
  <c r="AO331" i="1"/>
  <c r="AS331" i="1" s="1"/>
  <c r="AW331" i="1" s="1"/>
  <c r="AO131" i="1"/>
  <c r="AS131" i="1" s="1"/>
  <c r="AW131" i="1" s="1"/>
  <c r="AO272" i="1"/>
  <c r="AS272" i="1" s="1"/>
  <c r="AW272" i="1" s="1"/>
  <c r="AO75" i="1"/>
  <c r="AS75" i="1" s="1"/>
  <c r="AW75" i="1" s="1"/>
  <c r="AO146" i="1"/>
  <c r="AS146" i="1" s="1"/>
  <c r="AW146" i="1" s="1"/>
  <c r="AO108" i="1"/>
  <c r="AS108" i="1" s="1"/>
  <c r="AW108" i="1" s="1"/>
  <c r="AO264" i="1"/>
  <c r="AS264" i="1" s="1"/>
  <c r="AW264" i="1" s="1"/>
  <c r="AO160" i="1"/>
  <c r="AS160" i="1" s="1"/>
  <c r="AW160" i="1" s="1"/>
  <c r="AO174" i="1"/>
  <c r="AS174" i="1" s="1"/>
  <c r="AW174" i="1" s="1"/>
  <c r="AO120" i="1"/>
  <c r="AS120" i="1" s="1"/>
  <c r="AW120" i="1" s="1"/>
  <c r="AO126" i="1"/>
  <c r="AS126" i="1" s="1"/>
  <c r="AW126" i="1" s="1"/>
  <c r="AO85" i="1"/>
  <c r="AS85" i="1" s="1"/>
  <c r="AW85" i="1" s="1"/>
  <c r="AO2" i="1"/>
  <c r="AS2" i="1" s="1"/>
  <c r="AW2" i="1" s="1"/>
  <c r="AO9" i="1"/>
  <c r="AS9" i="1" s="1"/>
  <c r="AW9" i="1" s="1"/>
  <c r="AO29" i="1"/>
  <c r="AS29" i="1" s="1"/>
  <c r="AW29" i="1" s="1"/>
  <c r="AO339" i="1"/>
  <c r="AS339" i="1" s="1"/>
  <c r="AW339" i="1" s="1"/>
  <c r="AO199" i="1"/>
  <c r="AS199" i="1" s="1"/>
  <c r="AW199" i="1" s="1"/>
  <c r="AO83" i="1"/>
  <c r="AS83" i="1" s="1"/>
  <c r="AW83" i="1" s="1"/>
  <c r="AO100" i="1"/>
  <c r="AS100" i="1" s="1"/>
  <c r="AW100" i="1" s="1"/>
  <c r="AO183" i="1"/>
  <c r="AS183" i="1" s="1"/>
  <c r="AW183" i="1" s="1"/>
  <c r="AO175" i="1"/>
  <c r="AS175" i="1" s="1"/>
  <c r="AW175" i="1" s="1"/>
  <c r="AO12" i="1"/>
  <c r="AS12" i="1" s="1"/>
  <c r="AW12" i="1" s="1"/>
  <c r="AO307" i="1"/>
  <c r="AS307" i="1" s="1"/>
  <c r="AW307" i="1" s="1"/>
  <c r="AO288" i="1"/>
  <c r="AS288" i="1" s="1"/>
  <c r="AW288" i="1" s="1"/>
  <c r="AO58" i="1"/>
  <c r="AS58" i="1" s="1"/>
  <c r="AW58" i="1" s="1"/>
  <c r="AO181" i="1"/>
  <c r="AS181" i="1" s="1"/>
  <c r="AW181" i="1" s="1"/>
  <c r="AO21" i="1"/>
  <c r="AS21" i="1" s="1"/>
  <c r="AW21" i="1" s="1"/>
  <c r="AO163" i="1"/>
  <c r="AS163" i="1" s="1"/>
  <c r="AW163" i="1" s="1"/>
  <c r="AO177" i="1"/>
  <c r="AS177" i="1" s="1"/>
  <c r="AW177" i="1" s="1"/>
  <c r="AO77" i="1"/>
  <c r="AS77" i="1" s="1"/>
  <c r="AW77" i="1" s="1"/>
  <c r="AO145" i="1"/>
  <c r="AS145" i="1" s="1"/>
  <c r="AW145" i="1" s="1"/>
  <c r="AO127" i="1"/>
  <c r="AS127" i="1" s="1"/>
  <c r="AW127" i="1" s="1"/>
  <c r="AO124" i="1"/>
  <c r="AS124" i="1" s="1"/>
  <c r="AW124" i="1" s="1"/>
  <c r="AO11" i="1"/>
  <c r="AS11" i="1" s="1"/>
  <c r="AW11" i="1" s="1"/>
  <c r="AO191" i="1"/>
  <c r="AS191" i="1" s="1"/>
  <c r="AW191" i="1" s="1"/>
  <c r="AO309" i="1"/>
  <c r="AS309" i="1" s="1"/>
  <c r="AW309" i="1" s="1"/>
  <c r="AO278" i="1"/>
  <c r="AS278" i="1" s="1"/>
  <c r="AW278" i="1" s="1"/>
  <c r="AD46" i="1" l="1"/>
  <c r="AI46" i="1" s="1"/>
  <c r="AL46" i="1" s="1"/>
  <c r="AD35" i="1"/>
  <c r="AI35" i="1" s="1"/>
  <c r="AD80" i="1"/>
  <c r="AI80" i="1" s="1"/>
  <c r="AD290" i="1"/>
  <c r="AI290" i="1" s="1"/>
  <c r="AD337" i="1"/>
  <c r="AI337" i="1" s="1"/>
  <c r="AD299" i="1"/>
  <c r="AI299" i="1" s="1"/>
  <c r="AD60" i="1"/>
  <c r="AI60" i="1" s="1"/>
  <c r="AD114" i="1"/>
  <c r="AI114" i="1" s="1"/>
  <c r="AL114" i="1" s="1"/>
  <c r="AD271" i="1"/>
  <c r="AI271" i="1" s="1"/>
  <c r="AL271" i="1" s="1"/>
  <c r="AD284" i="1"/>
  <c r="AI284" i="1" s="1"/>
  <c r="AL284" i="1" s="1"/>
  <c r="AD88" i="1"/>
  <c r="AD253" i="1"/>
  <c r="AD9" i="1"/>
  <c r="AD230" i="1"/>
  <c r="AI230" i="1" s="1"/>
  <c r="AL230" i="1" s="1"/>
  <c r="AD294" i="1"/>
  <c r="AI294" i="1" s="1"/>
  <c r="AD205" i="1"/>
  <c r="AI205" i="1" s="1"/>
  <c r="AL205" i="1" s="1"/>
  <c r="AD181" i="1"/>
  <c r="AI181" i="1" s="1"/>
  <c r="AD274" i="1"/>
  <c r="AI274" i="1" s="1"/>
  <c r="AD141" i="1"/>
  <c r="AI141" i="1" s="1"/>
  <c r="AL141" i="1" s="1"/>
  <c r="AD146" i="1"/>
  <c r="AI146" i="1" s="1"/>
  <c r="AL146" i="1" s="1"/>
  <c r="AD351" i="1"/>
  <c r="AI351" i="1" s="1"/>
  <c r="AJ351" i="1" s="1"/>
  <c r="AD18" i="1"/>
  <c r="AI18" i="1" s="1"/>
  <c r="AJ18" i="1" s="1"/>
  <c r="AD256" i="1"/>
  <c r="AD249" i="1"/>
  <c r="AD4" i="1"/>
  <c r="AD8" i="1"/>
  <c r="AI8" i="1" s="1"/>
  <c r="AJ8" i="1" s="1"/>
  <c r="AD5" i="1"/>
  <c r="AI5" i="1" s="1"/>
  <c r="AD289" i="1"/>
  <c r="AI289" i="1" s="1"/>
  <c r="AJ289" i="1" s="1"/>
  <c r="AD221" i="1"/>
  <c r="AI221" i="1" s="1"/>
  <c r="AD91" i="1"/>
  <c r="AD53" i="1"/>
  <c r="AI53" i="1" s="1"/>
  <c r="AJ53" i="1" s="1"/>
  <c r="AD144" i="1"/>
  <c r="AI144" i="1" s="1"/>
  <c r="AL144" i="1" s="1"/>
  <c r="AD346" i="1"/>
  <c r="AI346" i="1" s="1"/>
  <c r="AL346" i="1" s="1"/>
  <c r="AD347" i="1"/>
  <c r="AI347" i="1" s="1"/>
  <c r="AL347" i="1" s="1"/>
  <c r="AD99" i="1"/>
  <c r="AD81" i="1"/>
  <c r="AD216" i="1"/>
  <c r="AD121" i="1"/>
  <c r="AI121" i="1" s="1"/>
  <c r="AJ121" i="1" s="1"/>
  <c r="AD175" i="1"/>
  <c r="AI175" i="1" s="1"/>
  <c r="AL175" i="1" s="1"/>
  <c r="AD214" i="1"/>
  <c r="AI214" i="1" s="1"/>
  <c r="AL214" i="1" s="1"/>
  <c r="AD163" i="1"/>
  <c r="AI163" i="1" s="1"/>
  <c r="AD211" i="1"/>
  <c r="AD248" i="1"/>
  <c r="AI248" i="1" s="1"/>
  <c r="AJ248" i="1" s="1"/>
  <c r="AD242" i="1"/>
  <c r="AI242" i="1" s="1"/>
  <c r="AL242" i="1" s="1"/>
  <c r="AD247" i="1"/>
  <c r="AI247" i="1" s="1"/>
  <c r="AL247" i="1" s="1"/>
  <c r="AD199" i="1"/>
  <c r="AI199" i="1" s="1"/>
  <c r="AL199" i="1" s="1"/>
  <c r="AD283" i="1"/>
  <c r="AD295" i="1"/>
  <c r="AD213" i="1"/>
  <c r="AD239" i="1"/>
  <c r="AI239" i="1" s="1"/>
  <c r="AL239" i="1" s="1"/>
  <c r="AD192" i="1"/>
  <c r="AI192" i="1" s="1"/>
  <c r="AL192" i="1" s="1"/>
  <c r="AD281" i="1"/>
  <c r="AI281" i="1" s="1"/>
  <c r="AD123" i="1"/>
  <c r="AI123" i="1" s="1"/>
  <c r="AD226" i="1"/>
  <c r="AD334" i="1"/>
  <c r="AI334" i="1" s="1"/>
  <c r="AL334" i="1" s="1"/>
  <c r="AD252" i="1"/>
  <c r="AI252" i="1" s="1"/>
  <c r="AL252" i="1" s="1"/>
  <c r="AD292" i="1"/>
  <c r="AI292" i="1" s="1"/>
  <c r="AL292" i="1" s="1"/>
  <c r="AD43" i="1"/>
  <c r="AI43" i="1" s="1"/>
  <c r="AL43" i="1" s="1"/>
  <c r="AD287" i="1"/>
  <c r="AD20" i="1"/>
  <c r="AD96" i="1"/>
  <c r="AD23" i="1"/>
  <c r="AI23" i="1" s="1"/>
  <c r="AD31" i="1"/>
  <c r="AI31" i="1" s="1"/>
  <c r="AJ31" i="1" s="1"/>
  <c r="AD225" i="1"/>
  <c r="AI225" i="1" s="1"/>
  <c r="AD26" i="1"/>
  <c r="AD151" i="1"/>
  <c r="AD282" i="1"/>
  <c r="AI282" i="1" s="1"/>
  <c r="AL282" i="1" s="1"/>
  <c r="AD126" i="1"/>
  <c r="AI126" i="1" s="1"/>
  <c r="AD71" i="1"/>
  <c r="AI71" i="1" s="1"/>
  <c r="AJ71" i="1" s="1"/>
  <c r="AD50" i="1"/>
  <c r="AI50" i="1" s="1"/>
  <c r="AJ50" i="1" s="1"/>
  <c r="AD306" i="1"/>
  <c r="AD15" i="1"/>
  <c r="AD95" i="1"/>
  <c r="AD13" i="1"/>
  <c r="AI13" i="1" s="1"/>
  <c r="AJ13" i="1" s="1"/>
  <c r="AD92" i="1"/>
  <c r="AI92" i="1" s="1"/>
  <c r="AJ92" i="1" s="1"/>
  <c r="AD139" i="1"/>
  <c r="AI139" i="1" s="1"/>
  <c r="AJ139" i="1" s="1"/>
  <c r="AD98" i="1"/>
  <c r="AD85" i="1"/>
  <c r="AD116" i="1"/>
  <c r="AI116" i="1" s="1"/>
  <c r="AJ116" i="1" s="1"/>
  <c r="AD82" i="1"/>
  <c r="AI82" i="1" s="1"/>
  <c r="AJ82" i="1" s="1"/>
  <c r="AD101" i="1"/>
  <c r="AI101" i="1" s="1"/>
  <c r="AL101" i="1" s="1"/>
  <c r="AD30" i="1"/>
  <c r="AI30" i="1" s="1"/>
  <c r="AJ30" i="1" s="1"/>
  <c r="AD34" i="1"/>
  <c r="AD236" i="1"/>
  <c r="AD6" i="1"/>
  <c r="AD167" i="1"/>
  <c r="AD138" i="1"/>
  <c r="AI138" i="1" s="1"/>
  <c r="AJ138" i="1" s="1"/>
  <c r="AD276" i="1"/>
  <c r="AI276" i="1" s="1"/>
  <c r="AJ276" i="1" s="1"/>
  <c r="AD164" i="1"/>
  <c r="AD117" i="1"/>
  <c r="AD182" i="1"/>
  <c r="AI182" i="1" s="1"/>
  <c r="AL182" i="1" s="1"/>
  <c r="AD120" i="1"/>
  <c r="AI120" i="1" s="1"/>
  <c r="AL120" i="1" s="1"/>
  <c r="AD112" i="1"/>
  <c r="AI112" i="1" s="1"/>
  <c r="AL112" i="1" s="1"/>
  <c r="AD217" i="1"/>
  <c r="AI217" i="1" s="1"/>
  <c r="AL217" i="1" s="1"/>
  <c r="AD40" i="1"/>
  <c r="AD204" i="1"/>
  <c r="AD143" i="1"/>
  <c r="AD243" i="1"/>
  <c r="AD246" i="1"/>
  <c r="AI246" i="1" s="1"/>
  <c r="AL246" i="1" s="1"/>
  <c r="AD298" i="1"/>
  <c r="AI298" i="1" s="1"/>
  <c r="AL298" i="1" s="1"/>
  <c r="AD168" i="1"/>
  <c r="AD348" i="1"/>
  <c r="AD325" i="1"/>
  <c r="AI325" i="1" s="1"/>
  <c r="AJ325" i="1" s="1"/>
  <c r="AD106" i="1"/>
  <c r="AI106" i="1" s="1"/>
  <c r="AD212" i="1"/>
  <c r="AI212" i="1" s="1"/>
  <c r="AJ212" i="1" s="1"/>
  <c r="AD155" i="1"/>
  <c r="AI155" i="1" s="1"/>
  <c r="AL155" i="1" s="1"/>
  <c r="AD172" i="1"/>
  <c r="AD78" i="1"/>
  <c r="AD104" i="1"/>
  <c r="AD48" i="1"/>
  <c r="AD232" i="1"/>
  <c r="AI232" i="1" s="1"/>
  <c r="AL232" i="1" s="1"/>
  <c r="AD210" i="1"/>
  <c r="AI210" i="1" s="1"/>
  <c r="AL210" i="1" s="1"/>
  <c r="AD56" i="1"/>
  <c r="AD157" i="1"/>
  <c r="AD29" i="1"/>
  <c r="AI29" i="1" s="1"/>
  <c r="AJ29" i="1" s="1"/>
  <c r="AD115" i="1"/>
  <c r="AI115" i="1" s="1"/>
  <c r="AD224" i="1"/>
  <c r="AI224" i="1" s="1"/>
  <c r="AL224" i="1" s="1"/>
  <c r="AD193" i="1"/>
  <c r="AI193" i="1" s="1"/>
  <c r="AJ193" i="1" s="1"/>
  <c r="AD67" i="1"/>
  <c r="AD301" i="1"/>
  <c r="AD136" i="1"/>
  <c r="AD267" i="1"/>
  <c r="AD89" i="1"/>
  <c r="AI89" i="1" s="1"/>
  <c r="AL89" i="1" s="1"/>
  <c r="AD238" i="1"/>
  <c r="AI238" i="1" s="1"/>
  <c r="AL238" i="1" s="1"/>
  <c r="AD335" i="1"/>
  <c r="AD131" i="1"/>
  <c r="AD161" i="1"/>
  <c r="AI161" i="1" s="1"/>
  <c r="AL161" i="1" s="1"/>
  <c r="AD179" i="1"/>
  <c r="AI179" i="1" s="1"/>
  <c r="AL179" i="1" s="1"/>
  <c r="AD269" i="1"/>
  <c r="AI269" i="1" s="1"/>
  <c r="AJ269" i="1" s="1"/>
  <c r="AD127" i="1"/>
  <c r="AI127" i="1" s="1"/>
  <c r="AL127" i="1" s="1"/>
  <c r="AD326" i="1"/>
  <c r="AD197" i="1"/>
  <c r="AD314" i="1"/>
  <c r="AD231" i="1"/>
  <c r="AD21" i="1"/>
  <c r="AI21" i="1" s="1"/>
  <c r="AL21" i="1" s="1"/>
  <c r="AD77" i="1"/>
  <c r="AI77" i="1" s="1"/>
  <c r="AJ77" i="1" s="1"/>
  <c r="AD201" i="1"/>
  <c r="AD304" i="1"/>
  <c r="AD52" i="1"/>
  <c r="AI52" i="1" s="1"/>
  <c r="AJ52" i="1" s="1"/>
  <c r="AD307" i="1"/>
  <c r="AI307" i="1" s="1"/>
  <c r="AL307" i="1" s="1"/>
  <c r="AD202" i="1"/>
  <c r="AI202" i="1" s="1"/>
  <c r="AL202" i="1" s="1"/>
  <c r="AD333" i="1"/>
  <c r="AI333" i="1" s="1"/>
  <c r="AL333" i="1" s="1"/>
  <c r="AD262" i="1"/>
  <c r="AD59" i="1"/>
  <c r="AD97" i="1"/>
  <c r="AD272" i="1"/>
  <c r="AD344" i="1"/>
  <c r="AI344" i="1" s="1"/>
  <c r="AJ344" i="1" s="1"/>
  <c r="AD145" i="1"/>
  <c r="AI145" i="1" s="1"/>
  <c r="AJ145" i="1" s="1"/>
  <c r="AD317" i="1"/>
  <c r="AD142" i="1"/>
  <c r="AD343" i="1"/>
  <c r="AI343" i="1" s="1"/>
  <c r="AL343" i="1" s="1"/>
  <c r="AD62" i="1"/>
  <c r="AI62" i="1" s="1"/>
  <c r="AL62" i="1" s="1"/>
  <c r="AD308" i="1"/>
  <c r="AI308" i="1" s="1"/>
  <c r="AL308" i="1" s="1"/>
  <c r="AD154" i="1"/>
  <c r="AI154" i="1" s="1"/>
  <c r="AL154" i="1" s="1"/>
  <c r="AD220" i="1"/>
  <c r="AD69" i="1"/>
  <c r="AD323" i="1"/>
  <c r="AD74" i="1"/>
  <c r="AD125" i="1"/>
  <c r="AI125" i="1" s="1"/>
  <c r="AL125" i="1" s="1"/>
  <c r="AD255" i="1"/>
  <c r="AI255" i="1" s="1"/>
  <c r="AL255" i="1" s="1"/>
  <c r="AD207" i="1"/>
  <c r="AD76" i="1"/>
  <c r="AD180" i="1"/>
  <c r="AI180" i="1" s="1"/>
  <c r="AJ180" i="1" s="1"/>
  <c r="AD87" i="1"/>
  <c r="AI87" i="1" s="1"/>
  <c r="AJ87" i="1" s="1"/>
  <c r="AD260" i="1"/>
  <c r="AI260" i="1" s="1"/>
  <c r="AL260" i="1" s="1"/>
  <c r="AD44" i="1"/>
  <c r="AI44" i="1" s="1"/>
  <c r="AL44" i="1" s="1"/>
  <c r="AD174" i="1"/>
  <c r="AD328" i="1"/>
  <c r="AD203" i="1"/>
  <c r="AD286" i="1"/>
  <c r="AD119" i="1"/>
  <c r="AI119" i="1" s="1"/>
  <c r="AJ119" i="1" s="1"/>
  <c r="AD268" i="1"/>
  <c r="AI268" i="1" s="1"/>
  <c r="AJ268" i="1" s="1"/>
  <c r="AD228" i="1"/>
  <c r="AD83" i="1"/>
  <c r="AD240" i="1"/>
  <c r="AI240" i="1" s="1"/>
  <c r="AJ240" i="1" s="1"/>
  <c r="AD263" i="1"/>
  <c r="AI263" i="1" s="1"/>
  <c r="AJ263" i="1" s="1"/>
  <c r="AD206" i="1"/>
  <c r="AI206" i="1" s="1"/>
  <c r="AL206" i="1" s="1"/>
  <c r="AD183" i="1"/>
  <c r="AI183" i="1" s="1"/>
  <c r="AJ183" i="1" s="1"/>
  <c r="AD49" i="1"/>
  <c r="AD191" i="1"/>
  <c r="AD196" i="1"/>
  <c r="AD280" i="1"/>
  <c r="AD275" i="1"/>
  <c r="AI275" i="1" s="1"/>
  <c r="AJ275" i="1" s="1"/>
  <c r="AD310" i="1"/>
  <c r="AI310" i="1" s="1"/>
  <c r="AJ310" i="1" s="1"/>
  <c r="AD159" i="1"/>
  <c r="AD51" i="1"/>
  <c r="AD178" i="1"/>
  <c r="AI178" i="1" s="1"/>
  <c r="AL178" i="1" s="1"/>
  <c r="AD320" i="1"/>
  <c r="AI320" i="1" s="1"/>
  <c r="AL320" i="1" s="1"/>
  <c r="AD2" i="1"/>
  <c r="AI2" i="1" s="1"/>
  <c r="AJ2" i="1" s="1"/>
  <c r="AD171" i="1"/>
  <c r="AI171" i="1" s="1"/>
  <c r="AJ171" i="1" s="1"/>
  <c r="AD265" i="1"/>
  <c r="AD185" i="1"/>
  <c r="AD297" i="1"/>
  <c r="AD122" i="1"/>
  <c r="AD47" i="1"/>
  <c r="AI47" i="1" s="1"/>
  <c r="AJ47" i="1" s="1"/>
  <c r="AD233" i="1"/>
  <c r="AI233" i="1" s="1"/>
  <c r="AJ233" i="1" s="1"/>
  <c r="AD39" i="1"/>
  <c r="AD190" i="1"/>
  <c r="AD322" i="1"/>
  <c r="AI322" i="1" s="1"/>
  <c r="AL322" i="1" s="1"/>
  <c r="AD278" i="1"/>
  <c r="AI278" i="1" s="1"/>
  <c r="AL278" i="1" s="1"/>
  <c r="AD63" i="1"/>
  <c r="AI63" i="1" s="1"/>
  <c r="AL63" i="1" s="1"/>
  <c r="AD209" i="1"/>
  <c r="AI209" i="1" s="1"/>
  <c r="AJ209" i="1" s="1"/>
  <c r="AD19" i="1"/>
  <c r="AD73" i="1"/>
  <c r="AD229" i="1"/>
  <c r="AD94" i="1"/>
  <c r="AD65" i="1"/>
  <c r="AI65" i="1" s="1"/>
  <c r="AL65" i="1" s="1"/>
  <c r="AD173" i="1"/>
  <c r="AI173" i="1" s="1"/>
  <c r="AL173" i="1" s="1"/>
  <c r="AD339" i="1"/>
  <c r="AD293" i="1"/>
  <c r="AD57" i="1"/>
  <c r="AI57" i="1" s="1"/>
  <c r="AL57" i="1" s="1"/>
  <c r="AD64" i="1"/>
  <c r="AI64" i="1" s="1"/>
  <c r="AL64" i="1" s="1"/>
  <c r="AD318" i="1"/>
  <c r="AI318" i="1" s="1"/>
  <c r="AL318" i="1" s="1"/>
  <c r="AD222" i="1"/>
  <c r="AI222" i="1" s="1"/>
  <c r="AL222" i="1" s="1"/>
  <c r="AD100" i="1"/>
  <c r="AD245" i="1"/>
  <c r="AD16" i="1"/>
  <c r="AD32" i="1"/>
  <c r="AD186" i="1"/>
  <c r="AI186" i="1" s="1"/>
  <c r="AL186" i="1" s="1"/>
  <c r="AD321" i="1"/>
  <c r="AI321" i="1" s="1"/>
  <c r="AL321" i="1" s="1"/>
  <c r="AD10" i="1"/>
  <c r="AD166" i="1"/>
  <c r="AD288" i="1"/>
  <c r="AI288" i="1" s="1"/>
  <c r="AL288" i="1" s="1"/>
  <c r="AD342" i="1"/>
  <c r="AI342" i="1" s="1"/>
  <c r="AL342" i="1" s="1"/>
  <c r="AD327" i="1"/>
  <c r="AI327" i="1" s="1"/>
  <c r="AJ327" i="1" s="1"/>
  <c r="AD22" i="1"/>
  <c r="AI22" i="1" s="1"/>
  <c r="AJ22" i="1" s="1"/>
  <c r="AD227" i="1"/>
  <c r="AD107" i="1"/>
  <c r="AD330" i="1"/>
  <c r="AD28" i="1"/>
  <c r="AD324" i="1"/>
  <c r="AI324" i="1" s="1"/>
  <c r="AL324" i="1" s="1"/>
  <c r="AD215" i="1"/>
  <c r="AI215" i="1" s="1"/>
  <c r="AJ215" i="1" s="1"/>
  <c r="AD124" i="1"/>
  <c r="AD279" i="1"/>
  <c r="AD27" i="1"/>
  <c r="AI27" i="1" s="1"/>
  <c r="AL27" i="1" s="1"/>
  <c r="AD79" i="1"/>
  <c r="AI79" i="1" s="1"/>
  <c r="AJ79" i="1" s="1"/>
  <c r="AD254" i="1"/>
  <c r="AI254" i="1" s="1"/>
  <c r="AL254" i="1" s="1"/>
  <c r="AD188" i="1"/>
  <c r="AI188" i="1" s="1"/>
  <c r="AJ188" i="1" s="1"/>
  <c r="AD37" i="1"/>
  <c r="AD200" i="1"/>
  <c r="AD350" i="1"/>
  <c r="AD316" i="1"/>
  <c r="AD189" i="1"/>
  <c r="AI189" i="1" s="1"/>
  <c r="AJ189" i="1" s="1"/>
  <c r="AD70" i="1"/>
  <c r="AI70" i="1" s="1"/>
  <c r="AL70" i="1" s="1"/>
  <c r="AD329" i="1"/>
  <c r="AD261" i="1"/>
  <c r="AD110" i="1"/>
  <c r="AI110" i="1" s="1"/>
  <c r="AJ110" i="1" s="1"/>
  <c r="AD277" i="1"/>
  <c r="AI277" i="1" s="1"/>
  <c r="AJ277" i="1" s="1"/>
  <c r="AD58" i="1"/>
  <c r="AI58" i="1" s="1"/>
  <c r="AL58" i="1" s="1"/>
  <c r="AD41" i="1"/>
  <c r="AI41" i="1" s="1"/>
  <c r="AJ41" i="1" s="1"/>
  <c r="AD42" i="1"/>
  <c r="AD184" i="1"/>
  <c r="AD331" i="1"/>
  <c r="AD11" i="1"/>
  <c r="AD152" i="1"/>
  <c r="AI152" i="1" s="1"/>
  <c r="AL152" i="1" s="1"/>
  <c r="AD319" i="1"/>
  <c r="AI319" i="1" s="1"/>
  <c r="AL319" i="1" s="1"/>
  <c r="AD12" i="1"/>
  <c r="AD7" i="1"/>
  <c r="AD108" i="1"/>
  <c r="AI108" i="1" s="1"/>
  <c r="AJ108" i="1" s="1"/>
  <c r="AD305" i="1"/>
  <c r="AI305" i="1" s="1"/>
  <c r="AJ305" i="1" s="1"/>
  <c r="AD130" i="1"/>
  <c r="AI130" i="1" s="1"/>
  <c r="AL130" i="1" s="1"/>
  <c r="AD17" i="1"/>
  <c r="AI17" i="1" s="1"/>
  <c r="AL17" i="1" s="1"/>
  <c r="AD84" i="1"/>
  <c r="AD349" i="1"/>
  <c r="AD259" i="1"/>
  <c r="AD162" i="1"/>
  <c r="AD302" i="1"/>
  <c r="AI302" i="1" s="1"/>
  <c r="AJ302" i="1" s="1"/>
  <c r="AD55" i="1"/>
  <c r="AI55" i="1" s="1"/>
  <c r="AJ55" i="1" s="1"/>
  <c r="AD113" i="1"/>
  <c r="AD270" i="1"/>
  <c r="AD309" i="1"/>
  <c r="AI309" i="1" s="1"/>
  <c r="AL309" i="1" s="1"/>
  <c r="AD68" i="1"/>
  <c r="AI68" i="1" s="1"/>
  <c r="AL68" i="1" s="1"/>
  <c r="AD235" i="1"/>
  <c r="AI235" i="1" s="1"/>
  <c r="AJ235" i="1" s="1"/>
  <c r="AD341" i="1"/>
  <c r="AI341" i="1" s="1"/>
  <c r="AL341" i="1" s="1"/>
  <c r="AD257" i="1"/>
  <c r="AD90" i="1"/>
  <c r="AD352" i="1"/>
  <c r="AD312" i="1"/>
  <c r="AD133" i="1"/>
  <c r="AI133" i="1" s="1"/>
  <c r="AJ133" i="1" s="1"/>
  <c r="AD266" i="1"/>
  <c r="AI266" i="1" s="1"/>
  <c r="AL266" i="1" s="1"/>
  <c r="AD86" i="1"/>
  <c r="AD109" i="1"/>
  <c r="AD72" i="1"/>
  <c r="AI72" i="1" s="1"/>
  <c r="AJ72" i="1" s="1"/>
  <c r="AD187" i="1"/>
  <c r="AD345" i="1"/>
  <c r="AD36" i="1"/>
  <c r="AD170" i="1"/>
  <c r="AD313" i="1"/>
  <c r="AD38" i="1"/>
  <c r="AD45" i="1"/>
  <c r="AD156" i="1"/>
  <c r="AI156" i="1" s="1"/>
  <c r="AJ156" i="1" s="1"/>
  <c r="AD134" i="1"/>
  <c r="AD54" i="1"/>
  <c r="AD103" i="1"/>
  <c r="AD332" i="1"/>
  <c r="AI332" i="1" s="1"/>
  <c r="AJ332" i="1" s="1"/>
  <c r="AD208" i="1"/>
  <c r="AD338" i="1"/>
  <c r="AD102" i="1"/>
  <c r="AI102" i="1" s="1"/>
  <c r="AJ102" i="1" s="1"/>
  <c r="AD105" i="1"/>
  <c r="AD285" i="1"/>
  <c r="AD75" i="1"/>
  <c r="AD237" i="1"/>
  <c r="AD340" i="1"/>
  <c r="AD300" i="1"/>
  <c r="AD244" i="1"/>
  <c r="AD135" i="1"/>
  <c r="AD296" i="1"/>
  <c r="AI296" i="1" s="1"/>
  <c r="AL296" i="1" s="1"/>
  <c r="AD118" i="1"/>
  <c r="AD258" i="1"/>
  <c r="AD132" i="1"/>
  <c r="AD140" i="1"/>
  <c r="AD111" i="1"/>
  <c r="AD14" i="1"/>
  <c r="AD158" i="1"/>
  <c r="AD303" i="1"/>
  <c r="AD128" i="1"/>
  <c r="AD273" i="1"/>
  <c r="AD147" i="1"/>
  <c r="AD194" i="1"/>
  <c r="AD160" i="1"/>
  <c r="AD61" i="1"/>
  <c r="AD165" i="1"/>
  <c r="AD33" i="1"/>
  <c r="AD176" i="1"/>
  <c r="AD311" i="1"/>
  <c r="AD198" i="1"/>
  <c r="AD150" i="1"/>
  <c r="AD93" i="1"/>
  <c r="AD251" i="1"/>
  <c r="AD137" i="1"/>
  <c r="AD66" i="1"/>
  <c r="AI66" i="1" s="1"/>
  <c r="AJ66" i="1" s="1"/>
  <c r="AD219" i="1"/>
  <c r="AD234" i="1"/>
  <c r="AD148" i="1"/>
  <c r="AD153" i="1"/>
  <c r="AD336" i="1"/>
  <c r="AD24" i="1"/>
  <c r="AD195" i="1"/>
  <c r="AD177" i="1"/>
  <c r="AD241" i="1"/>
  <c r="AD291" i="1"/>
  <c r="AD218" i="1"/>
  <c r="AD223" i="1"/>
  <c r="AD25" i="1"/>
  <c r="AD169" i="1"/>
  <c r="AD315" i="1"/>
  <c r="AD129" i="1"/>
  <c r="AD264" i="1"/>
  <c r="AD149" i="1"/>
  <c r="AD250" i="1"/>
  <c r="BQ7" i="1"/>
  <c r="BR7" i="1" s="1"/>
  <c r="BQ6" i="1"/>
  <c r="BR6" i="1" s="1"/>
  <c r="BQ5" i="1"/>
  <c r="BR5" i="1" s="1"/>
  <c r="BQ8" i="1"/>
  <c r="BR8" i="1" s="1"/>
  <c r="BQ9" i="1"/>
  <c r="BR9" i="1" s="1"/>
  <c r="BQ10" i="1"/>
  <c r="BR10" i="1" s="1"/>
  <c r="BQ3" i="1"/>
  <c r="BR3" i="1" s="1"/>
  <c r="AL2" i="1"/>
  <c r="AL3" i="1"/>
  <c r="AL145" i="1"/>
  <c r="AJ239" i="1"/>
  <c r="AJ141" i="1"/>
  <c r="AL23" i="1"/>
  <c r="AJ23" i="1"/>
  <c r="AJ146" i="1"/>
  <c r="AJ274" i="1"/>
  <c r="AL274" i="1"/>
  <c r="AJ221" i="1"/>
  <c r="AL221" i="1"/>
  <c r="AL225" i="1"/>
  <c r="AJ225" i="1"/>
  <c r="AL80" i="1"/>
  <c r="AJ80" i="1"/>
  <c r="AJ163" i="1"/>
  <c r="AL163" i="1"/>
  <c r="AJ290" i="1"/>
  <c r="AL290" i="1"/>
  <c r="AJ46" i="1"/>
  <c r="AL281" i="1"/>
  <c r="AJ281" i="1"/>
  <c r="AL337" i="1"/>
  <c r="AJ337" i="1"/>
  <c r="AJ114" i="1"/>
  <c r="AJ214" i="1"/>
  <c r="AL5" i="1"/>
  <c r="AJ5" i="1"/>
  <c r="AL115" i="1"/>
  <c r="AJ115" i="1"/>
  <c r="AJ299" i="1"/>
  <c r="AL299" i="1"/>
  <c r="AL8" i="1"/>
  <c r="AJ282" i="1"/>
  <c r="AL181" i="1"/>
  <c r="AJ181" i="1"/>
  <c r="AJ210" i="1"/>
  <c r="AL123" i="1"/>
  <c r="AJ123" i="1"/>
  <c r="AL106" i="1"/>
  <c r="AJ106" i="1"/>
  <c r="AL248" i="1"/>
  <c r="AL294" i="1"/>
  <c r="AJ294" i="1"/>
  <c r="AJ292" i="1"/>
  <c r="AJ175" i="1"/>
  <c r="AJ3" i="1"/>
  <c r="AJ126" i="1"/>
  <c r="AL126" i="1"/>
  <c r="AL82" i="1"/>
  <c r="AL35" i="1"/>
  <c r="AJ35" i="1"/>
  <c r="AJ60" i="1"/>
  <c r="AL60" i="1"/>
  <c r="AL351" i="1" l="1"/>
  <c r="AL269" i="1"/>
  <c r="AL212" i="1"/>
  <c r="AL180" i="1"/>
  <c r="AL53" i="1"/>
  <c r="AL325" i="1"/>
  <c r="AL29" i="1"/>
  <c r="AJ334" i="1"/>
  <c r="AL332" i="1"/>
  <c r="AJ307" i="1"/>
  <c r="AL121" i="1"/>
  <c r="AJ242" i="1"/>
  <c r="AJ298" i="1"/>
  <c r="AL289" i="1"/>
  <c r="AJ321" i="1"/>
  <c r="AJ144" i="1"/>
  <c r="AL215" i="1"/>
  <c r="AJ64" i="1"/>
  <c r="AJ182" i="1"/>
  <c r="AL268" i="1"/>
  <c r="AL277" i="1"/>
  <c r="AL139" i="1"/>
  <c r="AJ205" i="1"/>
  <c r="AJ230" i="1"/>
  <c r="AL13" i="1"/>
  <c r="AL276" i="1"/>
  <c r="AJ63" i="1"/>
  <c r="AJ101" i="1"/>
  <c r="AL87" i="1"/>
  <c r="AJ62" i="1"/>
  <c r="AJ342" i="1"/>
  <c r="AL310" i="1"/>
  <c r="AL77" i="1"/>
  <c r="AJ278" i="1"/>
  <c r="AJ238" i="1"/>
  <c r="AL233" i="1"/>
  <c r="AJ347" i="1"/>
  <c r="AL305" i="1"/>
  <c r="AJ70" i="1"/>
  <c r="AJ319" i="1"/>
  <c r="AJ173" i="1"/>
  <c r="AJ255" i="1"/>
  <c r="AL52" i="1"/>
  <c r="AJ322" i="1"/>
  <c r="AJ333" i="1"/>
  <c r="AJ68" i="1"/>
  <c r="AL263" i="1"/>
  <c r="AJ318" i="1"/>
  <c r="AJ202" i="1"/>
  <c r="AJ89" i="1"/>
  <c r="AJ179" i="1"/>
  <c r="AJ130" i="1"/>
  <c r="AL188" i="1"/>
  <c r="AL41" i="1"/>
  <c r="AL193" i="1"/>
  <c r="AL30" i="1"/>
  <c r="AJ43" i="1"/>
  <c r="AL209" i="1"/>
  <c r="AL71" i="1"/>
  <c r="AL18" i="1"/>
  <c r="AJ154" i="1"/>
  <c r="AL22" i="1"/>
  <c r="AL183" i="1"/>
  <c r="AJ247" i="1"/>
  <c r="AJ44" i="1"/>
  <c r="AJ271" i="1"/>
  <c r="AJ254" i="1"/>
  <c r="AL235" i="1"/>
  <c r="AJ224" i="1"/>
  <c r="AJ199" i="1"/>
  <c r="AL327" i="1"/>
  <c r="AL108" i="1"/>
  <c r="AJ308" i="1"/>
  <c r="AJ58" i="1"/>
  <c r="AL50" i="1"/>
  <c r="AL79" i="1"/>
  <c r="AJ127" i="1"/>
  <c r="AJ341" i="1"/>
  <c r="AJ284" i="1"/>
  <c r="AJ112" i="1"/>
  <c r="AJ206" i="1"/>
  <c r="AJ260" i="1"/>
  <c r="AL171" i="1"/>
  <c r="AJ346" i="1"/>
  <c r="AJ222" i="1"/>
  <c r="AL102" i="1"/>
  <c r="AJ17" i="1"/>
  <c r="AJ320" i="1"/>
  <c r="AJ266" i="1"/>
  <c r="AJ120" i="1"/>
  <c r="AJ252" i="1"/>
  <c r="AJ217" i="1"/>
  <c r="AJ155" i="1"/>
  <c r="AL55" i="1"/>
  <c r="AL240" i="1"/>
  <c r="AL72" i="1"/>
  <c r="AL66" i="1"/>
  <c r="AJ343" i="1"/>
  <c r="AJ27" i="1"/>
  <c r="AL116" i="1"/>
  <c r="AJ296" i="1"/>
  <c r="AJ288" i="1"/>
  <c r="AL133" i="1"/>
  <c r="AL110" i="1"/>
  <c r="AJ57" i="1"/>
  <c r="AJ178" i="1"/>
  <c r="AJ161" i="1"/>
  <c r="AJ309" i="1"/>
  <c r="AL156" i="1"/>
  <c r="AL302" i="1"/>
  <c r="AL119" i="1"/>
  <c r="AL344" i="1"/>
  <c r="AL47" i="1"/>
  <c r="AJ232" i="1"/>
  <c r="AJ246" i="1"/>
  <c r="AJ186" i="1"/>
  <c r="AJ192" i="1"/>
  <c r="AJ324" i="1"/>
  <c r="AL138" i="1"/>
  <c r="AJ21" i="1"/>
  <c r="AJ125" i="1"/>
  <c r="AJ65" i="1"/>
  <c r="AL31" i="1"/>
  <c r="AL92" i="1"/>
  <c r="AL275" i="1"/>
  <c r="AL189" i="1"/>
  <c r="AJ152" i="1"/>
  <c r="AI111" i="1"/>
  <c r="AL111" i="1" s="1"/>
  <c r="AI185" i="1"/>
  <c r="AL185" i="1" s="1"/>
  <c r="AI20" i="1"/>
  <c r="AJ20" i="1" s="1"/>
  <c r="AI295" i="1"/>
  <c r="AL295" i="1" s="1"/>
  <c r="AI81" i="1"/>
  <c r="AL81" i="1" s="1"/>
  <c r="AI249" i="1"/>
  <c r="AJ249" i="1" s="1"/>
  <c r="AI253" i="1"/>
  <c r="AJ253" i="1" s="1"/>
  <c r="AI129" i="1"/>
  <c r="AJ129" i="1" s="1"/>
  <c r="AI153" i="1"/>
  <c r="AL153" i="1" s="1"/>
  <c r="AI33" i="1"/>
  <c r="AL33" i="1" s="1"/>
  <c r="AI140" i="1"/>
  <c r="AL140" i="1" s="1"/>
  <c r="AI105" i="1"/>
  <c r="AL105" i="1" s="1"/>
  <c r="AI170" i="1"/>
  <c r="AJ170" i="1" s="1"/>
  <c r="AI257" i="1"/>
  <c r="AL257" i="1" s="1"/>
  <c r="AI84" i="1"/>
  <c r="AL84" i="1" s="1"/>
  <c r="AI42" i="1"/>
  <c r="AL42" i="1" s="1"/>
  <c r="AI37" i="1"/>
  <c r="AJ37" i="1" s="1"/>
  <c r="AI227" i="1"/>
  <c r="AL227" i="1" s="1"/>
  <c r="AI100" i="1"/>
  <c r="AL100" i="1" s="1"/>
  <c r="AI19" i="1"/>
  <c r="AL19" i="1" s="1"/>
  <c r="AI265" i="1"/>
  <c r="AL265" i="1" s="1"/>
  <c r="AI49" i="1"/>
  <c r="AL49" i="1" s="1"/>
  <c r="AI174" i="1"/>
  <c r="AJ174" i="1" s="1"/>
  <c r="AI220" i="1"/>
  <c r="AL220" i="1" s="1"/>
  <c r="AI262" i="1"/>
  <c r="AJ262" i="1" s="1"/>
  <c r="AI326" i="1"/>
  <c r="AL326" i="1" s="1"/>
  <c r="AI67" i="1"/>
  <c r="AL67" i="1" s="1"/>
  <c r="AI172" i="1"/>
  <c r="AL172" i="1" s="1"/>
  <c r="AI40" i="1"/>
  <c r="AJ40" i="1" s="1"/>
  <c r="AI34" i="1"/>
  <c r="AL34" i="1" s="1"/>
  <c r="AI306" i="1"/>
  <c r="AL306" i="1" s="1"/>
  <c r="AI287" i="1"/>
  <c r="AL287" i="1" s="1"/>
  <c r="AI283" i="1"/>
  <c r="AJ283" i="1" s="1"/>
  <c r="AI99" i="1"/>
  <c r="AJ99" i="1" s="1"/>
  <c r="AI256" i="1"/>
  <c r="AJ256" i="1" s="1"/>
  <c r="AI88" i="1"/>
  <c r="AJ88" i="1" s="1"/>
  <c r="AI336" i="1"/>
  <c r="AJ336" i="1" s="1"/>
  <c r="AI197" i="1"/>
  <c r="AJ197" i="1" s="1"/>
  <c r="AI315" i="1"/>
  <c r="AL315" i="1" s="1"/>
  <c r="AI148" i="1"/>
  <c r="AL148" i="1" s="1"/>
  <c r="AI165" i="1"/>
  <c r="AL165" i="1" s="1"/>
  <c r="AI132" i="1"/>
  <c r="AL132" i="1" s="1"/>
  <c r="AI36" i="1"/>
  <c r="AL36" i="1" s="1"/>
  <c r="AI264" i="1"/>
  <c r="AL264" i="1" s="1"/>
  <c r="AI107" i="1"/>
  <c r="AL107" i="1" s="1"/>
  <c r="AI204" i="1"/>
  <c r="AJ204" i="1" s="1"/>
  <c r="AI169" i="1"/>
  <c r="AL169" i="1" s="1"/>
  <c r="AI234" i="1"/>
  <c r="AL234" i="1" s="1"/>
  <c r="AI61" i="1"/>
  <c r="AL61" i="1" s="1"/>
  <c r="AI258" i="1"/>
  <c r="AL258" i="1" s="1"/>
  <c r="AI338" i="1"/>
  <c r="AL338" i="1" s="1"/>
  <c r="AI345" i="1"/>
  <c r="AL345" i="1" s="1"/>
  <c r="AI200" i="1"/>
  <c r="AL200" i="1" s="1"/>
  <c r="AI15" i="1"/>
  <c r="AL15" i="1" s="1"/>
  <c r="AI25" i="1"/>
  <c r="AL25" i="1" s="1"/>
  <c r="AI219" i="1"/>
  <c r="AL219" i="1" s="1"/>
  <c r="AI160" i="1"/>
  <c r="AJ160" i="1" s="1"/>
  <c r="AI118" i="1"/>
  <c r="AL118" i="1" s="1"/>
  <c r="AI208" i="1"/>
  <c r="AJ208" i="1" s="1"/>
  <c r="AI187" i="1"/>
  <c r="AL187" i="1" s="1"/>
  <c r="AI184" i="1"/>
  <c r="AL184" i="1" s="1"/>
  <c r="AI301" i="1"/>
  <c r="AJ301" i="1" s="1"/>
  <c r="AI223" i="1"/>
  <c r="AL223" i="1" s="1"/>
  <c r="AI194" i="1"/>
  <c r="AL194" i="1" s="1"/>
  <c r="AI245" i="1"/>
  <c r="AJ245" i="1" s="1"/>
  <c r="AI78" i="1"/>
  <c r="AJ78" i="1" s="1"/>
  <c r="AI137" i="1"/>
  <c r="AL137" i="1" s="1"/>
  <c r="AI147" i="1"/>
  <c r="AL147" i="1" s="1"/>
  <c r="AI135" i="1"/>
  <c r="AJ135" i="1" s="1"/>
  <c r="AI103" i="1"/>
  <c r="AL103" i="1" s="1"/>
  <c r="AI109" i="1"/>
  <c r="AJ109" i="1" s="1"/>
  <c r="AI270" i="1"/>
  <c r="AJ270" i="1" s="1"/>
  <c r="AI7" i="1"/>
  <c r="AL7" i="1" s="1"/>
  <c r="AI261" i="1"/>
  <c r="AL261" i="1" s="1"/>
  <c r="AI279" i="1"/>
  <c r="AL279" i="1" s="1"/>
  <c r="AI166" i="1"/>
  <c r="AJ166" i="1" s="1"/>
  <c r="AI293" i="1"/>
  <c r="AJ293" i="1" s="1"/>
  <c r="AI190" i="1"/>
  <c r="AJ190" i="1" s="1"/>
  <c r="AI51" i="1"/>
  <c r="AL51" i="1" s="1"/>
  <c r="AI83" i="1"/>
  <c r="AJ83" i="1" s="1"/>
  <c r="AI76" i="1"/>
  <c r="AJ76" i="1" s="1"/>
  <c r="AI142" i="1"/>
  <c r="AJ142" i="1" s="1"/>
  <c r="AI304" i="1"/>
  <c r="AJ304" i="1" s="1"/>
  <c r="AI131" i="1"/>
  <c r="AJ131" i="1" s="1"/>
  <c r="AI157" i="1"/>
  <c r="AL157" i="1" s="1"/>
  <c r="AI348" i="1"/>
  <c r="AJ348" i="1" s="1"/>
  <c r="AI117" i="1"/>
  <c r="AL117" i="1" s="1"/>
  <c r="AI85" i="1"/>
  <c r="AJ85" i="1" s="1"/>
  <c r="AI151" i="1"/>
  <c r="AL151" i="1" s="1"/>
  <c r="AI226" i="1"/>
  <c r="AJ226" i="1" s="1"/>
  <c r="AI211" i="1"/>
  <c r="AJ211" i="1" s="1"/>
  <c r="AI91" i="1"/>
  <c r="AL91" i="1" s="1"/>
  <c r="AI176" i="1"/>
  <c r="AL176" i="1" s="1"/>
  <c r="AI73" i="1"/>
  <c r="AL73" i="1" s="1"/>
  <c r="AI236" i="1"/>
  <c r="AJ236" i="1" s="1"/>
  <c r="AI218" i="1"/>
  <c r="AJ218" i="1" s="1"/>
  <c r="AI291" i="1"/>
  <c r="AJ291" i="1" s="1"/>
  <c r="AI251" i="1"/>
  <c r="AL251" i="1" s="1"/>
  <c r="AI273" i="1"/>
  <c r="AJ273" i="1" s="1"/>
  <c r="AI244" i="1"/>
  <c r="AJ244" i="1" s="1"/>
  <c r="AI54" i="1"/>
  <c r="AJ54" i="1" s="1"/>
  <c r="AI86" i="1"/>
  <c r="AL86" i="1" s="1"/>
  <c r="AI113" i="1"/>
  <c r="AL113" i="1" s="1"/>
  <c r="AI12" i="1"/>
  <c r="AL12" i="1" s="1"/>
  <c r="AI329" i="1"/>
  <c r="AL329" i="1" s="1"/>
  <c r="AI124" i="1"/>
  <c r="AL124" i="1" s="1"/>
  <c r="AI10" i="1"/>
  <c r="AL10" i="1" s="1"/>
  <c r="AI339" i="1"/>
  <c r="AL339" i="1" s="1"/>
  <c r="AI39" i="1"/>
  <c r="AJ39" i="1" s="1"/>
  <c r="AI159" i="1"/>
  <c r="AL159" i="1" s="1"/>
  <c r="AI228" i="1"/>
  <c r="AL228" i="1" s="1"/>
  <c r="AI207" i="1"/>
  <c r="AL207" i="1" s="1"/>
  <c r="AI317" i="1"/>
  <c r="AL317" i="1" s="1"/>
  <c r="AI201" i="1"/>
  <c r="AJ201" i="1" s="1"/>
  <c r="AI335" i="1"/>
  <c r="AL335" i="1" s="1"/>
  <c r="AI56" i="1"/>
  <c r="AL56" i="1" s="1"/>
  <c r="AI168" i="1"/>
  <c r="AJ168" i="1" s="1"/>
  <c r="AI164" i="1"/>
  <c r="AJ164" i="1" s="1"/>
  <c r="AI98" i="1"/>
  <c r="AL98" i="1" s="1"/>
  <c r="AI26" i="1"/>
  <c r="AL26" i="1" s="1"/>
  <c r="AI285" i="1"/>
  <c r="AJ285" i="1" s="1"/>
  <c r="AI191" i="1"/>
  <c r="AL191" i="1" s="1"/>
  <c r="AI241" i="1"/>
  <c r="AL241" i="1" s="1"/>
  <c r="AI93" i="1"/>
  <c r="AL93" i="1" s="1"/>
  <c r="AI128" i="1"/>
  <c r="AJ128" i="1" s="1"/>
  <c r="AI300" i="1"/>
  <c r="AJ300" i="1" s="1"/>
  <c r="AI134" i="1"/>
  <c r="AL134" i="1" s="1"/>
  <c r="AI313" i="1"/>
  <c r="AJ313" i="1" s="1"/>
  <c r="AI69" i="1"/>
  <c r="AL69" i="1" s="1"/>
  <c r="AI177" i="1"/>
  <c r="AL177" i="1" s="1"/>
  <c r="AI150" i="1"/>
  <c r="AL150" i="1" s="1"/>
  <c r="AI303" i="1"/>
  <c r="AL303" i="1" s="1"/>
  <c r="AI340" i="1"/>
  <c r="AJ340" i="1" s="1"/>
  <c r="AI90" i="1"/>
  <c r="AJ90" i="1" s="1"/>
  <c r="AI59" i="1"/>
  <c r="AJ59" i="1" s="1"/>
  <c r="AI250" i="1"/>
  <c r="AL250" i="1" s="1"/>
  <c r="AI195" i="1"/>
  <c r="AJ195" i="1" s="1"/>
  <c r="AI198" i="1"/>
  <c r="AJ198" i="1" s="1"/>
  <c r="AI158" i="1"/>
  <c r="AJ158" i="1" s="1"/>
  <c r="AI237" i="1"/>
  <c r="AJ237" i="1" s="1"/>
  <c r="AI45" i="1"/>
  <c r="AL45" i="1" s="1"/>
  <c r="AI312" i="1"/>
  <c r="AJ312" i="1" s="1"/>
  <c r="AI162" i="1"/>
  <c r="AL162" i="1" s="1"/>
  <c r="AI11" i="1"/>
  <c r="AJ11" i="1" s="1"/>
  <c r="AI316" i="1"/>
  <c r="AJ316" i="1" s="1"/>
  <c r="AI28" i="1"/>
  <c r="AL28" i="1" s="1"/>
  <c r="AI32" i="1"/>
  <c r="AL32" i="1" s="1"/>
  <c r="AI94" i="1"/>
  <c r="AJ94" i="1" s="1"/>
  <c r="AI122" i="1"/>
  <c r="AJ122" i="1" s="1"/>
  <c r="AI280" i="1"/>
  <c r="AL280" i="1" s="1"/>
  <c r="AI286" i="1"/>
  <c r="AL286" i="1" s="1"/>
  <c r="AI74" i="1"/>
  <c r="AL74" i="1" s="1"/>
  <c r="AI272" i="1"/>
  <c r="AL272" i="1" s="1"/>
  <c r="AI231" i="1"/>
  <c r="AJ231" i="1" s="1"/>
  <c r="AI267" i="1"/>
  <c r="AL267" i="1" s="1"/>
  <c r="AI48" i="1"/>
  <c r="AL48" i="1" s="1"/>
  <c r="AI243" i="1"/>
  <c r="AL243" i="1" s="1"/>
  <c r="AI167" i="1"/>
  <c r="AJ167" i="1" s="1"/>
  <c r="AI349" i="1"/>
  <c r="AJ349" i="1" s="1"/>
  <c r="AI328" i="1"/>
  <c r="AJ328" i="1" s="1"/>
  <c r="AI149" i="1"/>
  <c r="AJ149" i="1" s="1"/>
  <c r="AI24" i="1"/>
  <c r="AJ24" i="1" s="1"/>
  <c r="AI311" i="1"/>
  <c r="AJ311" i="1" s="1"/>
  <c r="AI14" i="1"/>
  <c r="AL14" i="1" s="1"/>
  <c r="AI75" i="1"/>
  <c r="AL75" i="1" s="1"/>
  <c r="AI38" i="1"/>
  <c r="AL38" i="1" s="1"/>
  <c r="AI352" i="1"/>
  <c r="AL352" i="1" s="1"/>
  <c r="AI259" i="1"/>
  <c r="AJ259" i="1" s="1"/>
  <c r="AI331" i="1"/>
  <c r="AL331" i="1" s="1"/>
  <c r="AI350" i="1"/>
  <c r="AL350" i="1" s="1"/>
  <c r="AI330" i="1"/>
  <c r="AJ330" i="1" s="1"/>
  <c r="AI16" i="1"/>
  <c r="AL16" i="1" s="1"/>
  <c r="AI229" i="1"/>
  <c r="AJ229" i="1" s="1"/>
  <c r="AI297" i="1"/>
  <c r="AJ297" i="1" s="1"/>
  <c r="AI196" i="1"/>
  <c r="AL196" i="1" s="1"/>
  <c r="AI203" i="1"/>
  <c r="AJ203" i="1" s="1"/>
  <c r="AI323" i="1"/>
  <c r="AL323" i="1" s="1"/>
  <c r="AI97" i="1"/>
  <c r="AL97" i="1" s="1"/>
  <c r="AI314" i="1"/>
  <c r="AJ314" i="1" s="1"/>
  <c r="AI136" i="1"/>
  <c r="AJ136" i="1" s="1"/>
  <c r="AI104" i="1"/>
  <c r="AL104" i="1" s="1"/>
  <c r="AI143" i="1"/>
  <c r="AL143" i="1" s="1"/>
  <c r="AI6" i="1"/>
  <c r="AL6" i="1" s="1"/>
  <c r="AI95" i="1"/>
  <c r="AJ95" i="1" s="1"/>
  <c r="AI96" i="1"/>
  <c r="AJ96" i="1" s="1"/>
  <c r="AI213" i="1"/>
  <c r="AL213" i="1" s="1"/>
  <c r="AI216" i="1"/>
  <c r="AL216" i="1" s="1"/>
  <c r="AI4" i="1"/>
  <c r="AL4" i="1" s="1"/>
  <c r="AI9" i="1"/>
  <c r="AL9" i="1" s="1"/>
  <c r="AJ67" i="1" l="1"/>
  <c r="AL312" i="1"/>
  <c r="AJ42" i="1"/>
  <c r="AL160" i="1"/>
  <c r="AJ227" i="1"/>
  <c r="AJ51" i="1"/>
  <c r="AJ81" i="1"/>
  <c r="AJ111" i="1"/>
  <c r="AL135" i="1"/>
  <c r="AL37" i="1"/>
  <c r="AL336" i="1"/>
  <c r="AL174" i="1"/>
  <c r="AL158" i="1"/>
  <c r="AJ200" i="1"/>
  <c r="AJ165" i="1"/>
  <c r="AJ147" i="1"/>
  <c r="AL131" i="1"/>
  <c r="AJ33" i="1"/>
  <c r="AJ49" i="1"/>
  <c r="AJ103" i="1"/>
  <c r="AL229" i="1"/>
  <c r="AJ105" i="1"/>
  <c r="AL316" i="1"/>
  <c r="AJ98" i="1"/>
  <c r="AJ257" i="1"/>
  <c r="AJ335" i="1"/>
  <c r="AJ100" i="1"/>
  <c r="AJ185" i="1"/>
  <c r="AL90" i="1"/>
  <c r="AL273" i="1"/>
  <c r="AJ326" i="1"/>
  <c r="AJ137" i="1"/>
  <c r="AJ34" i="1"/>
  <c r="AL20" i="1"/>
  <c r="AJ184" i="1"/>
  <c r="AJ162" i="1"/>
  <c r="AJ61" i="1"/>
  <c r="AL39" i="1"/>
  <c r="AJ303" i="1"/>
  <c r="AJ169" i="1"/>
  <c r="AJ345" i="1"/>
  <c r="AJ172" i="1"/>
  <c r="AJ251" i="1"/>
  <c r="AL208" i="1"/>
  <c r="AJ194" i="1"/>
  <c r="AJ69" i="1"/>
  <c r="AL195" i="1"/>
  <c r="AJ315" i="1"/>
  <c r="AJ140" i="1"/>
  <c r="AL167" i="1"/>
  <c r="AL244" i="1"/>
  <c r="AJ19" i="1"/>
  <c r="AJ25" i="1"/>
  <c r="AL253" i="1"/>
  <c r="AJ241" i="1"/>
  <c r="AL283" i="1"/>
  <c r="AJ191" i="1"/>
  <c r="AJ153" i="1"/>
  <c r="AL129" i="1"/>
  <c r="AL245" i="1"/>
  <c r="AL293" i="1"/>
  <c r="AJ265" i="1"/>
  <c r="AJ264" i="1"/>
  <c r="AL190" i="1"/>
  <c r="AL54" i="1"/>
  <c r="AJ207" i="1"/>
  <c r="AJ93" i="1"/>
  <c r="AJ9" i="1"/>
  <c r="AJ295" i="1"/>
  <c r="AL166" i="1"/>
  <c r="AL122" i="1"/>
  <c r="AL197" i="1"/>
  <c r="AJ317" i="1"/>
  <c r="AL149" i="1"/>
  <c r="AJ177" i="1"/>
  <c r="AJ16" i="1"/>
  <c r="AJ74" i="1"/>
  <c r="AJ234" i="1"/>
  <c r="AJ7" i="1"/>
  <c r="AL211" i="1"/>
  <c r="AJ338" i="1"/>
  <c r="AJ134" i="1"/>
  <c r="AJ306" i="1"/>
  <c r="AJ176" i="1"/>
  <c r="AJ118" i="1"/>
  <c r="AJ73" i="1"/>
  <c r="AJ261" i="1"/>
  <c r="AL40" i="1"/>
  <c r="AL301" i="1"/>
  <c r="AL109" i="1"/>
  <c r="AL231" i="1"/>
  <c r="AL96" i="1"/>
  <c r="AJ124" i="1"/>
  <c r="AJ219" i="1"/>
  <c r="AL314" i="1"/>
  <c r="AJ10" i="1"/>
  <c r="AL256" i="1"/>
  <c r="AL313" i="1"/>
  <c r="AJ352" i="1"/>
  <c r="AL236" i="1"/>
  <c r="AL170" i="1"/>
  <c r="AL128" i="1"/>
  <c r="AJ157" i="1"/>
  <c r="AJ84" i="1"/>
  <c r="AL328" i="1"/>
  <c r="AJ267" i="1"/>
  <c r="AL304" i="1"/>
  <c r="AL164" i="1"/>
  <c r="AL99" i="1"/>
  <c r="AJ15" i="1"/>
  <c r="AL262" i="1"/>
  <c r="AJ150" i="1"/>
  <c r="AL291" i="1"/>
  <c r="AL349" i="1"/>
  <c r="AJ151" i="1"/>
  <c r="AL204" i="1"/>
  <c r="AJ4" i="1"/>
  <c r="AJ132" i="1"/>
  <c r="AJ113" i="1"/>
  <c r="AL83" i="1"/>
  <c r="AJ279" i="1"/>
  <c r="AJ148" i="1"/>
  <c r="AJ287" i="1"/>
  <c r="AL59" i="1"/>
  <c r="AJ97" i="1"/>
  <c r="AJ28" i="1"/>
  <c r="AJ250" i="1"/>
  <c r="AJ213" i="1"/>
  <c r="AL136" i="1"/>
  <c r="AL297" i="1"/>
  <c r="AL259" i="1"/>
  <c r="AL24" i="1"/>
  <c r="AJ48" i="1"/>
  <c r="AJ280" i="1"/>
  <c r="AL11" i="1"/>
  <c r="AL198" i="1"/>
  <c r="AL300" i="1"/>
  <c r="AJ26" i="1"/>
  <c r="AL201" i="1"/>
  <c r="AJ339" i="1"/>
  <c r="AJ86" i="1"/>
  <c r="AL218" i="1"/>
  <c r="AL226" i="1"/>
  <c r="AL270" i="1"/>
  <c r="AL78" i="1"/>
  <c r="AJ187" i="1"/>
  <c r="AL88" i="1"/>
  <c r="AJ220" i="1"/>
  <c r="AL249" i="1"/>
  <c r="AJ216" i="1"/>
  <c r="AL311" i="1"/>
  <c r="AJ32" i="1"/>
  <c r="AL76" i="1"/>
  <c r="AJ12" i="1"/>
  <c r="AJ107" i="1"/>
  <c r="AJ350" i="1"/>
  <c r="AJ331" i="1"/>
  <c r="AL237" i="1"/>
  <c r="AL95" i="1"/>
  <c r="AJ38" i="1"/>
  <c r="AL94" i="1"/>
  <c r="AL85" i="1"/>
  <c r="AL142" i="1"/>
  <c r="AJ143" i="1"/>
  <c r="AJ329" i="1"/>
  <c r="AJ159" i="1"/>
  <c r="AJ56" i="1"/>
  <c r="AL285" i="1"/>
  <c r="AJ45" i="1"/>
  <c r="AJ6" i="1"/>
  <c r="AJ323" i="1"/>
  <c r="AL330" i="1"/>
  <c r="AJ75" i="1"/>
  <c r="AJ272" i="1"/>
  <c r="AL168" i="1"/>
  <c r="AJ228" i="1"/>
  <c r="AJ117" i="1"/>
  <c r="AJ223" i="1"/>
  <c r="AL203" i="1"/>
  <c r="AJ14" i="1"/>
  <c r="AJ91" i="1"/>
  <c r="AL348" i="1"/>
  <c r="AJ258" i="1"/>
  <c r="AJ286" i="1"/>
  <c r="AJ104" i="1"/>
  <c r="AJ196" i="1"/>
  <c r="AJ243" i="1"/>
  <c r="AL340" i="1"/>
  <c r="AJ36" i="1"/>
  <c r="AM92" i="1" l="1"/>
  <c r="AM279" i="1"/>
  <c r="AK91" i="1"/>
  <c r="AM349" i="1"/>
  <c r="AK125" i="1"/>
  <c r="AK242" i="1"/>
  <c r="AM144" i="1"/>
  <c r="BC2" i="1"/>
  <c r="AM62" i="1"/>
  <c r="AK274" i="1"/>
  <c r="AM341" i="1"/>
  <c r="AK264" i="1"/>
  <c r="AK120" i="1"/>
  <c r="AK163" i="1"/>
  <c r="AM193" i="1"/>
  <c r="AK83" i="1"/>
  <c r="AM32" i="1"/>
  <c r="AK155" i="1"/>
  <c r="AK268" i="1"/>
  <c r="AM87" i="1"/>
  <c r="AK245" i="1"/>
  <c r="AK239" i="1"/>
  <c r="AK282" i="1"/>
  <c r="AM157" i="1"/>
  <c r="AK24" i="1"/>
  <c r="AM319" i="1"/>
  <c r="AM46" i="1"/>
  <c r="AK336" i="1"/>
  <c r="AM191" i="1"/>
  <c r="AM323" i="1"/>
  <c r="AM61" i="1"/>
  <c r="AM208" i="1"/>
  <c r="AM281" i="1"/>
  <c r="AM161" i="1"/>
  <c r="AM248" i="1"/>
  <c r="AM165" i="1"/>
  <c r="AK224" i="1"/>
  <c r="AK151" i="1"/>
  <c r="AK26" i="1"/>
  <c r="AM210" i="1"/>
  <c r="AK79" i="1"/>
  <c r="AM132" i="1"/>
  <c r="AK344" i="1"/>
  <c r="AK65" i="1"/>
  <c r="AM102" i="1"/>
  <c r="BC3" i="1"/>
  <c r="AP336" i="1" s="1"/>
  <c r="AM83" i="1"/>
  <c r="AK121" i="1"/>
  <c r="AK144" i="1"/>
  <c r="AM112" i="1"/>
  <c r="AM146" i="1"/>
  <c r="AK108" i="1"/>
  <c r="AK32" i="1"/>
  <c r="AN32" i="1" s="1"/>
  <c r="AK3" i="1"/>
  <c r="AK275" i="1"/>
  <c r="AM335" i="1"/>
  <c r="AM33" i="1"/>
  <c r="AK119" i="1"/>
  <c r="AK256" i="1"/>
  <c r="AM130" i="1"/>
  <c r="AK286" i="1"/>
  <c r="AK117" i="1"/>
  <c r="AK329" i="1"/>
  <c r="AM86" i="1"/>
  <c r="AK86" i="1"/>
  <c r="AM136" i="1"/>
  <c r="AK43" i="1"/>
  <c r="AK35" i="1"/>
  <c r="AM207" i="1"/>
  <c r="AM336" i="1"/>
  <c r="AK42" i="1"/>
  <c r="AK22" i="1"/>
  <c r="AM276" i="1"/>
  <c r="AM258" i="1"/>
  <c r="AM179" i="1"/>
  <c r="AM20" i="1"/>
  <c r="AK270" i="1"/>
  <c r="AK263" i="1"/>
  <c r="AK49" i="1"/>
  <c r="AK82" i="1"/>
  <c r="AK73" i="1"/>
  <c r="AM99" i="1"/>
  <c r="AM308" i="1"/>
  <c r="AK294" i="1"/>
  <c r="AK287" i="1"/>
  <c r="AM290" i="1"/>
  <c r="AM176" i="1"/>
  <c r="AM111" i="1"/>
  <c r="AM117" i="1"/>
  <c r="AK306" i="1"/>
  <c r="AK298" i="1"/>
  <c r="AM302" i="1"/>
  <c r="AM189" i="1"/>
  <c r="AM50" i="1"/>
  <c r="AM63" i="1"/>
  <c r="AK173" i="1"/>
  <c r="AK141" i="1"/>
  <c r="AM192" i="1"/>
  <c r="AK158" i="1"/>
  <c r="AK113" i="1"/>
  <c r="AK68" i="1"/>
  <c r="AM3" i="1"/>
  <c r="AN3" i="1" s="1"/>
  <c r="AK51" i="1"/>
  <c r="AK164" i="1"/>
  <c r="AM72" i="1"/>
  <c r="AM55" i="1"/>
  <c r="AM327" i="1"/>
  <c r="AM150" i="1"/>
  <c r="AK208" i="1"/>
  <c r="AK177" i="1"/>
  <c r="AM228" i="1"/>
  <c r="AM347" i="1"/>
  <c r="AK235" i="1"/>
  <c r="AK227" i="1"/>
  <c r="AM230" i="1"/>
  <c r="AM114" i="1"/>
  <c r="AM109" i="1"/>
  <c r="AM270" i="1"/>
  <c r="AK149" i="1"/>
  <c r="AK70" i="1"/>
  <c r="AM220" i="1"/>
  <c r="AK307" i="1"/>
  <c r="AM90" i="1"/>
  <c r="AK300" i="1"/>
  <c r="AK188" i="1"/>
  <c r="AK185" i="1"/>
  <c r="AK180" i="1"/>
  <c r="AM36" i="1"/>
  <c r="AK348" i="1"/>
  <c r="AK187" i="1"/>
  <c r="AK166" i="1"/>
  <c r="AM121" i="1"/>
  <c r="AM54" i="1"/>
  <c r="AM350" i="1"/>
  <c r="AK41" i="1"/>
  <c r="AK66" i="1"/>
  <c r="AK205" i="1"/>
  <c r="AK194" i="1"/>
  <c r="AK223" i="1"/>
  <c r="AK217" i="1"/>
  <c r="AM243" i="1"/>
  <c r="AK64" i="1"/>
  <c r="AK89" i="1"/>
  <c r="AK85" i="1"/>
  <c r="AM113" i="1"/>
  <c r="AM9" i="1"/>
  <c r="AM318" i="1"/>
  <c r="AK75" i="1"/>
  <c r="AK104" i="1"/>
  <c r="AK95" i="1"/>
  <c r="AM123" i="1"/>
  <c r="AM22" i="1"/>
  <c r="AM180" i="1"/>
  <c r="AM47" i="1"/>
  <c r="AK316" i="1"/>
  <c r="AK285" i="1"/>
  <c r="AM35" i="1"/>
  <c r="AM204" i="1"/>
  <c r="AK255" i="1"/>
  <c r="AK212" i="1"/>
  <c r="AM291" i="1"/>
  <c r="AK195" i="1"/>
  <c r="AK309" i="1"/>
  <c r="AM216" i="1"/>
  <c r="AM198" i="1"/>
  <c r="AM329" i="1"/>
  <c r="AN329" i="1" s="1"/>
  <c r="AM93" i="1"/>
  <c r="AK352" i="1"/>
  <c r="AK321" i="1"/>
  <c r="AM217" i="1"/>
  <c r="AM224" i="1"/>
  <c r="AK31" i="1"/>
  <c r="AK27" i="1"/>
  <c r="AM53" i="1"/>
  <c r="AM259" i="1"/>
  <c r="AM245" i="1"/>
  <c r="AM153" i="1"/>
  <c r="AK130" i="1"/>
  <c r="AM75" i="1"/>
  <c r="AM338" i="1"/>
  <c r="AK198" i="1"/>
  <c r="AM197" i="1"/>
  <c r="AM222" i="1"/>
  <c r="AK331" i="1"/>
  <c r="AM352" i="1"/>
  <c r="AK310" i="1"/>
  <c r="AM265" i="1"/>
  <c r="AM200" i="1"/>
  <c r="AM2" i="1"/>
  <c r="AK183" i="1"/>
  <c r="AK211" i="1"/>
  <c r="AK301" i="1"/>
  <c r="AK62" i="1"/>
  <c r="AK19" i="1"/>
  <c r="AK139" i="1"/>
  <c r="AM74" i="1"/>
  <c r="AK206" i="1"/>
  <c r="AK234" i="1"/>
  <c r="AK229" i="1"/>
  <c r="AM255" i="1"/>
  <c r="AM152" i="1"/>
  <c r="AM56" i="1"/>
  <c r="AK218" i="1"/>
  <c r="AK246" i="1"/>
  <c r="AK241" i="1"/>
  <c r="AM268" i="1"/>
  <c r="AM166" i="1"/>
  <c r="AM170" i="1"/>
  <c r="AM183" i="1"/>
  <c r="AK101" i="1"/>
  <c r="AK81" i="1"/>
  <c r="AM25" i="1"/>
  <c r="AM41" i="1"/>
  <c r="AK36" i="1"/>
  <c r="AN36" i="1" s="1"/>
  <c r="AK11" i="1"/>
  <c r="AM267" i="1"/>
  <c r="AK340" i="1"/>
  <c r="AK105" i="1"/>
  <c r="AM60" i="1"/>
  <c r="AM342" i="1"/>
  <c r="AM177" i="1"/>
  <c r="AN177" i="1" s="1"/>
  <c r="AM71" i="1"/>
  <c r="AK137" i="1"/>
  <c r="AK118" i="1"/>
  <c r="AM206" i="1"/>
  <c r="AM69" i="1"/>
  <c r="AK175" i="1"/>
  <c r="AK169" i="1"/>
  <c r="AM196" i="1"/>
  <c r="AM94" i="1"/>
  <c r="AM185" i="1"/>
  <c r="AM11" i="1"/>
  <c r="AM85" i="1"/>
  <c r="AM307" i="1"/>
  <c r="AK21" i="1"/>
  <c r="AK29" i="1"/>
  <c r="AM275" i="1"/>
  <c r="AN275" i="1" s="1"/>
  <c r="AM172" i="1"/>
  <c r="AK325" i="1"/>
  <c r="AK127" i="1"/>
  <c r="AM328" i="1"/>
  <c r="AK112" i="1"/>
  <c r="AM116" i="1"/>
  <c r="AM343" i="1"/>
  <c r="AM287" i="1"/>
  <c r="AN287" i="1" s="1"/>
  <c r="AK53" i="1"/>
  <c r="AK8" i="1"/>
  <c r="AM139" i="1"/>
  <c r="AK207" i="1"/>
  <c r="AN207" i="1" s="1"/>
  <c r="AK165" i="1"/>
  <c r="AK50" i="1"/>
  <c r="AM221" i="1"/>
  <c r="AK77" i="1"/>
  <c r="AK33" i="1"/>
  <c r="AK279" i="1"/>
  <c r="AN279" i="1" s="1"/>
  <c r="AM88" i="1"/>
  <c r="AM299" i="1"/>
  <c r="AM178" i="1"/>
  <c r="AK46" i="1"/>
  <c r="AN46" i="1" s="1"/>
  <c r="AK350" i="1"/>
  <c r="AN350" i="1" s="1"/>
  <c r="AM100" i="1"/>
  <c r="AM310" i="1"/>
  <c r="AM330" i="1"/>
  <c r="AK247" i="1"/>
  <c r="AK226" i="1"/>
  <c r="AM313" i="1"/>
  <c r="AM148" i="1"/>
  <c r="AK184" i="1"/>
  <c r="AK154" i="1"/>
  <c r="AM40" i="1"/>
  <c r="AK126" i="1"/>
  <c r="AK250" i="1"/>
  <c r="AM205" i="1"/>
  <c r="AM140" i="1"/>
  <c r="AM187" i="1"/>
  <c r="AM70" i="1"/>
  <c r="AK281" i="1"/>
  <c r="AK262" i="1"/>
  <c r="AM29" i="1"/>
  <c r="AK146" i="1"/>
  <c r="AN146" i="1" s="1"/>
  <c r="AK319" i="1"/>
  <c r="AN319" i="1" s="1"/>
  <c r="AK314" i="1"/>
  <c r="AM26" i="1"/>
  <c r="AN26" i="1" s="1"/>
  <c r="AM237" i="1"/>
  <c r="AM127" i="1"/>
  <c r="AM107" i="1"/>
  <c r="AM21" i="1"/>
  <c r="AM97" i="1"/>
  <c r="AM106" i="1"/>
  <c r="AK148" i="1"/>
  <c r="AM142" i="1"/>
  <c r="AK291" i="1"/>
  <c r="AM184" i="1"/>
  <c r="AK157" i="1"/>
  <c r="AK37" i="1"/>
  <c r="AM66" i="1"/>
  <c r="AK107" i="1"/>
  <c r="AK171" i="1"/>
  <c r="AK271" i="1"/>
  <c r="AK80" i="1"/>
  <c r="AM103" i="1"/>
  <c r="AM296" i="1"/>
  <c r="AK258" i="1"/>
  <c r="AN258" i="1" s="1"/>
  <c r="AK251" i="1"/>
  <c r="AM254" i="1"/>
  <c r="AM145" i="1"/>
  <c r="AK60" i="1"/>
  <c r="AK196" i="1"/>
  <c r="AK153" i="1"/>
  <c r="AM133" i="1"/>
  <c r="AK351" i="1"/>
  <c r="AK308" i="1"/>
  <c r="AK96" i="1"/>
  <c r="AM5" i="1"/>
  <c r="AK219" i="1"/>
  <c r="AK176" i="1"/>
  <c r="AN176" i="1" s="1"/>
  <c r="AK192" i="1"/>
  <c r="AN192" i="1" s="1"/>
  <c r="AM231" i="1"/>
  <c r="AM154" i="1"/>
  <c r="AM24" i="1"/>
  <c r="AN24" i="1" s="1"/>
  <c r="AK232" i="1"/>
  <c r="AK189" i="1"/>
  <c r="AK302" i="1"/>
  <c r="AM244" i="1"/>
  <c r="AM202" i="1"/>
  <c r="AM256" i="1"/>
  <c r="AM212" i="1"/>
  <c r="AK28" i="1"/>
  <c r="AK20" i="1"/>
  <c r="AM278" i="1"/>
  <c r="AM124" i="1"/>
  <c r="AK328" i="1"/>
  <c r="AN328" i="1" s="1"/>
  <c r="AK297" i="1"/>
  <c r="AM274" i="1"/>
  <c r="AK269" i="1"/>
  <c r="AK45" i="1"/>
  <c r="AM49" i="1"/>
  <c r="AM283" i="1"/>
  <c r="AM337" i="1"/>
  <c r="AM209" i="1"/>
  <c r="AK67" i="1"/>
  <c r="AK59" i="1"/>
  <c r="AM4" i="1"/>
  <c r="AK16" i="1"/>
  <c r="AK114" i="1"/>
  <c r="AK290" i="1"/>
  <c r="AN290" i="1" s="1"/>
  <c r="AM173" i="1"/>
  <c r="AM247" i="1"/>
  <c r="AM105" i="1"/>
  <c r="AN105" i="1" s="1"/>
  <c r="AK303" i="1"/>
  <c r="AM155" i="1"/>
  <c r="AN155" i="1" s="1"/>
  <c r="AM321" i="1"/>
  <c r="AK25" i="1"/>
  <c r="AK102" i="1"/>
  <c r="AK293" i="1"/>
  <c r="AK72" i="1"/>
  <c r="AK315" i="1"/>
  <c r="AK69" i="1"/>
  <c r="AN69" i="1" s="1"/>
  <c r="AM43" i="1"/>
  <c r="AK54" i="1"/>
  <c r="AN54" i="1" s="1"/>
  <c r="AK47" i="1"/>
  <c r="AM284" i="1"/>
  <c r="AK349" i="1"/>
  <c r="AK339" i="1"/>
  <c r="AK296" i="1"/>
  <c r="AM277" i="1"/>
  <c r="AK135" i="1"/>
  <c r="AK106" i="1"/>
  <c r="AM12" i="1"/>
  <c r="AM149" i="1"/>
  <c r="AK4" i="1"/>
  <c r="AK320" i="1"/>
  <c r="AK240" i="1"/>
  <c r="AM17" i="1"/>
  <c r="AM251" i="1"/>
  <c r="AM263" i="1"/>
  <c r="AK15" i="1"/>
  <c r="AK332" i="1"/>
  <c r="AK326" i="1"/>
  <c r="AM30" i="1"/>
  <c r="AM325" i="1"/>
  <c r="AM28" i="1"/>
  <c r="AM297" i="1"/>
  <c r="AK174" i="1"/>
  <c r="AK167" i="1"/>
  <c r="AM42" i="1"/>
  <c r="AM52" i="1"/>
  <c r="AK109" i="1"/>
  <c r="AK94" i="1"/>
  <c r="AN94" i="1" s="1"/>
  <c r="AM190" i="1"/>
  <c r="AK55" i="1"/>
  <c r="AK191" i="1"/>
  <c r="AM194" i="1"/>
  <c r="AM78" i="1"/>
  <c r="AM80" i="1"/>
  <c r="AM348" i="1"/>
  <c r="AK210" i="1"/>
  <c r="AN210" i="1" s="1"/>
  <c r="AK203" i="1"/>
  <c r="AM292" i="1"/>
  <c r="AK159" i="1"/>
  <c r="AK259" i="1"/>
  <c r="AK216" i="1"/>
  <c r="AM316" i="1"/>
  <c r="AM203" i="1"/>
  <c r="AM293" i="1"/>
  <c r="AK333" i="1"/>
  <c r="AK272" i="1"/>
  <c r="AK13" i="1"/>
  <c r="AK134" i="1"/>
  <c r="AK23" i="1"/>
  <c r="AM79" i="1"/>
  <c r="AM304" i="1"/>
  <c r="AK132" i="1"/>
  <c r="AN132" i="1" s="1"/>
  <c r="AM10" i="1"/>
  <c r="AM77" i="1"/>
  <c r="AK100" i="1"/>
  <c r="AN100" i="1" s="1"/>
  <c r="AK213" i="1"/>
  <c r="AM264" i="1"/>
  <c r="AM331" i="1"/>
  <c r="AK170" i="1"/>
  <c r="AK200" i="1"/>
  <c r="AK193" i="1"/>
  <c r="AM219" i="1"/>
  <c r="AM118" i="1"/>
  <c r="AK324" i="1"/>
  <c r="AK124" i="1"/>
  <c r="AN124" i="1" s="1"/>
  <c r="AK92" i="1"/>
  <c r="AN92" i="1" s="1"/>
  <c r="AM266" i="1"/>
  <c r="AK280" i="1"/>
  <c r="AK249" i="1"/>
  <c r="AM158" i="1"/>
  <c r="AM138" i="1"/>
  <c r="AK147" i="1"/>
  <c r="AM23" i="1"/>
  <c r="AM7" i="1"/>
  <c r="AM164" i="1"/>
  <c r="AM285" i="1"/>
  <c r="AK160" i="1"/>
  <c r="AK128" i="1"/>
  <c r="AM37" i="1"/>
  <c r="AM18" i="1"/>
  <c r="AM213" i="1"/>
  <c r="AM260" i="1"/>
  <c r="AM320" i="1"/>
  <c r="AK318" i="1"/>
  <c r="AK311" i="1"/>
  <c r="AM174" i="1"/>
  <c r="AM186" i="1"/>
  <c r="AK257" i="1"/>
  <c r="AK237" i="1"/>
  <c r="AM309" i="1"/>
  <c r="AK342" i="1"/>
  <c r="AK335" i="1"/>
  <c r="AN335" i="1" s="1"/>
  <c r="AM16" i="1"/>
  <c r="AM225" i="1"/>
  <c r="AM73" i="1"/>
  <c r="AM233" i="1"/>
  <c r="AK6" i="1"/>
  <c r="AK347" i="1"/>
  <c r="AM67" i="1"/>
  <c r="AK88" i="1"/>
  <c r="AK57" i="1"/>
  <c r="AK338" i="1"/>
  <c r="AM101" i="1"/>
  <c r="AM305" i="1"/>
  <c r="AM326" i="1"/>
  <c r="AM240" i="1"/>
  <c r="AM162" i="1"/>
  <c r="AK172" i="1"/>
  <c r="AK162" i="1"/>
  <c r="AM160" i="1"/>
  <c r="AM286" i="1"/>
  <c r="AM271" i="1"/>
  <c r="AK39" i="1"/>
  <c r="AK343" i="1"/>
  <c r="AK337" i="1"/>
  <c r="AM51" i="1"/>
  <c r="AM262" i="1"/>
  <c r="AM122" i="1"/>
  <c r="AK267" i="1"/>
  <c r="AK238" i="1"/>
  <c r="AM65" i="1"/>
  <c r="AK61" i="1"/>
  <c r="AN61" i="1" s="1"/>
  <c r="AK48" i="1"/>
  <c r="AM301" i="1"/>
  <c r="AM282" i="1"/>
  <c r="AK292" i="1"/>
  <c r="AK261" i="1"/>
  <c r="AM168" i="1"/>
  <c r="AM151" i="1"/>
  <c r="AN151" i="1" s="1"/>
  <c r="AM167" i="1"/>
  <c r="AK265" i="1"/>
  <c r="AK304" i="1"/>
  <c r="AK273" i="1"/>
  <c r="AM181" i="1"/>
  <c r="AM163" i="1"/>
  <c r="AN163" i="1" s="1"/>
  <c r="AM214" i="1"/>
  <c r="AM34" i="1"/>
  <c r="AK87" i="1"/>
  <c r="AN87" i="1" s="1"/>
  <c r="AK115" i="1"/>
  <c r="AK110" i="1"/>
  <c r="AM115" i="1"/>
  <c r="AM68" i="1"/>
  <c r="AK40" i="1"/>
  <c r="AK38" i="1"/>
  <c r="AM128" i="1"/>
  <c r="AK140" i="1"/>
  <c r="AK133" i="1"/>
  <c r="AM159" i="1"/>
  <c r="AM58" i="1"/>
  <c r="AM64" i="1"/>
  <c r="AK122" i="1"/>
  <c r="AK150" i="1"/>
  <c r="AK143" i="1"/>
  <c r="AM6" i="1"/>
  <c r="AK231" i="1"/>
  <c r="AK202" i="1"/>
  <c r="AM108" i="1"/>
  <c r="AN108" i="1" s="1"/>
  <c r="AM91" i="1"/>
  <c r="AN91" i="1" s="1"/>
  <c r="AM332" i="1"/>
  <c r="AM333" i="1"/>
  <c r="AM59" i="1"/>
  <c r="AM257" i="1"/>
  <c r="AM119" i="1"/>
  <c r="AK156" i="1"/>
  <c r="AM226" i="1"/>
  <c r="AM84" i="1"/>
  <c r="AM227" i="1"/>
  <c r="AK9" i="1"/>
  <c r="AN9" i="1" s="1"/>
  <c r="AM253" i="1"/>
  <c r="AK145" i="1"/>
  <c r="AK181" i="1"/>
  <c r="AM195" i="1"/>
  <c r="AM339" i="1"/>
  <c r="AM232" i="1"/>
  <c r="AK52" i="1"/>
  <c r="AN52" i="1" s="1"/>
  <c r="AK34" i="1"/>
  <c r="AM125" i="1"/>
  <c r="AN125" i="1" s="1"/>
  <c r="AK209" i="1"/>
  <c r="AK190" i="1"/>
  <c r="AM143" i="1"/>
  <c r="AM82" i="1"/>
  <c r="AK76" i="1"/>
  <c r="AK58" i="1"/>
  <c r="AM13" i="1"/>
  <c r="AM294" i="1"/>
  <c r="AM312" i="1"/>
  <c r="AK252" i="1"/>
  <c r="AK90" i="1"/>
  <c r="AK71" i="1"/>
  <c r="AN71" i="1" s="1"/>
  <c r="AM27" i="1"/>
  <c r="AM306" i="1"/>
  <c r="AM120" i="1"/>
  <c r="AM322" i="1"/>
  <c r="AK230" i="1"/>
  <c r="AK260" i="1"/>
  <c r="AK253" i="1"/>
  <c r="AM199" i="1"/>
  <c r="AM334" i="1"/>
  <c r="AK186" i="1"/>
  <c r="AK179" i="1"/>
  <c r="AK116" i="1"/>
  <c r="AK283" i="1"/>
  <c r="AK277" i="1"/>
  <c r="AM303" i="1"/>
  <c r="AM201" i="1"/>
  <c r="AM171" i="1"/>
  <c r="AK266" i="1"/>
  <c r="AK295" i="1"/>
  <c r="AK289" i="1"/>
  <c r="AM295" i="1"/>
  <c r="AK17" i="1"/>
  <c r="AK345" i="1"/>
  <c r="AM252" i="1"/>
  <c r="AM235" i="1"/>
  <c r="AM269" i="1"/>
  <c r="AM239" i="1"/>
  <c r="AM131" i="1"/>
  <c r="AM39" i="1"/>
  <c r="AK222" i="1"/>
  <c r="AM182" i="1"/>
  <c r="AM273" i="1"/>
  <c r="AK5" i="1"/>
  <c r="AM96" i="1"/>
  <c r="AK244" i="1"/>
  <c r="AK30" i="1"/>
  <c r="AM250" i="1"/>
  <c r="AK317" i="1"/>
  <c r="AM98" i="1"/>
  <c r="AK327" i="1"/>
  <c r="AK228" i="1"/>
  <c r="AM340" i="1"/>
  <c r="AM137" i="1"/>
  <c r="AK197" i="1"/>
  <c r="AN197" i="1" s="1"/>
  <c r="AK178" i="1"/>
  <c r="AM8" i="1"/>
  <c r="AK2" i="1"/>
  <c r="AK334" i="1"/>
  <c r="AM289" i="1"/>
  <c r="AM223" i="1"/>
  <c r="AK220" i="1"/>
  <c r="AN220" i="1" s="1"/>
  <c r="AK201" i="1"/>
  <c r="AN201" i="1" s="1"/>
  <c r="AM156" i="1"/>
  <c r="AM89" i="1"/>
  <c r="AM315" i="1"/>
  <c r="AM129" i="1"/>
  <c r="AK233" i="1"/>
  <c r="AK215" i="1"/>
  <c r="AM169" i="1"/>
  <c r="AM104" i="1"/>
  <c r="AM351" i="1"/>
  <c r="AM261" i="1"/>
  <c r="AK99" i="1"/>
  <c r="AK56" i="1"/>
  <c r="AK12" i="1"/>
  <c r="AM249" i="1"/>
  <c r="AM311" i="1"/>
  <c r="AK330" i="1"/>
  <c r="AK323" i="1"/>
  <c r="AN323" i="1" s="1"/>
  <c r="AK254" i="1"/>
  <c r="AK78" i="1"/>
  <c r="AK288" i="1"/>
  <c r="AM135" i="1"/>
  <c r="AM346" i="1"/>
  <c r="AM147" i="1"/>
  <c r="AK136" i="1"/>
  <c r="AN136" i="1" s="1"/>
  <c r="AK93" i="1"/>
  <c r="AK168" i="1"/>
  <c r="AM236" i="1"/>
  <c r="AK161" i="1"/>
  <c r="AK142" i="1"/>
  <c r="AN142" i="1" s="1"/>
  <c r="AM95" i="1"/>
  <c r="AM31" i="1"/>
  <c r="AM314" i="1"/>
  <c r="AM288" i="1"/>
  <c r="AM229" i="1"/>
  <c r="AM15" i="1"/>
  <c r="AK214" i="1"/>
  <c r="AM81" i="1"/>
  <c r="AK74" i="1"/>
  <c r="AK248" i="1"/>
  <c r="AK221" i="1"/>
  <c r="AM110" i="1"/>
  <c r="AK152" i="1"/>
  <c r="AN152" i="1" s="1"/>
  <c r="AK182" i="1"/>
  <c r="AK299" i="1"/>
  <c r="AM298" i="1"/>
  <c r="AK284" i="1"/>
  <c r="AM344" i="1"/>
  <c r="AN344" i="1" s="1"/>
  <c r="AK103" i="1"/>
  <c r="AK97" i="1"/>
  <c r="AM242" i="1"/>
  <c r="AN242" i="1" s="1"/>
  <c r="AM45" i="1"/>
  <c r="AK111" i="1"/>
  <c r="AK84" i="1"/>
  <c r="AK276" i="1"/>
  <c r="AN276" i="1" s="1"/>
  <c r="AM126" i="1"/>
  <c r="AM345" i="1"/>
  <c r="AM211" i="1"/>
  <c r="AK341" i="1"/>
  <c r="AK322" i="1"/>
  <c r="AM272" i="1"/>
  <c r="AK138" i="1"/>
  <c r="AK131" i="1"/>
  <c r="AM134" i="1"/>
  <c r="AM19" i="1"/>
  <c r="AN19" i="1" s="1"/>
  <c r="AK7" i="1"/>
  <c r="AK346" i="1"/>
  <c r="AM300" i="1"/>
  <c r="AM234" i="1"/>
  <c r="AM188" i="1"/>
  <c r="AM48" i="1"/>
  <c r="AK18" i="1"/>
  <c r="AK10" i="1"/>
  <c r="AM14" i="1"/>
  <c r="AM246" i="1"/>
  <c r="AM238" i="1"/>
  <c r="AM57" i="1"/>
  <c r="AK243" i="1"/>
  <c r="AK199" i="1"/>
  <c r="AK313" i="1"/>
  <c r="AM44" i="1"/>
  <c r="AK98" i="1"/>
  <c r="AN98" i="1" s="1"/>
  <c r="AK129" i="1"/>
  <c r="AK63" i="1"/>
  <c r="AK123" i="1"/>
  <c r="AK225" i="1"/>
  <c r="AK204" i="1"/>
  <c r="AN204" i="1" s="1"/>
  <c r="AM280" i="1"/>
  <c r="AM324" i="1"/>
  <c r="AM76" i="1"/>
  <c r="AK278" i="1"/>
  <c r="AK236" i="1"/>
  <c r="AK312" i="1"/>
  <c r="AM215" i="1"/>
  <c r="AK305" i="1"/>
  <c r="AM241" i="1"/>
  <c r="AM175" i="1"/>
  <c r="AM317" i="1"/>
  <c r="AM141" i="1"/>
  <c r="AN141" i="1" s="1"/>
  <c r="AK14" i="1"/>
  <c r="AM218" i="1"/>
  <c r="AM38" i="1"/>
  <c r="AK44" i="1"/>
  <c r="AN113" i="1"/>
  <c r="AQ339" i="1"/>
  <c r="AQ127" i="1"/>
  <c r="AQ28" i="1"/>
  <c r="AQ66" i="1"/>
  <c r="AN112" i="1"/>
  <c r="AN193" i="1"/>
  <c r="AQ59" i="1"/>
  <c r="AQ121" i="1"/>
  <c r="AQ342" i="1"/>
  <c r="AQ27" i="1"/>
  <c r="AQ18" i="1"/>
  <c r="AQ270" i="1"/>
  <c r="AQ2" i="1"/>
  <c r="AQ92" i="1"/>
  <c r="AQ47" i="1"/>
  <c r="AQ21" i="1"/>
  <c r="AQ43" i="1"/>
  <c r="AQ179" i="1"/>
  <c r="AQ74" i="1"/>
  <c r="AQ31" i="1"/>
  <c r="AQ167" i="1"/>
  <c r="AQ68" i="1"/>
  <c r="AQ87" i="1"/>
  <c r="AQ7" i="1"/>
  <c r="AQ90" i="1"/>
  <c r="AQ229" i="1"/>
  <c r="AQ206" i="1"/>
  <c r="AQ291" i="1"/>
  <c r="AQ22" i="1"/>
  <c r="AQ219" i="1"/>
  <c r="AQ57" i="1"/>
  <c r="AQ39" i="1"/>
  <c r="AQ191" i="1"/>
  <c r="AQ10" i="1"/>
  <c r="AQ49" i="1"/>
  <c r="AQ220" i="1"/>
  <c r="AQ115" i="1"/>
  <c r="AQ329" i="1"/>
  <c r="AQ313" i="1"/>
  <c r="AQ189" i="1"/>
  <c r="AQ304" i="1"/>
  <c r="AQ251" i="1"/>
  <c r="AQ164" i="1"/>
  <c r="AQ3" i="1"/>
  <c r="AQ60" i="1"/>
  <c r="AQ350" i="1"/>
  <c r="AQ187" i="1"/>
  <c r="AQ311" i="1"/>
  <c r="AQ205" i="1"/>
  <c r="AQ175" i="1"/>
  <c r="AQ254" i="1"/>
  <c r="AQ335" i="1"/>
  <c r="AQ293" i="1"/>
  <c r="AQ37" i="1"/>
  <c r="AQ96" i="1"/>
  <c r="AQ78" i="1"/>
  <c r="AQ42" i="1"/>
  <c r="AQ93" i="1"/>
  <c r="AQ184" i="1"/>
  <c r="AQ265" i="1"/>
  <c r="AQ294" i="1"/>
  <c r="AQ149" i="1"/>
  <c r="AQ322" i="1"/>
  <c r="AQ197" i="1"/>
  <c r="AQ91" i="1"/>
  <c r="AQ274" i="1"/>
  <c r="AQ108" i="1"/>
  <c r="AQ200" i="1"/>
  <c r="AQ139" i="1"/>
  <c r="AQ170" i="1"/>
  <c r="AQ297" i="1"/>
  <c r="AQ165" i="1"/>
  <c r="AQ25" i="1"/>
  <c r="AQ83" i="1"/>
  <c r="AQ141" i="1"/>
  <c r="AQ105" i="1"/>
  <c r="AQ352" i="1"/>
  <c r="AQ80" i="1"/>
  <c r="AQ321" i="1"/>
  <c r="AQ35" i="1"/>
  <c r="AQ248" i="1"/>
  <c r="AQ306" i="1"/>
  <c r="AQ23" i="1"/>
  <c r="AQ258" i="1"/>
  <c r="AQ331" i="1"/>
  <c r="AQ112" i="1"/>
  <c r="AQ190" i="1"/>
  <c r="AQ140" i="1"/>
  <c r="AQ89" i="1"/>
  <c r="AQ173" i="1"/>
  <c r="AQ19" i="1"/>
  <c r="AQ320" i="1"/>
  <c r="AQ99" i="1"/>
  <c r="AQ166" i="1"/>
  <c r="AQ70" i="1"/>
  <c r="AQ202" i="1"/>
  <c r="AQ107" i="1"/>
  <c r="AQ210" i="1"/>
  <c r="AQ17" i="1"/>
  <c r="AQ324" i="1"/>
  <c r="AQ227" i="1"/>
  <c r="AQ16" i="1"/>
  <c r="AQ308" i="1"/>
  <c r="AQ30" i="1"/>
  <c r="AQ146" i="1"/>
  <c r="AQ186" i="1"/>
  <c r="AQ76" i="1"/>
  <c r="AQ51" i="1"/>
  <c r="AQ65" i="1"/>
  <c r="AQ315" i="1"/>
  <c r="AQ330" i="1"/>
  <c r="AQ152" i="1"/>
  <c r="AQ55" i="1"/>
  <c r="AQ198" i="1"/>
  <c r="AQ196" i="1"/>
  <c r="AQ325" i="1"/>
  <c r="AQ110" i="1"/>
  <c r="AQ64" i="1"/>
  <c r="AQ257" i="1"/>
  <c r="AQ71" i="1"/>
  <c r="AQ253" i="1"/>
  <c r="AQ211" i="1"/>
  <c r="AQ88" i="1"/>
  <c r="AQ209" i="1"/>
  <c r="AQ247" i="1"/>
  <c r="AQ52" i="1"/>
  <c r="AQ292" i="1"/>
  <c r="AQ81" i="1"/>
  <c r="AQ169" i="1"/>
  <c r="AQ151" i="1"/>
  <c r="AQ95" i="1"/>
  <c r="AQ301" i="1"/>
  <c r="AQ232" i="1"/>
  <c r="AQ168" i="1"/>
  <c r="AQ137" i="1"/>
  <c r="AN268" i="1"/>
  <c r="AQ231" i="1"/>
  <c r="AQ117" i="1"/>
  <c r="AQ295" i="1"/>
  <c r="AQ337" i="1"/>
  <c r="AQ312" i="1"/>
  <c r="AQ158" i="1"/>
  <c r="AQ147" i="1"/>
  <c r="AQ24" i="1"/>
  <c r="AQ12" i="1"/>
  <c r="AQ245" i="1"/>
  <c r="AQ77" i="1"/>
  <c r="AQ122" i="1"/>
  <c r="AQ154" i="1"/>
  <c r="AQ341" i="1"/>
  <c r="AQ345" i="1"/>
  <c r="AQ26" i="1"/>
  <c r="AQ61" i="1"/>
  <c r="AQ241" i="1"/>
  <c r="AQ263" i="1"/>
  <c r="AQ290" i="1"/>
  <c r="AQ261" i="1"/>
  <c r="AQ252" i="1"/>
  <c r="AQ264" i="1"/>
  <c r="AQ222" i="1"/>
  <c r="AQ216" i="1"/>
  <c r="AQ69" i="1"/>
  <c r="AQ273" i="1"/>
  <c r="AQ302" i="1"/>
  <c r="AQ203" i="1"/>
  <c r="AQ15" i="1"/>
  <c r="AQ9" i="1"/>
  <c r="AQ174" i="1"/>
  <c r="AQ183" i="1"/>
  <c r="AQ288" i="1"/>
  <c r="AQ192" i="1"/>
  <c r="AQ5" i="1"/>
  <c r="AQ75" i="1"/>
  <c r="AQ97" i="1"/>
  <c r="AQ101" i="1"/>
  <c r="AQ289" i="1"/>
  <c r="AQ132" i="1"/>
  <c r="AQ317" i="1"/>
  <c r="AQ153" i="1"/>
  <c r="AQ148" i="1"/>
  <c r="AQ54" i="1"/>
  <c r="AQ82" i="1"/>
  <c r="AQ307" i="1"/>
  <c r="AQ282" i="1"/>
  <c r="AQ85" i="1"/>
  <c r="AQ123" i="1"/>
  <c r="AQ135" i="1"/>
  <c r="AQ185" i="1"/>
  <c r="AQ277" i="1"/>
  <c r="AQ279" i="1"/>
  <c r="AQ150" i="1"/>
  <c r="AQ142" i="1"/>
  <c r="AQ116" i="1"/>
  <c r="AQ36" i="1"/>
  <c r="AQ67" i="1"/>
  <c r="AQ32" i="1"/>
  <c r="AQ134" i="1"/>
  <c r="AQ318" i="1"/>
  <c r="AQ208" i="1"/>
  <c r="AQ242" i="1"/>
  <c r="AQ349" i="1"/>
  <c r="AQ157" i="1"/>
  <c r="AQ224" i="1"/>
  <c r="AQ34" i="1"/>
  <c r="AQ327" i="1"/>
  <c r="AQ225" i="1"/>
  <c r="AQ262" i="1"/>
  <c r="AQ143" i="1"/>
  <c r="AQ269" i="1"/>
  <c r="AQ62" i="1"/>
  <c r="AQ159" i="1"/>
  <c r="AQ223" i="1"/>
  <c r="AQ50" i="1"/>
  <c r="AQ124" i="1"/>
  <c r="AQ218" i="1"/>
  <c r="AQ238" i="1"/>
  <c r="AQ125" i="1"/>
  <c r="AQ305" i="1"/>
  <c r="AQ255" i="1"/>
  <c r="AQ259" i="1"/>
  <c r="AQ275" i="1"/>
  <c r="AQ20" i="1"/>
  <c r="AQ126" i="1"/>
  <c r="AQ281" i="1"/>
  <c r="AQ268" i="1"/>
  <c r="AQ13" i="1"/>
  <c r="AQ214" i="1"/>
  <c r="AQ103" i="1"/>
  <c r="AQ63" i="1"/>
  <c r="AQ207" i="1"/>
  <c r="AQ100" i="1"/>
  <c r="AQ113" i="1"/>
  <c r="AQ98" i="1"/>
  <c r="AQ328" i="1"/>
  <c r="AQ260" i="1"/>
  <c r="AQ237" i="1"/>
  <c r="AQ236" i="1"/>
  <c r="AQ131" i="1"/>
  <c r="AQ310" i="1"/>
  <c r="AQ283" i="1"/>
  <c r="AQ177" i="1"/>
  <c r="AQ332" i="1"/>
  <c r="AQ6" i="1"/>
  <c r="AQ130" i="1"/>
  <c r="AQ56" i="1"/>
  <c r="AQ38" i="1"/>
  <c r="AQ271" i="1"/>
  <c r="AQ250" i="1"/>
  <c r="AQ109" i="1"/>
  <c r="AQ314" i="1"/>
  <c r="AQ239" i="1"/>
  <c r="AQ86" i="1"/>
  <c r="AQ53" i="1"/>
  <c r="AQ4" i="1"/>
  <c r="AQ233" i="1"/>
  <c r="AQ161" i="1"/>
  <c r="AQ160" i="1"/>
  <c r="AQ278" i="1"/>
  <c r="AQ136" i="1"/>
  <c r="AQ195" i="1"/>
  <c r="AQ201" i="1"/>
  <c r="AQ155" i="1"/>
  <c r="AQ133" i="1"/>
  <c r="AQ333" i="1"/>
  <c r="AQ298" i="1"/>
  <c r="AQ29" i="1"/>
  <c r="AQ176" i="1"/>
  <c r="AQ344" i="1"/>
  <c r="AQ84" i="1"/>
  <c r="AQ256" i="1"/>
  <c r="AQ240" i="1"/>
  <c r="AQ178" i="1"/>
  <c r="AQ246" i="1"/>
  <c r="AQ309" i="1"/>
  <c r="AQ316" i="1"/>
  <c r="AQ171" i="1"/>
  <c r="AQ79" i="1"/>
  <c r="AQ287" i="1"/>
  <c r="AQ204" i="1"/>
  <c r="AQ114" i="1"/>
  <c r="AQ267" i="1"/>
  <c r="AQ145" i="1"/>
  <c r="AQ323" i="1"/>
  <c r="AQ156" i="1"/>
  <c r="AQ296" i="1"/>
  <c r="AQ72" i="1"/>
  <c r="AQ230" i="1"/>
  <c r="AQ33" i="1"/>
  <c r="AQ299" i="1"/>
  <c r="AQ326" i="1"/>
  <c r="AQ199" i="1"/>
  <c r="AQ120" i="1"/>
  <c r="AQ14" i="1"/>
  <c r="AQ249" i="1"/>
  <c r="AQ348" i="1"/>
  <c r="AQ163" i="1"/>
  <c r="AQ221" i="1"/>
  <c r="AQ266" i="1"/>
  <c r="AQ336" i="1"/>
  <c r="AQ8" i="1"/>
  <c r="AQ181" i="1"/>
  <c r="AQ111" i="1"/>
  <c r="AQ102" i="1"/>
  <c r="AQ194" i="1"/>
  <c r="AQ162" i="1"/>
  <c r="AQ319" i="1"/>
  <c r="AQ73" i="1"/>
  <c r="AQ128" i="1"/>
  <c r="AQ40" i="1"/>
  <c r="AQ119" i="1"/>
  <c r="AQ188" i="1"/>
  <c r="AQ104" i="1"/>
  <c r="AQ226" i="1"/>
  <c r="AQ280" i="1"/>
  <c r="AQ212" i="1"/>
  <c r="AQ343" i="1"/>
  <c r="AQ106" i="1"/>
  <c r="AQ338" i="1"/>
  <c r="AQ129" i="1"/>
  <c r="AQ244" i="1"/>
  <c r="AQ172" i="1"/>
  <c r="AQ44" i="1"/>
  <c r="AQ45" i="1"/>
  <c r="AQ303" i="1"/>
  <c r="AQ182" i="1"/>
  <c r="AQ215" i="1"/>
  <c r="AQ46" i="1"/>
  <c r="AQ234" i="1"/>
  <c r="AQ243" i="1"/>
  <c r="AQ138" i="1"/>
  <c r="AQ235" i="1"/>
  <c r="AQ213" i="1"/>
  <c r="AQ228" i="1"/>
  <c r="AQ300" i="1"/>
  <c r="AQ193" i="1"/>
  <c r="AQ11" i="1"/>
  <c r="AQ58" i="1"/>
  <c r="AQ118" i="1"/>
  <c r="AQ94" i="1"/>
  <c r="AQ347" i="1"/>
  <c r="AQ346" i="1"/>
  <c r="AQ340" i="1"/>
  <c r="AQ284" i="1"/>
  <c r="AQ286" i="1"/>
  <c r="AQ48" i="1"/>
  <c r="AQ272" i="1"/>
  <c r="AQ217" i="1"/>
  <c r="AQ285" i="1"/>
  <c r="AN307" i="1"/>
  <c r="AN349" i="1"/>
  <c r="AQ276" i="1"/>
  <c r="AQ41" i="1"/>
  <c r="AQ144" i="1"/>
  <c r="AQ180" i="1"/>
  <c r="AQ334" i="1"/>
  <c r="AN342" i="1" l="1"/>
  <c r="AN20" i="1"/>
  <c r="AN311" i="1"/>
  <c r="AN144" i="1"/>
  <c r="AN198" i="1"/>
  <c r="AN33" i="1"/>
  <c r="AP29" i="1"/>
  <c r="AP134" i="1"/>
  <c r="AN297" i="1"/>
  <c r="AN2" i="1"/>
  <c r="AN189" i="1"/>
  <c r="AN243" i="1"/>
  <c r="AN232" i="1"/>
  <c r="AN315" i="1"/>
  <c r="AN266" i="1"/>
  <c r="AN12" i="1"/>
  <c r="AN109" i="1"/>
  <c r="AN351" i="1"/>
  <c r="AP194" i="1"/>
  <c r="AN336" i="1"/>
  <c r="AN255" i="1"/>
  <c r="AN200" i="1"/>
  <c r="AN114" i="1"/>
  <c r="AN35" i="1"/>
  <c r="AN65" i="1"/>
  <c r="AN208" i="1"/>
  <c r="AQ351" i="1"/>
  <c r="AP149" i="1"/>
  <c r="AR149" i="1" s="1"/>
  <c r="AN338" i="1"/>
  <c r="AN173" i="1"/>
  <c r="AN22" i="1"/>
  <c r="AN264" i="1"/>
  <c r="AP5" i="1"/>
  <c r="AR5" i="1" s="1"/>
  <c r="AN250" i="1"/>
  <c r="AN30" i="1"/>
  <c r="AN302" i="1"/>
  <c r="AP302" i="1"/>
  <c r="AR302" i="1" s="1"/>
  <c r="AN216" i="1"/>
  <c r="AP341" i="1"/>
  <c r="AR341" i="1" s="1"/>
  <c r="AP309" i="1"/>
  <c r="AR309" i="1" s="1"/>
  <c r="AP54" i="1"/>
  <c r="AN82" i="1"/>
  <c r="AP222" i="1"/>
  <c r="AN50" i="1"/>
  <c r="AN106" i="1"/>
  <c r="AN77" i="1"/>
  <c r="AN196" i="1"/>
  <c r="AN70" i="1"/>
  <c r="AN47" i="1"/>
  <c r="AN187" i="1"/>
  <c r="AN330" i="1"/>
  <c r="AN237" i="1"/>
  <c r="AN154" i="1"/>
  <c r="AN247" i="1"/>
  <c r="AN271" i="1"/>
  <c r="AN249" i="1"/>
  <c r="AN340" i="1"/>
  <c r="AN118" i="1"/>
  <c r="AN25" i="1"/>
  <c r="AN321" i="1"/>
  <c r="AN272" i="1"/>
  <c r="AN103" i="1"/>
  <c r="AN241" i="1"/>
  <c r="AP48" i="1"/>
  <c r="AR48" i="1" s="1"/>
  <c r="AP343" i="1"/>
  <c r="AR343" i="1" s="1"/>
  <c r="AP25" i="1"/>
  <c r="AR25" i="1" s="1"/>
  <c r="AP167" i="1"/>
  <c r="AR167" i="1" s="1"/>
  <c r="AN83" i="1"/>
  <c r="AP11" i="1"/>
  <c r="AR11" i="1" s="1"/>
  <c r="AP317" i="1"/>
  <c r="AP247" i="1"/>
  <c r="AR247" i="1" s="1"/>
  <c r="AP322" i="1"/>
  <c r="AR322" i="1" s="1"/>
  <c r="AP220" i="1"/>
  <c r="AR220" i="1" s="1"/>
  <c r="AP51" i="1"/>
  <c r="AP16" i="1"/>
  <c r="AR16" i="1" s="1"/>
  <c r="AN84" i="1"/>
  <c r="AP292" i="1"/>
  <c r="AR292" i="1" s="1"/>
  <c r="AP324" i="1"/>
  <c r="AR324" i="1" s="1"/>
  <c r="AP271" i="1"/>
  <c r="AR271" i="1" s="1"/>
  <c r="AP345" i="1"/>
  <c r="AR345" i="1" s="1"/>
  <c r="AP53" i="1"/>
  <c r="AR53" i="1" s="1"/>
  <c r="AN161" i="1"/>
  <c r="AN129" i="1"/>
  <c r="AN289" i="1"/>
  <c r="AN294" i="1"/>
  <c r="AN55" i="1"/>
  <c r="AN293" i="1"/>
  <c r="AN4" i="1"/>
  <c r="AN126" i="1"/>
  <c r="AN298" i="1"/>
  <c r="AN43" i="1"/>
  <c r="AP250" i="1"/>
  <c r="AR250" i="1" s="1"/>
  <c r="AP104" i="1"/>
  <c r="AR104" i="1" s="1"/>
  <c r="AP66" i="1"/>
  <c r="AR66" i="1" s="1"/>
  <c r="AP93" i="1"/>
  <c r="AR93" i="1" s="1"/>
  <c r="AP173" i="1"/>
  <c r="AR173" i="1" s="1"/>
  <c r="AN280" i="1"/>
  <c r="AN45" i="1"/>
  <c r="AN13" i="1"/>
  <c r="AN301" i="1"/>
  <c r="AN285" i="1"/>
  <c r="AN244" i="1"/>
  <c r="AP7" i="1"/>
  <c r="AR7" i="1" s="1"/>
  <c r="AP293" i="1"/>
  <c r="AR293" i="1" s="1"/>
  <c r="AP87" i="1"/>
  <c r="AP231" i="1"/>
  <c r="AR231" i="1" s="1"/>
  <c r="AP352" i="1"/>
  <c r="AR352" i="1" s="1"/>
  <c r="AN246" i="1"/>
  <c r="AN260" i="1"/>
  <c r="AN67" i="1"/>
  <c r="AN85" i="1"/>
  <c r="AN352" i="1"/>
  <c r="AN169" i="1"/>
  <c r="AP138" i="1"/>
  <c r="AR138" i="1" s="1"/>
  <c r="AP107" i="1"/>
  <c r="AR107" i="1" s="1"/>
  <c r="AP43" i="1"/>
  <c r="AR43" i="1" s="1"/>
  <c r="AP270" i="1"/>
  <c r="AR270" i="1" s="1"/>
  <c r="AN225" i="1"/>
  <c r="AN97" i="1"/>
  <c r="AN140" i="1"/>
  <c r="AN174" i="1"/>
  <c r="AN331" i="1"/>
  <c r="AN66" i="1"/>
  <c r="AP327" i="1"/>
  <c r="AR327" i="1" s="1"/>
  <c r="AP124" i="1"/>
  <c r="AR124" i="1" s="1"/>
  <c r="AP132" i="1"/>
  <c r="AR132" i="1" s="1"/>
  <c r="AN56" i="1"/>
  <c r="AP109" i="1"/>
  <c r="AR109" i="1" s="1"/>
  <c r="AP311" i="1"/>
  <c r="AR311" i="1" s="1"/>
  <c r="AP127" i="1"/>
  <c r="AR127" i="1" s="1"/>
  <c r="AP257" i="1"/>
  <c r="AR257" i="1" s="1"/>
  <c r="AP85" i="1"/>
  <c r="AR85" i="1" s="1"/>
  <c r="AP83" i="1"/>
  <c r="AR83" i="1" s="1"/>
  <c r="AN18" i="1"/>
  <c r="AN99" i="1"/>
  <c r="AN172" i="1"/>
  <c r="AP57" i="1"/>
  <c r="AR57" i="1" s="1"/>
  <c r="AP261" i="1"/>
  <c r="AR261" i="1" s="1"/>
  <c r="AP349" i="1"/>
  <c r="AR349" i="1" s="1"/>
  <c r="AP228" i="1"/>
  <c r="AR228" i="1" s="1"/>
  <c r="AP331" i="1"/>
  <c r="AR331" i="1" s="1"/>
  <c r="AP40" i="1"/>
  <c r="AR40" i="1" s="1"/>
  <c r="AN267" i="1"/>
  <c r="AN320" i="1"/>
  <c r="AP155" i="1"/>
  <c r="AR155" i="1" s="1"/>
  <c r="AP15" i="1"/>
  <c r="AR15" i="1" s="1"/>
  <c r="AP24" i="1"/>
  <c r="AR24" i="1" s="1"/>
  <c r="AP350" i="1"/>
  <c r="AR350" i="1" s="1"/>
  <c r="AP79" i="1"/>
  <c r="AR79" i="1" s="1"/>
  <c r="AP301" i="1"/>
  <c r="AR301" i="1" s="1"/>
  <c r="AP325" i="1"/>
  <c r="AR325" i="1" s="1"/>
  <c r="AP4" i="1"/>
  <c r="AR4" i="1" s="1"/>
  <c r="AP291" i="1"/>
  <c r="AR291" i="1" s="1"/>
  <c r="AP219" i="1"/>
  <c r="AR219" i="1" s="1"/>
  <c r="AP144" i="1"/>
  <c r="AR144" i="1" s="1"/>
  <c r="AP265" i="1"/>
  <c r="AR265" i="1" s="1"/>
  <c r="AP156" i="1"/>
  <c r="AR156" i="1" s="1"/>
  <c r="AP244" i="1"/>
  <c r="AR244" i="1" s="1"/>
  <c r="AP245" i="1"/>
  <c r="AR245" i="1" s="1"/>
  <c r="AP333" i="1"/>
  <c r="AR333" i="1" s="1"/>
  <c r="AP269" i="1"/>
  <c r="AR269" i="1" s="1"/>
  <c r="AP176" i="1"/>
  <c r="AR176" i="1" s="1"/>
  <c r="AP52" i="1"/>
  <c r="AR52" i="1" s="1"/>
  <c r="AP61" i="1"/>
  <c r="AR61" i="1" s="1"/>
  <c r="AP198" i="1"/>
  <c r="AR198" i="1" s="1"/>
  <c r="AP207" i="1"/>
  <c r="AR207" i="1" s="1"/>
  <c r="AP158" i="1"/>
  <c r="AR158" i="1" s="1"/>
  <c r="AP81" i="1"/>
  <c r="AR81" i="1" s="1"/>
  <c r="AP260" i="1"/>
  <c r="AR260" i="1" s="1"/>
  <c r="AP37" i="1"/>
  <c r="AR37" i="1" s="1"/>
  <c r="AP62" i="1"/>
  <c r="AR62" i="1" s="1"/>
  <c r="AN102" i="1"/>
  <c r="AP178" i="1"/>
  <c r="AR178" i="1" s="1"/>
  <c r="AP305" i="1"/>
  <c r="AR305" i="1" s="1"/>
  <c r="AP242" i="1"/>
  <c r="AR242" i="1" s="1"/>
  <c r="AP49" i="1"/>
  <c r="AR49" i="1" s="1"/>
  <c r="AP45" i="1"/>
  <c r="AR45" i="1" s="1"/>
  <c r="AP277" i="1"/>
  <c r="AR277" i="1" s="1"/>
  <c r="AP168" i="1"/>
  <c r="AR168" i="1" s="1"/>
  <c r="AP171" i="1"/>
  <c r="AR171" i="1" s="1"/>
  <c r="AP212" i="1"/>
  <c r="AR212" i="1" s="1"/>
  <c r="AP119" i="1"/>
  <c r="AR119" i="1" s="1"/>
  <c r="AP180" i="1"/>
  <c r="AR180" i="1" s="1"/>
  <c r="AP99" i="1"/>
  <c r="AR99" i="1" s="1"/>
  <c r="AP240" i="1"/>
  <c r="AR240" i="1" s="1"/>
  <c r="AP172" i="1"/>
  <c r="AR172" i="1" s="1"/>
  <c r="AP223" i="1"/>
  <c r="AR223" i="1" s="1"/>
  <c r="AP165" i="1"/>
  <c r="AR165" i="1" s="1"/>
  <c r="AP150" i="1"/>
  <c r="AR150" i="1" s="1"/>
  <c r="AP161" i="1"/>
  <c r="AR161" i="1" s="1"/>
  <c r="AP263" i="1"/>
  <c r="AR263" i="1" s="1"/>
  <c r="AP346" i="1"/>
  <c r="AR346" i="1" s="1"/>
  <c r="AP193" i="1"/>
  <c r="AR193" i="1" s="1"/>
  <c r="AP68" i="1"/>
  <c r="AR68" i="1" s="1"/>
  <c r="AP142" i="1"/>
  <c r="AR142" i="1" s="1"/>
  <c r="AP114" i="1"/>
  <c r="AR114" i="1" s="1"/>
  <c r="AP140" i="1"/>
  <c r="AR140" i="1" s="1"/>
  <c r="AP31" i="1"/>
  <c r="AR31" i="1" s="1"/>
  <c r="AP282" i="1"/>
  <c r="AR282" i="1" s="1"/>
  <c r="AP63" i="1"/>
  <c r="AR63" i="1" s="1"/>
  <c r="AP286" i="1"/>
  <c r="AR286" i="1" s="1"/>
  <c r="AP2" i="1"/>
  <c r="AR2" i="1" s="1"/>
  <c r="AN212" i="1"/>
  <c r="AP148" i="1"/>
  <c r="AR148" i="1" s="1"/>
  <c r="AP203" i="1"/>
  <c r="AR203" i="1" s="1"/>
  <c r="AP184" i="1"/>
  <c r="AR184" i="1" s="1"/>
  <c r="AP143" i="1"/>
  <c r="AR143" i="1" s="1"/>
  <c r="AP125" i="1"/>
  <c r="AR125" i="1" s="1"/>
  <c r="AP254" i="1"/>
  <c r="AR254" i="1" s="1"/>
  <c r="AP115" i="1"/>
  <c r="AR115" i="1" s="1"/>
  <c r="AP234" i="1"/>
  <c r="AR234" i="1" s="1"/>
  <c r="AP206" i="1"/>
  <c r="AR206" i="1" s="1"/>
  <c r="AP96" i="1"/>
  <c r="AR96" i="1" s="1"/>
  <c r="AP283" i="1"/>
  <c r="AR283" i="1" s="1"/>
  <c r="AP72" i="1"/>
  <c r="AR72" i="1" s="1"/>
  <c r="AP118" i="1"/>
  <c r="AR118" i="1" s="1"/>
  <c r="AP216" i="1"/>
  <c r="AR216" i="1" s="1"/>
  <c r="AP116" i="1"/>
  <c r="AR116" i="1" s="1"/>
  <c r="AP225" i="1"/>
  <c r="AR225" i="1" s="1"/>
  <c r="AP133" i="1"/>
  <c r="AR133" i="1" s="1"/>
  <c r="AP249" i="1"/>
  <c r="AR249" i="1" s="1"/>
  <c r="AP233" i="1"/>
  <c r="AR233" i="1" s="1"/>
  <c r="AP60" i="1"/>
  <c r="AR60" i="1" s="1"/>
  <c r="AP42" i="1"/>
  <c r="AR42" i="1" s="1"/>
  <c r="AP102" i="1"/>
  <c r="AR102" i="1" s="1"/>
  <c r="AP105" i="1"/>
  <c r="AR105" i="1" s="1"/>
  <c r="AP166" i="1"/>
  <c r="AR166" i="1" s="1"/>
  <c r="AP326" i="1"/>
  <c r="AR326" i="1" s="1"/>
  <c r="AP297" i="1"/>
  <c r="AR297" i="1" s="1"/>
  <c r="AP94" i="1"/>
  <c r="AR94" i="1" s="1"/>
  <c r="AP86" i="1"/>
  <c r="AR86" i="1" s="1"/>
  <c r="AP287" i="1"/>
  <c r="AR287" i="1" s="1"/>
  <c r="AP137" i="1"/>
  <c r="AR137" i="1" s="1"/>
  <c r="AP153" i="1"/>
  <c r="AR153" i="1" s="1"/>
  <c r="AP64" i="1"/>
  <c r="AR64" i="1" s="1"/>
  <c r="AP38" i="1"/>
  <c r="AR38" i="1" s="1"/>
  <c r="AP89" i="1"/>
  <c r="AR89" i="1" s="1"/>
  <c r="AP69" i="1"/>
  <c r="AR69" i="1" s="1"/>
  <c r="AP316" i="1"/>
  <c r="AR316" i="1" s="1"/>
  <c r="AP8" i="1"/>
  <c r="AR8" i="1" s="1"/>
  <c r="AP243" i="1"/>
  <c r="AR243" i="1" s="1"/>
  <c r="AP255" i="1"/>
  <c r="AR255" i="1" s="1"/>
  <c r="AP338" i="1"/>
  <c r="AR338" i="1" s="1"/>
  <c r="AN15" i="1"/>
  <c r="AN239" i="1"/>
  <c r="AP258" i="1"/>
  <c r="AR258" i="1" s="1"/>
  <c r="AP139" i="1"/>
  <c r="AR139" i="1" s="1"/>
  <c r="AP122" i="1"/>
  <c r="AR122" i="1" s="1"/>
  <c r="AP320" i="1"/>
  <c r="AR320" i="1" s="1"/>
  <c r="AP202" i="1"/>
  <c r="AR202" i="1" s="1"/>
  <c r="AP241" i="1"/>
  <c r="AR241" i="1" s="1"/>
  <c r="AP146" i="1"/>
  <c r="AR146" i="1" s="1"/>
  <c r="AP185" i="1"/>
  <c r="AR185" i="1" s="1"/>
  <c r="AP6" i="1"/>
  <c r="AR6" i="1" s="1"/>
  <c r="AP77" i="1"/>
  <c r="AR77" i="1" s="1"/>
  <c r="AP39" i="1"/>
  <c r="AR39" i="1" s="1"/>
  <c r="AP314" i="1"/>
  <c r="AR314" i="1" s="1"/>
  <c r="AP248" i="1"/>
  <c r="AR248" i="1" s="1"/>
  <c r="AP157" i="1"/>
  <c r="AR157" i="1" s="1"/>
  <c r="AP14" i="1"/>
  <c r="AR14" i="1" s="1"/>
  <c r="AP59" i="1"/>
  <c r="AR59" i="1" s="1"/>
  <c r="AP34" i="1"/>
  <c r="AR34" i="1" s="1"/>
  <c r="AP130" i="1"/>
  <c r="AR130" i="1" s="1"/>
  <c r="AP110" i="1"/>
  <c r="AR110" i="1" s="1"/>
  <c r="AP126" i="1"/>
  <c r="AR126" i="1" s="1"/>
  <c r="AP321" i="1"/>
  <c r="AR321" i="1" s="1"/>
  <c r="AP47" i="1"/>
  <c r="AR47" i="1" s="1"/>
  <c r="AP3" i="1"/>
  <c r="AR3" i="1" s="1"/>
  <c r="AP117" i="1"/>
  <c r="AR117" i="1" s="1"/>
  <c r="AP275" i="1"/>
  <c r="AR275" i="1" s="1"/>
  <c r="AP342" i="1"/>
  <c r="AR342" i="1" s="1"/>
  <c r="AP28" i="1"/>
  <c r="AR28" i="1" s="1"/>
  <c r="AP18" i="1"/>
  <c r="AR18" i="1" s="1"/>
  <c r="AP71" i="1"/>
  <c r="AR71" i="1" s="1"/>
  <c r="AN170" i="1"/>
  <c r="AN281" i="1"/>
  <c r="AN62" i="1"/>
  <c r="AP235" i="1"/>
  <c r="AR235" i="1" s="1"/>
  <c r="AP251" i="1"/>
  <c r="AR251" i="1" s="1"/>
  <c r="AP181" i="1"/>
  <c r="AR181" i="1" s="1"/>
  <c r="AP266" i="1"/>
  <c r="AR266" i="1" s="1"/>
  <c r="AP210" i="1"/>
  <c r="AR210" i="1" s="1"/>
  <c r="AP151" i="1"/>
  <c r="AR151" i="1" s="1"/>
  <c r="AP70" i="1"/>
  <c r="AR70" i="1" s="1"/>
  <c r="AP264" i="1"/>
  <c r="AR264" i="1" s="1"/>
  <c r="AP229" i="1"/>
  <c r="AR229" i="1" s="1"/>
  <c r="AP32" i="1"/>
  <c r="AR32" i="1" s="1"/>
  <c r="AP17" i="1"/>
  <c r="AR17" i="1" s="1"/>
  <c r="AP332" i="1"/>
  <c r="AR332" i="1" s="1"/>
  <c r="AP183" i="1"/>
  <c r="AR183" i="1" s="1"/>
  <c r="AP169" i="1"/>
  <c r="AR169" i="1" s="1"/>
  <c r="AP162" i="1"/>
  <c r="AR162" i="1" s="1"/>
  <c r="AP307" i="1"/>
  <c r="AR307" i="1" s="1"/>
  <c r="AP21" i="1"/>
  <c r="AR21" i="1" s="1"/>
  <c r="AP131" i="1"/>
  <c r="AR131" i="1" s="1"/>
  <c r="AP58" i="1"/>
  <c r="AR58" i="1" s="1"/>
  <c r="AP188" i="1"/>
  <c r="AR188" i="1" s="1"/>
  <c r="AP50" i="1"/>
  <c r="AR50" i="1" s="1"/>
  <c r="AP170" i="1"/>
  <c r="AR170" i="1" s="1"/>
  <c r="AP80" i="1"/>
  <c r="AR80" i="1" s="1"/>
  <c r="AP224" i="1"/>
  <c r="AR224" i="1" s="1"/>
  <c r="AP135" i="1"/>
  <c r="AR135" i="1" s="1"/>
  <c r="AP41" i="1"/>
  <c r="AR41" i="1" s="1"/>
  <c r="AP323" i="1"/>
  <c r="AR323" i="1" s="1"/>
  <c r="AP308" i="1"/>
  <c r="AR308" i="1" s="1"/>
  <c r="AN299" i="1"/>
  <c r="AP129" i="1"/>
  <c r="AR129" i="1" s="1"/>
  <c r="AP164" i="1"/>
  <c r="AR164" i="1" s="1"/>
  <c r="AP208" i="1"/>
  <c r="AR208" i="1" s="1"/>
  <c r="AP22" i="1"/>
  <c r="AR22" i="1" s="1"/>
  <c r="AP211" i="1"/>
  <c r="AR211" i="1" s="1"/>
  <c r="AP65" i="1"/>
  <c r="AR65" i="1" s="1"/>
  <c r="AP217" i="1"/>
  <c r="AR217" i="1" s="1"/>
  <c r="AP285" i="1"/>
  <c r="AR285" i="1" s="1"/>
  <c r="AP340" i="1"/>
  <c r="AR340" i="1" s="1"/>
  <c r="AP147" i="1"/>
  <c r="AR147" i="1" s="1"/>
  <c r="AP205" i="1"/>
  <c r="AR205" i="1" s="1"/>
  <c r="AP19" i="1"/>
  <c r="AR19" i="1" s="1"/>
  <c r="AP268" i="1"/>
  <c r="AR268" i="1" s="1"/>
  <c r="AP136" i="1"/>
  <c r="AR136" i="1" s="1"/>
  <c r="AP298" i="1"/>
  <c r="AR298" i="1" s="1"/>
  <c r="AP108" i="1"/>
  <c r="AR108" i="1" s="1"/>
  <c r="AP20" i="1"/>
  <c r="AR20" i="1" s="1"/>
  <c r="AP101" i="1"/>
  <c r="AR101" i="1" s="1"/>
  <c r="AP189" i="1"/>
  <c r="AR189" i="1" s="1"/>
  <c r="AP344" i="1"/>
  <c r="AR344" i="1" s="1"/>
  <c r="AP92" i="1"/>
  <c r="AR92" i="1" s="1"/>
  <c r="AP295" i="1"/>
  <c r="AR295" i="1" s="1"/>
  <c r="AP44" i="1"/>
  <c r="AR44" i="1" s="1"/>
  <c r="AP95" i="1"/>
  <c r="AR95" i="1" s="1"/>
  <c r="AP239" i="1"/>
  <c r="AR239" i="1" s="1"/>
  <c r="AN300" i="1"/>
  <c r="AP278" i="1"/>
  <c r="AR278" i="1" s="1"/>
  <c r="AP303" i="1"/>
  <c r="AR303" i="1" s="1"/>
  <c r="AP196" i="1"/>
  <c r="AR196" i="1" s="1"/>
  <c r="AP337" i="1"/>
  <c r="AR337" i="1" s="1"/>
  <c r="AP280" i="1"/>
  <c r="AR280" i="1" s="1"/>
  <c r="AP27" i="1"/>
  <c r="AR27" i="1" s="1"/>
  <c r="AP209" i="1"/>
  <c r="AR209" i="1" s="1"/>
  <c r="AP253" i="1"/>
  <c r="AR253" i="1" s="1"/>
  <c r="AP82" i="1"/>
  <c r="AR82" i="1" s="1"/>
  <c r="AP236" i="1"/>
  <c r="AR236" i="1" s="1"/>
  <c r="AP226" i="1"/>
  <c r="AR226" i="1" s="1"/>
  <c r="AP152" i="1"/>
  <c r="AR152" i="1" s="1"/>
  <c r="AP36" i="1"/>
  <c r="AR36" i="1" s="1"/>
  <c r="AP319" i="1"/>
  <c r="AR319" i="1" s="1"/>
  <c r="AP23" i="1"/>
  <c r="AR23" i="1" s="1"/>
  <c r="AP195" i="1"/>
  <c r="AR195" i="1" s="1"/>
  <c r="AP113" i="1"/>
  <c r="AR113" i="1" s="1"/>
  <c r="AP304" i="1"/>
  <c r="AR304" i="1" s="1"/>
  <c r="AP215" i="1"/>
  <c r="AR215" i="1" s="1"/>
  <c r="AP256" i="1"/>
  <c r="AR256" i="1" s="1"/>
  <c r="AP159" i="1"/>
  <c r="AR159" i="1" s="1"/>
  <c r="AP10" i="1"/>
  <c r="AR10" i="1" s="1"/>
  <c r="AP90" i="1"/>
  <c r="AR90" i="1" s="1"/>
  <c r="AP88" i="1"/>
  <c r="AR88" i="1" s="1"/>
  <c r="AP348" i="1"/>
  <c r="AR348" i="1" s="1"/>
  <c r="AP123" i="1"/>
  <c r="AR123" i="1" s="1"/>
  <c r="AP284" i="1"/>
  <c r="AR284" i="1" s="1"/>
  <c r="AP97" i="1"/>
  <c r="AR97" i="1" s="1"/>
  <c r="AP328" i="1"/>
  <c r="AR328" i="1" s="1"/>
  <c r="AP112" i="1"/>
  <c r="AP232" i="1"/>
  <c r="AR232" i="1" s="1"/>
  <c r="AP252" i="1"/>
  <c r="AR252" i="1" s="1"/>
  <c r="AP281" i="1"/>
  <c r="AR281" i="1" s="1"/>
  <c r="AP197" i="1"/>
  <c r="AR197" i="1" s="1"/>
  <c r="AP294" i="1"/>
  <c r="AR294" i="1" s="1"/>
  <c r="AN199" i="1"/>
  <c r="AN31" i="1"/>
  <c r="AN274" i="1"/>
  <c r="AP273" i="1"/>
  <c r="AR273" i="1" s="1"/>
  <c r="AP175" i="1"/>
  <c r="AR175" i="1" s="1"/>
  <c r="AP78" i="1"/>
  <c r="AR78" i="1" s="1"/>
  <c r="AP106" i="1"/>
  <c r="AR106" i="1" s="1"/>
  <c r="AP73" i="1"/>
  <c r="AR73" i="1" s="1"/>
  <c r="AP201" i="1"/>
  <c r="AR201" i="1" s="1"/>
  <c r="AP246" i="1"/>
  <c r="AR246" i="1" s="1"/>
  <c r="AP103" i="1"/>
  <c r="AR103" i="1" s="1"/>
  <c r="AP35" i="1"/>
  <c r="AR35" i="1" s="1"/>
  <c r="AP145" i="1"/>
  <c r="AR145" i="1" s="1"/>
  <c r="AP200" i="1"/>
  <c r="AR200" i="1" s="1"/>
  <c r="AP259" i="1"/>
  <c r="AR259" i="1" s="1"/>
  <c r="AP329" i="1"/>
  <c r="AR329" i="1" s="1"/>
  <c r="AP347" i="1"/>
  <c r="AR347" i="1" s="1"/>
  <c r="AP276" i="1"/>
  <c r="AR276" i="1" s="1"/>
  <c r="AP100" i="1"/>
  <c r="AR100" i="1" s="1"/>
  <c r="AP75" i="1"/>
  <c r="AR75" i="1" s="1"/>
  <c r="AP177" i="1"/>
  <c r="AR177" i="1" s="1"/>
  <c r="AP121" i="1"/>
  <c r="AR121" i="1" s="1"/>
  <c r="AP274" i="1"/>
  <c r="AR274" i="1" s="1"/>
  <c r="AP310" i="1"/>
  <c r="AR310" i="1" s="1"/>
  <c r="AP174" i="1"/>
  <c r="AR174" i="1" s="1"/>
  <c r="AP230" i="1"/>
  <c r="AR230" i="1" s="1"/>
  <c r="AP306" i="1"/>
  <c r="AR306" i="1" s="1"/>
  <c r="AP299" i="1"/>
  <c r="AR299" i="1" s="1"/>
  <c r="AP9" i="1"/>
  <c r="AR9" i="1" s="1"/>
  <c r="AP154" i="1"/>
  <c r="AR154" i="1" s="1"/>
  <c r="AP290" i="1"/>
  <c r="AR290" i="1" s="1"/>
  <c r="AN254" i="1"/>
  <c r="AN119" i="1"/>
  <c r="AP279" i="1"/>
  <c r="AR279" i="1" s="1"/>
  <c r="AP84" i="1"/>
  <c r="AR84" i="1" s="1"/>
  <c r="AP296" i="1"/>
  <c r="AR296" i="1" s="1"/>
  <c r="AN291" i="1"/>
  <c r="AP141" i="1"/>
  <c r="AR141" i="1" s="1"/>
  <c r="AP190" i="1"/>
  <c r="AR190" i="1" s="1"/>
  <c r="AP313" i="1"/>
  <c r="AR313" i="1" s="1"/>
  <c r="AP335" i="1"/>
  <c r="AR335" i="1" s="1"/>
  <c r="AP33" i="1"/>
  <c r="AR33" i="1" s="1"/>
  <c r="AP262" i="1"/>
  <c r="AR262" i="1" s="1"/>
  <c r="AP91" i="1"/>
  <c r="AR91" i="1" s="1"/>
  <c r="AP186" i="1"/>
  <c r="AR186" i="1" s="1"/>
  <c r="AP318" i="1"/>
  <c r="AR318" i="1" s="1"/>
  <c r="AP300" i="1"/>
  <c r="AR300" i="1" s="1"/>
  <c r="AP30" i="1"/>
  <c r="AR30" i="1" s="1"/>
  <c r="AP179" i="1"/>
  <c r="AR179" i="1" s="1"/>
  <c r="AP213" i="1"/>
  <c r="AR213" i="1" s="1"/>
  <c r="AP128" i="1"/>
  <c r="AR128" i="1" s="1"/>
  <c r="AP187" i="1"/>
  <c r="AR187" i="1" s="1"/>
  <c r="AP182" i="1"/>
  <c r="AR182" i="1" s="1"/>
  <c r="AP221" i="1"/>
  <c r="AP272" i="1"/>
  <c r="AR272" i="1" s="1"/>
  <c r="AP12" i="1"/>
  <c r="AR12" i="1" s="1"/>
  <c r="AP334" i="1"/>
  <c r="AR334" i="1" s="1"/>
  <c r="AP56" i="1"/>
  <c r="AR56" i="1" s="1"/>
  <c r="AP315" i="1"/>
  <c r="AR315" i="1" s="1"/>
  <c r="AP218" i="1"/>
  <c r="AR218" i="1" s="1"/>
  <c r="AP13" i="1"/>
  <c r="AR13" i="1" s="1"/>
  <c r="AP160" i="1"/>
  <c r="AR160" i="1" s="1"/>
  <c r="AP163" i="1"/>
  <c r="AR163" i="1" s="1"/>
  <c r="AP67" i="1"/>
  <c r="AR67" i="1" s="1"/>
  <c r="AN111" i="1"/>
  <c r="AN245" i="1"/>
  <c r="AN248" i="1"/>
  <c r="AN123" i="1"/>
  <c r="AN10" i="1"/>
  <c r="AN117" i="1"/>
  <c r="AN214" i="1"/>
  <c r="AN159" i="1"/>
  <c r="AN339" i="1"/>
  <c r="AN251" i="1"/>
  <c r="AN60" i="1"/>
  <c r="AN139" i="1"/>
  <c r="AN41" i="1"/>
  <c r="AN158" i="1"/>
  <c r="AN317" i="1"/>
  <c r="AN277" i="1"/>
  <c r="AN190" i="1"/>
  <c r="AN262" i="1"/>
  <c r="AN234" i="1"/>
  <c r="AN135" i="1"/>
  <c r="AN157" i="1"/>
  <c r="AN34" i="1"/>
  <c r="AN8" i="1"/>
  <c r="AN57" i="1"/>
  <c r="AN120" i="1"/>
  <c r="AN48" i="1"/>
  <c r="AN341" i="1"/>
  <c r="AP312" i="1"/>
  <c r="AR312" i="1" s="1"/>
  <c r="AN283" i="1"/>
  <c r="AN236" i="1"/>
  <c r="AN313" i="1"/>
  <c r="AN182" i="1"/>
  <c r="AN179" i="1"/>
  <c r="AN90" i="1"/>
  <c r="AP214" i="1"/>
  <c r="AR214" i="1" s="1"/>
  <c r="AN76" i="1"/>
  <c r="AN186" i="1"/>
  <c r="AN310" i="1"/>
  <c r="AP199" i="1"/>
  <c r="AR199" i="1" s="1"/>
  <c r="AN322" i="1"/>
  <c r="AN14" i="1"/>
  <c r="AN86" i="1"/>
  <c r="AN222" i="1"/>
  <c r="AN58" i="1"/>
  <c r="AN145" i="1"/>
  <c r="AN259" i="1"/>
  <c r="AN309" i="1"/>
  <c r="AN223" i="1"/>
  <c r="AN230" i="1"/>
  <c r="AN49" i="1"/>
  <c r="AN228" i="1"/>
  <c r="AN286" i="1"/>
  <c r="AP111" i="1"/>
  <c r="AR111" i="1" s="1"/>
  <c r="AP76" i="1"/>
  <c r="AR76" i="1" s="1"/>
  <c r="AN304" i="1"/>
  <c r="AN224" i="1"/>
  <c r="AP192" i="1"/>
  <c r="AR192" i="1" s="1"/>
  <c r="AP120" i="1"/>
  <c r="AR120" i="1" s="1"/>
  <c r="AP98" i="1"/>
  <c r="AR98" i="1" s="1"/>
  <c r="AP267" i="1"/>
  <c r="AR267" i="1" s="1"/>
  <c r="AP191" i="1"/>
  <c r="AR191" i="1" s="1"/>
  <c r="AP55" i="1"/>
  <c r="AR55" i="1" s="1"/>
  <c r="AN44" i="1"/>
  <c r="AN278" i="1"/>
  <c r="AN346" i="1"/>
  <c r="AN288" i="1"/>
  <c r="AP238" i="1"/>
  <c r="AR238" i="1" s="1"/>
  <c r="AP339" i="1"/>
  <c r="AR339" i="1" s="1"/>
  <c r="AP288" i="1"/>
  <c r="AR288" i="1" s="1"/>
  <c r="AN209" i="1"/>
  <c r="AP46" i="1"/>
  <c r="AR46" i="1" s="1"/>
  <c r="AP204" i="1"/>
  <c r="AR204" i="1" s="1"/>
  <c r="AN324" i="1"/>
  <c r="AN51" i="1"/>
  <c r="AN305" i="1"/>
  <c r="AN78" i="1"/>
  <c r="AN28" i="1"/>
  <c r="AN175" i="1"/>
  <c r="AN211" i="1"/>
  <c r="AN93" i="1"/>
  <c r="AN89" i="1"/>
  <c r="AN166" i="1"/>
  <c r="AP74" i="1"/>
  <c r="AR74" i="1" s="1"/>
  <c r="AP351" i="1"/>
  <c r="AN79" i="1"/>
  <c r="AN191" i="1"/>
  <c r="AN312" i="1"/>
  <c r="AP289" i="1"/>
  <c r="AR289" i="1" s="1"/>
  <c r="AP330" i="1"/>
  <c r="AR330" i="1" s="1"/>
  <c r="AR336" i="1"/>
  <c r="AN131" i="1"/>
  <c r="AN292" i="1"/>
  <c r="AP227" i="1"/>
  <c r="AR227" i="1" s="1"/>
  <c r="AP26" i="1"/>
  <c r="AR26" i="1" s="1"/>
  <c r="AN40" i="1"/>
  <c r="AN7" i="1"/>
  <c r="AP237" i="1"/>
  <c r="AR237" i="1" s="1"/>
  <c r="AN168" i="1"/>
  <c r="AN156" i="1"/>
  <c r="AN53" i="1"/>
  <c r="AN195" i="1"/>
  <c r="AN185" i="1"/>
  <c r="AN306" i="1"/>
  <c r="AN263" i="1"/>
  <c r="AN130" i="1"/>
  <c r="AN121" i="1"/>
  <c r="AN165" i="1"/>
  <c r="AN184" i="1"/>
  <c r="AN343" i="1"/>
  <c r="AN27" i="1"/>
  <c r="AN104" i="1"/>
  <c r="AN205" i="1"/>
  <c r="AN188" i="1"/>
  <c r="AN256" i="1"/>
  <c r="AN29" i="1"/>
  <c r="AN148" i="1"/>
  <c r="AN74" i="1"/>
  <c r="AN38" i="1"/>
  <c r="AN233" i="1"/>
  <c r="AN147" i="1"/>
  <c r="AN203" i="1"/>
  <c r="AN17" i="1"/>
  <c r="AN284" i="1"/>
  <c r="AN303" i="1"/>
  <c r="AN296" i="1"/>
  <c r="AN334" i="1"/>
  <c r="AN138" i="1"/>
  <c r="AN167" i="1"/>
  <c r="AN110" i="1"/>
  <c r="AN95" i="1"/>
  <c r="AN215" i="1"/>
  <c r="AN345" i="1"/>
  <c r="AR87" i="1"/>
  <c r="AN181" i="1"/>
  <c r="AN282" i="1"/>
  <c r="AN149" i="1"/>
  <c r="AN327" i="1"/>
  <c r="AN63" i="1"/>
  <c r="AN308" i="1"/>
  <c r="AN42" i="1"/>
  <c r="AN153" i="1"/>
  <c r="AN348" i="1"/>
  <c r="AN314" i="1"/>
  <c r="AN178" i="1"/>
  <c r="AN21" i="1"/>
  <c r="AN137" i="1"/>
  <c r="AN81" i="1"/>
  <c r="AN229" i="1"/>
  <c r="AN337" i="1"/>
  <c r="AN219" i="1"/>
  <c r="AN252" i="1"/>
  <c r="AN122" i="1"/>
  <c r="AN134" i="1"/>
  <c r="AN240" i="1"/>
  <c r="AN5" i="1"/>
  <c r="AN101" i="1"/>
  <c r="AN217" i="1"/>
  <c r="AN202" i="1"/>
  <c r="AN96" i="1"/>
  <c r="AN88" i="1"/>
  <c r="AN206" i="1"/>
  <c r="AN180" i="1"/>
  <c r="AN72" i="1"/>
  <c r="AN73" i="1"/>
  <c r="AN213" i="1"/>
  <c r="AN80" i="1"/>
  <c r="AN116" i="1"/>
  <c r="AN194" i="1"/>
  <c r="AN164" i="1"/>
  <c r="AN295" i="1"/>
  <c r="AN115" i="1"/>
  <c r="AN261" i="1"/>
  <c r="AN333" i="1"/>
  <c r="AN269" i="1"/>
  <c r="AN128" i="1"/>
  <c r="AN133" i="1"/>
  <c r="AN171" i="1"/>
  <c r="AN226" i="1"/>
  <c r="AN75" i="1"/>
  <c r="AN227" i="1"/>
  <c r="AN39" i="1"/>
  <c r="AN160" i="1"/>
  <c r="AN107" i="1"/>
  <c r="AN221" i="1"/>
  <c r="AN127" i="1"/>
  <c r="AN318" i="1"/>
  <c r="AN235" i="1"/>
  <c r="AN68" i="1"/>
  <c r="AN270" i="1"/>
  <c r="AN265" i="1"/>
  <c r="AN253" i="1"/>
  <c r="AN257" i="1"/>
  <c r="AN326" i="1"/>
  <c r="AN16" i="1"/>
  <c r="AN325" i="1"/>
  <c r="AN347" i="1"/>
  <c r="AN143" i="1"/>
  <c r="AN332" i="1"/>
  <c r="AN37" i="1"/>
  <c r="AN11" i="1"/>
  <c r="AN218" i="1"/>
  <c r="AN59" i="1"/>
  <c r="AN231" i="1"/>
  <c r="AN183" i="1"/>
  <c r="AN273" i="1"/>
  <c r="AN162" i="1"/>
  <c r="AN6" i="1"/>
  <c r="AN23" i="1"/>
  <c r="AN316" i="1"/>
  <c r="AN238" i="1"/>
  <c r="AN64" i="1"/>
  <c r="AN150" i="1"/>
  <c r="AR134" i="1"/>
  <c r="AR29" i="1"/>
  <c r="AR317" i="1"/>
  <c r="AR194" i="1"/>
  <c r="AR51" i="1"/>
  <c r="AR221" i="1"/>
  <c r="AR112" i="1"/>
  <c r="AR222" i="1"/>
  <c r="AR54" i="1"/>
  <c r="AR351" i="1" l="1"/>
  <c r="AT131" i="1" s="1"/>
  <c r="AU131" i="1" s="1"/>
  <c r="AT253" i="1"/>
  <c r="AU253" i="1" s="1"/>
  <c r="AT151" i="1"/>
  <c r="AU151" i="1" s="1"/>
  <c r="AT142" i="1"/>
  <c r="AU142" i="1" s="1"/>
  <c r="AT88" i="1"/>
  <c r="AU88" i="1" s="1"/>
  <c r="AT58" i="1"/>
  <c r="AU58" i="1" s="1"/>
  <c r="AT305" i="1"/>
  <c r="AU305" i="1" s="1"/>
  <c r="AT178" i="1"/>
  <c r="AU178" i="1" s="1"/>
  <c r="AT124" i="1"/>
  <c r="AU124" i="1" s="1"/>
  <c r="AT222" i="1"/>
  <c r="AU222" i="1" s="1"/>
  <c r="AT224" i="1"/>
  <c r="AU224" i="1" s="1"/>
  <c r="AT147" i="1"/>
  <c r="AU147" i="1" s="1"/>
  <c r="AT94" i="1"/>
  <c r="AU94" i="1" s="1"/>
  <c r="AT321" i="1"/>
  <c r="AU321" i="1" s="1"/>
  <c r="AT322" i="1"/>
  <c r="AU322" i="1" s="1"/>
  <c r="AT82" i="1"/>
  <c r="AU82" i="1" s="1"/>
  <c r="AT351" i="1"/>
  <c r="AU351" i="1" s="1"/>
  <c r="AT333" i="1"/>
  <c r="AU333" i="1" s="1"/>
  <c r="AT299" i="1"/>
  <c r="AU299" i="1" s="1"/>
  <c r="AT108" i="1"/>
  <c r="AU108" i="1" s="1"/>
  <c r="AT45" i="1"/>
  <c r="AU45" i="1" s="1"/>
  <c r="AT39" i="1"/>
  <c r="AU39" i="1" s="1"/>
  <c r="AT303" i="1"/>
  <c r="AU303" i="1" s="1"/>
  <c r="AT92" i="1"/>
  <c r="AU92" i="1" s="1"/>
  <c r="AT113" i="1"/>
  <c r="AU113" i="1" s="1"/>
  <c r="AT109" i="1"/>
  <c r="AU109" i="1" s="1"/>
  <c r="AT197" i="1"/>
  <c r="AU197" i="1" s="1"/>
  <c r="AT309" i="1"/>
  <c r="AU309" i="1" s="1"/>
  <c r="AT229" i="1"/>
  <c r="AU229" i="1" s="1"/>
  <c r="AT230" i="1"/>
  <c r="AU230" i="1" s="1"/>
  <c r="AT217" i="1"/>
  <c r="AU217" i="1" s="1"/>
  <c r="AT3" i="1"/>
  <c r="AU3" i="1" s="1"/>
  <c r="AT311" i="1"/>
  <c r="AU311" i="1" s="1"/>
  <c r="AT156" i="1"/>
  <c r="AU156" i="1" s="1"/>
  <c r="AT73" i="1"/>
  <c r="AU73" i="1" s="1"/>
  <c r="AT144" i="1"/>
  <c r="AU144" i="1" s="1"/>
  <c r="AT20" i="1"/>
  <c r="AU20" i="1" s="1"/>
  <c r="AT111" i="1"/>
  <c r="AU111" i="1" s="1"/>
  <c r="AT213" i="1"/>
  <c r="AU213" i="1" s="1"/>
  <c r="AT318" i="1"/>
  <c r="AU318" i="1" s="1"/>
  <c r="AT340" i="1"/>
  <c r="AU340" i="1" s="1"/>
  <c r="AT161" i="1"/>
  <c r="AU161" i="1" s="1"/>
  <c r="AT248" i="1"/>
  <c r="AU248" i="1" s="1"/>
  <c r="AT89" i="1"/>
  <c r="AU89" i="1" s="1"/>
  <c r="AT308" i="1"/>
  <c r="AU308" i="1" s="1"/>
  <c r="AT236" i="1"/>
  <c r="AU236" i="1" s="1"/>
  <c r="AT34" i="1"/>
  <c r="AU34" i="1" s="1"/>
  <c r="AT78" i="1"/>
  <c r="AU78" i="1" s="1"/>
  <c r="AT11" i="1"/>
  <c r="AU11" i="1" s="1"/>
  <c r="AT130" i="1"/>
  <c r="AU130" i="1" s="1"/>
  <c r="AT206" i="1"/>
  <c r="AU206" i="1" s="1"/>
  <c r="AT242" i="1"/>
  <c r="AU242" i="1" s="1"/>
  <c r="AT228" i="1"/>
  <c r="AU228" i="1" s="1"/>
  <c r="AT12" i="1"/>
  <c r="AU12" i="1" s="1"/>
  <c r="AT24" i="1"/>
  <c r="AU24" i="1" s="1"/>
  <c r="AT107" i="1"/>
  <c r="AU107" i="1" s="1"/>
  <c r="AT116" i="1"/>
  <c r="AU116" i="1" s="1"/>
  <c r="AT204" i="1"/>
  <c r="AU204" i="1" s="1"/>
  <c r="AT93" i="1"/>
  <c r="AU93" i="1" s="1"/>
  <c r="AT346" i="1"/>
  <c r="AU346" i="1" s="1"/>
  <c r="AT255" i="1"/>
  <c r="AU255" i="1" s="1"/>
  <c r="AT323" i="1"/>
  <c r="AU323" i="1" s="1"/>
  <c r="AT185" i="1"/>
  <c r="AU185" i="1" s="1"/>
  <c r="AT64" i="1"/>
  <c r="AU64" i="1" s="1"/>
  <c r="AT17" i="1"/>
  <c r="AU17" i="1" s="1"/>
  <c r="AT274" i="1"/>
  <c r="AU274" i="1" s="1"/>
  <c r="AT231" i="1"/>
  <c r="AU231" i="1" s="1"/>
  <c r="AT8" i="1"/>
  <c r="AU8" i="1" s="1"/>
  <c r="AT70" i="1"/>
  <c r="AU70" i="1" s="1"/>
  <c r="AT226" i="1"/>
  <c r="AU226" i="1" s="1"/>
  <c r="AT325" i="1"/>
  <c r="AU325" i="1" s="1"/>
  <c r="AT251" i="1"/>
  <c r="AU251" i="1" s="1"/>
  <c r="AT114" i="1"/>
  <c r="AU114" i="1" s="1"/>
  <c r="AT313" i="1"/>
  <c r="AU313" i="1" s="1"/>
  <c r="AT43" i="1"/>
  <c r="AU43" i="1" s="1"/>
  <c r="AT15" i="1"/>
  <c r="AU15" i="1" s="1"/>
  <c r="AT56" i="1"/>
  <c r="AU56" i="1" s="1"/>
  <c r="AT169" i="1"/>
  <c r="AU169" i="1" s="1"/>
  <c r="AT171" i="1"/>
  <c r="AU171" i="1" s="1"/>
  <c r="AT256" i="1"/>
  <c r="AU256" i="1" s="1"/>
  <c r="AT287" i="1"/>
  <c r="AU287" i="1" s="1"/>
  <c r="AT139" i="1"/>
  <c r="AU139" i="1" s="1"/>
  <c r="AT345" i="1"/>
  <c r="AU345" i="1" s="1"/>
  <c r="AT90" i="1"/>
  <c r="AU90" i="1" s="1"/>
  <c r="AT284" i="1"/>
  <c r="AU284" i="1" s="1"/>
  <c r="AT97" i="1"/>
  <c r="AU97" i="1" s="1"/>
  <c r="AT249" i="1"/>
  <c r="AU249" i="1" s="1"/>
  <c r="AT143" i="1"/>
  <c r="AU143" i="1" s="1"/>
  <c r="AT77" i="1"/>
  <c r="AU77" i="1" s="1"/>
  <c r="AT18" i="1"/>
  <c r="AU18" i="1" s="1"/>
  <c r="AT132" i="1"/>
  <c r="AU132" i="1" s="1"/>
  <c r="AT304" i="1"/>
  <c r="AU304" i="1" s="1"/>
  <c r="AT61" i="1"/>
  <c r="AU61" i="1" s="1"/>
  <c r="AT342" i="1"/>
  <c r="AU342" i="1" s="1"/>
  <c r="AT286" i="1"/>
  <c r="AU286" i="1" s="1"/>
  <c r="AT190" i="1"/>
  <c r="AU190" i="1" s="1"/>
  <c r="AT265" i="1"/>
  <c r="AU265" i="1" s="1"/>
  <c r="AT162" i="1"/>
  <c r="AU162" i="1" s="1"/>
  <c r="AT50" i="1"/>
  <c r="AU50" i="1" s="1"/>
  <c r="AT9" i="1"/>
  <c r="AU9" i="1" s="1"/>
  <c r="AT46" i="1"/>
  <c r="AU46" i="1" s="1"/>
  <c r="AT75" i="1"/>
  <c r="AU75" i="1" s="1"/>
  <c r="AT329" i="1"/>
  <c r="AU329" i="1" s="1"/>
  <c r="AT275" i="1"/>
  <c r="AU275" i="1" s="1"/>
  <c r="AT42" i="1"/>
  <c r="AU42" i="1" s="1"/>
  <c r="AT220" i="1"/>
  <c r="AU220" i="1" s="1"/>
  <c r="AT125" i="1"/>
  <c r="AU125" i="1" s="1"/>
  <c r="AT295" i="1"/>
  <c r="AU295" i="1" s="1"/>
  <c r="AT63" i="1"/>
  <c r="AU63" i="1" s="1"/>
  <c r="AT227" i="1"/>
  <c r="AU227" i="1" s="1"/>
  <c r="AT298" i="1"/>
  <c r="AU298" i="1" s="1"/>
  <c r="AT315" i="1"/>
  <c r="AU315" i="1" s="1"/>
  <c r="AT288" i="1"/>
  <c r="AU288" i="1" s="1"/>
  <c r="AT44" i="1"/>
  <c r="AU44" i="1" s="1"/>
  <c r="AT235" i="1"/>
  <c r="AU235" i="1" s="1"/>
  <c r="AT193" i="1"/>
  <c r="AU193" i="1" s="1"/>
  <c r="AT6" i="1"/>
  <c r="AU6" i="1" s="1"/>
  <c r="AT87" i="1"/>
  <c r="AU87" i="1" s="1"/>
  <c r="AT96" i="1"/>
  <c r="AU96" i="1" s="1"/>
  <c r="AT158" i="1"/>
  <c r="AU158" i="1" s="1"/>
  <c r="AT243" i="1"/>
  <c r="AU243" i="1" s="1"/>
  <c r="AT79" i="1"/>
  <c r="AU79" i="1" s="1"/>
  <c r="AT188" i="1"/>
  <c r="AU188" i="1" s="1"/>
  <c r="AT101" i="1"/>
  <c r="AU101" i="1" s="1"/>
  <c r="AT292" i="1"/>
  <c r="AU292" i="1" s="1"/>
  <c r="AT221" i="1"/>
  <c r="AU221" i="1" s="1"/>
  <c r="AT203" i="1"/>
  <c r="AU203" i="1" s="1"/>
  <c r="AT140" i="1"/>
  <c r="AU140" i="1" s="1"/>
  <c r="AT136" i="1"/>
  <c r="AU136" i="1" s="1"/>
  <c r="AT65" i="1"/>
  <c r="AU65" i="1" s="1"/>
  <c r="AT212" i="1"/>
  <c r="AU212" i="1" s="1"/>
  <c r="AT234" i="1"/>
  <c r="AU234" i="1" s="1"/>
  <c r="AT80" i="1"/>
  <c r="AU80" i="1" s="1"/>
  <c r="AT21" i="1"/>
  <c r="AU21" i="1" s="1"/>
  <c r="AT336" i="1"/>
  <c r="AU336" i="1" s="1"/>
  <c r="AT314" i="1"/>
  <c r="AU314" i="1" s="1"/>
  <c r="AT69" i="1"/>
  <c r="AU69" i="1" s="1"/>
  <c r="AT289" i="1"/>
  <c r="AU289" i="1" s="1"/>
  <c r="AT165" i="1"/>
  <c r="AU165" i="1" s="1"/>
  <c r="AT179" i="1"/>
  <c r="AU179" i="1" s="1"/>
  <c r="AT180" i="1"/>
  <c r="AU180" i="1" s="1"/>
  <c r="AT164" i="1"/>
  <c r="AU164" i="1" s="1"/>
  <c r="AT335" i="1"/>
  <c r="AU335" i="1" s="1"/>
  <c r="AT267" i="1"/>
  <c r="AU267" i="1" s="1"/>
  <c r="AT85" i="1"/>
  <c r="AU85" i="1" s="1"/>
  <c r="AT337" i="1"/>
  <c r="AU337" i="1" s="1"/>
  <c r="AT135" i="1"/>
  <c r="AU135" i="1" s="1"/>
  <c r="AT184" i="1"/>
  <c r="AU184" i="1" s="1"/>
  <c r="AT62" i="1"/>
  <c r="AU62" i="1" s="1"/>
  <c r="AT205" i="1"/>
  <c r="AU205" i="1" s="1"/>
  <c r="AT186" i="1"/>
  <c r="AU186" i="1" s="1"/>
  <c r="AT174" i="1"/>
  <c r="AU174" i="1" s="1"/>
  <c r="AT126" i="1"/>
  <c r="AU126" i="1" s="1"/>
  <c r="AT91" i="1"/>
  <c r="AU91" i="1" s="1"/>
  <c r="AT195" i="1"/>
  <c r="AU195" i="1" s="1"/>
  <c r="AT115" i="1"/>
  <c r="AU115" i="1" s="1"/>
  <c r="AT278" i="1"/>
  <c r="AU278" i="1" s="1"/>
  <c r="AT214" i="1"/>
  <c r="AU214" i="1" s="1"/>
  <c r="AT187" i="1"/>
  <c r="AU187" i="1" s="1"/>
  <c r="AT245" i="1"/>
  <c r="AU245" i="1" s="1"/>
  <c r="AT119" i="1"/>
  <c r="AU119" i="1" s="1"/>
  <c r="AT290" i="1"/>
  <c r="AU290" i="1" s="1"/>
  <c r="AT268" i="1"/>
  <c r="AU268" i="1" s="1"/>
  <c r="AT122" i="1"/>
  <c r="AU122" i="1" s="1"/>
  <c r="AT152" i="1"/>
  <c r="AU152" i="1" s="1"/>
  <c r="AT316" i="1"/>
  <c r="AU316" i="1" s="1"/>
  <c r="AT312" i="1"/>
  <c r="AU312" i="1" s="1"/>
  <c r="AT98" i="1"/>
  <c r="AU98" i="1" s="1"/>
  <c r="AT349" i="1"/>
  <c r="AU349" i="1" s="1"/>
  <c r="AT216" i="1"/>
  <c r="AU216" i="1" s="1"/>
  <c r="AT310" i="1"/>
  <c r="AU310" i="1" s="1"/>
  <c r="AT293" i="1"/>
  <c r="AU293" i="1" s="1"/>
  <c r="AT210" i="1"/>
  <c r="AU210" i="1" s="1"/>
  <c r="AT10" i="1"/>
  <c r="AU10" i="1" s="1"/>
  <c r="AT35" i="1"/>
  <c r="AU35" i="1" s="1"/>
  <c r="AT334" i="1"/>
  <c r="AU334" i="1" s="1"/>
  <c r="AT155" i="1"/>
  <c r="AU155" i="1" s="1"/>
  <c r="AT344" i="1"/>
  <c r="AU344" i="1" s="1"/>
  <c r="AT118" i="1"/>
  <c r="AU118" i="1" s="1"/>
  <c r="AT103" i="1"/>
  <c r="AU103" i="1" s="1"/>
  <c r="AT277" i="1"/>
  <c r="AU277" i="1" s="1"/>
  <c r="AT149" i="1"/>
  <c r="AU149" i="1" s="1"/>
  <c r="AT327" i="1"/>
  <c r="AU327" i="1" s="1"/>
  <c r="AT215" i="1"/>
  <c r="AU215" i="1" s="1"/>
  <c r="AT271" i="1"/>
  <c r="AU271" i="1" s="1"/>
  <c r="AT257" i="1"/>
  <c r="AU257" i="1" s="1"/>
  <c r="AT173" i="1"/>
  <c r="AU173" i="1" s="1"/>
  <c r="AT41" i="1"/>
  <c r="AU41" i="1" s="1"/>
  <c r="AT72" i="1"/>
  <c r="AU72" i="1" s="1"/>
  <c r="AT14" i="1"/>
  <c r="AU14" i="1" s="1"/>
  <c r="AT7" i="1"/>
  <c r="AU7" i="1" s="1"/>
  <c r="AT348" i="1"/>
  <c r="AU348" i="1" s="1"/>
  <c r="AT339" i="1"/>
  <c r="AU339" i="1" s="1"/>
  <c r="AT141" i="1"/>
  <c r="AU141" i="1" s="1"/>
  <c r="AT258" i="1"/>
  <c r="AU258" i="1" s="1"/>
  <c r="AT16" i="1"/>
  <c r="AU16" i="1" s="1"/>
  <c r="AT110" i="1"/>
  <c r="AU110" i="1" s="1"/>
  <c r="AT81" i="1"/>
  <c r="AU81" i="1" s="1"/>
  <c r="AT154" i="1"/>
  <c r="AU154" i="1" s="1"/>
  <c r="AT266" i="1"/>
  <c r="AU266" i="1" s="1"/>
  <c r="AT123" i="1"/>
  <c r="AU123" i="1" s="1"/>
  <c r="AT259" i="1"/>
  <c r="AU259" i="1" s="1"/>
  <c r="AT300" i="1"/>
  <c r="AU300" i="1" s="1"/>
  <c r="AT170" i="1"/>
  <c r="AU170" i="1" s="1"/>
  <c r="AT182" i="1"/>
  <c r="AU182" i="1" s="1"/>
  <c r="AT117" i="1"/>
  <c r="AU117" i="1" s="1"/>
  <c r="AT145" i="1"/>
  <c r="AU145" i="1" s="1"/>
  <c r="AT332" i="1"/>
  <c r="AU332" i="1" s="1"/>
  <c r="AT181" i="1"/>
  <c r="AU181" i="1" s="1"/>
  <c r="AT53" i="1"/>
  <c r="AU53" i="1" s="1"/>
  <c r="AT30" i="1"/>
  <c r="AU30" i="1" s="1"/>
  <c r="AT99" i="1"/>
  <c r="AU99" i="1" s="1"/>
  <c r="AT104" i="1"/>
  <c r="AU104" i="1" s="1"/>
  <c r="AT83" i="1"/>
  <c r="AU83" i="1" s="1"/>
  <c r="AT208" i="1"/>
  <c r="AU208" i="1" s="1"/>
  <c r="AT237" i="1"/>
  <c r="AU237" i="1" s="1"/>
  <c r="AT246" i="1"/>
  <c r="AU246" i="1" s="1"/>
  <c r="AT175" i="1"/>
  <c r="AU175" i="1" s="1"/>
  <c r="AT52" i="1"/>
  <c r="AU52" i="1" s="1"/>
  <c r="AT47" i="1"/>
  <c r="AU47" i="1" s="1"/>
  <c r="AT209" i="1"/>
  <c r="AU209" i="1" s="1"/>
  <c r="AT49" i="1"/>
  <c r="AU49" i="1" s="1"/>
  <c r="AT347" i="1"/>
  <c r="AU347" i="1" s="1"/>
  <c r="AT23" i="1"/>
  <c r="AU23" i="1" s="1"/>
  <c r="AT112" i="1"/>
  <c r="AU112" i="1" s="1"/>
  <c r="AT307" i="1"/>
  <c r="AU307" i="1" s="1"/>
  <c r="AT66" i="1"/>
  <c r="AU66" i="1" s="1"/>
  <c r="AT29" i="1"/>
  <c r="AU29" i="1" s="1"/>
  <c r="AT138" i="1"/>
  <c r="AU138" i="1" s="1"/>
  <c r="AT167" i="1"/>
  <c r="AU167" i="1" s="1"/>
  <c r="AT280" i="1"/>
  <c r="AU280" i="1" s="1"/>
  <c r="AT223" i="1"/>
  <c r="AU223" i="1" s="1"/>
  <c r="AT343" i="1"/>
  <c r="AU343" i="1" s="1"/>
  <c r="AT189" i="1"/>
  <c r="AU189" i="1" s="1"/>
  <c r="AT281" i="1"/>
  <c r="AU281" i="1" s="1"/>
  <c r="AT352" i="1"/>
  <c r="AU352" i="1" s="1"/>
  <c r="AT282" i="1"/>
  <c r="AU282" i="1" s="1"/>
  <c r="AT202" i="1"/>
  <c r="AU202" i="1" s="1"/>
  <c r="AT273" i="1"/>
  <c r="AU273" i="1" s="1"/>
  <c r="AT86" i="1"/>
  <c r="AU86" i="1" s="1"/>
  <c r="AT121" i="1"/>
  <c r="AU121" i="1" s="1"/>
  <c r="AT55" i="1"/>
  <c r="AU55" i="1" s="1"/>
  <c r="AT291" i="1"/>
  <c r="AU291" i="1" s="1"/>
  <c r="AT153" i="1"/>
  <c r="AU153" i="1" s="1"/>
  <c r="AT198" i="1"/>
  <c r="AU198" i="1" s="1"/>
  <c r="AT13" i="1"/>
  <c r="AU13" i="1" s="1"/>
  <c r="AT163" i="1"/>
  <c r="AU163" i="1" s="1"/>
  <c r="AT261" i="1"/>
  <c r="AU261" i="1" s="1"/>
  <c r="AT54" i="1"/>
  <c r="AU54" i="1" s="1"/>
  <c r="AT157" i="1"/>
  <c r="AU157" i="1" s="1"/>
  <c r="AT38" i="1"/>
  <c r="AU38" i="1" s="1"/>
  <c r="AT106" i="1"/>
  <c r="AU106" i="1" s="1"/>
  <c r="AT2" i="1"/>
  <c r="AU2" i="1" s="1"/>
  <c r="AT201" i="1"/>
  <c r="AU201" i="1" s="1"/>
  <c r="AT183" i="1"/>
  <c r="AU183" i="1" s="1"/>
  <c r="AT264" i="1"/>
  <c r="AU264" i="1" s="1"/>
  <c r="AT338" i="1"/>
  <c r="AU338" i="1" s="1"/>
  <c r="AT168" i="1"/>
  <c r="AU168" i="1" s="1"/>
  <c r="AT176" i="1"/>
  <c r="AU176" i="1" s="1"/>
  <c r="AT254" i="1"/>
  <c r="AU254" i="1" s="1"/>
  <c r="AT294" i="1"/>
  <c r="AU294" i="1" s="1"/>
  <c r="AT128" i="1"/>
  <c r="AU128" i="1" s="1"/>
  <c r="AT134" i="1"/>
  <c r="AU134" i="1" s="1"/>
  <c r="AT232" i="1"/>
  <c r="AU232" i="1" s="1"/>
  <c r="AT328" i="1"/>
  <c r="AU328" i="1" s="1"/>
  <c r="AT160" i="1"/>
  <c r="AU160" i="1" s="1"/>
  <c r="AT100" i="1"/>
  <c r="AU100" i="1" s="1"/>
  <c r="AT319" i="1"/>
  <c r="AU319" i="1" s="1"/>
  <c r="AT5" i="1"/>
  <c r="AU5" i="1" s="1"/>
  <c r="AT283" i="1"/>
  <c r="AU283" i="1" s="1"/>
  <c r="AT297" i="1"/>
  <c r="AU297" i="1" s="1"/>
  <c r="AT263" i="1"/>
  <c r="AU263" i="1" s="1"/>
  <c r="AT28" i="1"/>
  <c r="AU28" i="1" s="1"/>
  <c r="AT331" i="1"/>
  <c r="AU331" i="1" s="1"/>
  <c r="AT33" i="1"/>
  <c r="AU33" i="1" s="1"/>
  <c r="AT172" i="1"/>
  <c r="AU172" i="1" s="1"/>
  <c r="AT120" i="1"/>
  <c r="AU120" i="1" s="1"/>
  <c r="AT31" i="1"/>
  <c r="AU31" i="1" s="1"/>
  <c r="AT60" i="1"/>
  <c r="AU60" i="1" s="1"/>
  <c r="AT285" i="1"/>
  <c r="AU285" i="1" s="1"/>
  <c r="AT137" i="1"/>
  <c r="AU137" i="1" s="1"/>
  <c r="AT177" i="1"/>
  <c r="AU177" i="1" s="1"/>
  <c r="AT166" i="1"/>
  <c r="AU166" i="1" s="1"/>
  <c r="AT241" i="1"/>
  <c r="AU241" i="1" s="1"/>
  <c r="AT196" i="1" l="1"/>
  <c r="AU196" i="1" s="1"/>
  <c r="AT68" i="1"/>
  <c r="AU68" i="1" s="1"/>
  <c r="AT129" i="1"/>
  <c r="AU129" i="1" s="1"/>
  <c r="AT200" i="1"/>
  <c r="AU200" i="1" s="1"/>
  <c r="AT133" i="1"/>
  <c r="AU133" i="1" s="1"/>
  <c r="AT250" i="1"/>
  <c r="AU250" i="1" s="1"/>
  <c r="AT26" i="1"/>
  <c r="AU26" i="1" s="1"/>
  <c r="AT40" i="1"/>
  <c r="AU40" i="1" s="1"/>
  <c r="AT150" i="1"/>
  <c r="AU150" i="1" s="1"/>
  <c r="AT32" i="1"/>
  <c r="AU32" i="1" s="1"/>
  <c r="AT19" i="1"/>
  <c r="AU19" i="1" s="1"/>
  <c r="AT301" i="1"/>
  <c r="AU301" i="1" s="1"/>
  <c r="AT199" i="1"/>
  <c r="AU199" i="1" s="1"/>
  <c r="AT37" i="1"/>
  <c r="AU37" i="1" s="1"/>
  <c r="AT71" i="1"/>
  <c r="AU71" i="1" s="1"/>
  <c r="AT48" i="1"/>
  <c r="AU48" i="1" s="1"/>
  <c r="AT320" i="1"/>
  <c r="AU320" i="1" s="1"/>
  <c r="AT326" i="1"/>
  <c r="AU326" i="1" s="1"/>
  <c r="AT296" i="1"/>
  <c r="AU296" i="1" s="1"/>
  <c r="AT148" i="1"/>
  <c r="AU148" i="1" s="1"/>
  <c r="AT194" i="1"/>
  <c r="AU194" i="1" s="1"/>
  <c r="AT317" i="1"/>
  <c r="AU317" i="1" s="1"/>
  <c r="AT219" i="1"/>
  <c r="AU219" i="1" s="1"/>
  <c r="AT74" i="1"/>
  <c r="AU74" i="1" s="1"/>
  <c r="AT269" i="1"/>
  <c r="AU269" i="1" s="1"/>
  <c r="AT252" i="1"/>
  <c r="AU252" i="1" s="1"/>
  <c r="AT36" i="1"/>
  <c r="AU36" i="1" s="1"/>
  <c r="AT127" i="1"/>
  <c r="AU127" i="1" s="1"/>
  <c r="AT330" i="1"/>
  <c r="AU330" i="1" s="1"/>
  <c r="AT272" i="1"/>
  <c r="AU272" i="1" s="1"/>
  <c r="AT159" i="1"/>
  <c r="AU159" i="1" s="1"/>
  <c r="AT244" i="1"/>
  <c r="AU244" i="1" s="1"/>
  <c r="AT146" i="1"/>
  <c r="AU146" i="1" s="1"/>
  <c r="AT211" i="1"/>
  <c r="AU211" i="1" s="1"/>
  <c r="AT247" i="1"/>
  <c r="AU247" i="1" s="1"/>
  <c r="AT59" i="1"/>
  <c r="AU59" i="1" s="1"/>
  <c r="AT76" i="1"/>
  <c r="AU76" i="1" s="1"/>
  <c r="AT105" i="1"/>
  <c r="AU105" i="1" s="1"/>
  <c r="AT240" i="1"/>
  <c r="AU240" i="1" s="1"/>
  <c r="AT233" i="1"/>
  <c r="AU233" i="1" s="1"/>
  <c r="AT57" i="1"/>
  <c r="AU57" i="1" s="1"/>
  <c r="AT238" i="1"/>
  <c r="AU238" i="1" s="1"/>
  <c r="AT262" i="1"/>
  <c r="AU262" i="1" s="1"/>
  <c r="AT341" i="1"/>
  <c r="AU341" i="1" s="1"/>
  <c r="AT218" i="1"/>
  <c r="AU218" i="1" s="1"/>
  <c r="AT4" i="1"/>
  <c r="AU4" i="1" s="1"/>
  <c r="AT191" i="1"/>
  <c r="AU191" i="1" s="1"/>
  <c r="AT225" i="1"/>
  <c r="AU225" i="1" s="1"/>
  <c r="AT239" i="1"/>
  <c r="AU239" i="1" s="1"/>
  <c r="AT270" i="1"/>
  <c r="AU270" i="1" s="1"/>
  <c r="AT22" i="1"/>
  <c r="AU22" i="1" s="1"/>
  <c r="AT207" i="1"/>
  <c r="AU207" i="1" s="1"/>
  <c r="AT302" i="1"/>
  <c r="AU302" i="1" s="1"/>
  <c r="AT102" i="1"/>
  <c r="AU102" i="1" s="1"/>
  <c r="AT276" i="1"/>
  <c r="AU276" i="1" s="1"/>
  <c r="AT350" i="1"/>
  <c r="AU350" i="1" s="1"/>
  <c r="AT279" i="1"/>
  <c r="AU279" i="1" s="1"/>
  <c r="AT51" i="1"/>
  <c r="AU51" i="1" s="1"/>
  <c r="AT84" i="1"/>
  <c r="AU84" i="1" s="1"/>
  <c r="AT324" i="1"/>
  <c r="AU324" i="1" s="1"/>
  <c r="AT260" i="1"/>
  <c r="AU260" i="1" s="1"/>
  <c r="AT27" i="1"/>
  <c r="AU27" i="1" s="1"/>
  <c r="AT192" i="1"/>
  <c r="AU192" i="1" s="1"/>
  <c r="AT25" i="1"/>
  <c r="AU25" i="1" s="1"/>
  <c r="AT67" i="1"/>
  <c r="AU67" i="1" s="1"/>
  <c r="AT95" i="1"/>
  <c r="AU95" i="1" s="1"/>
  <c r="AT306" i="1"/>
  <c r="AU306" i="1" s="1"/>
</calcChain>
</file>

<file path=xl/sharedStrings.xml><?xml version="1.0" encoding="utf-8"?>
<sst xmlns="http://schemas.openxmlformats.org/spreadsheetml/2006/main" count="4203" uniqueCount="459">
  <si>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</si>
  <si>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</si>
  <si>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</si>
  <si>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</si>
  <si>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</si>
  <si>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</si>
  <si>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</si>
  <si>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</si>
  <si>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</si>
  <si>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</si>
  <si>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</si>
  <si>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</si>
  <si>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</si>
  <si>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</si>
  <si>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</si>
  <si>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Abilene Christian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</si>
  <si>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</si>
  <si>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</si>
  <si>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</si>
  <si>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</si>
  <si>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</si>
  <si>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</si>
  <si>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</si>
  <si>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</si>
  <si>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</si>
  <si>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</si>
  <si>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</si>
  <si>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</si>
  <si>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</si>
  <si>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</si>
  <si>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</si>
  <si>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</si>
  <si>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</si>
  <si>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</si>
  <si>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</si>
  <si>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</si>
  <si>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</si>
  <si>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</si>
  <si>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</si>
  <si>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</si>
  <si>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</si>
  <si>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</si>
  <si>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</si>
  <si>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</si>
  <si>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</si>
  <si>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</si>
  <si>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</si>
  <si>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</si>
  <si>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</si>
  <si>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</si>
  <si>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</si>
  <si>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</si>
  <si>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</si>
  <si>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</si>
  <si>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</si>
  <si>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</si>
  <si>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</si>
  <si>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</si>
  <si>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</si>
  <si>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</si>
  <si>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</si>
  <si>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</si>
  <si>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</si>
  <si>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</si>
  <si>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</si>
  <si>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</si>
  <si>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</si>
  <si>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</si>
  <si>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College of Charleston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</si>
  <si>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</si>
  <si>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</si>
  <si>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</si>
  <si>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</si>
  <si>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</si>
  <si>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</si>
  <si>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</si>
  <si>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</si>
  <si>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</si>
  <si>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</si>
  <si>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</si>
  <si>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</si>
  <si>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</si>
  <si>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</si>
  <si>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Detroit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</si>
  <si>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</si>
  <si>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</si>
  <si>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</si>
  <si>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</si>
  <si>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</si>
  <si>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</si>
  <si>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</si>
  <si>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</si>
  <si>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</si>
  <si>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</si>
  <si>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</si>
  <si>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</si>
  <si>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</si>
  <si>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</si>
  <si>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</si>
  <si>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</si>
  <si>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</si>
  <si>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</si>
  <si>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</si>
  <si>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</si>
  <si>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</si>
  <si>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Fort Wayne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</si>
  <si>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</si>
  <si>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</si>
  <si>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</si>
  <si>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</si>
  <si>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</si>
  <si>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</si>
  <si>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</si>
  <si>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</si>
  <si>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</si>
  <si>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</si>
  <si>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</si>
  <si>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</si>
  <si>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</si>
  <si>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</si>
  <si>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</si>
  <si>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</si>
  <si>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</si>
  <si>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</si>
  <si>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</si>
  <si>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</si>
  <si>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</si>
  <si>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</si>
  <si>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</si>
  <si>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</si>
  <si>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</si>
  <si>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St.</t>
  </si>
  <si>
    <t>Illinois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</si>
  <si>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</si>
  <si>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</si>
  <si>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</si>
  <si>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</si>
  <si>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</si>
  <si>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</si>
  <si>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</si>
  <si>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</si>
  <si>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</si>
  <si>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</si>
  <si>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</si>
  <si>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</si>
  <si>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</si>
  <si>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</si>
  <si>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</si>
  <si>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</si>
  <si>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</si>
  <si>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</si>
  <si>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</si>
  <si>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</si>
  <si>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</si>
  <si>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</si>
  <si>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</si>
  <si>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Lipscomb</t>
  </si>
  <si>
    <t>Little Rock</t>
  </si>
  <si>
    <t>LIU Brooklyn</t>
  </si>
  <si>
    <t>Long Beach St.</t>
  </si>
  <si>
    <t>Longwood</t>
  </si>
  <si>
    <t>Louisiana Lafayette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</si>
  <si>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</si>
  <si>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</si>
  <si>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</si>
  <si>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</si>
  <si>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</si>
  <si>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</si>
  <si>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</si>
  <si>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</si>
  <si>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</si>
  <si>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</si>
  <si>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</si>
  <si>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</si>
  <si>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</si>
  <si>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</si>
  <si>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</si>
  <si>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</si>
  <si>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</si>
  <si>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</si>
  <si>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</si>
  <si>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</si>
  <si>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</si>
  <si>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</si>
  <si>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</si>
  <si>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</si>
  <si>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</si>
  <si>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</si>
  <si>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</si>
  <si>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</si>
  <si>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</si>
  <si>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</si>
  <si>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</si>
  <si>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</si>
  <si>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</si>
  <si>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</si>
  <si>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</si>
  <si>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</si>
  <si>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</si>
  <si>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</si>
  <si>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</si>
  <si>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</si>
  <si>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</si>
  <si>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</si>
  <si>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</si>
  <si>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</si>
  <si>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</si>
  <si>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</si>
  <si>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</si>
  <si>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</si>
  <si>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</si>
  <si>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Carolina</t>
  </si>
  <si>
    <t>North Carolina A&amp;T</t>
  </si>
  <si>
    <t>North Carolina Central</t>
  </si>
  <si>
    <t>North Carolina St.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</si>
  <si>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</si>
  <si>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</si>
  <si>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</si>
  <si>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</si>
  <si>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</si>
  <si>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</si>
  <si>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</si>
  <si>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</si>
  <si>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</si>
  <si>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</si>
  <si>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</si>
  <si>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</si>
  <si>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</si>
  <si>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</si>
  <si>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</si>
  <si>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</si>
  <si>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</si>
  <si>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</si>
  <si>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</si>
  <si>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</si>
  <si>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</si>
  <si>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</si>
  <si>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</si>
  <si>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</si>
  <si>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</si>
  <si>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</si>
  <si>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</si>
  <si>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</si>
  <si>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</si>
  <si>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</si>
  <si>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</si>
  <si>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</si>
  <si>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</si>
  <si>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</si>
  <si>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</si>
  <si>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</si>
  <si>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</si>
  <si>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</si>
  <si>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</si>
  <si>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</si>
  <si>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</si>
  <si>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</si>
  <si>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</si>
  <si>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</si>
  <si>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</si>
  <si>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</si>
  <si>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</si>
  <si>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</si>
  <si>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</si>
  <si>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</si>
  <si>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</si>
  <si>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</si>
  <si>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</si>
  <si>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</si>
  <si>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</si>
  <si>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Savannah St.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</si>
  <si>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</si>
  <si>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</si>
  <si>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</si>
  <si>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</si>
  <si>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</si>
  <si>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</si>
  <si>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</si>
  <si>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</si>
  <si>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</si>
  <si>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</si>
  <si>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</si>
  <si>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</si>
  <si>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</si>
  <si>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</si>
  <si>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</si>
  <si>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</si>
  <si>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</si>
  <si>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</si>
  <si>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Francis NY</t>
  </si>
  <si>
    <t>St. Francis PA</t>
  </si>
  <si>
    <t>St. John's</t>
  </si>
  <si>
    <t>Stanford</t>
  </si>
  <si>
    <t>Stephen F. Austin</t>
  </si>
  <si>
    <t>Stetson</t>
  </si>
  <si>
    <t>Stony Brook</t>
  </si>
  <si>
    <t>Syracuse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</si>
  <si>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</si>
  <si>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</si>
  <si>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</si>
  <si>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</si>
  <si>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</si>
  <si>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</si>
  <si>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</si>
  <si>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</si>
  <si>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</si>
  <si>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</si>
  <si>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</si>
  <si>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</si>
  <si>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</si>
  <si>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</si>
  <si>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</si>
  <si>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</si>
  <si>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</si>
  <si>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</si>
  <si>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</si>
  <si>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</si>
  <si>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</si>
  <si>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</si>
  <si>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</si>
  <si>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</si>
  <si>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</si>
  <si>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</si>
  <si>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</si>
  <si>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</si>
  <si>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</si>
  <si>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</si>
  <si>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</si>
  <si>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</si>
  <si>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</si>
  <si>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</si>
  <si>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</si>
  <si>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 Rio Grande Valley</t>
  </si>
  <si>
    <t>Utah</t>
  </si>
  <si>
    <t>Utah St.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</si>
  <si>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</si>
  <si>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</si>
  <si>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</si>
  <si>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</si>
  <si>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</si>
  <si>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</si>
  <si>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</si>
  <si>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</si>
  <si>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</si>
  <si>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</si>
  <si>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</si>
  <si>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</si>
  <si>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</si>
  <si>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</si>
  <si>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</si>
  <si>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</si>
  <si>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</si>
  <si>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</si>
  <si>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</si>
  <si>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</si>
  <si>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</si>
  <si>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</si>
  <si>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</si>
  <si>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</si>
  <si>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</si>
  <si>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</si>
  <si>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</si>
  <si>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</si>
  <si>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</si>
  <si>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</si>
  <si>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</si>
  <si>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t</t>
  </si>
  <si>
    <t>r</t>
  </si>
  <si>
    <t>A-N</t>
  </si>
  <si>
    <t>H</t>
  </si>
  <si>
    <t>AN-H AVG</t>
  </si>
  <si>
    <t>Rank AN-H</t>
  </si>
  <si>
    <t>AVG RANK BIG 3</t>
  </si>
  <si>
    <t>Champ Filter</t>
  </si>
  <si>
    <t>Power Filter</t>
  </si>
  <si>
    <t>TOP RANK (P/C)</t>
  </si>
  <si>
    <t>TEAM</t>
  </si>
  <si>
    <t>DAVIS VALUE</t>
  </si>
  <si>
    <t>SEED</t>
  </si>
  <si>
    <t>Houston Christian</t>
  </si>
  <si>
    <t>CHAMP DV</t>
  </si>
  <si>
    <t>CHAMP DV 2</t>
  </si>
  <si>
    <t>MINS</t>
  </si>
  <si>
    <t>POWER</t>
  </si>
  <si>
    <t>CHAMP</t>
  </si>
  <si>
    <t xml:space="preserve">AVG DV AND TOP </t>
  </si>
  <si>
    <t>Team</t>
  </si>
  <si>
    <t>MATCH?</t>
  </si>
  <si>
    <t>KPAZ</t>
  </si>
  <si>
    <t>TRAZ</t>
  </si>
  <si>
    <t>a-n</t>
  </si>
  <si>
    <t>momrk</t>
  </si>
  <si>
    <t>adjrk</t>
  </si>
  <si>
    <t>pwrrk</t>
  </si>
  <si>
    <t>chmprk</t>
  </si>
  <si>
    <t>moment</t>
  </si>
  <si>
    <t>BARTHAG</t>
  </si>
  <si>
    <t>   1 seed, R64</t>
  </si>
  <si>
    <t>   3 seed, Finals</t>
  </si>
  <si>
    <t>   1 seed, CHAMPS</t>
  </si>
  <si>
    <t>   2 seed, R32</t>
  </si>
  <si>
    <t>   4 seed, Sweet Sixteen</t>
  </si>
  <si>
    <t>   6 seed, R32</t>
  </si>
  <si>
    <t>   1 seed, R32</t>
  </si>
  <si>
    <t>   2 seed, Elite Eight</t>
  </si>
  <si>
    <t>   6 seed, R64</t>
  </si>
  <si>
    <t>   3 seed, Elite Eight</t>
  </si>
  <si>
    <t>   8 seed, R64</t>
  </si>
  <si>
    <t>   3 seed, R32</t>
  </si>
  <si>
    <t>   5 seed, Sweet Sixteen</t>
  </si>
  <si>
    <t>   4 seed, R64</t>
  </si>
  <si>
    <t>   1 seed, Final Four</t>
  </si>
  <si>
    <t>   10 seed, R32</t>
  </si>
  <si>
    <t>   8 seed, R32</t>
  </si>
  <si>
    <t>   2 seed, Sweet Sixteen</t>
  </si>
  <si>
    <t>   12 seed, R64</t>
  </si>
  <si>
    <t>   11 seed, Final Four</t>
  </si>
  <si>
    <t>   15 seed, R64</t>
  </si>
  <si>
    <t>   9 seed, R32</t>
  </si>
  <si>
    <t>   7 seed, Sweet Sixteen</t>
  </si>
  <si>
    <t>   11 seed, R68</t>
  </si>
  <si>
    <t>   10 seed, R64</t>
  </si>
  <si>
    <t>   11 seed, R64</t>
  </si>
  <si>
    <t>   13 seed, R32</t>
  </si>
  <si>
    <t>   7 seed, R64</t>
  </si>
  <si>
    <t>   5 seed, R32</t>
  </si>
  <si>
    <t>   9 seed, Elite Eight</t>
  </si>
  <si>
    <t>   7 seed, R32</t>
  </si>
  <si>
    <t>   13 seed, R64</t>
  </si>
  <si>
    <t>   11 seed, Sweet Sixteen</t>
  </si>
  <si>
    <t>   9 seed, R64</t>
  </si>
  <si>
    <t>   4 seed, R32</t>
  </si>
  <si>
    <t>   14 seed, R64</t>
  </si>
  <si>
    <t>   16 seed, R32</t>
  </si>
  <si>
    <t>   16 seed, R64</t>
  </si>
  <si>
    <t>   16 seed, R68</t>
  </si>
  <si>
    <t>nonconrk</t>
  </si>
  <si>
    <t>all</t>
  </si>
  <si>
    <t>nonconall</t>
  </si>
  <si>
    <t>dvrk</t>
  </si>
  <si>
    <t>16RANK</t>
  </si>
  <si>
    <t>h</t>
  </si>
  <si>
    <t>Sum</t>
  </si>
  <si>
    <t>Unfiltered Odds</t>
  </si>
  <si>
    <t>Filter</t>
  </si>
  <si>
    <t>Filtercalc</t>
  </si>
  <si>
    <t>True ODDS</t>
  </si>
  <si>
    <t>Consistent?</t>
  </si>
  <si>
    <t>ranker</t>
  </si>
  <si>
    <t>test d</t>
  </si>
  <si>
    <t>NEWRKD</t>
  </si>
  <si>
    <t>test o</t>
  </si>
  <si>
    <t>NEWRKO</t>
  </si>
  <si>
    <t>trde</t>
  </si>
  <si>
    <t>StRDE</t>
  </si>
  <si>
    <t>StRDE+</t>
  </si>
  <si>
    <t>min</t>
  </si>
  <si>
    <t>16 ind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</si>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</sst>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FFFFFF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</fonts>
  <fills count="2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FAD2D5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E1F2E8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BE3E6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1FF4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24">
    <xf numFmtId="0" fontId="0" fillId="0" borderId="0" xfId="0"/>
    <xf numFmtId="0" fontId="18" fillId="33" borderId="0" xfId="0" applyFont="1" applyFill="1"/>
    <xf numFmtId="0" fontId="18" fillId="34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9" fillId="37" borderId="0" xfId="0" applyFont="1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8" fillId="41" borderId="0" xfId="0" applyFont="1" applyFill="1"/>
    <xf numFmtId="0" fontId="18" fillId="0" borderId="0" xfId="0" applyFont="1"/>
    <xf numFmtId="0" fontId="0" fillId="42" borderId="0" xfId="0" applyFill="1"/>
    <xf numFmtId="0" fontId="21" fillId="43" borderId="10" xfId="0" applyFont="1" applyFill="1" applyBorder="1" applyAlignment="1">
      <alignment horizontal="left" vertical="center"/>
    </xf>
    <xf numFmtId="0" fontId="20" fillId="43" borderId="11" xfId="42" applyFill="1" applyBorder="1" applyAlignment="1">
      <alignment horizontal="center" vertical="center"/>
    </xf>
    <xf numFmtId="0" fontId="20" fillId="0" borderId="0" xfId="42" applyAlignment="1">
      <alignment horizontal="left" vertical="center"/>
    </xf>
    <xf numFmtId="0" fontId="20" fillId="0" borderId="10" xfId="42" applyBorder="1" applyAlignment="1">
      <alignment horizontal="left" vertical="center"/>
    </xf>
    <xf numFmtId="0" fontId="22" fillId="46" borderId="12" xfId="0" applyFont="1" applyFill="1" applyBorder="1" applyAlignment="1">
      <alignment horizontal="center" vertical="center"/>
    </xf>
    <xf numFmtId="0" fontId="23" fillId="46" borderId="11" xfId="0" applyFont="1" applyFill="1" applyBorder="1" applyAlignment="1">
      <alignment horizontal="center" vertical="center"/>
    </xf>
    <xf numFmtId="0" fontId="22" fillId="45" borderId="12" xfId="0" applyFont="1" applyFill="1" applyBorder="1" applyAlignment="1">
      <alignment horizontal="center" vertical="center"/>
    </xf>
    <xf numFmtId="0" fontId="23" fillId="45" borderId="11" xfId="0" applyFont="1" applyFill="1" applyBorder="1" applyAlignment="1">
      <alignment horizontal="center" vertical="center"/>
    </xf>
    <xf numFmtId="0" fontId="22" fillId="77" borderId="12" xfId="0" applyFont="1" applyFill="1" applyBorder="1" applyAlignment="1">
      <alignment horizontal="center" vertical="center"/>
    </xf>
    <xf numFmtId="0" fontId="23" fillId="77" borderId="11" xfId="0" applyFont="1" applyFill="1" applyBorder="1" applyAlignment="1">
      <alignment horizontal="center" vertical="center"/>
    </xf>
    <xf numFmtId="0" fontId="22" fillId="52" borderId="12" xfId="0" applyFont="1" applyFill="1" applyBorder="1" applyAlignment="1">
      <alignment horizontal="center" vertical="center"/>
    </xf>
    <xf numFmtId="0" fontId="23" fillId="52" borderId="11" xfId="0" applyFont="1" applyFill="1" applyBorder="1" applyAlignment="1">
      <alignment horizontal="center" vertical="center"/>
    </xf>
    <xf numFmtId="0" fontId="22" fillId="48" borderId="12" xfId="0" applyFont="1" applyFill="1" applyBorder="1" applyAlignment="1">
      <alignment horizontal="center" vertical="center"/>
    </xf>
    <xf numFmtId="0" fontId="23" fillId="48" borderId="11" xfId="0" applyFont="1" applyFill="1" applyBorder="1" applyAlignment="1">
      <alignment horizontal="center" vertical="center"/>
    </xf>
    <xf numFmtId="0" fontId="22" fillId="91" borderId="12" xfId="0" applyFont="1" applyFill="1" applyBorder="1" applyAlignment="1">
      <alignment horizontal="center" vertical="center"/>
    </xf>
    <xf numFmtId="0" fontId="23" fillId="91" borderId="11" xfId="0" applyFont="1" applyFill="1" applyBorder="1" applyAlignment="1">
      <alignment horizontal="center" vertical="center"/>
    </xf>
    <xf numFmtId="0" fontId="22" fillId="83" borderId="12" xfId="0" applyFont="1" applyFill="1" applyBorder="1" applyAlignment="1">
      <alignment horizontal="center" vertical="center"/>
    </xf>
    <xf numFmtId="0" fontId="23" fillId="83" borderId="11" xfId="0" applyFont="1" applyFill="1" applyBorder="1" applyAlignment="1">
      <alignment horizontal="center" vertical="center"/>
    </xf>
    <xf numFmtId="0" fontId="22" fillId="102" borderId="12" xfId="0" applyFont="1" applyFill="1" applyBorder="1" applyAlignment="1">
      <alignment horizontal="center" vertical="center"/>
    </xf>
    <xf numFmtId="0" fontId="23" fillId="102" borderId="11" xfId="0" applyFont="1" applyFill="1" applyBorder="1" applyAlignment="1">
      <alignment horizontal="center" vertical="center"/>
    </xf>
    <xf numFmtId="0" fontId="22" fillId="94" borderId="12" xfId="0" applyFont="1" applyFill="1" applyBorder="1" applyAlignment="1">
      <alignment horizontal="center" vertical="center"/>
    </xf>
    <xf numFmtId="0" fontId="23" fillId="94" borderId="11" xfId="0" applyFont="1" applyFill="1" applyBorder="1" applyAlignment="1">
      <alignment horizontal="center" vertical="center"/>
    </xf>
    <xf numFmtId="0" fontId="22" fillId="60" borderId="12" xfId="0" applyFont="1" applyFill="1" applyBorder="1" applyAlignment="1">
      <alignment horizontal="center" vertical="center"/>
    </xf>
    <xf numFmtId="0" fontId="23" fillId="60" borderId="11" xfId="0" applyFont="1" applyFill="1" applyBorder="1" applyAlignment="1">
      <alignment horizontal="center" vertical="center"/>
    </xf>
    <xf numFmtId="0" fontId="22" fillId="125" borderId="12" xfId="0" applyFont="1" applyFill="1" applyBorder="1" applyAlignment="1">
      <alignment horizontal="center" vertical="center"/>
    </xf>
    <xf numFmtId="0" fontId="23" fillId="125" borderId="11" xfId="0" applyFont="1" applyFill="1" applyBorder="1" applyAlignment="1">
      <alignment horizontal="center" vertical="center"/>
    </xf>
    <xf numFmtId="0" fontId="22" fillId="75" borderId="12" xfId="0" applyFont="1" applyFill="1" applyBorder="1" applyAlignment="1">
      <alignment horizontal="center" vertical="center"/>
    </xf>
    <xf numFmtId="0" fontId="23" fillId="75" borderId="11" xfId="0" applyFont="1" applyFill="1" applyBorder="1" applyAlignment="1">
      <alignment horizontal="center" vertical="center"/>
    </xf>
    <xf numFmtId="0" fontId="22" fillId="92" borderId="12" xfId="0" applyFont="1" applyFill="1" applyBorder="1" applyAlignment="1">
      <alignment horizontal="center" vertical="center"/>
    </xf>
    <xf numFmtId="0" fontId="23" fillId="92" borderId="11" xfId="0" applyFont="1" applyFill="1" applyBorder="1" applyAlignment="1">
      <alignment horizontal="center" vertical="center"/>
    </xf>
    <xf numFmtId="0" fontId="22" fillId="96" borderId="12" xfId="0" applyFont="1" applyFill="1" applyBorder="1" applyAlignment="1">
      <alignment horizontal="center" vertical="center"/>
    </xf>
    <xf numFmtId="0" fontId="23" fillId="96" borderId="11" xfId="0" applyFont="1" applyFill="1" applyBorder="1" applyAlignment="1">
      <alignment horizontal="center" vertical="center"/>
    </xf>
    <xf numFmtId="0" fontId="22" fillId="120" borderId="12" xfId="0" applyFont="1" applyFill="1" applyBorder="1" applyAlignment="1">
      <alignment horizontal="center" vertical="center"/>
    </xf>
    <xf numFmtId="0" fontId="23" fillId="120" borderId="11" xfId="0" applyFont="1" applyFill="1" applyBorder="1" applyAlignment="1">
      <alignment horizontal="center" vertical="center"/>
    </xf>
    <xf numFmtId="0" fontId="22" fillId="44" borderId="12" xfId="0" applyFont="1" applyFill="1" applyBorder="1" applyAlignment="1">
      <alignment horizontal="center" vertical="center"/>
    </xf>
    <xf numFmtId="0" fontId="23" fillId="44" borderId="11" xfId="0" applyFont="1" applyFill="1" applyBorder="1" applyAlignment="1">
      <alignment horizontal="center" vertical="center"/>
    </xf>
    <xf numFmtId="0" fontId="22" fillId="62" borderId="12" xfId="0" applyFont="1" applyFill="1" applyBorder="1" applyAlignment="1">
      <alignment horizontal="center" vertical="center"/>
    </xf>
    <xf numFmtId="0" fontId="23" fillId="62" borderId="11" xfId="0" applyFont="1" applyFill="1" applyBorder="1" applyAlignment="1">
      <alignment horizontal="center" vertical="center"/>
    </xf>
    <xf numFmtId="0" fontId="22" fillId="117" borderId="12" xfId="0" applyFont="1" applyFill="1" applyBorder="1" applyAlignment="1">
      <alignment horizontal="center" vertical="center"/>
    </xf>
    <xf numFmtId="0" fontId="23" fillId="117" borderId="11" xfId="0" applyFont="1" applyFill="1" applyBorder="1" applyAlignment="1">
      <alignment horizontal="center" vertical="center"/>
    </xf>
    <xf numFmtId="0" fontId="22" fillId="112" borderId="12" xfId="0" applyFont="1" applyFill="1" applyBorder="1" applyAlignment="1">
      <alignment horizontal="center" vertical="center"/>
    </xf>
    <xf numFmtId="0" fontId="23" fillId="112" borderId="11" xfId="0" applyFont="1" applyFill="1" applyBorder="1" applyAlignment="1">
      <alignment horizontal="center" vertical="center"/>
    </xf>
    <xf numFmtId="0" fontId="22" fillId="82" borderId="12" xfId="0" applyFont="1" applyFill="1" applyBorder="1" applyAlignment="1">
      <alignment horizontal="center" vertical="center"/>
    </xf>
    <xf numFmtId="0" fontId="23" fillId="82" borderId="11" xfId="0" applyFont="1" applyFill="1" applyBorder="1" applyAlignment="1">
      <alignment horizontal="center" vertical="center"/>
    </xf>
    <xf numFmtId="0" fontId="22" fillId="111" borderId="12" xfId="0" applyFont="1" applyFill="1" applyBorder="1" applyAlignment="1">
      <alignment horizontal="center" vertical="center"/>
    </xf>
    <xf numFmtId="0" fontId="23" fillId="111" borderId="11" xfId="0" applyFont="1" applyFill="1" applyBorder="1" applyAlignment="1">
      <alignment horizontal="center" vertical="center"/>
    </xf>
    <xf numFmtId="0" fontId="22" fillId="76" borderId="12" xfId="0" applyFont="1" applyFill="1" applyBorder="1" applyAlignment="1">
      <alignment horizontal="center" vertical="center"/>
    </xf>
    <xf numFmtId="0" fontId="23" fillId="76" borderId="11" xfId="0" applyFont="1" applyFill="1" applyBorder="1" applyAlignment="1">
      <alignment horizontal="center" vertical="center"/>
    </xf>
    <xf numFmtId="0" fontId="22" fillId="157" borderId="12" xfId="0" applyFont="1" applyFill="1" applyBorder="1" applyAlignment="1">
      <alignment horizontal="center" vertical="center"/>
    </xf>
    <xf numFmtId="0" fontId="23" fillId="157" borderId="11" xfId="0" applyFont="1" applyFill="1" applyBorder="1" applyAlignment="1">
      <alignment horizontal="center" vertical="center"/>
    </xf>
    <xf numFmtId="0" fontId="22" fillId="59" borderId="12" xfId="0" applyFont="1" applyFill="1" applyBorder="1" applyAlignment="1">
      <alignment horizontal="center" vertical="center"/>
    </xf>
    <xf numFmtId="0" fontId="23" fillId="59" borderId="11" xfId="0" applyFont="1" applyFill="1" applyBorder="1" applyAlignment="1">
      <alignment horizontal="center" vertical="center"/>
    </xf>
    <xf numFmtId="0" fontId="22" fillId="177" borderId="12" xfId="0" applyFont="1" applyFill="1" applyBorder="1" applyAlignment="1">
      <alignment horizontal="center" vertical="center"/>
    </xf>
    <xf numFmtId="0" fontId="23" fillId="177" borderId="11" xfId="0" applyFont="1" applyFill="1" applyBorder="1" applyAlignment="1">
      <alignment horizontal="center" vertical="center"/>
    </xf>
    <xf numFmtId="0" fontId="22" fillId="84" borderId="12" xfId="0" applyFont="1" applyFill="1" applyBorder="1" applyAlignment="1">
      <alignment horizontal="center" vertical="center"/>
    </xf>
    <xf numFmtId="0" fontId="23" fillId="84" borderId="11" xfId="0" applyFont="1" applyFill="1" applyBorder="1" applyAlignment="1">
      <alignment horizontal="center" vertical="center"/>
    </xf>
    <xf numFmtId="0" fontId="22" fillId="49" borderId="12" xfId="0" applyFont="1" applyFill="1" applyBorder="1" applyAlignment="1">
      <alignment horizontal="center" vertical="center"/>
    </xf>
    <xf numFmtId="0" fontId="23" fillId="49" borderId="11" xfId="0" applyFont="1" applyFill="1" applyBorder="1" applyAlignment="1">
      <alignment horizontal="center" vertical="center"/>
    </xf>
    <xf numFmtId="0" fontId="22" fillId="131" borderId="12" xfId="0" applyFont="1" applyFill="1" applyBorder="1" applyAlignment="1">
      <alignment horizontal="center" vertical="center"/>
    </xf>
    <xf numFmtId="0" fontId="23" fillId="131" borderId="11" xfId="0" applyFont="1" applyFill="1" applyBorder="1" applyAlignment="1">
      <alignment horizontal="center" vertical="center"/>
    </xf>
    <xf numFmtId="0" fontId="22" fillId="106" borderId="12" xfId="0" applyFont="1" applyFill="1" applyBorder="1" applyAlignment="1">
      <alignment horizontal="center" vertical="center"/>
    </xf>
    <xf numFmtId="0" fontId="23" fillId="106" borderId="11" xfId="0" applyFont="1" applyFill="1" applyBorder="1" applyAlignment="1">
      <alignment horizontal="center" vertical="center"/>
    </xf>
    <xf numFmtId="0" fontId="22" fillId="199" borderId="12" xfId="0" applyFont="1" applyFill="1" applyBorder="1" applyAlignment="1">
      <alignment horizontal="center" vertical="center"/>
    </xf>
    <xf numFmtId="0" fontId="23" fillId="199" borderId="11" xfId="0" applyFont="1" applyFill="1" applyBorder="1" applyAlignment="1">
      <alignment horizontal="center" vertical="center"/>
    </xf>
    <xf numFmtId="0" fontId="22" fillId="71" borderId="12" xfId="0" applyFont="1" applyFill="1" applyBorder="1" applyAlignment="1">
      <alignment horizontal="center" vertical="center"/>
    </xf>
    <xf numFmtId="0" fontId="23" fillId="71" borderId="11" xfId="0" applyFont="1" applyFill="1" applyBorder="1" applyAlignment="1">
      <alignment horizontal="center" vertical="center"/>
    </xf>
    <xf numFmtId="0" fontId="22" fillId="73" borderId="12" xfId="0" applyFont="1" applyFill="1" applyBorder="1" applyAlignment="1">
      <alignment horizontal="center" vertical="center"/>
    </xf>
    <xf numFmtId="0" fontId="23" fillId="73" borderId="11" xfId="0" applyFont="1" applyFill="1" applyBorder="1" applyAlignment="1">
      <alignment horizontal="center" vertical="center"/>
    </xf>
    <xf numFmtId="0" fontId="22" fillId="67" borderId="12" xfId="0" applyFont="1" applyFill="1" applyBorder="1" applyAlignment="1">
      <alignment horizontal="center" vertical="center"/>
    </xf>
    <xf numFmtId="0" fontId="23" fillId="67" borderId="11" xfId="0" applyFont="1" applyFill="1" applyBorder="1" applyAlignment="1">
      <alignment horizontal="center" vertical="center"/>
    </xf>
    <xf numFmtId="0" fontId="22" fillId="148" borderId="12" xfId="0" applyFont="1" applyFill="1" applyBorder="1" applyAlignment="1">
      <alignment horizontal="center" vertical="center"/>
    </xf>
    <xf numFmtId="0" fontId="23" fillId="148" borderId="11" xfId="0" applyFont="1" applyFill="1" applyBorder="1" applyAlignment="1">
      <alignment horizontal="center" vertical="center"/>
    </xf>
    <xf numFmtId="0" fontId="22" fillId="167" borderId="12" xfId="0" applyFont="1" applyFill="1" applyBorder="1" applyAlignment="1">
      <alignment horizontal="center" vertical="center"/>
    </xf>
    <xf numFmtId="0" fontId="23" fillId="167" borderId="11" xfId="0" applyFont="1" applyFill="1" applyBorder="1" applyAlignment="1">
      <alignment horizontal="center" vertical="center"/>
    </xf>
    <xf numFmtId="0" fontId="22" fillId="80" borderId="12" xfId="0" applyFont="1" applyFill="1" applyBorder="1" applyAlignment="1">
      <alignment horizontal="center" vertical="center"/>
    </xf>
    <xf numFmtId="0" fontId="23" fillId="80" borderId="11" xfId="0" applyFont="1" applyFill="1" applyBorder="1" applyAlignment="1">
      <alignment horizontal="center" vertical="center"/>
    </xf>
    <xf numFmtId="0" fontId="22" fillId="194" borderId="12" xfId="0" applyFont="1" applyFill="1" applyBorder="1" applyAlignment="1">
      <alignment horizontal="center" vertical="center"/>
    </xf>
    <xf numFmtId="0" fontId="23" fillId="194" borderId="11" xfId="0" applyFont="1" applyFill="1" applyBorder="1" applyAlignment="1">
      <alignment horizontal="center" vertical="center"/>
    </xf>
    <xf numFmtId="0" fontId="22" fillId="178" borderId="12" xfId="0" applyFont="1" applyFill="1" applyBorder="1" applyAlignment="1">
      <alignment horizontal="center" vertical="center"/>
    </xf>
    <xf numFmtId="0" fontId="23" fillId="178" borderId="11" xfId="0" applyFont="1" applyFill="1" applyBorder="1" applyAlignment="1">
      <alignment horizontal="center" vertical="center"/>
    </xf>
    <xf numFmtId="0" fontId="22" fillId="136" borderId="12" xfId="0" applyFont="1" applyFill="1" applyBorder="1" applyAlignment="1">
      <alignment horizontal="center" vertical="center"/>
    </xf>
    <xf numFmtId="0" fontId="23" fillId="136" borderId="11" xfId="0" applyFont="1" applyFill="1" applyBorder="1" applyAlignment="1">
      <alignment horizontal="center" vertical="center"/>
    </xf>
    <xf numFmtId="0" fontId="22" fillId="176" borderId="12" xfId="0" applyFont="1" applyFill="1" applyBorder="1" applyAlignment="1">
      <alignment horizontal="center" vertical="center"/>
    </xf>
    <xf numFmtId="0" fontId="23" fillId="176" borderId="11" xfId="0" applyFont="1" applyFill="1" applyBorder="1" applyAlignment="1">
      <alignment horizontal="center" vertical="center"/>
    </xf>
    <xf numFmtId="0" fontId="22" fillId="160" borderId="12" xfId="0" applyFont="1" applyFill="1" applyBorder="1" applyAlignment="1">
      <alignment horizontal="center" vertical="center"/>
    </xf>
    <xf numFmtId="0" fontId="23" fillId="160" borderId="11" xfId="0" applyFont="1" applyFill="1" applyBorder="1" applyAlignment="1">
      <alignment horizontal="center" vertical="center"/>
    </xf>
    <xf numFmtId="0" fontId="22" fillId="110" borderId="12" xfId="0" applyFont="1" applyFill="1" applyBorder="1" applyAlignment="1">
      <alignment horizontal="center" vertical="center"/>
    </xf>
    <xf numFmtId="0" fontId="23" fillId="110" borderId="11" xfId="0" applyFont="1" applyFill="1" applyBorder="1" applyAlignment="1">
      <alignment horizontal="center" vertical="center"/>
    </xf>
    <xf numFmtId="0" fontId="22" fillId="126" borderId="12" xfId="0" applyFont="1" applyFill="1" applyBorder="1" applyAlignment="1">
      <alignment horizontal="center" vertical="center"/>
    </xf>
    <xf numFmtId="0" fontId="23" fillId="126" borderId="11" xfId="0" applyFont="1" applyFill="1" applyBorder="1" applyAlignment="1">
      <alignment horizontal="center" vertical="center"/>
    </xf>
    <xf numFmtId="0" fontId="22" fillId="54" borderId="12" xfId="0" applyFont="1" applyFill="1" applyBorder="1" applyAlignment="1">
      <alignment horizontal="center" vertical="center"/>
    </xf>
    <xf numFmtId="0" fontId="23" fillId="54" borderId="11" xfId="0" applyFont="1" applyFill="1" applyBorder="1" applyAlignment="1">
      <alignment horizontal="center" vertical="center"/>
    </xf>
    <xf numFmtId="0" fontId="22" fillId="88" borderId="12" xfId="0" applyFont="1" applyFill="1" applyBorder="1" applyAlignment="1">
      <alignment horizontal="center" vertical="center"/>
    </xf>
    <xf numFmtId="0" fontId="23" fillId="88" borderId="11" xfId="0" applyFont="1" applyFill="1" applyBorder="1" applyAlignment="1">
      <alignment horizontal="center" vertical="center"/>
    </xf>
    <xf numFmtId="0" fontId="22" fillId="195" borderId="12" xfId="0" applyFont="1" applyFill="1" applyBorder="1" applyAlignment="1">
      <alignment horizontal="center" vertical="center"/>
    </xf>
    <xf numFmtId="0" fontId="23" fillId="195" borderId="11" xfId="0" applyFont="1" applyFill="1" applyBorder="1" applyAlignment="1">
      <alignment horizontal="center" vertical="center"/>
    </xf>
    <xf numFmtId="0" fontId="22" fillId="58" borderId="12" xfId="0" applyFont="1" applyFill="1" applyBorder="1" applyAlignment="1">
      <alignment horizontal="center" vertical="center"/>
    </xf>
    <xf numFmtId="0" fontId="23" fillId="58" borderId="11" xfId="0" applyFont="1" applyFill="1" applyBorder="1" applyAlignment="1">
      <alignment horizontal="center" vertical="center"/>
    </xf>
    <xf numFmtId="0" fontId="22" fillId="218" borderId="12" xfId="0" applyFont="1" applyFill="1" applyBorder="1" applyAlignment="1">
      <alignment horizontal="center" vertical="center"/>
    </xf>
    <xf numFmtId="0" fontId="23" fillId="218" borderId="11" xfId="0" applyFont="1" applyFill="1" applyBorder="1" applyAlignment="1">
      <alignment horizontal="center" vertical="center"/>
    </xf>
    <xf numFmtId="0" fontId="22" fillId="100" borderId="12" xfId="0" applyFont="1" applyFill="1" applyBorder="1" applyAlignment="1">
      <alignment horizontal="center" vertical="center"/>
    </xf>
    <xf numFmtId="0" fontId="23" fillId="100" borderId="11" xfId="0" applyFont="1" applyFill="1" applyBorder="1" applyAlignment="1">
      <alignment horizontal="center" vertical="center"/>
    </xf>
    <xf numFmtId="0" fontId="22" fillId="81" borderId="12" xfId="0" applyFont="1" applyFill="1" applyBorder="1" applyAlignment="1">
      <alignment horizontal="center" vertical="center"/>
    </xf>
    <xf numFmtId="0" fontId="23" fillId="81" borderId="11" xfId="0" applyFont="1" applyFill="1" applyBorder="1" applyAlignment="1">
      <alignment horizontal="center" vertical="center"/>
    </xf>
    <xf numFmtId="0" fontId="22" fillId="90" borderId="12" xfId="0" applyFont="1" applyFill="1" applyBorder="1" applyAlignment="1">
      <alignment horizontal="center" vertical="center"/>
    </xf>
    <xf numFmtId="0" fontId="23" fillId="90" borderId="11" xfId="0" applyFont="1" applyFill="1" applyBorder="1" applyAlignment="1">
      <alignment horizontal="center" vertical="center"/>
    </xf>
    <xf numFmtId="0" fontId="22" fillId="141" borderId="12" xfId="0" applyFont="1" applyFill="1" applyBorder="1" applyAlignment="1">
      <alignment horizontal="center" vertical="center"/>
    </xf>
    <xf numFmtId="0" fontId="23" fillId="141" borderId="11" xfId="0" applyFont="1" applyFill="1" applyBorder="1" applyAlignment="1">
      <alignment horizontal="center" vertical="center"/>
    </xf>
    <xf numFmtId="0" fontId="22" fillId="85" borderId="12" xfId="0" applyFont="1" applyFill="1" applyBorder="1" applyAlignment="1">
      <alignment horizontal="center" vertical="center"/>
    </xf>
    <xf numFmtId="0" fontId="23" fillId="85" borderId="11" xfId="0" applyFont="1" applyFill="1" applyBorder="1" applyAlignment="1">
      <alignment horizontal="center" vertical="center"/>
    </xf>
    <xf numFmtId="0" fontId="22" fillId="53" borderId="12" xfId="0" applyFont="1" applyFill="1" applyBorder="1" applyAlignment="1">
      <alignment horizontal="center" vertical="center"/>
    </xf>
    <xf numFmtId="0" fontId="23" fillId="53" borderId="11" xfId="0" applyFont="1" applyFill="1" applyBorder="1" applyAlignment="1">
      <alignment horizontal="center" vertical="center"/>
    </xf>
    <xf numFmtId="0" fontId="22" fillId="192" borderId="12" xfId="0" applyFont="1" applyFill="1" applyBorder="1" applyAlignment="1">
      <alignment horizontal="center" vertical="center"/>
    </xf>
    <xf numFmtId="0" fontId="23" fillId="192" borderId="11" xfId="0" applyFont="1" applyFill="1" applyBorder="1" applyAlignment="1">
      <alignment horizontal="center" vertical="center"/>
    </xf>
    <xf numFmtId="0" fontId="22" fillId="68" borderId="12" xfId="0" applyFont="1" applyFill="1" applyBorder="1" applyAlignment="1">
      <alignment horizontal="center" vertical="center"/>
    </xf>
    <xf numFmtId="0" fontId="23" fillId="68" borderId="11" xfId="0" applyFont="1" applyFill="1" applyBorder="1" applyAlignment="1">
      <alignment horizontal="center" vertical="center"/>
    </xf>
    <xf numFmtId="0" fontId="22" fillId="173" borderId="12" xfId="0" applyFont="1" applyFill="1" applyBorder="1" applyAlignment="1">
      <alignment horizontal="center" vertical="center"/>
    </xf>
    <xf numFmtId="0" fontId="23" fillId="173" borderId="11" xfId="0" applyFont="1" applyFill="1" applyBorder="1" applyAlignment="1">
      <alignment horizontal="center" vertical="center"/>
    </xf>
    <xf numFmtId="0" fontId="22" fillId="65" borderId="12" xfId="0" applyFont="1" applyFill="1" applyBorder="1" applyAlignment="1">
      <alignment horizontal="center" vertical="center"/>
    </xf>
    <xf numFmtId="0" fontId="23" fillId="65" borderId="11" xfId="0" applyFont="1" applyFill="1" applyBorder="1" applyAlignment="1">
      <alignment horizontal="center" vertical="center"/>
    </xf>
    <xf numFmtId="0" fontId="22" fillId="64" borderId="12" xfId="0" applyFont="1" applyFill="1" applyBorder="1" applyAlignment="1">
      <alignment horizontal="center" vertical="center"/>
    </xf>
    <xf numFmtId="0" fontId="23" fillId="64" borderId="11" xfId="0" applyFont="1" applyFill="1" applyBorder="1" applyAlignment="1">
      <alignment horizontal="center" vertical="center"/>
    </xf>
    <xf numFmtId="0" fontId="22" fillId="140" borderId="12" xfId="0" applyFont="1" applyFill="1" applyBorder="1" applyAlignment="1">
      <alignment horizontal="center" vertical="center"/>
    </xf>
    <xf numFmtId="0" fontId="23" fillId="140" borderId="11" xfId="0" applyFont="1" applyFill="1" applyBorder="1" applyAlignment="1">
      <alignment horizontal="center" vertical="center"/>
    </xf>
    <xf numFmtId="0" fontId="22" fillId="118" borderId="12" xfId="0" applyFont="1" applyFill="1" applyBorder="1" applyAlignment="1">
      <alignment horizontal="center" vertical="center"/>
    </xf>
    <xf numFmtId="0" fontId="23" fillId="118" borderId="11" xfId="0" applyFont="1" applyFill="1" applyBorder="1" applyAlignment="1">
      <alignment horizontal="center" vertical="center"/>
    </xf>
    <xf numFmtId="0" fontId="22" fillId="135" borderId="12" xfId="0" applyFont="1" applyFill="1" applyBorder="1" applyAlignment="1">
      <alignment horizontal="center" vertical="center"/>
    </xf>
    <xf numFmtId="0" fontId="23" fillId="135" borderId="11" xfId="0" applyFont="1" applyFill="1" applyBorder="1" applyAlignment="1">
      <alignment horizontal="center" vertical="center"/>
    </xf>
    <xf numFmtId="0" fontId="22" fillId="228" borderId="12" xfId="0" applyFont="1" applyFill="1" applyBorder="1" applyAlignment="1">
      <alignment horizontal="center" vertical="center"/>
    </xf>
    <xf numFmtId="0" fontId="23" fillId="228" borderId="11" xfId="0" applyFont="1" applyFill="1" applyBorder="1" applyAlignment="1">
      <alignment horizontal="center" vertical="center"/>
    </xf>
    <xf numFmtId="0" fontId="22" fillId="124" borderId="12" xfId="0" applyFont="1" applyFill="1" applyBorder="1" applyAlignment="1">
      <alignment horizontal="center" vertical="center"/>
    </xf>
    <xf numFmtId="0" fontId="23" fillId="124" borderId="11" xfId="0" applyFont="1" applyFill="1" applyBorder="1" applyAlignment="1">
      <alignment horizontal="center" vertical="center"/>
    </xf>
    <xf numFmtId="0" fontId="22" fillId="89" borderId="12" xfId="0" applyFont="1" applyFill="1" applyBorder="1" applyAlignment="1">
      <alignment horizontal="center" vertical="center"/>
    </xf>
    <xf numFmtId="0" fontId="23" fillId="89" borderId="11" xfId="0" applyFont="1" applyFill="1" applyBorder="1" applyAlignment="1">
      <alignment horizontal="center" vertical="center"/>
    </xf>
    <xf numFmtId="0" fontId="22" fillId="95" borderId="12" xfId="0" applyFont="1" applyFill="1" applyBorder="1" applyAlignment="1">
      <alignment horizontal="center" vertical="center"/>
    </xf>
    <xf numFmtId="0" fontId="23" fillId="95" borderId="11" xfId="0" applyFont="1" applyFill="1" applyBorder="1" applyAlignment="1">
      <alignment horizontal="center" vertical="center"/>
    </xf>
    <xf numFmtId="0" fontId="22" fillId="196" borderId="12" xfId="0" applyFont="1" applyFill="1" applyBorder="1" applyAlignment="1">
      <alignment horizontal="center" vertical="center"/>
    </xf>
    <xf numFmtId="0" fontId="23" fillId="196" borderId="11" xfId="0" applyFont="1" applyFill="1" applyBorder="1" applyAlignment="1">
      <alignment horizontal="center" vertical="center"/>
    </xf>
    <xf numFmtId="0" fontId="22" fillId="208" borderId="12" xfId="0" applyFont="1" applyFill="1" applyBorder="1" applyAlignment="1">
      <alignment horizontal="center" vertical="center"/>
    </xf>
    <xf numFmtId="0" fontId="23" fillId="208" borderId="11" xfId="0" applyFont="1" applyFill="1" applyBorder="1" applyAlignment="1">
      <alignment horizontal="center" vertical="center"/>
    </xf>
    <xf numFmtId="0" fontId="22" fillId="147" borderId="12" xfId="0" applyFont="1" applyFill="1" applyBorder="1" applyAlignment="1">
      <alignment horizontal="center" vertical="center"/>
    </xf>
    <xf numFmtId="0" fontId="23" fillId="147" borderId="11" xfId="0" applyFont="1" applyFill="1" applyBorder="1" applyAlignment="1">
      <alignment horizontal="center" vertical="center"/>
    </xf>
    <xf numFmtId="0" fontId="22" fillId="172" borderId="12" xfId="0" applyFont="1" applyFill="1" applyBorder="1" applyAlignment="1">
      <alignment horizontal="center" vertical="center"/>
    </xf>
    <xf numFmtId="0" fontId="23" fillId="172" borderId="11" xfId="0" applyFont="1" applyFill="1" applyBorder="1" applyAlignment="1">
      <alignment horizontal="center" vertical="center"/>
    </xf>
    <xf numFmtId="0" fontId="22" fillId="164" borderId="12" xfId="0" applyFont="1" applyFill="1" applyBorder="1" applyAlignment="1">
      <alignment horizontal="center" vertical="center"/>
    </xf>
    <xf numFmtId="0" fontId="23" fillId="164" borderId="11" xfId="0" applyFont="1" applyFill="1" applyBorder="1" applyAlignment="1">
      <alignment horizontal="center" vertical="center"/>
    </xf>
    <xf numFmtId="0" fontId="22" fillId="128" borderId="12" xfId="0" applyFont="1" applyFill="1" applyBorder="1" applyAlignment="1">
      <alignment horizontal="center" vertical="center"/>
    </xf>
    <xf numFmtId="0" fontId="23" fillId="128" borderId="11" xfId="0" applyFont="1" applyFill="1" applyBorder="1" applyAlignment="1">
      <alignment horizontal="center" vertical="center"/>
    </xf>
    <xf numFmtId="0" fontId="22" fillId="132" borderId="12" xfId="0" applyFont="1" applyFill="1" applyBorder="1" applyAlignment="1">
      <alignment horizontal="center" vertical="center"/>
    </xf>
    <xf numFmtId="0" fontId="23" fillId="132" borderId="11" xfId="0" applyFont="1" applyFill="1" applyBorder="1" applyAlignment="1">
      <alignment horizontal="center" vertical="center"/>
    </xf>
    <xf numFmtId="0" fontId="22" fillId="210" borderId="12" xfId="0" applyFont="1" applyFill="1" applyBorder="1" applyAlignment="1">
      <alignment horizontal="center" vertical="center"/>
    </xf>
    <xf numFmtId="0" fontId="23" fillId="210" borderId="11" xfId="0" applyFont="1" applyFill="1" applyBorder="1" applyAlignment="1">
      <alignment horizontal="center" vertical="center"/>
    </xf>
    <xf numFmtId="0" fontId="22" fillId="145" borderId="12" xfId="0" applyFont="1" applyFill="1" applyBorder="1" applyAlignment="1">
      <alignment horizontal="center" vertical="center"/>
    </xf>
    <xf numFmtId="0" fontId="23" fillId="145" borderId="11" xfId="0" applyFont="1" applyFill="1" applyBorder="1" applyAlignment="1">
      <alignment horizontal="center" vertical="center"/>
    </xf>
    <xf numFmtId="0" fontId="22" fillId="184" borderId="12" xfId="0" applyFont="1" applyFill="1" applyBorder="1" applyAlignment="1">
      <alignment horizontal="center" vertical="center"/>
    </xf>
    <xf numFmtId="0" fontId="23" fillId="184" borderId="11" xfId="0" applyFont="1" applyFill="1" applyBorder="1" applyAlignment="1">
      <alignment horizontal="center" vertical="center"/>
    </xf>
    <xf numFmtId="0" fontId="22" fillId="109" borderId="12" xfId="0" applyFont="1" applyFill="1" applyBorder="1" applyAlignment="1">
      <alignment horizontal="center" vertical="center"/>
    </xf>
    <xf numFmtId="0" fontId="23" fillId="109" borderId="11" xfId="0" applyFont="1" applyFill="1" applyBorder="1" applyAlignment="1">
      <alignment horizontal="center" vertical="center"/>
    </xf>
    <xf numFmtId="0" fontId="22" fillId="183" borderId="12" xfId="0" applyFont="1" applyFill="1" applyBorder="1" applyAlignment="1">
      <alignment horizontal="center" vertical="center"/>
    </xf>
    <xf numFmtId="0" fontId="23" fillId="183" borderId="11" xfId="0" applyFont="1" applyFill="1" applyBorder="1" applyAlignment="1">
      <alignment horizontal="center" vertical="center"/>
    </xf>
    <xf numFmtId="0" fontId="22" fillId="122" borderId="12" xfId="0" applyFont="1" applyFill="1" applyBorder="1" applyAlignment="1">
      <alignment horizontal="center" vertical="center"/>
    </xf>
    <xf numFmtId="0" fontId="23" fillId="122" borderId="11" xfId="0" applyFont="1" applyFill="1" applyBorder="1" applyAlignment="1">
      <alignment horizontal="center" vertical="center"/>
    </xf>
    <xf numFmtId="0" fontId="22" fillId="63" borderId="12" xfId="0" applyFont="1" applyFill="1" applyBorder="1" applyAlignment="1">
      <alignment horizontal="center" vertical="center"/>
    </xf>
    <xf numFmtId="0" fontId="23" fillId="63" borderId="11" xfId="0" applyFont="1" applyFill="1" applyBorder="1" applyAlignment="1">
      <alignment horizontal="center" vertical="center"/>
    </xf>
    <xf numFmtId="0" fontId="22" fillId="150" borderId="12" xfId="0" applyFont="1" applyFill="1" applyBorder="1" applyAlignment="1">
      <alignment horizontal="center" vertical="center"/>
    </xf>
    <xf numFmtId="0" fontId="23" fillId="150" borderId="11" xfId="0" applyFont="1" applyFill="1" applyBorder="1" applyAlignment="1">
      <alignment horizontal="center" vertical="center"/>
    </xf>
    <xf numFmtId="0" fontId="22" fillId="66" borderId="12" xfId="0" applyFont="1" applyFill="1" applyBorder="1" applyAlignment="1">
      <alignment horizontal="center" vertical="center"/>
    </xf>
    <xf numFmtId="0" fontId="23" fillId="66" borderId="11" xfId="0" applyFont="1" applyFill="1" applyBorder="1" applyAlignment="1">
      <alignment horizontal="center" vertical="center"/>
    </xf>
    <xf numFmtId="0" fontId="22" fillId="78" borderId="12" xfId="0" applyFont="1" applyFill="1" applyBorder="1" applyAlignment="1">
      <alignment horizontal="center" vertical="center"/>
    </xf>
    <xf numFmtId="0" fontId="23" fillId="78" borderId="11" xfId="0" applyFont="1" applyFill="1" applyBorder="1" applyAlignment="1">
      <alignment horizontal="center" vertical="center"/>
    </xf>
    <xf numFmtId="0" fontId="22" fillId="134" borderId="12" xfId="0" applyFont="1" applyFill="1" applyBorder="1" applyAlignment="1">
      <alignment horizontal="center" vertical="center"/>
    </xf>
    <xf numFmtId="0" fontId="23" fillId="134" borderId="11" xfId="0" applyFont="1" applyFill="1" applyBorder="1" applyAlignment="1">
      <alignment horizontal="center" vertical="center"/>
    </xf>
    <xf numFmtId="0" fontId="22" fillId="206" borderId="12" xfId="0" applyFont="1" applyFill="1" applyBorder="1" applyAlignment="1">
      <alignment horizontal="center" vertical="center"/>
    </xf>
    <xf numFmtId="0" fontId="23" fillId="206" borderId="11" xfId="0" applyFont="1" applyFill="1" applyBorder="1" applyAlignment="1">
      <alignment horizontal="center" vertical="center"/>
    </xf>
    <xf numFmtId="0" fontId="22" fillId="154" borderId="12" xfId="0" applyFont="1" applyFill="1" applyBorder="1" applyAlignment="1">
      <alignment horizontal="center" vertical="center"/>
    </xf>
    <xf numFmtId="0" fontId="23" fillId="154" borderId="11" xfId="0" applyFont="1" applyFill="1" applyBorder="1" applyAlignment="1">
      <alignment horizontal="center" vertical="center"/>
    </xf>
    <xf numFmtId="0" fontId="22" fillId="87" borderId="12" xfId="0" applyFont="1" applyFill="1" applyBorder="1" applyAlignment="1">
      <alignment horizontal="center" vertical="center"/>
    </xf>
    <xf numFmtId="0" fontId="23" fillId="87" borderId="11" xfId="0" applyFont="1" applyFill="1" applyBorder="1" applyAlignment="1">
      <alignment horizontal="center" vertical="center"/>
    </xf>
    <xf numFmtId="0" fontId="22" fillId="163" borderId="12" xfId="0" applyFont="1" applyFill="1" applyBorder="1" applyAlignment="1">
      <alignment horizontal="center" vertical="center"/>
    </xf>
    <xf numFmtId="0" fontId="23" fillId="163" borderId="11" xfId="0" applyFont="1" applyFill="1" applyBorder="1" applyAlignment="1">
      <alignment horizontal="center" vertical="center"/>
    </xf>
    <xf numFmtId="0" fontId="22" fillId="190" borderId="12" xfId="0" applyFont="1" applyFill="1" applyBorder="1" applyAlignment="1">
      <alignment horizontal="center" vertical="center"/>
    </xf>
    <xf numFmtId="0" fontId="23" fillId="190" borderId="11" xfId="0" applyFont="1" applyFill="1" applyBorder="1" applyAlignment="1">
      <alignment horizontal="center" vertical="center"/>
    </xf>
    <xf numFmtId="0" fontId="22" fillId="119" borderId="12" xfId="0" applyFont="1" applyFill="1" applyBorder="1" applyAlignment="1">
      <alignment horizontal="center" vertical="center"/>
    </xf>
    <xf numFmtId="0" fontId="23" fillId="119" borderId="11" xfId="0" applyFont="1" applyFill="1" applyBorder="1" applyAlignment="1">
      <alignment horizontal="center" vertical="center"/>
    </xf>
    <xf numFmtId="0" fontId="22" fillId="165" borderId="12" xfId="0" applyFont="1" applyFill="1" applyBorder="1" applyAlignment="1">
      <alignment horizontal="center" vertical="center"/>
    </xf>
    <xf numFmtId="0" fontId="23" fillId="165" borderId="11" xfId="0" applyFont="1" applyFill="1" applyBorder="1" applyAlignment="1">
      <alignment horizontal="center" vertical="center"/>
    </xf>
    <xf numFmtId="0" fontId="22" fillId="152" borderId="12" xfId="0" applyFont="1" applyFill="1" applyBorder="1" applyAlignment="1">
      <alignment horizontal="center" vertical="center"/>
    </xf>
    <xf numFmtId="0" fontId="23" fillId="152" borderId="11" xfId="0" applyFont="1" applyFill="1" applyBorder="1" applyAlignment="1">
      <alignment horizontal="center" vertical="center"/>
    </xf>
    <xf numFmtId="0" fontId="22" fillId="116" borderId="12" xfId="0" applyFont="1" applyFill="1" applyBorder="1" applyAlignment="1">
      <alignment horizontal="center" vertical="center"/>
    </xf>
    <xf numFmtId="0" fontId="23" fillId="116" borderId="11" xfId="0" applyFont="1" applyFill="1" applyBorder="1" applyAlignment="1">
      <alignment horizontal="center" vertical="center"/>
    </xf>
    <xf numFmtId="0" fontId="22" fillId="107" borderId="12" xfId="0" applyFont="1" applyFill="1" applyBorder="1" applyAlignment="1">
      <alignment horizontal="center" vertical="center"/>
    </xf>
    <xf numFmtId="0" fontId="23" fillId="107" borderId="11" xfId="0" applyFont="1" applyFill="1" applyBorder="1" applyAlignment="1">
      <alignment horizontal="center" vertical="center"/>
    </xf>
    <xf numFmtId="0" fontId="22" fillId="226" borderId="12" xfId="0" applyFont="1" applyFill="1" applyBorder="1" applyAlignment="1">
      <alignment horizontal="center" vertical="center"/>
    </xf>
    <xf numFmtId="0" fontId="23" fillId="226" borderId="11" xfId="0" applyFont="1" applyFill="1" applyBorder="1" applyAlignment="1">
      <alignment horizontal="center" vertical="center"/>
    </xf>
    <xf numFmtId="0" fontId="22" fillId="104" borderId="12" xfId="0" applyFont="1" applyFill="1" applyBorder="1" applyAlignment="1">
      <alignment horizontal="center" vertical="center"/>
    </xf>
    <xf numFmtId="0" fontId="23" fillId="104" borderId="11" xfId="0" applyFont="1" applyFill="1" applyBorder="1" applyAlignment="1">
      <alignment horizontal="center" vertical="center"/>
    </xf>
    <xf numFmtId="0" fontId="22" fillId="143" borderId="12" xfId="0" applyFont="1" applyFill="1" applyBorder="1" applyAlignment="1">
      <alignment horizontal="center" vertical="center"/>
    </xf>
    <xf numFmtId="0" fontId="23" fillId="143" borderId="11" xfId="0" applyFont="1" applyFill="1" applyBorder="1" applyAlignment="1">
      <alignment horizontal="center" vertical="center"/>
    </xf>
    <xf numFmtId="0" fontId="22" fillId="69" borderId="12" xfId="0" applyFont="1" applyFill="1" applyBorder="1" applyAlignment="1">
      <alignment horizontal="center" vertical="center"/>
    </xf>
    <xf numFmtId="0" fontId="23" fillId="69" borderId="11" xfId="0" applyFont="1" applyFill="1" applyBorder="1" applyAlignment="1">
      <alignment horizontal="center" vertical="center"/>
    </xf>
    <xf numFmtId="0" fontId="22" fillId="72" borderId="12" xfId="0" applyFont="1" applyFill="1" applyBorder="1" applyAlignment="1">
      <alignment horizontal="center" vertical="center"/>
    </xf>
    <xf numFmtId="0" fontId="23" fillId="72" borderId="11" xfId="0" applyFont="1" applyFill="1" applyBorder="1" applyAlignment="1">
      <alignment horizontal="center" vertical="center"/>
    </xf>
    <xf numFmtId="0" fontId="22" fillId="47" borderId="12" xfId="0" applyFont="1" applyFill="1" applyBorder="1" applyAlignment="1">
      <alignment horizontal="center" vertical="center"/>
    </xf>
    <xf numFmtId="0" fontId="23" fillId="47" borderId="11" xfId="0" applyFont="1" applyFill="1" applyBorder="1" applyAlignment="1">
      <alignment horizontal="center" vertical="center"/>
    </xf>
    <xf numFmtId="0" fontId="22" fillId="50" borderId="12" xfId="0" applyFont="1" applyFill="1" applyBorder="1" applyAlignment="1">
      <alignment horizontal="center" vertical="center"/>
    </xf>
    <xf numFmtId="0" fontId="23" fillId="50" borderId="11" xfId="0" applyFont="1" applyFill="1" applyBorder="1" applyAlignment="1">
      <alignment horizontal="center" vertical="center"/>
    </xf>
    <xf numFmtId="0" fontId="22" fillId="86" borderId="12" xfId="0" applyFont="1" applyFill="1" applyBorder="1" applyAlignment="1">
      <alignment horizontal="center" vertical="center"/>
    </xf>
    <xf numFmtId="0" fontId="23" fillId="86" borderId="11" xfId="0" applyFont="1" applyFill="1" applyBorder="1" applyAlignment="1">
      <alignment horizontal="center" vertical="center"/>
    </xf>
    <xf numFmtId="0" fontId="22" fillId="229" borderId="12" xfId="0" applyFont="1" applyFill="1" applyBorder="1" applyAlignment="1">
      <alignment horizontal="center" vertical="center"/>
    </xf>
    <xf numFmtId="0" fontId="23" fillId="229" borderId="11" xfId="0" applyFont="1" applyFill="1" applyBorder="1" applyAlignment="1">
      <alignment horizontal="center" vertical="center"/>
    </xf>
    <xf numFmtId="0" fontId="22" fillId="129" borderId="12" xfId="0" applyFont="1" applyFill="1" applyBorder="1" applyAlignment="1">
      <alignment horizontal="center" vertical="center"/>
    </xf>
    <xf numFmtId="0" fontId="23" fillId="129" borderId="11" xfId="0" applyFont="1" applyFill="1" applyBorder="1" applyAlignment="1">
      <alignment horizontal="center" vertical="center"/>
    </xf>
    <xf numFmtId="0" fontId="22" fillId="171" borderId="12" xfId="0" applyFont="1" applyFill="1" applyBorder="1" applyAlignment="1">
      <alignment horizontal="center" vertical="center"/>
    </xf>
    <xf numFmtId="0" fontId="23" fillId="171" borderId="11" xfId="0" applyFont="1" applyFill="1" applyBorder="1" applyAlignment="1">
      <alignment horizontal="center" vertical="center"/>
    </xf>
    <xf numFmtId="0" fontId="22" fillId="187" borderId="12" xfId="0" applyFont="1" applyFill="1" applyBorder="1" applyAlignment="1">
      <alignment horizontal="center" vertical="center"/>
    </xf>
    <xf numFmtId="0" fontId="23" fillId="187" borderId="11" xfId="0" applyFont="1" applyFill="1" applyBorder="1" applyAlignment="1">
      <alignment horizontal="center" vertical="center"/>
    </xf>
    <xf numFmtId="0" fontId="22" fillId="197" borderId="12" xfId="0" applyFont="1" applyFill="1" applyBorder="1" applyAlignment="1">
      <alignment horizontal="center" vertical="center"/>
    </xf>
    <xf numFmtId="0" fontId="23" fillId="197" borderId="11" xfId="0" applyFont="1" applyFill="1" applyBorder="1" applyAlignment="1">
      <alignment horizontal="center" vertical="center"/>
    </xf>
    <xf numFmtId="0" fontId="22" fillId="153" borderId="12" xfId="0" applyFont="1" applyFill="1" applyBorder="1" applyAlignment="1">
      <alignment horizontal="center" vertical="center"/>
    </xf>
    <xf numFmtId="0" fontId="23" fillId="153" borderId="11" xfId="0" applyFont="1" applyFill="1" applyBorder="1" applyAlignment="1">
      <alignment horizontal="center" vertical="center"/>
    </xf>
    <xf numFmtId="0" fontId="22" fillId="159" borderId="12" xfId="0" applyFont="1" applyFill="1" applyBorder="1" applyAlignment="1">
      <alignment horizontal="center" vertical="center"/>
    </xf>
    <xf numFmtId="0" fontId="23" fillId="159" borderId="11" xfId="0" applyFont="1" applyFill="1" applyBorder="1" applyAlignment="1">
      <alignment horizontal="center" vertical="center"/>
    </xf>
    <xf numFmtId="0" fontId="22" fillId="113" borderId="12" xfId="0" applyFont="1" applyFill="1" applyBorder="1" applyAlignment="1">
      <alignment horizontal="center" vertical="center"/>
    </xf>
    <xf numFmtId="0" fontId="23" fillId="113" borderId="11" xfId="0" applyFont="1" applyFill="1" applyBorder="1" applyAlignment="1">
      <alignment horizontal="center" vertical="center"/>
    </xf>
    <xf numFmtId="0" fontId="22" fillId="123" borderId="12" xfId="0" applyFont="1" applyFill="1" applyBorder="1" applyAlignment="1">
      <alignment horizontal="center" vertical="center"/>
    </xf>
    <xf numFmtId="0" fontId="23" fillId="123" borderId="11" xfId="0" applyFont="1" applyFill="1" applyBorder="1" applyAlignment="1">
      <alignment horizontal="center" vertical="center"/>
    </xf>
    <xf numFmtId="0" fontId="22" fillId="98" borderId="12" xfId="0" applyFont="1" applyFill="1" applyBorder="1" applyAlignment="1">
      <alignment horizontal="center" vertical="center"/>
    </xf>
    <xf numFmtId="0" fontId="23" fillId="98" borderId="11" xfId="0" applyFont="1" applyFill="1" applyBorder="1" applyAlignment="1">
      <alignment horizontal="center" vertical="center"/>
    </xf>
    <xf numFmtId="0" fontId="22" fillId="215" borderId="12" xfId="0" applyFont="1" applyFill="1" applyBorder="1" applyAlignment="1">
      <alignment horizontal="center" vertical="center"/>
    </xf>
    <xf numFmtId="0" fontId="23" fillId="215" borderId="11" xfId="0" applyFont="1" applyFill="1" applyBorder="1" applyAlignment="1">
      <alignment horizontal="center" vertical="center"/>
    </xf>
    <xf numFmtId="0" fontId="22" fillId="93" borderId="12" xfId="0" applyFont="1" applyFill="1" applyBorder="1" applyAlignment="1">
      <alignment horizontal="center" vertical="center"/>
    </xf>
    <xf numFmtId="0" fontId="23" fillId="93" borderId="11" xfId="0" applyFont="1" applyFill="1" applyBorder="1" applyAlignment="1">
      <alignment horizontal="center" vertical="center"/>
    </xf>
    <xf numFmtId="0" fontId="22" fillId="219" borderId="12" xfId="0" applyFont="1" applyFill="1" applyBorder="1" applyAlignment="1">
      <alignment horizontal="center" vertical="center"/>
    </xf>
    <xf numFmtId="0" fontId="23" fillId="219" borderId="11" xfId="0" applyFont="1" applyFill="1" applyBorder="1" applyAlignment="1">
      <alignment horizontal="center" vertical="center"/>
    </xf>
    <xf numFmtId="0" fontId="22" fillId="61" borderId="12" xfId="0" applyFont="1" applyFill="1" applyBorder="1" applyAlignment="1">
      <alignment horizontal="center" vertical="center"/>
    </xf>
    <xf numFmtId="0" fontId="23" fillId="61" borderId="11" xfId="0" applyFont="1" applyFill="1" applyBorder="1" applyAlignment="1">
      <alignment horizontal="center" vertical="center"/>
    </xf>
    <xf numFmtId="0" fontId="22" fillId="55" borderId="12" xfId="0" applyFont="1" applyFill="1" applyBorder="1" applyAlignment="1">
      <alignment horizontal="center" vertical="center"/>
    </xf>
    <xf numFmtId="0" fontId="23" fillId="55" borderId="11" xfId="0" applyFont="1" applyFill="1" applyBorder="1" applyAlignment="1">
      <alignment horizontal="center" vertical="center"/>
    </xf>
    <xf numFmtId="0" fontId="22" fillId="133" borderId="12" xfId="0" applyFont="1" applyFill="1" applyBorder="1" applyAlignment="1">
      <alignment horizontal="center" vertical="center"/>
    </xf>
    <xf numFmtId="0" fontId="23" fillId="133" borderId="11" xfId="0" applyFont="1" applyFill="1" applyBorder="1" applyAlignment="1">
      <alignment horizontal="center" vertical="center"/>
    </xf>
    <xf numFmtId="0" fontId="22" fillId="155" borderId="12" xfId="0" applyFont="1" applyFill="1" applyBorder="1" applyAlignment="1">
      <alignment horizontal="center" vertical="center"/>
    </xf>
    <xf numFmtId="0" fontId="23" fillId="155" borderId="11" xfId="0" applyFont="1" applyFill="1" applyBorder="1" applyAlignment="1">
      <alignment horizontal="center" vertical="center"/>
    </xf>
    <xf numFmtId="0" fontId="22" fillId="137" borderId="12" xfId="0" applyFont="1" applyFill="1" applyBorder="1" applyAlignment="1">
      <alignment horizontal="center" vertical="center"/>
    </xf>
    <xf numFmtId="0" fontId="23" fillId="137" borderId="11" xfId="0" applyFont="1" applyFill="1" applyBorder="1" applyAlignment="1">
      <alignment horizontal="center" vertical="center"/>
    </xf>
    <xf numFmtId="0" fontId="22" fillId="99" borderId="12" xfId="0" applyFont="1" applyFill="1" applyBorder="1" applyAlignment="1">
      <alignment horizontal="center" vertical="center"/>
    </xf>
    <xf numFmtId="0" fontId="23" fillId="99" borderId="11" xfId="0" applyFont="1" applyFill="1" applyBorder="1" applyAlignment="1">
      <alignment horizontal="center" vertical="center"/>
    </xf>
    <xf numFmtId="0" fontId="22" fillId="149" borderId="12" xfId="0" applyFont="1" applyFill="1" applyBorder="1" applyAlignment="1">
      <alignment horizontal="center" vertical="center"/>
    </xf>
    <xf numFmtId="0" fontId="23" fillId="149" borderId="11" xfId="0" applyFont="1" applyFill="1" applyBorder="1" applyAlignment="1">
      <alignment horizontal="center" vertical="center"/>
    </xf>
    <xf numFmtId="0" fontId="22" fillId="156" borderId="12" xfId="0" applyFont="1" applyFill="1" applyBorder="1" applyAlignment="1">
      <alignment horizontal="center" vertical="center"/>
    </xf>
    <xf numFmtId="0" fontId="23" fillId="156" borderId="11" xfId="0" applyFont="1" applyFill="1" applyBorder="1" applyAlignment="1">
      <alignment horizontal="center" vertical="center"/>
    </xf>
    <xf numFmtId="0" fontId="22" fillId="144" borderId="12" xfId="0" applyFont="1" applyFill="1" applyBorder="1" applyAlignment="1">
      <alignment horizontal="center" vertical="center"/>
    </xf>
    <xf numFmtId="0" fontId="23" fillId="144" borderId="11" xfId="0" applyFont="1" applyFill="1" applyBorder="1" applyAlignment="1">
      <alignment horizontal="center" vertical="center"/>
    </xf>
    <xf numFmtId="0" fontId="22" fillId="213" borderId="12" xfId="0" applyFont="1" applyFill="1" applyBorder="1" applyAlignment="1">
      <alignment horizontal="center" vertical="center"/>
    </xf>
    <xf numFmtId="0" fontId="23" fillId="213" borderId="11" xfId="0" applyFont="1" applyFill="1" applyBorder="1" applyAlignment="1">
      <alignment horizontal="center" vertical="center"/>
    </xf>
    <xf numFmtId="0" fontId="22" fillId="185" borderId="12" xfId="0" applyFont="1" applyFill="1" applyBorder="1" applyAlignment="1">
      <alignment horizontal="center" vertical="center"/>
    </xf>
    <xf numFmtId="0" fontId="23" fillId="185" borderId="11" xfId="0" applyFont="1" applyFill="1" applyBorder="1" applyAlignment="1">
      <alignment horizontal="center" vertical="center"/>
    </xf>
    <xf numFmtId="0" fontId="22" fillId="224" borderId="12" xfId="0" applyFont="1" applyFill="1" applyBorder="1" applyAlignment="1">
      <alignment horizontal="center" vertical="center"/>
    </xf>
    <xf numFmtId="0" fontId="23" fillId="224" borderId="11" xfId="0" applyFont="1" applyFill="1" applyBorder="1" applyAlignment="1">
      <alignment horizontal="center" vertical="center"/>
    </xf>
    <xf numFmtId="0" fontId="22" fillId="222" borderId="12" xfId="0" applyFont="1" applyFill="1" applyBorder="1" applyAlignment="1">
      <alignment horizontal="center" vertical="center"/>
    </xf>
    <xf numFmtId="0" fontId="23" fillId="222" borderId="11" xfId="0" applyFont="1" applyFill="1" applyBorder="1" applyAlignment="1">
      <alignment horizontal="center" vertical="center"/>
    </xf>
    <xf numFmtId="0" fontId="22" fillId="103" borderId="12" xfId="0" applyFont="1" applyFill="1" applyBorder="1" applyAlignment="1">
      <alignment horizontal="center" vertical="center"/>
    </xf>
    <xf numFmtId="0" fontId="23" fillId="103" borderId="11" xfId="0" applyFont="1" applyFill="1" applyBorder="1" applyAlignment="1">
      <alignment horizontal="center" vertical="center"/>
    </xf>
    <xf numFmtId="0" fontId="22" fillId="162" borderId="12" xfId="0" applyFont="1" applyFill="1" applyBorder="1" applyAlignment="1">
      <alignment horizontal="center" vertical="center"/>
    </xf>
    <xf numFmtId="0" fontId="23" fillId="162" borderId="11" xfId="0" applyFont="1" applyFill="1" applyBorder="1" applyAlignment="1">
      <alignment horizontal="center" vertical="center"/>
    </xf>
    <xf numFmtId="0" fontId="22" fillId="158" borderId="12" xfId="0" applyFont="1" applyFill="1" applyBorder="1" applyAlignment="1">
      <alignment horizontal="center" vertical="center"/>
    </xf>
    <xf numFmtId="0" fontId="23" fillId="158" borderId="11" xfId="0" applyFont="1" applyFill="1" applyBorder="1" applyAlignment="1">
      <alignment horizontal="center" vertical="center"/>
    </xf>
    <xf numFmtId="0" fontId="22" fillId="182" borderId="12" xfId="0" applyFont="1" applyFill="1" applyBorder="1" applyAlignment="1">
      <alignment horizontal="center" vertical="center"/>
    </xf>
    <xf numFmtId="0" fontId="23" fillId="182" borderId="11" xfId="0" applyFont="1" applyFill="1" applyBorder="1" applyAlignment="1">
      <alignment horizontal="center" vertical="center"/>
    </xf>
    <xf numFmtId="0" fontId="22" fillId="188" borderId="12" xfId="0" applyFont="1" applyFill="1" applyBorder="1" applyAlignment="1">
      <alignment horizontal="center" vertical="center"/>
    </xf>
    <xf numFmtId="0" fontId="23" fillId="188" borderId="11" xfId="0" applyFont="1" applyFill="1" applyBorder="1" applyAlignment="1">
      <alignment horizontal="center" vertical="center"/>
    </xf>
    <xf numFmtId="0" fontId="22" fillId="240" borderId="12" xfId="0" applyFont="1" applyFill="1" applyBorder="1" applyAlignment="1">
      <alignment horizontal="center" vertical="center"/>
    </xf>
    <xf numFmtId="0" fontId="23" fillId="240" borderId="11" xfId="0" applyFont="1" applyFill="1" applyBorder="1" applyAlignment="1">
      <alignment horizontal="center" vertical="center"/>
    </xf>
    <xf numFmtId="0" fontId="22" fillId="70" borderId="12" xfId="0" applyFont="1" applyFill="1" applyBorder="1" applyAlignment="1">
      <alignment horizontal="center" vertical="center"/>
    </xf>
    <xf numFmtId="0" fontId="23" fillId="70" borderId="11" xfId="0" applyFont="1" applyFill="1" applyBorder="1" applyAlignment="1">
      <alignment horizontal="center" vertical="center"/>
    </xf>
    <xf numFmtId="0" fontId="22" fillId="105" borderId="12" xfId="0" applyFont="1" applyFill="1" applyBorder="1" applyAlignment="1">
      <alignment horizontal="center" vertical="center"/>
    </xf>
    <xf numFmtId="0" fontId="23" fillId="105" borderId="11" xfId="0" applyFont="1" applyFill="1" applyBorder="1" applyAlignment="1">
      <alignment horizontal="center" vertical="center"/>
    </xf>
    <xf numFmtId="0" fontId="22" fillId="127" borderId="12" xfId="0" applyFont="1" applyFill="1" applyBorder="1" applyAlignment="1">
      <alignment horizontal="center" vertical="center"/>
    </xf>
    <xf numFmtId="0" fontId="23" fillId="127" borderId="11" xfId="0" applyFont="1" applyFill="1" applyBorder="1" applyAlignment="1">
      <alignment horizontal="center" vertical="center"/>
    </xf>
    <xf numFmtId="0" fontId="22" fillId="205" borderId="12" xfId="0" applyFont="1" applyFill="1" applyBorder="1" applyAlignment="1">
      <alignment horizontal="center" vertical="center"/>
    </xf>
    <xf numFmtId="0" fontId="23" fillId="205" borderId="11" xfId="0" applyFont="1" applyFill="1" applyBorder="1" applyAlignment="1">
      <alignment horizontal="center" vertical="center"/>
    </xf>
    <xf numFmtId="0" fontId="22" fillId="181" borderId="12" xfId="0" applyFont="1" applyFill="1" applyBorder="1" applyAlignment="1">
      <alignment horizontal="center" vertical="center"/>
    </xf>
    <xf numFmtId="0" fontId="23" fillId="181" borderId="11" xfId="0" applyFont="1" applyFill="1" applyBorder="1" applyAlignment="1">
      <alignment horizontal="center" vertical="center"/>
    </xf>
    <xf numFmtId="0" fontId="22" fillId="146" borderId="12" xfId="0" applyFont="1" applyFill="1" applyBorder="1" applyAlignment="1">
      <alignment horizontal="center" vertical="center"/>
    </xf>
    <xf numFmtId="0" fontId="23" fillId="146" borderId="11" xfId="0" applyFont="1" applyFill="1" applyBorder="1" applyAlignment="1">
      <alignment horizontal="center" vertical="center"/>
    </xf>
    <xf numFmtId="0" fontId="22" fillId="121" borderId="12" xfId="0" applyFont="1" applyFill="1" applyBorder="1" applyAlignment="1">
      <alignment horizontal="center" vertical="center"/>
    </xf>
    <xf numFmtId="0" fontId="23" fillId="121" borderId="11" xfId="0" applyFont="1" applyFill="1" applyBorder="1" applyAlignment="1">
      <alignment horizontal="center" vertical="center"/>
    </xf>
    <xf numFmtId="0" fontId="22" fillId="179" borderId="12" xfId="0" applyFont="1" applyFill="1" applyBorder="1" applyAlignment="1">
      <alignment horizontal="center" vertical="center"/>
    </xf>
    <xf numFmtId="0" fontId="23" fillId="179" borderId="11" xfId="0" applyFont="1" applyFill="1" applyBorder="1" applyAlignment="1">
      <alignment horizontal="center" vertical="center"/>
    </xf>
    <xf numFmtId="0" fontId="22" fillId="175" borderId="12" xfId="0" applyFont="1" applyFill="1" applyBorder="1" applyAlignment="1">
      <alignment horizontal="center" vertical="center"/>
    </xf>
    <xf numFmtId="0" fontId="23" fillId="175" borderId="11" xfId="0" applyFont="1" applyFill="1" applyBorder="1" applyAlignment="1">
      <alignment horizontal="center" vertical="center"/>
    </xf>
    <xf numFmtId="0" fontId="22" fillId="174" borderId="12" xfId="0" applyFont="1" applyFill="1" applyBorder="1" applyAlignment="1">
      <alignment horizontal="center" vertical="center"/>
    </xf>
    <xf numFmtId="0" fontId="23" fillId="174" borderId="11" xfId="0" applyFont="1" applyFill="1" applyBorder="1" applyAlignment="1">
      <alignment horizontal="center" vertical="center"/>
    </xf>
    <xf numFmtId="0" fontId="22" fillId="189" borderId="12" xfId="0" applyFont="1" applyFill="1" applyBorder="1" applyAlignment="1">
      <alignment horizontal="center" vertical="center"/>
    </xf>
    <xf numFmtId="0" fontId="23" fillId="189" borderId="11" xfId="0" applyFont="1" applyFill="1" applyBorder="1" applyAlignment="1">
      <alignment horizontal="center" vertical="center"/>
    </xf>
    <xf numFmtId="0" fontId="22" fillId="220" borderId="12" xfId="0" applyFont="1" applyFill="1" applyBorder="1" applyAlignment="1">
      <alignment horizontal="center" vertical="center"/>
    </xf>
    <xf numFmtId="0" fontId="23" fillId="220" borderId="11" xfId="0" applyFont="1" applyFill="1" applyBorder="1" applyAlignment="1">
      <alignment horizontal="center" vertical="center"/>
    </xf>
    <xf numFmtId="0" fontId="22" fillId="241" borderId="12" xfId="0" applyFont="1" applyFill="1" applyBorder="1" applyAlignment="1">
      <alignment horizontal="center" vertical="center"/>
    </xf>
    <xf numFmtId="0" fontId="23" fillId="241" borderId="11" xfId="0" applyFont="1" applyFill="1" applyBorder="1" applyAlignment="1">
      <alignment horizontal="center" vertical="center"/>
    </xf>
    <xf numFmtId="0" fontId="22" fillId="114" borderId="12" xfId="0" applyFont="1" applyFill="1" applyBorder="1" applyAlignment="1">
      <alignment horizontal="center" vertical="center"/>
    </xf>
    <xf numFmtId="0" fontId="23" fillId="114" borderId="11" xfId="0" applyFont="1" applyFill="1" applyBorder="1" applyAlignment="1">
      <alignment horizontal="center" vertical="center"/>
    </xf>
    <xf numFmtId="0" fontId="22" fillId="235" borderId="12" xfId="0" applyFont="1" applyFill="1" applyBorder="1" applyAlignment="1">
      <alignment horizontal="center" vertical="center"/>
    </xf>
    <xf numFmtId="0" fontId="23" fillId="235" borderId="11" xfId="0" applyFont="1" applyFill="1" applyBorder="1" applyAlignment="1">
      <alignment horizontal="center" vertical="center"/>
    </xf>
    <xf numFmtId="0" fontId="22" fillId="74" borderId="12" xfId="0" applyFont="1" applyFill="1" applyBorder="1" applyAlignment="1">
      <alignment horizontal="center" vertical="center"/>
    </xf>
    <xf numFmtId="0" fontId="23" fillId="74" borderId="11" xfId="0" applyFont="1" applyFill="1" applyBorder="1" applyAlignment="1">
      <alignment horizontal="center" vertical="center"/>
    </xf>
    <xf numFmtId="0" fontId="22" fillId="232" borderId="12" xfId="0" applyFont="1" applyFill="1" applyBorder="1" applyAlignment="1">
      <alignment horizontal="center" vertical="center"/>
    </xf>
    <xf numFmtId="0" fontId="23" fillId="232" borderId="11" xfId="0" applyFont="1" applyFill="1" applyBorder="1" applyAlignment="1">
      <alignment horizontal="center" vertical="center"/>
    </xf>
    <xf numFmtId="0" fontId="22" fillId="79" borderId="12" xfId="0" applyFont="1" applyFill="1" applyBorder="1" applyAlignment="1">
      <alignment horizontal="center" vertical="center"/>
    </xf>
    <xf numFmtId="0" fontId="23" fillId="79" borderId="11" xfId="0" applyFont="1" applyFill="1" applyBorder="1" applyAlignment="1">
      <alignment horizontal="center" vertical="center"/>
    </xf>
    <xf numFmtId="0" fontId="22" fillId="225" borderId="12" xfId="0" applyFont="1" applyFill="1" applyBorder="1" applyAlignment="1">
      <alignment horizontal="center" vertical="center"/>
    </xf>
    <xf numFmtId="0" fontId="23" fillId="225" borderId="11" xfId="0" applyFont="1" applyFill="1" applyBorder="1" applyAlignment="1">
      <alignment horizontal="center" vertical="center"/>
    </xf>
    <xf numFmtId="0" fontId="22" fillId="211" borderId="12" xfId="0" applyFont="1" applyFill="1" applyBorder="1" applyAlignment="1">
      <alignment horizontal="center" vertical="center"/>
    </xf>
    <xf numFmtId="0" fontId="23" fillId="211" borderId="11" xfId="0" applyFont="1" applyFill="1" applyBorder="1" applyAlignment="1">
      <alignment horizontal="center" vertical="center"/>
    </xf>
    <xf numFmtId="0" fontId="22" fillId="169" borderId="12" xfId="0" applyFont="1" applyFill="1" applyBorder="1" applyAlignment="1">
      <alignment horizontal="center" vertical="center"/>
    </xf>
    <xf numFmtId="0" fontId="23" fillId="169" borderId="11" xfId="0" applyFont="1" applyFill="1" applyBorder="1" applyAlignment="1">
      <alignment horizontal="center" vertical="center"/>
    </xf>
    <xf numFmtId="0" fontId="22" fillId="130" borderId="12" xfId="0" applyFont="1" applyFill="1" applyBorder="1" applyAlignment="1">
      <alignment horizontal="center" vertical="center"/>
    </xf>
    <xf numFmtId="0" fontId="23" fillId="130" borderId="11" xfId="0" applyFont="1" applyFill="1" applyBorder="1" applyAlignment="1">
      <alignment horizontal="center" vertical="center"/>
    </xf>
    <xf numFmtId="0" fontId="22" fillId="230" borderId="12" xfId="0" applyFont="1" applyFill="1" applyBorder="1" applyAlignment="1">
      <alignment horizontal="center" vertical="center"/>
    </xf>
    <xf numFmtId="0" fontId="23" fillId="230" borderId="11" xfId="0" applyFont="1" applyFill="1" applyBorder="1" applyAlignment="1">
      <alignment horizontal="center" vertical="center"/>
    </xf>
    <xf numFmtId="0" fontId="22" fillId="170" borderId="12" xfId="0" applyFont="1" applyFill="1" applyBorder="1" applyAlignment="1">
      <alignment horizontal="center" vertical="center"/>
    </xf>
    <xf numFmtId="0" fontId="23" fillId="170" borderId="11" xfId="0" applyFont="1" applyFill="1" applyBorder="1" applyAlignment="1">
      <alignment horizontal="center" vertical="center"/>
    </xf>
    <xf numFmtId="0" fontId="22" fillId="115" borderId="12" xfId="0" applyFont="1" applyFill="1" applyBorder="1" applyAlignment="1">
      <alignment horizontal="center" vertical="center"/>
    </xf>
    <xf numFmtId="0" fontId="23" fillId="115" borderId="11" xfId="0" applyFont="1" applyFill="1" applyBorder="1" applyAlignment="1">
      <alignment horizontal="center" vertical="center"/>
    </xf>
    <xf numFmtId="0" fontId="22" fillId="234" borderId="12" xfId="0" applyFont="1" applyFill="1" applyBorder="1" applyAlignment="1">
      <alignment horizontal="center" vertical="center"/>
    </xf>
    <xf numFmtId="0" fontId="23" fillId="234" borderId="11" xfId="0" applyFont="1" applyFill="1" applyBorder="1" applyAlignment="1">
      <alignment horizontal="center" vertical="center"/>
    </xf>
    <xf numFmtId="0" fontId="22" fillId="138" borderId="12" xfId="0" applyFont="1" applyFill="1" applyBorder="1" applyAlignment="1">
      <alignment horizontal="center" vertical="center"/>
    </xf>
    <xf numFmtId="0" fontId="23" fillId="138" borderId="11" xfId="0" applyFont="1" applyFill="1" applyBorder="1" applyAlignment="1">
      <alignment horizontal="center" vertical="center"/>
    </xf>
    <xf numFmtId="0" fontId="22" fillId="108" borderId="12" xfId="0" applyFont="1" applyFill="1" applyBorder="1" applyAlignment="1">
      <alignment horizontal="center" vertical="center"/>
    </xf>
    <xf numFmtId="0" fontId="23" fillId="108" borderId="11" xfId="0" applyFont="1" applyFill="1" applyBorder="1" applyAlignment="1">
      <alignment horizontal="center" vertical="center"/>
    </xf>
    <xf numFmtId="0" fontId="22" fillId="203" borderId="12" xfId="0" applyFont="1" applyFill="1" applyBorder="1" applyAlignment="1">
      <alignment horizontal="center" vertical="center"/>
    </xf>
    <xf numFmtId="0" fontId="23" fillId="203" borderId="11" xfId="0" applyFont="1" applyFill="1" applyBorder="1" applyAlignment="1">
      <alignment horizontal="center" vertical="center"/>
    </xf>
    <xf numFmtId="0" fontId="22" fillId="101" borderId="12" xfId="0" applyFont="1" applyFill="1" applyBorder="1" applyAlignment="1">
      <alignment horizontal="center" vertical="center"/>
    </xf>
    <xf numFmtId="0" fontId="23" fillId="101" borderId="11" xfId="0" applyFont="1" applyFill="1" applyBorder="1" applyAlignment="1">
      <alignment horizontal="center" vertical="center"/>
    </xf>
    <xf numFmtId="0" fontId="22" fillId="227" borderId="12" xfId="0" applyFont="1" applyFill="1" applyBorder="1" applyAlignment="1">
      <alignment horizontal="center" vertical="center"/>
    </xf>
    <xf numFmtId="0" fontId="23" fillId="227" borderId="11" xfId="0" applyFont="1" applyFill="1" applyBorder="1" applyAlignment="1">
      <alignment horizontal="center" vertical="center"/>
    </xf>
    <xf numFmtId="0" fontId="22" fillId="214" borderId="12" xfId="0" applyFont="1" applyFill="1" applyBorder="1" applyAlignment="1">
      <alignment horizontal="center" vertical="center"/>
    </xf>
    <xf numFmtId="0" fontId="23" fillId="214" borderId="11" xfId="0" applyFont="1" applyFill="1" applyBorder="1" applyAlignment="1">
      <alignment horizontal="center" vertical="center"/>
    </xf>
    <xf numFmtId="0" fontId="22" fillId="51" borderId="12" xfId="0" applyFont="1" applyFill="1" applyBorder="1" applyAlignment="1">
      <alignment horizontal="center" vertical="center"/>
    </xf>
    <xf numFmtId="0" fontId="23" fillId="51" borderId="11" xfId="0" applyFont="1" applyFill="1" applyBorder="1" applyAlignment="1">
      <alignment horizontal="center" vertical="center"/>
    </xf>
    <xf numFmtId="0" fontId="22" fillId="161" borderId="12" xfId="0" applyFont="1" applyFill="1" applyBorder="1" applyAlignment="1">
      <alignment horizontal="center" vertical="center"/>
    </xf>
    <xf numFmtId="0" fontId="23" fillId="161" borderId="11" xfId="0" applyFont="1" applyFill="1" applyBorder="1" applyAlignment="1">
      <alignment horizontal="center" vertical="center"/>
    </xf>
    <xf numFmtId="0" fontId="22" fillId="186" borderId="12" xfId="0" applyFont="1" applyFill="1" applyBorder="1" applyAlignment="1">
      <alignment horizontal="center" vertical="center"/>
    </xf>
    <xf numFmtId="0" fontId="23" fillId="186" borderId="11" xfId="0" applyFont="1" applyFill="1" applyBorder="1" applyAlignment="1">
      <alignment horizontal="center" vertical="center"/>
    </xf>
    <xf numFmtId="0" fontId="22" fillId="193" borderId="12" xfId="0" applyFont="1" applyFill="1" applyBorder="1" applyAlignment="1">
      <alignment horizontal="center" vertical="center"/>
    </xf>
    <xf numFmtId="0" fontId="23" fillId="193" borderId="11" xfId="0" applyFont="1" applyFill="1" applyBorder="1" applyAlignment="1">
      <alignment horizontal="center" vertical="center"/>
    </xf>
    <xf numFmtId="0" fontId="22" fillId="204" borderId="12" xfId="0" applyFont="1" applyFill="1" applyBorder="1" applyAlignment="1">
      <alignment horizontal="center" vertical="center"/>
    </xf>
    <xf numFmtId="0" fontId="23" fillId="204" borderId="11" xfId="0" applyFont="1" applyFill="1" applyBorder="1" applyAlignment="1">
      <alignment horizontal="center" vertical="center"/>
    </xf>
    <xf numFmtId="0" fontId="22" fillId="233" borderId="12" xfId="0" applyFont="1" applyFill="1" applyBorder="1" applyAlignment="1">
      <alignment horizontal="center" vertical="center"/>
    </xf>
    <xf numFmtId="0" fontId="23" fillId="233" borderId="11" xfId="0" applyFont="1" applyFill="1" applyBorder="1" applyAlignment="1">
      <alignment horizontal="center" vertical="center"/>
    </xf>
    <xf numFmtId="0" fontId="22" fillId="201" borderId="12" xfId="0" applyFont="1" applyFill="1" applyBorder="1" applyAlignment="1">
      <alignment horizontal="center" vertical="center"/>
    </xf>
    <xf numFmtId="0" fontId="23" fillId="201" borderId="11" xfId="0" applyFont="1" applyFill="1" applyBorder="1" applyAlignment="1">
      <alignment horizontal="center" vertical="center"/>
    </xf>
    <xf numFmtId="0" fontId="22" fillId="191" borderId="12" xfId="0" applyFont="1" applyFill="1" applyBorder="1" applyAlignment="1">
      <alignment horizontal="center" vertical="center"/>
    </xf>
    <xf numFmtId="0" fontId="23" fillId="191" borderId="11" xfId="0" applyFont="1" applyFill="1" applyBorder="1" applyAlignment="1">
      <alignment horizontal="center" vertical="center"/>
    </xf>
    <xf numFmtId="0" fontId="22" fillId="56" borderId="12" xfId="0" applyFont="1" applyFill="1" applyBorder="1" applyAlignment="1">
      <alignment horizontal="center" vertical="center"/>
    </xf>
    <xf numFmtId="0" fontId="23" fillId="56" borderId="11" xfId="0" applyFont="1" applyFill="1" applyBorder="1" applyAlignment="1">
      <alignment horizontal="center" vertical="center"/>
    </xf>
    <xf numFmtId="0" fontId="22" fillId="236" borderId="12" xfId="0" applyFont="1" applyFill="1" applyBorder="1" applyAlignment="1">
      <alignment horizontal="center" vertical="center"/>
    </xf>
    <xf numFmtId="0" fontId="23" fillId="236" borderId="11" xfId="0" applyFont="1" applyFill="1" applyBorder="1" applyAlignment="1">
      <alignment horizontal="center" vertical="center"/>
    </xf>
    <xf numFmtId="0" fontId="22" fillId="216" borderId="12" xfId="0" applyFont="1" applyFill="1" applyBorder="1" applyAlignment="1">
      <alignment horizontal="center" vertical="center"/>
    </xf>
    <xf numFmtId="0" fontId="23" fillId="216" borderId="11" xfId="0" applyFont="1" applyFill="1" applyBorder="1" applyAlignment="1">
      <alignment horizontal="center" vertical="center"/>
    </xf>
    <xf numFmtId="0" fontId="22" fillId="217" borderId="12" xfId="0" applyFont="1" applyFill="1" applyBorder="1" applyAlignment="1">
      <alignment horizontal="center" vertical="center"/>
    </xf>
    <xf numFmtId="0" fontId="23" fillId="217" borderId="11" xfId="0" applyFont="1" applyFill="1" applyBorder="1" applyAlignment="1">
      <alignment horizontal="center" vertical="center"/>
    </xf>
    <xf numFmtId="0" fontId="22" fillId="97" borderId="12" xfId="0" applyFont="1" applyFill="1" applyBorder="1" applyAlignment="1">
      <alignment horizontal="center" vertical="center"/>
    </xf>
    <xf numFmtId="0" fontId="23" fillId="97" borderId="11" xfId="0" applyFont="1" applyFill="1" applyBorder="1" applyAlignment="1">
      <alignment horizontal="center" vertical="center"/>
    </xf>
    <xf numFmtId="0" fontId="22" fillId="238" borderId="12" xfId="0" applyFont="1" applyFill="1" applyBorder="1" applyAlignment="1">
      <alignment horizontal="center" vertical="center"/>
    </xf>
    <xf numFmtId="0" fontId="23" fillId="238" borderId="11" xfId="0" applyFont="1" applyFill="1" applyBorder="1" applyAlignment="1">
      <alignment horizontal="center" vertical="center"/>
    </xf>
    <xf numFmtId="0" fontId="22" fillId="180" borderId="12" xfId="0" applyFont="1" applyFill="1" applyBorder="1" applyAlignment="1">
      <alignment horizontal="center" vertical="center"/>
    </xf>
    <xf numFmtId="0" fontId="23" fillId="180" borderId="11" xfId="0" applyFont="1" applyFill="1" applyBorder="1" applyAlignment="1">
      <alignment horizontal="center" vertical="center"/>
    </xf>
    <xf numFmtId="0" fontId="22" fillId="151" borderId="12" xfId="0" applyFont="1" applyFill="1" applyBorder="1" applyAlignment="1">
      <alignment horizontal="center" vertical="center"/>
    </xf>
    <xf numFmtId="0" fontId="23" fillId="151" borderId="11" xfId="0" applyFont="1" applyFill="1" applyBorder="1" applyAlignment="1">
      <alignment horizontal="center" vertical="center"/>
    </xf>
    <xf numFmtId="0" fontId="22" fillId="207" borderId="12" xfId="0" applyFont="1" applyFill="1" applyBorder="1" applyAlignment="1">
      <alignment horizontal="center" vertical="center"/>
    </xf>
    <xf numFmtId="0" fontId="23" fillId="207" borderId="11" xfId="0" applyFont="1" applyFill="1" applyBorder="1" applyAlignment="1">
      <alignment horizontal="center" vertical="center"/>
    </xf>
    <xf numFmtId="0" fontId="22" fillId="202" borderId="12" xfId="0" applyFont="1" applyFill="1" applyBorder="1" applyAlignment="1">
      <alignment horizontal="center" vertical="center"/>
    </xf>
    <xf numFmtId="0" fontId="23" fillId="202" borderId="11" xfId="0" applyFont="1" applyFill="1" applyBorder="1" applyAlignment="1">
      <alignment horizontal="center" vertical="center"/>
    </xf>
    <xf numFmtId="0" fontId="24" fillId="212" borderId="12" xfId="0" applyFont="1" applyFill="1" applyBorder="1" applyAlignment="1">
      <alignment horizontal="center" vertical="center"/>
    </xf>
    <xf numFmtId="0" fontId="25" fillId="212" borderId="11" xfId="0" applyFont="1" applyFill="1" applyBorder="1" applyAlignment="1">
      <alignment horizontal="center" vertical="center"/>
    </xf>
    <xf numFmtId="0" fontId="22" fillId="198" borderId="12" xfId="0" applyFont="1" applyFill="1" applyBorder="1" applyAlignment="1">
      <alignment horizontal="center" vertical="center"/>
    </xf>
    <xf numFmtId="0" fontId="23" fillId="198" borderId="11" xfId="0" applyFont="1" applyFill="1" applyBorder="1" applyAlignment="1">
      <alignment horizontal="center" vertical="center"/>
    </xf>
    <xf numFmtId="0" fontId="22" fillId="239" borderId="12" xfId="0" applyFont="1" applyFill="1" applyBorder="1" applyAlignment="1">
      <alignment horizontal="center" vertical="center"/>
    </xf>
    <xf numFmtId="0" fontId="23" fillId="239" borderId="11" xfId="0" applyFont="1" applyFill="1" applyBorder="1" applyAlignment="1">
      <alignment horizontal="center" vertical="center"/>
    </xf>
    <xf numFmtId="0" fontId="22" fillId="221" borderId="12" xfId="0" applyFont="1" applyFill="1" applyBorder="1" applyAlignment="1">
      <alignment horizontal="center" vertical="center"/>
    </xf>
    <xf numFmtId="0" fontId="23" fillId="221" borderId="11" xfId="0" applyFont="1" applyFill="1" applyBorder="1" applyAlignment="1">
      <alignment horizontal="center" vertical="center"/>
    </xf>
    <xf numFmtId="0" fontId="22" fillId="231" borderId="12" xfId="0" applyFont="1" applyFill="1" applyBorder="1" applyAlignment="1">
      <alignment horizontal="center" vertical="center"/>
    </xf>
    <xf numFmtId="0" fontId="23" fillId="231" borderId="11" xfId="0" applyFont="1" applyFill="1" applyBorder="1" applyAlignment="1">
      <alignment horizontal="center" vertical="center"/>
    </xf>
    <xf numFmtId="0" fontId="22" fillId="223" borderId="12" xfId="0" applyFont="1" applyFill="1" applyBorder="1" applyAlignment="1">
      <alignment horizontal="center" vertical="center"/>
    </xf>
    <xf numFmtId="0" fontId="23" fillId="223" borderId="11" xfId="0" applyFont="1" applyFill="1" applyBorder="1" applyAlignment="1">
      <alignment horizontal="center" vertical="center"/>
    </xf>
    <xf numFmtId="0" fontId="22" fillId="200" borderId="12" xfId="0" applyFont="1" applyFill="1" applyBorder="1" applyAlignment="1">
      <alignment horizontal="center" vertical="center"/>
    </xf>
    <xf numFmtId="0" fontId="23" fillId="200" borderId="11" xfId="0" applyFont="1" applyFill="1" applyBorder="1" applyAlignment="1">
      <alignment horizontal="center" vertical="center"/>
    </xf>
    <xf numFmtId="0" fontId="22" fillId="237" borderId="12" xfId="0" applyFont="1" applyFill="1" applyBorder="1" applyAlignment="1">
      <alignment horizontal="center" vertical="center"/>
    </xf>
    <xf numFmtId="0" fontId="23" fillId="237" borderId="11" xfId="0" applyFont="1" applyFill="1" applyBorder="1" applyAlignment="1">
      <alignment horizontal="center" vertical="center"/>
    </xf>
    <xf numFmtId="0" fontId="22" fillId="166" borderId="12" xfId="0" applyFont="1" applyFill="1" applyBorder="1" applyAlignment="1">
      <alignment horizontal="center" vertical="center"/>
    </xf>
    <xf numFmtId="0" fontId="23" fillId="166" borderId="11" xfId="0" applyFont="1" applyFill="1" applyBorder="1" applyAlignment="1">
      <alignment horizontal="center" vertical="center"/>
    </xf>
    <xf numFmtId="0" fontId="22" fillId="142" borderId="12" xfId="0" applyFont="1" applyFill="1" applyBorder="1" applyAlignment="1">
      <alignment horizontal="center" vertical="center"/>
    </xf>
    <xf numFmtId="0" fontId="23" fillId="142" borderId="11" xfId="0" applyFont="1" applyFill="1" applyBorder="1" applyAlignment="1">
      <alignment horizontal="center" vertical="center"/>
    </xf>
    <xf numFmtId="0" fontId="22" fillId="209" borderId="12" xfId="0" applyFont="1" applyFill="1" applyBorder="1" applyAlignment="1">
      <alignment horizontal="center" vertical="center"/>
    </xf>
    <xf numFmtId="0" fontId="23" fillId="209" borderId="11" xfId="0" applyFont="1" applyFill="1" applyBorder="1" applyAlignment="1">
      <alignment horizontal="center" vertical="center"/>
    </xf>
    <xf numFmtId="0" fontId="22" fillId="168" borderId="12" xfId="0" applyFont="1" applyFill="1" applyBorder="1" applyAlignment="1">
      <alignment horizontal="center" vertical="center"/>
    </xf>
    <xf numFmtId="0" fontId="23" fillId="168" borderId="11" xfId="0" applyFont="1" applyFill="1" applyBorder="1" applyAlignment="1">
      <alignment horizontal="center" vertical="center"/>
    </xf>
    <xf numFmtId="0" fontId="22" fillId="139" borderId="12" xfId="0" applyFont="1" applyFill="1" applyBorder="1" applyAlignment="1">
      <alignment horizontal="center" vertical="center"/>
    </xf>
    <xf numFmtId="0" fontId="23" fillId="139" borderId="11" xfId="0" applyFont="1" applyFill="1" applyBorder="1" applyAlignment="1">
      <alignment horizontal="center" vertical="center"/>
    </xf>
    <xf numFmtId="0" fontId="22" fillId="57" borderId="12" xfId="0" applyFont="1" applyFill="1" applyBorder="1" applyAlignment="1">
      <alignment horizontal="center" vertical="center"/>
    </xf>
    <xf numFmtId="0" fontId="23" fillId="57" borderId="11" xfId="0" applyFont="1" applyFill="1" applyBorder="1" applyAlignment="1">
      <alignment horizontal="center" vertical="center"/>
    </xf>
    <xf numFmtId="0" fontId="24" fillId="97" borderId="12" xfId="0" applyFont="1" applyFill="1" applyBorder="1" applyAlignment="1">
      <alignment horizontal="center" vertical="center"/>
    </xf>
    <xf numFmtId="0" fontId="25" fillId="97" borderId="11" xfId="0" applyFont="1" applyFill="1" applyBorder="1" applyAlignment="1">
      <alignment horizontal="center" vertical="center"/>
    </xf>
    <xf numFmtId="0" fontId="22" fillId="212" borderId="12" xfId="0" applyFont="1" applyFill="1" applyBorder="1" applyAlignment="1">
      <alignment horizontal="center" vertical="center"/>
    </xf>
    <xf numFmtId="0" fontId="23" fillId="212" borderId="11" xfId="0" applyFont="1" applyFill="1" applyBorder="1" applyAlignment="1">
      <alignment horizontal="center" vertical="center"/>
    </xf>
    <xf numFmtId="0" fontId="14" fillId="42" borderId="0" xfId="0" applyFont="1" applyFill="1"/>
    <xf numFmtId="0" fontId="0" fillId="242" borderId="0" xfId="0" applyFill="1"/>
    <xf numFmtId="0" fontId="18" fillId="243" borderId="0" xfId="0" applyFont="1" applyFill="1"/>
    <xf numFmtId="0" fontId="14" fillId="0" borderId="0" xfId="0" applyFont="1"/>
    <xf numFmtId="0" fontId="20" fillId="0" borderId="13" xfId="42" applyBorder="1" applyAlignment="1">
      <alignment horizontal="left" vertical="center"/>
    </xf>
    <xf numFmtId="0" fontId="20" fillId="0" borderId="10" xfId="42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Oregon&amp;year=2018" TargetMode="External"/><Relationship Id="rId299" Type="http://schemas.openxmlformats.org/officeDocument/2006/relationships/hyperlink" Target="https://barttorvik.com/team.php?team=South+Alabama&amp;year=2018" TargetMode="External"/><Relationship Id="rId21" Type="http://schemas.openxmlformats.org/officeDocument/2006/relationships/hyperlink" Target="https://barttorvik.com/team.php?team=Texas+Tech&amp;year=2018" TargetMode="External"/><Relationship Id="rId63" Type="http://schemas.openxmlformats.org/officeDocument/2006/relationships/hyperlink" Target="https://barttorvik.com/team.php?team=San+Diego+St.&amp;year=2018" TargetMode="External"/><Relationship Id="rId159" Type="http://schemas.openxmlformats.org/officeDocument/2006/relationships/hyperlink" Target="https://barttorvik.com/team.php?team=Jacksonville+St.&amp;year=2018" TargetMode="External"/><Relationship Id="rId324" Type="http://schemas.openxmlformats.org/officeDocument/2006/relationships/hyperlink" Target="https://barttorvik.com/team.php?team=Cal+St.+Bakersfield&amp;year=2018" TargetMode="External"/><Relationship Id="rId366" Type="http://schemas.openxmlformats.org/officeDocument/2006/relationships/hyperlink" Target="https://barttorvik.com/team.php?team=Sacred+Heart&amp;year=2018" TargetMode="External"/><Relationship Id="rId170" Type="http://schemas.openxmlformats.org/officeDocument/2006/relationships/hyperlink" Target="https://barttorvik.com/team.php?team=East+Tennessee+St.&amp;year=2018" TargetMode="External"/><Relationship Id="rId226" Type="http://schemas.openxmlformats.org/officeDocument/2006/relationships/hyperlink" Target="https://barttorvik.com/team.php?team=Coastal+Carolina&amp;year=2018" TargetMode="External"/><Relationship Id="rId433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268" Type="http://schemas.openxmlformats.org/officeDocument/2006/relationships/hyperlink" Target="https://barttorvik.com/team.php?team=Stony+Brook&amp;year=2018" TargetMode="External"/><Relationship Id="rId32" Type="http://schemas.openxmlformats.org/officeDocument/2006/relationships/hyperlink" Target="https://barttorvik.com/team.php?team=Arkansas&amp;year=2018" TargetMode="External"/><Relationship Id="rId74" Type="http://schemas.openxmlformats.org/officeDocument/2006/relationships/hyperlink" Target="https://barttorvik.com/team.php?team=Saint+Mary%27s&amp;year=2018" TargetMode="External"/><Relationship Id="rId128" Type="http://schemas.openxmlformats.org/officeDocument/2006/relationships/hyperlink" Target="https://barttorvik.com/team.php?team=BYU&amp;year=2018" TargetMode="External"/><Relationship Id="rId335" Type="http://schemas.openxmlformats.org/officeDocument/2006/relationships/hyperlink" Target="https://barttorvik.com/team.php?team=UT+Rio+Grande+Valley&amp;year=2018" TargetMode="External"/><Relationship Id="rId377" Type="http://schemas.openxmlformats.org/officeDocument/2006/relationships/hyperlink" Target="https://barttorvik.com/team.php?team=Cleveland+St.&amp;year=2018" TargetMode="External"/><Relationship Id="rId5" Type="http://schemas.openxmlformats.org/officeDocument/2006/relationships/hyperlink" Target="https://barttorvik.com/team.php?team=Villanova&amp;year=2018" TargetMode="External"/><Relationship Id="rId181" Type="http://schemas.openxmlformats.org/officeDocument/2006/relationships/hyperlink" Target="https://barttorvik.com/team.php?team=Towson&amp;year=2018" TargetMode="External"/><Relationship Id="rId237" Type="http://schemas.openxmlformats.org/officeDocument/2006/relationships/hyperlink" Target="https://barttorvik.com/team.php?team=Winthrop&amp;year=2018" TargetMode="External"/><Relationship Id="rId402" Type="http://schemas.openxmlformats.org/officeDocument/2006/relationships/hyperlink" Target="https://barttorvik.com/team.php?team=East+Carolina&amp;year=2018" TargetMode="External"/><Relationship Id="rId279" Type="http://schemas.openxmlformats.org/officeDocument/2006/relationships/hyperlink" Target="https://barttorvik.com/team.php?team=Fordham&amp;year=2018" TargetMode="External"/><Relationship Id="rId43" Type="http://schemas.openxmlformats.org/officeDocument/2006/relationships/hyperlink" Target="https://barttorvik.com/team.php?team=Missouri&amp;year=2018" TargetMode="External"/><Relationship Id="rId139" Type="http://schemas.openxmlformats.org/officeDocument/2006/relationships/hyperlink" Target="https://barttorvik.com/team.php?team=Mississippi&amp;year=2018" TargetMode="External"/><Relationship Id="rId290" Type="http://schemas.openxmlformats.org/officeDocument/2006/relationships/hyperlink" Target="https://barttorvik.com/team.php?team=Delaware&amp;year=2018" TargetMode="External"/><Relationship Id="rId304" Type="http://schemas.openxmlformats.org/officeDocument/2006/relationships/hyperlink" Target="https://barttorvik.com/team.php?team=Wagner&amp;year=2018" TargetMode="External"/><Relationship Id="rId346" Type="http://schemas.openxmlformats.org/officeDocument/2006/relationships/hyperlink" Target="https://barttorvik.com/team.php?team=UTEP&amp;year=2018" TargetMode="External"/><Relationship Id="rId388" Type="http://schemas.openxmlformats.org/officeDocument/2006/relationships/hyperlink" Target="https://barttorvik.com/team.php?team=Mount+St.+Mary%27s&amp;year=2018" TargetMode="External"/><Relationship Id="rId85" Type="http://schemas.openxmlformats.org/officeDocument/2006/relationships/hyperlink" Target="https://barttorvik.com/team.php?team=Michigan&amp;year=2018" TargetMode="External"/><Relationship Id="rId150" Type="http://schemas.openxmlformats.org/officeDocument/2006/relationships/hyperlink" Target="https://barttorvik.com/team.php?team=UT+Arlington&amp;year=2018" TargetMode="External"/><Relationship Id="rId192" Type="http://schemas.openxmlformats.org/officeDocument/2006/relationships/hyperlink" Target="https://barttorvik.com/team.php?team=Montana&amp;year=2018" TargetMode="External"/><Relationship Id="rId206" Type="http://schemas.openxmlformats.org/officeDocument/2006/relationships/hyperlink" Target="https://barttorvik.com/team.php?team=Central+Michigan&amp;year=2018" TargetMode="External"/><Relationship Id="rId413" Type="http://schemas.openxmlformats.org/officeDocument/2006/relationships/hyperlink" Target="https://barttorvik.com/team.php?team=Youngstown+St.&amp;year=2018" TargetMode="External"/><Relationship Id="rId248" Type="http://schemas.openxmlformats.org/officeDocument/2006/relationships/hyperlink" Target="https://barttorvik.com/team.php?team=College+of+Charleston&amp;year=2018" TargetMode="External"/><Relationship Id="rId269" Type="http://schemas.openxmlformats.org/officeDocument/2006/relationships/hyperlink" Target="https://barttorvik.com/team.php?team=Appalachian+St.&amp;year=2018" TargetMode="External"/><Relationship Id="rId12" Type="http://schemas.openxmlformats.org/officeDocument/2006/relationships/hyperlink" Target="https://barttorvik.com/team.php?team=Michigan+St.&amp;year=2018" TargetMode="External"/><Relationship Id="rId33" Type="http://schemas.openxmlformats.org/officeDocument/2006/relationships/hyperlink" Target="https://barttorvik.com/team.php?team=Arkansas&amp;year=2018" TargetMode="External"/><Relationship Id="rId108" Type="http://schemas.openxmlformats.org/officeDocument/2006/relationships/hyperlink" Target="https://barttorvik.com/team.php?team=UCLA&amp;year=2018" TargetMode="External"/><Relationship Id="rId129" Type="http://schemas.openxmlformats.org/officeDocument/2006/relationships/hyperlink" Target="https://barttorvik.com/team.php?team=Georgetown&amp;year=2018" TargetMode="External"/><Relationship Id="rId280" Type="http://schemas.openxmlformats.org/officeDocument/2006/relationships/hyperlink" Target="https://barttorvik.com/team.php?team=Texas+St.&amp;year=2018" TargetMode="External"/><Relationship Id="rId315" Type="http://schemas.openxmlformats.org/officeDocument/2006/relationships/hyperlink" Target="https://barttorvik.com/team.php?team=Oral+Roberts&amp;year=2018" TargetMode="External"/><Relationship Id="rId336" Type="http://schemas.openxmlformats.org/officeDocument/2006/relationships/hyperlink" Target="https://barttorvik.com/team.php?team=Arkansas+St.&amp;year=2018" TargetMode="External"/><Relationship Id="rId357" Type="http://schemas.openxmlformats.org/officeDocument/2006/relationships/hyperlink" Target="https://barttorvik.com/team.php?team=Sam+Houston+St.&amp;year=2018" TargetMode="External"/><Relationship Id="rId54" Type="http://schemas.openxmlformats.org/officeDocument/2006/relationships/hyperlink" Target="https://barttorvik.com/team.php?team=Creighton&amp;year=2018" TargetMode="External"/><Relationship Id="rId75" Type="http://schemas.openxmlformats.org/officeDocument/2006/relationships/hyperlink" Target="https://barttorvik.com/team.php?team=Notre+Dame&amp;year=2018" TargetMode="External"/><Relationship Id="rId96" Type="http://schemas.openxmlformats.org/officeDocument/2006/relationships/hyperlink" Target="https://barttorvik.com/team.php?team=New+Mexico+St.&amp;year=2018" TargetMode="External"/><Relationship Id="rId140" Type="http://schemas.openxmlformats.org/officeDocument/2006/relationships/hyperlink" Target="https://barttorvik.com/team.php?team=Nebraska&amp;year=2018" TargetMode="External"/><Relationship Id="rId161" Type="http://schemas.openxmlformats.org/officeDocument/2006/relationships/hyperlink" Target="https://barttorvik.com/team.php?team=Buffalo&amp;year=2018" TargetMode="External"/><Relationship Id="rId182" Type="http://schemas.openxmlformats.org/officeDocument/2006/relationships/hyperlink" Target="https://barttorvik.com/team.php?team=Massachusetts&amp;year=2018" TargetMode="External"/><Relationship Id="rId217" Type="http://schemas.openxmlformats.org/officeDocument/2006/relationships/hyperlink" Target="https://barttorvik.com/team.php?team=Seattle&amp;year=2018" TargetMode="External"/><Relationship Id="rId378" Type="http://schemas.openxmlformats.org/officeDocument/2006/relationships/hyperlink" Target="https://barttorvik.com/team.php?team=Cal+Poly&amp;year=2018" TargetMode="External"/><Relationship Id="rId399" Type="http://schemas.openxmlformats.org/officeDocument/2006/relationships/hyperlink" Target="https://barttorvik.com/team.php?team=Savannah+St.&amp;year=2018" TargetMode="External"/><Relationship Id="rId403" Type="http://schemas.openxmlformats.org/officeDocument/2006/relationships/hyperlink" Target="https://barttorvik.com/team.php?team=Little+Rock&amp;year=2018" TargetMode="External"/><Relationship Id="rId6" Type="http://schemas.openxmlformats.org/officeDocument/2006/relationships/hyperlink" Target="https://barttorvik.com/team.php?team=Villanova&amp;year=2018" TargetMode="External"/><Relationship Id="rId238" Type="http://schemas.openxmlformats.org/officeDocument/2006/relationships/hyperlink" Target="https://barttorvik.com/team.php?team=Canisius&amp;year=2018" TargetMode="External"/><Relationship Id="rId259" Type="http://schemas.openxmlformats.org/officeDocument/2006/relationships/hyperlink" Target="https://barttorvik.com/team.php?team=New+Mexico&amp;year=2018" TargetMode="External"/><Relationship Id="rId424" Type="http://schemas.openxmlformats.org/officeDocument/2006/relationships/hyperlink" Target="https://barttorvik.com/team.php?team=Alabama+St.&amp;year=2018" TargetMode="External"/><Relationship Id="rId23" Type="http://schemas.openxmlformats.org/officeDocument/2006/relationships/hyperlink" Target="https://barttorvik.com/team.php?team=Xavier&amp;year=2018" TargetMode="External"/><Relationship Id="rId119" Type="http://schemas.openxmlformats.org/officeDocument/2006/relationships/hyperlink" Target="https://barttorvik.com/team.php?team=Northern+Kentucky&amp;year=2018" TargetMode="External"/><Relationship Id="rId270" Type="http://schemas.openxmlformats.org/officeDocument/2006/relationships/hyperlink" Target="https://barttorvik.com/team.php?team=Akron&amp;year=2018" TargetMode="External"/><Relationship Id="rId291" Type="http://schemas.openxmlformats.org/officeDocument/2006/relationships/hyperlink" Target="https://barttorvik.com/team.php?team=Nicholls+St.&amp;year=2018" TargetMode="External"/><Relationship Id="rId305" Type="http://schemas.openxmlformats.org/officeDocument/2006/relationships/hyperlink" Target="https://barttorvik.com/team.php?team=Columbia&amp;year=2018" TargetMode="External"/><Relationship Id="rId326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347" Type="http://schemas.openxmlformats.org/officeDocument/2006/relationships/hyperlink" Target="https://barttorvik.com/team.php?team=Southeast+Missouri+St.&amp;year=2018" TargetMode="External"/><Relationship Id="rId44" Type="http://schemas.openxmlformats.org/officeDocument/2006/relationships/hyperlink" Target="https://barttorvik.com/team.php?team=West+Virginia&amp;year=2018" TargetMode="External"/><Relationship Id="rId65" Type="http://schemas.openxmlformats.org/officeDocument/2006/relationships/hyperlink" Target="https://barttorvik.com/team.php?team=SMU&amp;year=2018" TargetMode="External"/><Relationship Id="rId86" Type="http://schemas.openxmlformats.org/officeDocument/2006/relationships/hyperlink" Target="https://barttorvik.com/team.php?team=Utah&amp;year=2018" TargetMode="External"/><Relationship Id="rId130" Type="http://schemas.openxmlformats.org/officeDocument/2006/relationships/hyperlink" Target="https://barttorvik.com/team.php?team=Georgia&amp;year=2018" TargetMode="External"/><Relationship Id="rId151" Type="http://schemas.openxmlformats.org/officeDocument/2006/relationships/hyperlink" Target="https://barttorvik.com/team.php?team=Georgia+St.&amp;year=2018" TargetMode="External"/><Relationship Id="rId368" Type="http://schemas.openxmlformats.org/officeDocument/2006/relationships/hyperlink" Target="https://barttorvik.com/team.php?team=North+Carolina+Central&amp;year=2018" TargetMode="External"/><Relationship Id="rId389" Type="http://schemas.openxmlformats.org/officeDocument/2006/relationships/hyperlink" Target="https://barttorvik.com/team.php?team=Loyola+MD&amp;year=2018" TargetMode="External"/><Relationship Id="rId172" Type="http://schemas.openxmlformats.org/officeDocument/2006/relationships/hyperlink" Target="https://barttorvik.com/team.php?team=UNC+Greensboro&amp;year=2018" TargetMode="External"/><Relationship Id="rId193" Type="http://schemas.openxmlformats.org/officeDocument/2006/relationships/hyperlink" Target="https://barttorvik.com/team.php?team=Montana&amp;year=2018" TargetMode="External"/><Relationship Id="rId207" Type="http://schemas.openxmlformats.org/officeDocument/2006/relationships/hyperlink" Target="https://barttorvik.com/team.php?team=Bucknell&amp;year=2018" TargetMode="External"/><Relationship Id="rId228" Type="http://schemas.openxmlformats.org/officeDocument/2006/relationships/hyperlink" Target="https://barttorvik.com/team.php?team=North+Dakota+St.&amp;year=2018" TargetMode="External"/><Relationship Id="rId249" Type="http://schemas.openxmlformats.org/officeDocument/2006/relationships/hyperlink" Target="https://barttorvik.com/team.php?team=Yale&amp;year=2018" TargetMode="External"/><Relationship Id="rId414" Type="http://schemas.openxmlformats.org/officeDocument/2006/relationships/hyperlink" Target="https://barttorvik.com/team.php?team=Northwestern+St.&amp;year=2018" TargetMode="External"/><Relationship Id="rId13" Type="http://schemas.openxmlformats.org/officeDocument/2006/relationships/hyperlink" Target="https://barttorvik.com/team.php?team=Cincinnati&amp;year=2018" TargetMode="External"/><Relationship Id="rId109" Type="http://schemas.openxmlformats.org/officeDocument/2006/relationships/hyperlink" Target="https://barttorvik.com/team.php?team=Northern+Iowa&amp;year=2018" TargetMode="External"/><Relationship Id="rId260" Type="http://schemas.openxmlformats.org/officeDocument/2006/relationships/hyperlink" Target="https://barttorvik.com/team.php?team=Milwaukee&amp;year=2018" TargetMode="External"/><Relationship Id="rId281" Type="http://schemas.openxmlformats.org/officeDocument/2006/relationships/hyperlink" Target="https://barttorvik.com/team.php?team=Southern+Utah&amp;year=2018" TargetMode="External"/><Relationship Id="rId316" Type="http://schemas.openxmlformats.org/officeDocument/2006/relationships/hyperlink" Target="https://barttorvik.com/team.php?team=Drexel&amp;year=2018" TargetMode="External"/><Relationship Id="rId337" Type="http://schemas.openxmlformats.org/officeDocument/2006/relationships/hyperlink" Target="https://barttorvik.com/team.php?team=UC+Riverside&amp;year=2018" TargetMode="External"/><Relationship Id="rId34" Type="http://schemas.openxmlformats.org/officeDocument/2006/relationships/hyperlink" Target="https://barttorvik.com/team.php?team=Seton+Hall&amp;year=2018" TargetMode="External"/><Relationship Id="rId55" Type="http://schemas.openxmlformats.org/officeDocument/2006/relationships/hyperlink" Target="https://barttorvik.com/team.php?team=Penn+St.&amp;year=2018" TargetMode="External"/><Relationship Id="rId76" Type="http://schemas.openxmlformats.org/officeDocument/2006/relationships/hyperlink" Target="https://barttorvik.com/team.php?team=Wichita+St.&amp;year=2018" TargetMode="External"/><Relationship Id="rId97" Type="http://schemas.openxmlformats.org/officeDocument/2006/relationships/hyperlink" Target="https://barttorvik.com/team.php?team=New+Mexico+St.&amp;year=2018" TargetMode="External"/><Relationship Id="rId120" Type="http://schemas.openxmlformats.org/officeDocument/2006/relationships/hyperlink" Target="https://barttorvik.com/team.php?team=Old+Dominion&amp;year=2018" TargetMode="External"/><Relationship Id="rId141" Type="http://schemas.openxmlformats.org/officeDocument/2006/relationships/hyperlink" Target="https://barttorvik.com/team.php?team=DePaul&amp;year=2018" TargetMode="External"/><Relationship Id="rId358" Type="http://schemas.openxmlformats.org/officeDocument/2006/relationships/hyperlink" Target="https://barttorvik.com/team.php?team=New+Orleans&amp;year=2018" TargetMode="External"/><Relationship Id="rId379" Type="http://schemas.openxmlformats.org/officeDocument/2006/relationships/hyperlink" Target="https://barttorvik.com/team.php?team=Charlotte&amp;year=2018" TargetMode="External"/><Relationship Id="rId7" Type="http://schemas.openxmlformats.org/officeDocument/2006/relationships/hyperlink" Target="https://barttorvik.com/team.php?team=Purdue&amp;year=2018" TargetMode="External"/><Relationship Id="rId162" Type="http://schemas.openxmlformats.org/officeDocument/2006/relationships/hyperlink" Target="https://barttorvik.com/team.php?team=Buffalo&amp;year=2018" TargetMode="External"/><Relationship Id="rId183" Type="http://schemas.openxmlformats.org/officeDocument/2006/relationships/hyperlink" Target="https://barttorvik.com/team.php?team=Oakland&amp;year=2018" TargetMode="External"/><Relationship Id="rId218" Type="http://schemas.openxmlformats.org/officeDocument/2006/relationships/hyperlink" Target="https://barttorvik.com/team.php?team=Florida+Gulf+Coast&amp;year=2018" TargetMode="External"/><Relationship Id="rId239" Type="http://schemas.openxmlformats.org/officeDocument/2006/relationships/hyperlink" Target="https://barttorvik.com/team.php?team=Pittsburgh&amp;year=2018" TargetMode="External"/><Relationship Id="rId390" Type="http://schemas.openxmlformats.org/officeDocument/2006/relationships/hyperlink" Target="https://barttorvik.com/team.php?team=Rice&amp;year=2018" TargetMode="External"/><Relationship Id="rId404" Type="http://schemas.openxmlformats.org/officeDocument/2006/relationships/hyperlink" Target="https://barttorvik.com/team.php?team=Howard&amp;year=2018" TargetMode="External"/><Relationship Id="rId425" Type="http://schemas.openxmlformats.org/officeDocument/2006/relationships/hyperlink" Target="https://barttorvik.com/team.php?team=Mississippi+Valley+St.&amp;year=2018" TargetMode="External"/><Relationship Id="rId250" Type="http://schemas.openxmlformats.org/officeDocument/2006/relationships/hyperlink" Target="https://barttorvik.com/team.php?team=Robert+Morris&amp;year=2018" TargetMode="External"/><Relationship Id="rId271" Type="http://schemas.openxmlformats.org/officeDocument/2006/relationships/hyperlink" Target="https://barttorvik.com/team.php?team=Western+Illinois&amp;year=2018" TargetMode="External"/><Relationship Id="rId292" Type="http://schemas.openxmlformats.org/officeDocument/2006/relationships/hyperlink" Target="https://barttorvik.com/team.php?team=UMBC&amp;year=2018" TargetMode="External"/><Relationship Id="rId306" Type="http://schemas.openxmlformats.org/officeDocument/2006/relationships/hyperlink" Target="https://barttorvik.com/team.php?team=Colorado+St.&amp;year=2018" TargetMode="External"/><Relationship Id="rId24" Type="http://schemas.openxmlformats.org/officeDocument/2006/relationships/hyperlink" Target="https://barttorvik.com/team.php?team=Xavier&amp;year=2018" TargetMode="External"/><Relationship Id="rId45" Type="http://schemas.openxmlformats.org/officeDocument/2006/relationships/hyperlink" Target="https://barttorvik.com/team.php?team=West+Virginia&amp;year=2018" TargetMode="External"/><Relationship Id="rId66" Type="http://schemas.openxmlformats.org/officeDocument/2006/relationships/hyperlink" Target="https://barttorvik.com/team.php?team=Butler&amp;year=2018" TargetMode="External"/><Relationship Id="rId87" Type="http://schemas.openxmlformats.org/officeDocument/2006/relationships/hyperlink" Target="https://barttorvik.com/team.php?team=Houston&amp;year=2018" TargetMode="External"/><Relationship Id="rId110" Type="http://schemas.openxmlformats.org/officeDocument/2006/relationships/hyperlink" Target="https://barttorvik.com/team.php?team=Missouri+St.&amp;year=2018" TargetMode="External"/><Relationship Id="rId131" Type="http://schemas.openxmlformats.org/officeDocument/2006/relationships/hyperlink" Target="https://barttorvik.com/team.php?team=VCU&amp;year=2018" TargetMode="External"/><Relationship Id="rId327" Type="http://schemas.openxmlformats.org/officeDocument/2006/relationships/hyperlink" Target="https://barttorvik.com/team.php?team=Louisiana+Monroe&amp;year=2018" TargetMode="External"/><Relationship Id="rId348" Type="http://schemas.openxmlformats.org/officeDocument/2006/relationships/hyperlink" Target="https://barttorvik.com/team.php?team=Chattanooga&amp;year=2018" TargetMode="External"/><Relationship Id="rId369" Type="http://schemas.openxmlformats.org/officeDocument/2006/relationships/hyperlink" Target="https://barttorvik.com/team.php?team=Eastern+Kentucky&amp;year=2018" TargetMode="External"/><Relationship Id="rId152" Type="http://schemas.openxmlformats.org/officeDocument/2006/relationships/hyperlink" Target="https://barttorvik.com/team.php?team=Georgia+St.&amp;year=2018" TargetMode="External"/><Relationship Id="rId173" Type="http://schemas.openxmlformats.org/officeDocument/2006/relationships/hyperlink" Target="https://barttorvik.com/team.php?team=UNC+Greensboro&amp;year=2018" TargetMode="External"/><Relationship Id="rId194" Type="http://schemas.openxmlformats.org/officeDocument/2006/relationships/hyperlink" Target="https://barttorvik.com/team.php?team=Southern+Illinois&amp;year=2018" TargetMode="External"/><Relationship Id="rId208" Type="http://schemas.openxmlformats.org/officeDocument/2006/relationships/hyperlink" Target="https://barttorvik.com/team.php?team=Bucknell&amp;year=2018" TargetMode="External"/><Relationship Id="rId229" Type="http://schemas.openxmlformats.org/officeDocument/2006/relationships/hyperlink" Target="https://barttorvik.com/team.php?team=Troy&amp;year=2018" TargetMode="External"/><Relationship Id="rId380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415" Type="http://schemas.openxmlformats.org/officeDocument/2006/relationships/hyperlink" Target="https://barttorvik.com/team.php?team=Norfolk+St.&amp;year=2018" TargetMode="External"/><Relationship Id="rId240" Type="http://schemas.openxmlformats.org/officeDocument/2006/relationships/hyperlink" Target="https://barttorvik.com/team.php?team=Duquesne&amp;year=2018" TargetMode="External"/><Relationship Id="rId261" Type="http://schemas.openxmlformats.org/officeDocument/2006/relationships/hyperlink" Target="https://barttorvik.com/team.php?team=NJIT&amp;year=2018" TargetMode="External"/><Relationship Id="rId14" Type="http://schemas.openxmlformats.org/officeDocument/2006/relationships/hyperlink" Target="https://barttorvik.com/team.php?team=Cincinnati&amp;year=2018" TargetMode="External"/><Relationship Id="rId35" Type="http://schemas.openxmlformats.org/officeDocument/2006/relationships/hyperlink" Target="https://barttorvik.com/team.php?team=Seton+Hall&amp;year=2018" TargetMode="External"/><Relationship Id="rId56" Type="http://schemas.openxmlformats.org/officeDocument/2006/relationships/hyperlink" Target="https://barttorvik.com/team.php?team=Florida&amp;year=2018" TargetMode="External"/><Relationship Id="rId77" Type="http://schemas.openxmlformats.org/officeDocument/2006/relationships/hyperlink" Target="https://barttorvik.com/team.php?team=Wichita+St.&amp;year=2018" TargetMode="External"/><Relationship Id="rId100" Type="http://schemas.openxmlformats.org/officeDocument/2006/relationships/hyperlink" Target="https://barttorvik.com/team.php?team=St.+Bonaventure&amp;year=2018" TargetMode="External"/><Relationship Id="rId282" Type="http://schemas.openxmlformats.org/officeDocument/2006/relationships/hyperlink" Target="https://barttorvik.com/team.php?team=Kent+St.&amp;year=2018" TargetMode="External"/><Relationship Id="rId317" Type="http://schemas.openxmlformats.org/officeDocument/2006/relationships/hyperlink" Target="https://barttorvik.com/team.php?team=FIU&amp;year=2018" TargetMode="External"/><Relationship Id="rId338" Type="http://schemas.openxmlformats.org/officeDocument/2006/relationships/hyperlink" Target="https://barttorvik.com/team.php?team=Miami+OH&amp;year=2018" TargetMode="External"/><Relationship Id="rId359" Type="http://schemas.openxmlformats.org/officeDocument/2006/relationships/hyperlink" Target="https://barttorvik.com/team.php?team=Morehead+St.&amp;year=2018" TargetMode="External"/><Relationship Id="rId8" Type="http://schemas.openxmlformats.org/officeDocument/2006/relationships/hyperlink" Target="https://barttorvik.com/team.php?team=Purdue&amp;year=2018" TargetMode="External"/><Relationship Id="rId98" Type="http://schemas.openxmlformats.org/officeDocument/2006/relationships/hyperlink" Target="https://barttorvik.com/team.php?team=Temple&amp;year=2018" TargetMode="External"/><Relationship Id="rId121" Type="http://schemas.openxmlformats.org/officeDocument/2006/relationships/hyperlink" Target="https://barttorvik.com/team.php?team=South+Carolina&amp;year=2018" TargetMode="External"/><Relationship Id="rId142" Type="http://schemas.openxmlformats.org/officeDocument/2006/relationships/hyperlink" Target="https://barttorvik.com/team.php?team=Vanderbilt&amp;year=2018" TargetMode="External"/><Relationship Id="rId163" Type="http://schemas.openxmlformats.org/officeDocument/2006/relationships/hyperlink" Target="https://barttorvik.com/team.php?team=Northern+Colorado&amp;year=2018" TargetMode="External"/><Relationship Id="rId184" Type="http://schemas.openxmlformats.org/officeDocument/2006/relationships/hyperlink" Target="https://barttorvik.com/team.php?team=La+Salle&amp;year=2018" TargetMode="External"/><Relationship Id="rId219" Type="http://schemas.openxmlformats.org/officeDocument/2006/relationships/hyperlink" Target="https://barttorvik.com/team.php?team=Utah+St.&amp;year=2018" TargetMode="External"/><Relationship Id="rId370" Type="http://schemas.openxmlformats.org/officeDocument/2006/relationships/hyperlink" Target="https://barttorvik.com/team.php?team=San+Jose+St.&amp;year=2018" TargetMode="External"/><Relationship Id="rId391" Type="http://schemas.openxmlformats.org/officeDocument/2006/relationships/hyperlink" Target="https://barttorvik.com/team.php?team=Bethune+Cookman&amp;year=2018" TargetMode="External"/><Relationship Id="rId405" Type="http://schemas.openxmlformats.org/officeDocument/2006/relationships/hyperlink" Target="https://barttorvik.com/team.php?team=Cal+St.+Northridge&amp;year=2018" TargetMode="External"/><Relationship Id="rId426" Type="http://schemas.openxmlformats.org/officeDocument/2006/relationships/hyperlink" Target="https://barttorvik.com/team.php?team=Alcorn+St.&amp;year=2018" TargetMode="External"/><Relationship Id="rId230" Type="http://schemas.openxmlformats.org/officeDocument/2006/relationships/hyperlink" Target="https://barttorvik.com/team.php?team=Saint+Louis&amp;year=2018" TargetMode="External"/><Relationship Id="rId251" Type="http://schemas.openxmlformats.org/officeDocument/2006/relationships/hyperlink" Target="https://barttorvik.com/team.php?team=George+Washington&amp;year=2018" TargetMode="External"/><Relationship Id="rId25" Type="http://schemas.openxmlformats.org/officeDocument/2006/relationships/hyperlink" Target="https://barttorvik.com/team.php?team=Texas+A%26M&amp;year=2018" TargetMode="External"/><Relationship Id="rId46" Type="http://schemas.openxmlformats.org/officeDocument/2006/relationships/hyperlink" Target="https://barttorvik.com/team.php?team=Auburn&amp;year=2018" TargetMode="External"/><Relationship Id="rId67" Type="http://schemas.openxmlformats.org/officeDocument/2006/relationships/hyperlink" Target="https://barttorvik.com/team.php?team=Butler&amp;year=2018" TargetMode="External"/><Relationship Id="rId272" Type="http://schemas.openxmlformats.org/officeDocument/2006/relationships/hyperlink" Target="https://barttorvik.com/team.php?team=Austin+Peay&amp;year=2018" TargetMode="External"/><Relationship Id="rId293" Type="http://schemas.openxmlformats.org/officeDocument/2006/relationships/hyperlink" Target="https://barttorvik.com/team.php?team=UMBC&amp;year=2018" TargetMode="External"/><Relationship Id="rId307" Type="http://schemas.openxmlformats.org/officeDocument/2006/relationships/hyperlink" Target="https://barttorvik.com/team.php?team=Cornell&amp;year=2018" TargetMode="External"/><Relationship Id="rId328" Type="http://schemas.openxmlformats.org/officeDocument/2006/relationships/hyperlink" Target="https://barttorvik.com/team.php?team=Idaho+St.&amp;year=2018" TargetMode="External"/><Relationship Id="rId349" Type="http://schemas.openxmlformats.org/officeDocument/2006/relationships/hyperlink" Target="https://barttorvik.com/team.php?team=Boston+University&amp;year=2018" TargetMode="External"/><Relationship Id="rId88" Type="http://schemas.openxmlformats.org/officeDocument/2006/relationships/hyperlink" Target="https://barttorvik.com/team.php?team=Houston&amp;year=2018" TargetMode="External"/><Relationship Id="rId111" Type="http://schemas.openxmlformats.org/officeDocument/2006/relationships/hyperlink" Target="https://barttorvik.com/team.php?team=Wisconsin&amp;year=2018" TargetMode="External"/><Relationship Id="rId132" Type="http://schemas.openxmlformats.org/officeDocument/2006/relationships/hyperlink" Target="https://barttorvik.com/team.php?team=Northwestern&amp;year=2018" TargetMode="External"/><Relationship Id="rId153" Type="http://schemas.openxmlformats.org/officeDocument/2006/relationships/hyperlink" Target="https://barttorvik.com/team.php?team=Loyola+Chicago&amp;year=2018" TargetMode="External"/><Relationship Id="rId174" Type="http://schemas.openxmlformats.org/officeDocument/2006/relationships/hyperlink" Target="https://barttorvik.com/team.php?team=Ohio&amp;year=2018" TargetMode="External"/><Relationship Id="rId195" Type="http://schemas.openxmlformats.org/officeDocument/2006/relationships/hyperlink" Target="https://barttorvik.com/team.php?team=Dayton&amp;year=2018" TargetMode="External"/><Relationship Id="rId209" Type="http://schemas.openxmlformats.org/officeDocument/2006/relationships/hyperlink" Target="https://barttorvik.com/team.php?team=Ball+St.&amp;year=2018" TargetMode="External"/><Relationship Id="rId360" Type="http://schemas.openxmlformats.org/officeDocument/2006/relationships/hyperlink" Target="https://barttorvik.com/team.php?team=Samford&amp;year=2018" TargetMode="External"/><Relationship Id="rId381" Type="http://schemas.openxmlformats.org/officeDocument/2006/relationships/hyperlink" Target="https://barttorvik.com/team.php?team=Presbyterian&amp;year=2018" TargetMode="External"/><Relationship Id="rId416" Type="http://schemas.openxmlformats.org/officeDocument/2006/relationships/hyperlink" Target="https://barttorvik.com/team.php?team=Maine&amp;year=2018" TargetMode="External"/><Relationship Id="rId220" Type="http://schemas.openxmlformats.org/officeDocument/2006/relationships/hyperlink" Target="https://barttorvik.com/team.php?team=Washington+St.&amp;year=2018" TargetMode="External"/><Relationship Id="rId241" Type="http://schemas.openxmlformats.org/officeDocument/2006/relationships/hyperlink" Target="https://barttorvik.com/team.php?team=Valparaiso&amp;year=2018" TargetMode="External"/><Relationship Id="rId15" Type="http://schemas.openxmlformats.org/officeDocument/2006/relationships/hyperlink" Target="https://barttorvik.com/team.php?team=Tennessee&amp;year=2018" TargetMode="External"/><Relationship Id="rId36" Type="http://schemas.openxmlformats.org/officeDocument/2006/relationships/hyperlink" Target="https://barttorvik.com/team.php?team=Kentucky&amp;year=2018" TargetMode="External"/><Relationship Id="rId57" Type="http://schemas.openxmlformats.org/officeDocument/2006/relationships/hyperlink" Target="https://barttorvik.com/team.php?team=Florida&amp;year=2018" TargetMode="External"/><Relationship Id="rId262" Type="http://schemas.openxmlformats.org/officeDocument/2006/relationships/hyperlink" Target="https://barttorvik.com/team.php?team=Wofford&amp;year=2018" TargetMode="External"/><Relationship Id="rId283" Type="http://schemas.openxmlformats.org/officeDocument/2006/relationships/hyperlink" Target="https://barttorvik.com/team.php?team=UC+Irvine&amp;year=2018" TargetMode="External"/><Relationship Id="rId318" Type="http://schemas.openxmlformats.org/officeDocument/2006/relationships/hyperlink" Target="https://barttorvik.com/team.php?team=Illinois+Chicago&amp;year=2018" TargetMode="External"/><Relationship Id="rId339" Type="http://schemas.openxmlformats.org/officeDocument/2006/relationships/hyperlink" Target="https://barttorvik.com/team.php?team=Denver&amp;year=2018" TargetMode="External"/><Relationship Id="rId78" Type="http://schemas.openxmlformats.org/officeDocument/2006/relationships/hyperlink" Target="https://barttorvik.com/team.php?team=Virginia+Tech&amp;year=2018" TargetMode="External"/><Relationship Id="rId99" Type="http://schemas.openxmlformats.org/officeDocument/2006/relationships/hyperlink" Target="https://barttorvik.com/team.php?team=Marquette&amp;year=2018" TargetMode="External"/><Relationship Id="rId101" Type="http://schemas.openxmlformats.org/officeDocument/2006/relationships/hyperlink" Target="https://barttorvik.com/team.php?team=St.+Bonaventure&amp;year=2018" TargetMode="External"/><Relationship Id="rId122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143" Type="http://schemas.openxmlformats.org/officeDocument/2006/relationships/hyperlink" Target="https://barttorvik.com/team.php?team=Rutgers&amp;year=2018" TargetMode="External"/><Relationship Id="rId164" Type="http://schemas.openxmlformats.org/officeDocument/2006/relationships/hyperlink" Target="https://barttorvik.com/team.php?team=Stephen+F.+Austin&amp;year=2018" TargetMode="External"/><Relationship Id="rId185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350" Type="http://schemas.openxmlformats.org/officeDocument/2006/relationships/hyperlink" Target="https://barttorvik.com/team.php?team=Richmond&amp;year=2018" TargetMode="External"/><Relationship Id="rId371" Type="http://schemas.openxmlformats.org/officeDocument/2006/relationships/hyperlink" Target="https://barttorvik.com/team.php?team=Santa+Clara&amp;year=2018" TargetMode="External"/><Relationship Id="rId406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9" Type="http://schemas.openxmlformats.org/officeDocument/2006/relationships/hyperlink" Target="https://barttorvik.com/team.php?team=Duke&amp;year=2018" TargetMode="External"/><Relationship Id="rId210" Type="http://schemas.openxmlformats.org/officeDocument/2006/relationships/hyperlink" Target="https://barttorvik.com/team.php?team=Wyoming&amp;year=2018" TargetMode="External"/><Relationship Id="rId392" Type="http://schemas.openxmlformats.org/officeDocument/2006/relationships/hyperlink" Target="https://barttorvik.com/team.php?team=SIU+Edwardsville&amp;year=2018" TargetMode="External"/><Relationship Id="rId427" Type="http://schemas.openxmlformats.org/officeDocument/2006/relationships/hyperlink" Target="https://barttorvik.com/team.php?team=Longwood&amp;year=2018" TargetMode="External"/><Relationship Id="rId26" Type="http://schemas.openxmlformats.org/officeDocument/2006/relationships/hyperlink" Target="https://barttorvik.com/team.php?team=Texas+A%26M&amp;year=2018" TargetMode="External"/><Relationship Id="rId231" Type="http://schemas.openxmlformats.org/officeDocument/2006/relationships/hyperlink" Target="https://barttorvik.com/team.php?team=St.+Francis+PA&amp;year=2018" TargetMode="External"/><Relationship Id="rId252" Type="http://schemas.openxmlformats.org/officeDocument/2006/relationships/hyperlink" Target="https://barttorvik.com/team.php?team=Radford&amp;year=2018" TargetMode="External"/><Relationship Id="rId273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294" Type="http://schemas.openxmlformats.org/officeDocument/2006/relationships/hyperlink" Target="https://barttorvik.com/team.php?team=Drake&amp;year=2018" TargetMode="External"/><Relationship Id="rId308" Type="http://schemas.openxmlformats.org/officeDocument/2006/relationships/hyperlink" Target="https://barttorvik.com/team.php?team=James+Madison&amp;year=2018" TargetMode="External"/><Relationship Id="rId329" Type="http://schemas.openxmlformats.org/officeDocument/2006/relationships/hyperlink" Target="https://barttorvik.com/team.php?team=Tennessee+St.&amp;year=2018" TargetMode="External"/><Relationship Id="rId47" Type="http://schemas.openxmlformats.org/officeDocument/2006/relationships/hyperlink" Target="https://barttorvik.com/team.php?team=Auburn&amp;year=2018" TargetMode="External"/><Relationship Id="rId68" Type="http://schemas.openxmlformats.org/officeDocument/2006/relationships/hyperlink" Target="https://barttorvik.com/team.php?team=Arizona&amp;year=2018" TargetMode="External"/><Relationship Id="rId89" Type="http://schemas.openxmlformats.org/officeDocument/2006/relationships/hyperlink" Target="https://barttorvik.com/team.php?team=Minnesota&amp;year=2018" TargetMode="External"/><Relationship Id="rId112" Type="http://schemas.openxmlformats.org/officeDocument/2006/relationships/hyperlink" Target="https://barttorvik.com/team.php?team=Illinois&amp;year=2018" TargetMode="External"/><Relationship Id="rId133" Type="http://schemas.openxmlformats.org/officeDocument/2006/relationships/hyperlink" Target="https://barttorvik.com/team.php?team=Murray+St.&amp;year=2018" TargetMode="External"/><Relationship Id="rId154" Type="http://schemas.openxmlformats.org/officeDocument/2006/relationships/hyperlink" Target="https://barttorvik.com/team.php?team=Loyola+Chicago&amp;year=2018" TargetMode="External"/><Relationship Id="rId175" Type="http://schemas.openxmlformats.org/officeDocument/2006/relationships/hyperlink" Target="https://barttorvik.com/team.php?team=Penn&amp;year=2018" TargetMode="External"/><Relationship Id="rId340" Type="http://schemas.openxmlformats.org/officeDocument/2006/relationships/hyperlink" Target="https://barttorvik.com/team.php?team=New+Hampshire&amp;year=2018" TargetMode="External"/><Relationship Id="rId361" Type="http://schemas.openxmlformats.org/officeDocument/2006/relationships/hyperlink" Target="https://barttorvik.com/team.php?team=UNC+Wilmington&amp;year=2018" TargetMode="External"/><Relationship Id="rId196" Type="http://schemas.openxmlformats.org/officeDocument/2006/relationships/hyperlink" Target="https://barttorvik.com/team.php?team=Mercer&amp;year=2018" TargetMode="External"/><Relationship Id="rId200" Type="http://schemas.openxmlformats.org/officeDocument/2006/relationships/hyperlink" Target="https://barttorvik.com/team.php?team=Wright+St.&amp;year=2018" TargetMode="External"/><Relationship Id="rId382" Type="http://schemas.openxmlformats.org/officeDocument/2006/relationships/hyperlink" Target="https://barttorvik.com/team.php?team=Dartmouth&amp;year=2018" TargetMode="External"/><Relationship Id="rId417" Type="http://schemas.openxmlformats.org/officeDocument/2006/relationships/hyperlink" Target="https://barttorvik.com/team.php?team=Bryant&amp;year=2018" TargetMode="External"/><Relationship Id="rId16" Type="http://schemas.openxmlformats.org/officeDocument/2006/relationships/hyperlink" Target="https://barttorvik.com/team.php?team=Tennessee&amp;year=2018" TargetMode="External"/><Relationship Id="rId221" Type="http://schemas.openxmlformats.org/officeDocument/2006/relationships/hyperlink" Target="https://barttorvik.com/team.php?team=UTSA&amp;year=2018" TargetMode="External"/><Relationship Id="rId242" Type="http://schemas.openxmlformats.org/officeDocument/2006/relationships/hyperlink" Target="https://barttorvik.com/team.php?team=Indiana+St.&amp;year=2018" TargetMode="External"/><Relationship Id="rId263" Type="http://schemas.openxmlformats.org/officeDocument/2006/relationships/hyperlink" Target="https://barttorvik.com/team.php?team=William+%26+Mary&amp;year=2018" TargetMode="External"/><Relationship Id="rId284" Type="http://schemas.openxmlformats.org/officeDocument/2006/relationships/hyperlink" Target="https://barttorvik.com/team.php?team=North+Dakota&amp;year=2018" TargetMode="External"/><Relationship Id="rId319" Type="http://schemas.openxmlformats.org/officeDocument/2006/relationships/hyperlink" Target="https://barttorvik.com/team.php?team=Binghamton&amp;year=2018" TargetMode="External"/><Relationship Id="rId37" Type="http://schemas.openxmlformats.org/officeDocument/2006/relationships/hyperlink" Target="https://barttorvik.com/team.php?team=Kentucky&amp;year=2018" TargetMode="External"/><Relationship Id="rId58" Type="http://schemas.openxmlformats.org/officeDocument/2006/relationships/hyperlink" Target="https://barttorvik.com/team.php?team=Clemson&amp;year=2018" TargetMode="External"/><Relationship Id="rId79" Type="http://schemas.openxmlformats.org/officeDocument/2006/relationships/hyperlink" Target="https://barttorvik.com/team.php?team=Virginia+Tech&amp;year=2018" TargetMode="External"/><Relationship Id="rId102" Type="http://schemas.openxmlformats.org/officeDocument/2006/relationships/hyperlink" Target="https://barttorvik.com/team.php?team=Louisville&amp;year=2018" TargetMode="External"/><Relationship Id="rId123" Type="http://schemas.openxmlformats.org/officeDocument/2006/relationships/hyperlink" Target="https://barttorvik.com/team.php?team=North+Carolina+St.&amp;year=2018" TargetMode="External"/><Relationship Id="rId144" Type="http://schemas.openxmlformats.org/officeDocument/2006/relationships/hyperlink" Target="https://barttorvik.com/team.php?team=Providence&amp;year=2018" TargetMode="External"/><Relationship Id="rId330" Type="http://schemas.openxmlformats.org/officeDocument/2006/relationships/hyperlink" Target="https://barttorvik.com/team.php?team=High+Point&amp;year=2018" TargetMode="External"/><Relationship Id="rId90" Type="http://schemas.openxmlformats.org/officeDocument/2006/relationships/hyperlink" Target="https://barttorvik.com/team.php?team=Oklahoma+St.&amp;year=2018" TargetMode="External"/><Relationship Id="rId165" Type="http://schemas.openxmlformats.org/officeDocument/2006/relationships/hyperlink" Target="https://barttorvik.com/team.php?team=Stephen+F.+Austin&amp;year=2018" TargetMode="External"/><Relationship Id="rId186" Type="http://schemas.openxmlformats.org/officeDocument/2006/relationships/hyperlink" Target="https://barttorvik.com/team.php?team=Louisiana+Tech&amp;year=2018" TargetMode="External"/><Relationship Id="rId351" Type="http://schemas.openxmlformats.org/officeDocument/2006/relationships/hyperlink" Target="https://barttorvik.com/team.php?team=Tennessee+Martin&amp;year=2018" TargetMode="External"/><Relationship Id="rId372" Type="http://schemas.openxmlformats.org/officeDocument/2006/relationships/hyperlink" Target="https://barttorvik.com/team.php?team=Stetson&amp;year=2018" TargetMode="External"/><Relationship Id="rId393" Type="http://schemas.openxmlformats.org/officeDocument/2006/relationships/hyperlink" Target="https://barttorvik.com/team.php?team=Charleston+Southern&amp;year=2018" TargetMode="External"/><Relationship Id="rId407" Type="http://schemas.openxmlformats.org/officeDocument/2006/relationships/hyperlink" Target="https://barttorvik.com/team.php?team=Southern&amp;year=2018" TargetMode="External"/><Relationship Id="rId428" Type="http://schemas.openxmlformats.org/officeDocument/2006/relationships/hyperlink" Target="https://barttorvik.com/team.php?team=Chicago+St.&amp;year=2018" TargetMode="External"/><Relationship Id="rId211" Type="http://schemas.openxmlformats.org/officeDocument/2006/relationships/hyperlink" Target="https://barttorvik.com/team.php?team=Rider&amp;year=2018" TargetMode="External"/><Relationship Id="rId232" Type="http://schemas.openxmlformats.org/officeDocument/2006/relationships/hyperlink" Target="https://barttorvik.com/team.php?team=Saint+Joseph%27s&amp;year=2018" TargetMode="External"/><Relationship Id="rId253" Type="http://schemas.openxmlformats.org/officeDocument/2006/relationships/hyperlink" Target="https://barttorvik.com/team.php?team=Radford&amp;year=2018" TargetMode="External"/><Relationship Id="rId274" Type="http://schemas.openxmlformats.org/officeDocument/2006/relationships/hyperlink" Target="https://barttorvik.com/team.php?team=Central+Arkansas&amp;year=2018" TargetMode="External"/><Relationship Id="rId295" Type="http://schemas.openxmlformats.org/officeDocument/2006/relationships/hyperlink" Target="https://barttorvik.com/team.php?team=Southern+Miss&amp;year=2018" TargetMode="External"/><Relationship Id="rId309" Type="http://schemas.openxmlformats.org/officeDocument/2006/relationships/hyperlink" Target="https://barttorvik.com/team.php?team=Harvard&amp;year=2018" TargetMode="External"/><Relationship Id="rId27" Type="http://schemas.openxmlformats.org/officeDocument/2006/relationships/hyperlink" Target="https://barttorvik.com/team.php?team=Florida+St.&amp;year=2018" TargetMode="External"/><Relationship Id="rId48" Type="http://schemas.openxmlformats.org/officeDocument/2006/relationships/hyperlink" Target="https://barttorvik.com/team.php?team=Miami+FL&amp;year=2018" TargetMode="External"/><Relationship Id="rId69" Type="http://schemas.openxmlformats.org/officeDocument/2006/relationships/hyperlink" Target="https://barttorvik.com/team.php?team=Arizona&amp;year=2018" TargetMode="External"/><Relationship Id="rId113" Type="http://schemas.openxmlformats.org/officeDocument/2006/relationships/hyperlink" Target="https://barttorvik.com/team.php?team=South+Dakota&amp;year=2018" TargetMode="External"/><Relationship Id="rId134" Type="http://schemas.openxmlformats.org/officeDocument/2006/relationships/hyperlink" Target="https://barttorvik.com/team.php?team=Murray+St.&amp;year=2018" TargetMode="External"/><Relationship Id="rId320" Type="http://schemas.openxmlformats.org/officeDocument/2006/relationships/hyperlink" Target="https://barttorvik.com/team.php?team=Niagara&amp;year=2018" TargetMode="External"/><Relationship Id="rId80" Type="http://schemas.openxmlformats.org/officeDocument/2006/relationships/hyperlink" Target="https://barttorvik.com/team.php?team=St.+John%27s&amp;year=2018" TargetMode="External"/><Relationship Id="rId155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176" Type="http://schemas.openxmlformats.org/officeDocument/2006/relationships/hyperlink" Target="https://barttorvik.com/team.php?team=Penn&amp;year=2018" TargetMode="External"/><Relationship Id="rId197" Type="http://schemas.openxmlformats.org/officeDocument/2006/relationships/hyperlink" Target="https://barttorvik.com/team.php?team=Princeton&amp;year=2018" TargetMode="External"/><Relationship Id="rId341" Type="http://schemas.openxmlformats.org/officeDocument/2006/relationships/hyperlink" Target="https://barttorvik.com/team.php?team=Southeastern+Louisiana&amp;year=2018" TargetMode="External"/><Relationship Id="rId362" Type="http://schemas.openxmlformats.org/officeDocument/2006/relationships/hyperlink" Target="https://barttorvik.com/team.php?team=North+Carolina+A%26T&amp;year=2018" TargetMode="External"/><Relationship Id="rId383" Type="http://schemas.openxmlformats.org/officeDocument/2006/relationships/hyperlink" Target="https://barttorvik.com/team.php?team=Morgan+St.&amp;year=2018" TargetMode="External"/><Relationship Id="rId418" Type="http://schemas.openxmlformats.org/officeDocument/2006/relationships/hyperlink" Target="https://barttorvik.com/team.php?team=Jackson+St.&amp;year=2018" TargetMode="External"/><Relationship Id="rId201" Type="http://schemas.openxmlformats.org/officeDocument/2006/relationships/hyperlink" Target="https://barttorvik.com/team.php?team=Northeastern&amp;year=2018" TargetMode="External"/><Relationship Id="rId222" Type="http://schemas.openxmlformats.org/officeDocument/2006/relationships/hyperlink" Target="https://barttorvik.com/team.php?team=Georgia+Tech&amp;year=2018" TargetMode="External"/><Relationship Id="rId243" Type="http://schemas.openxmlformats.org/officeDocument/2006/relationships/hyperlink" Target="https://barttorvik.com/team.php?team=North+Texas&amp;year=2018" TargetMode="External"/><Relationship Id="rId264" Type="http://schemas.openxmlformats.org/officeDocument/2006/relationships/hyperlink" Target="https://barttorvik.com/team.php?team=Lamar&amp;year=2018" TargetMode="External"/><Relationship Id="rId285" Type="http://schemas.openxmlformats.org/officeDocument/2006/relationships/hyperlink" Target="https://barttorvik.com/team.php?team=Loyola+Marymount&amp;year=2018" TargetMode="External"/><Relationship Id="rId17" Type="http://schemas.openxmlformats.org/officeDocument/2006/relationships/hyperlink" Target="https://barttorvik.com/team.php?team=Arizona+St.&amp;year=2018" TargetMode="External"/><Relationship Id="rId38" Type="http://schemas.openxmlformats.org/officeDocument/2006/relationships/hyperlink" Target="https://barttorvik.com/team.php?team=Oklahoma&amp;year=2018" TargetMode="External"/><Relationship Id="rId59" Type="http://schemas.openxmlformats.org/officeDocument/2006/relationships/hyperlink" Target="https://barttorvik.com/team.php?team=Clemson&amp;year=2018" TargetMode="External"/><Relationship Id="rId103" Type="http://schemas.openxmlformats.org/officeDocument/2006/relationships/hyperlink" Target="https://barttorvik.com/team.php?team=Fresno+St.&amp;year=2018" TargetMode="External"/><Relationship Id="rId124" Type="http://schemas.openxmlformats.org/officeDocument/2006/relationships/hyperlink" Target="https://barttorvik.com/team.php?team=North+Carolina+St.&amp;year=2018" TargetMode="External"/><Relationship Id="rId310" Type="http://schemas.openxmlformats.org/officeDocument/2006/relationships/hyperlink" Target="https://barttorvik.com/team.php?team=Eastern+Illinois&amp;year=2018" TargetMode="External"/><Relationship Id="rId70" Type="http://schemas.openxmlformats.org/officeDocument/2006/relationships/hyperlink" Target="https://barttorvik.com/team.php?team=TCU&amp;year=2018" TargetMode="External"/><Relationship Id="rId91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145" Type="http://schemas.openxmlformats.org/officeDocument/2006/relationships/hyperlink" Target="https://barttorvik.com/team.php?team=Providence&amp;year=2018" TargetMode="External"/><Relationship Id="rId166" Type="http://schemas.openxmlformats.org/officeDocument/2006/relationships/hyperlink" Target="https://barttorvik.com/team.php?team=UC+Santa+Barbara&amp;year=2018" TargetMode="External"/><Relationship Id="rId187" Type="http://schemas.openxmlformats.org/officeDocument/2006/relationships/hyperlink" Target="https://barttorvik.com/team.php?team=Indiana&amp;year=2018" TargetMode="External"/><Relationship Id="rId331" Type="http://schemas.openxmlformats.org/officeDocument/2006/relationships/hyperlink" Target="https://barttorvik.com/team.php?team=Siena&amp;year=2018" TargetMode="External"/><Relationship Id="rId352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373" Type="http://schemas.openxmlformats.org/officeDocument/2006/relationships/hyperlink" Target="https://barttorvik.com/team.php?team=Quinnipiac&amp;year=2018" TargetMode="External"/><Relationship Id="rId394" Type="http://schemas.openxmlformats.org/officeDocument/2006/relationships/hyperlink" Target="https://barttorvik.com/team.php?team=American&amp;year=2018" TargetMode="External"/><Relationship Id="rId408" Type="http://schemas.openxmlformats.org/officeDocument/2006/relationships/hyperlink" Target="https://barttorvik.com/team.php?team=The+Citadel&amp;year=2018" TargetMode="External"/><Relationship Id="rId429" Type="http://schemas.openxmlformats.org/officeDocument/2006/relationships/hyperlink" Target="https://barttorvik.com/team.php?team=Coppin+St.&amp;year=2018" TargetMode="External"/><Relationship Id="rId1" Type="http://schemas.openxmlformats.org/officeDocument/2006/relationships/hyperlink" Target="https://barttorvik.com/team.php?team=Virginia&amp;year=2018" TargetMode="External"/><Relationship Id="rId212" Type="http://schemas.openxmlformats.org/officeDocument/2006/relationships/hyperlink" Target="https://barttorvik.com/team.php?team=Oregon+St.&amp;year=2018" TargetMode="External"/><Relationship Id="rId233" Type="http://schemas.openxmlformats.org/officeDocument/2006/relationships/hyperlink" Target="https://barttorvik.com/team.php?team=Texas+Southern&amp;year=2018" TargetMode="External"/><Relationship Id="rId254" Type="http://schemas.openxmlformats.org/officeDocument/2006/relationships/hyperlink" Target="https://barttorvik.com/team.php?team=UNC+Asheville&amp;year=2018" TargetMode="External"/><Relationship Id="rId28" Type="http://schemas.openxmlformats.org/officeDocument/2006/relationships/hyperlink" Target="https://barttorvik.com/team.php?team=Florida+St.&amp;year=2018" TargetMode="External"/><Relationship Id="rId49" Type="http://schemas.openxmlformats.org/officeDocument/2006/relationships/hyperlink" Target="https://barttorvik.com/team.php?team=Miami+FL&amp;year=2018" TargetMode="External"/><Relationship Id="rId114" Type="http://schemas.openxmlformats.org/officeDocument/2006/relationships/hyperlink" Target="https://barttorvik.com/team.php?team=South+Dakota+St.&amp;year=2018" TargetMode="External"/><Relationship Id="rId275" Type="http://schemas.openxmlformats.org/officeDocument/2006/relationships/hyperlink" Target="https://barttorvik.com/team.php?team=Colgate&amp;year=2018" TargetMode="External"/><Relationship Id="rId296" Type="http://schemas.openxmlformats.org/officeDocument/2006/relationships/hyperlink" Target="https://barttorvik.com/team.php?team=Northern+Illinois&amp;year=2018" TargetMode="External"/><Relationship Id="rId300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60" Type="http://schemas.openxmlformats.org/officeDocument/2006/relationships/hyperlink" Target="https://barttorvik.com/team.php?team=Ohio+St.&amp;year=2018" TargetMode="External"/><Relationship Id="rId81" Type="http://schemas.openxmlformats.org/officeDocument/2006/relationships/hyperlink" Target="https://barttorvik.com/team.php?team=Syracuse&amp;year=2018" TargetMode="External"/><Relationship Id="rId135" Type="http://schemas.openxmlformats.org/officeDocument/2006/relationships/hyperlink" Target="https://barttorvik.com/team.php?team=UAB&amp;year=2018" TargetMode="External"/><Relationship Id="rId156" Type="http://schemas.openxmlformats.org/officeDocument/2006/relationships/hyperlink" Target="https://barttorvik.com/team.php?team=Boston+College&amp;year=2018" TargetMode="External"/><Relationship Id="rId177" Type="http://schemas.openxmlformats.org/officeDocument/2006/relationships/hyperlink" Target="https://barttorvik.com/team.php?team=Utah+Valley&amp;year=2018" TargetMode="External"/><Relationship Id="rId198" Type="http://schemas.openxmlformats.org/officeDocument/2006/relationships/hyperlink" Target="https://barttorvik.com/team.php?team=Liberty&amp;year=2018" TargetMode="External"/><Relationship Id="rId321" Type="http://schemas.openxmlformats.org/officeDocument/2006/relationships/hyperlink" Target="https://barttorvik.com/team.php?team=Nebraska+Omaha&amp;year=2018" TargetMode="External"/><Relationship Id="rId342" Type="http://schemas.openxmlformats.org/officeDocument/2006/relationships/hyperlink" Target="https://barttorvik.com/team.php?team=Abilene+Christian&amp;year=2018" TargetMode="External"/><Relationship Id="rId363" Type="http://schemas.openxmlformats.org/officeDocument/2006/relationships/hyperlink" Target="https://barttorvik.com/team.php?team=Florida+Atlantic&amp;year=2018" TargetMode="External"/><Relationship Id="rId384" Type="http://schemas.openxmlformats.org/officeDocument/2006/relationships/hyperlink" Target="https://barttorvik.com/team.php?team=UMass+Lowell&amp;year=2018" TargetMode="External"/><Relationship Id="rId419" Type="http://schemas.openxmlformats.org/officeDocument/2006/relationships/hyperlink" Target="https://barttorvik.com/team.php?team=McNeese+St.&amp;year=2018" TargetMode="External"/><Relationship Id="rId202" Type="http://schemas.openxmlformats.org/officeDocument/2006/relationships/hyperlink" Target="https://barttorvik.com/team.php?team=Georgia+Southern&amp;year=2018" TargetMode="External"/><Relationship Id="rId223" Type="http://schemas.openxmlformats.org/officeDocument/2006/relationships/hyperlink" Target="https://barttorvik.com/team.php?team=Hawaii&amp;year=2018" TargetMode="External"/><Relationship Id="rId244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430" Type="http://schemas.openxmlformats.org/officeDocument/2006/relationships/hyperlink" Target="https://barttorvik.com/team.php?team=Alabama+A%26M&amp;year=2018" TargetMode="External"/><Relationship Id="rId18" Type="http://schemas.openxmlformats.org/officeDocument/2006/relationships/hyperlink" Target="https://barttorvik.com/team.php?team=Arizona+St.&amp;year=2018" TargetMode="External"/><Relationship Id="rId39" Type="http://schemas.openxmlformats.org/officeDocument/2006/relationships/hyperlink" Target="https://barttorvik.com/team.php?team=Oklahoma&amp;year=2018" TargetMode="External"/><Relationship Id="rId265" Type="http://schemas.openxmlformats.org/officeDocument/2006/relationships/hyperlink" Target="https://barttorvik.com/team.php?team=Cal+St.+Fullerton&amp;year=2018" TargetMode="External"/><Relationship Id="rId286" Type="http://schemas.openxmlformats.org/officeDocument/2006/relationships/hyperlink" Target="https://barttorvik.com/team.php?team=Memphis&amp;year=2018" TargetMode="External"/><Relationship Id="rId50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104" Type="http://schemas.openxmlformats.org/officeDocument/2006/relationships/hyperlink" Target="https://barttorvik.com/team.php?team=LSU&amp;year=2018" TargetMode="External"/><Relationship Id="rId125" Type="http://schemas.openxmlformats.org/officeDocument/2006/relationships/hyperlink" Target="https://barttorvik.com/team.php?team=Wake+Forest&amp;year=2018" TargetMode="External"/><Relationship Id="rId146" Type="http://schemas.openxmlformats.org/officeDocument/2006/relationships/hyperlink" Target="https://barttorvik.com/team.php?team=Belmont&amp;year=2018" TargetMode="External"/><Relationship Id="rId167" Type="http://schemas.openxmlformats.org/officeDocument/2006/relationships/hyperlink" Target="https://barttorvik.com/team.php?team=Washington&amp;year=2018" TargetMode="External"/><Relationship Id="rId188" Type="http://schemas.openxmlformats.org/officeDocument/2006/relationships/hyperlink" Target="https://barttorvik.com/team.php?team=Tulsa&amp;year=2018" TargetMode="External"/><Relationship Id="rId311" Type="http://schemas.openxmlformats.org/officeDocument/2006/relationships/hyperlink" Target="https://barttorvik.com/team.php?team=Campbell&amp;year=2018" TargetMode="External"/><Relationship Id="rId332" Type="http://schemas.openxmlformats.org/officeDocument/2006/relationships/hyperlink" Target="https://barttorvik.com/team.php?team=North+Florida&amp;year=2018" TargetMode="External"/><Relationship Id="rId353" Type="http://schemas.openxmlformats.org/officeDocument/2006/relationships/hyperlink" Target="https://barttorvik.com/team.php?team=South+Florida&amp;year=2018" TargetMode="External"/><Relationship Id="rId374" Type="http://schemas.openxmlformats.org/officeDocument/2006/relationships/hyperlink" Target="https://barttorvik.com/team.php?team=VMI&amp;year=2018" TargetMode="External"/><Relationship Id="rId395" Type="http://schemas.openxmlformats.org/officeDocument/2006/relationships/hyperlink" Target="https://barttorvik.com/team.php?team=Green+Bay&amp;year=2018" TargetMode="External"/><Relationship Id="rId409" Type="http://schemas.openxmlformats.org/officeDocument/2006/relationships/hyperlink" Target="https://barttorvik.com/team.php?team=Texas+A%26M+Corpus+Chris&amp;year=2018" TargetMode="External"/><Relationship Id="rId71" Type="http://schemas.openxmlformats.org/officeDocument/2006/relationships/hyperlink" Target="https://barttorvik.com/team.php?team=TCU&amp;year=2018" TargetMode="External"/><Relationship Id="rId92" Type="http://schemas.openxmlformats.org/officeDocument/2006/relationships/hyperlink" Target="https://barttorvik.com/team.php?team=Rhode+Island&amp;year=2018" TargetMode="External"/><Relationship Id="rId213" Type="http://schemas.openxmlformats.org/officeDocument/2006/relationships/hyperlink" Target="https://barttorvik.com/team.php?team=San+Francisco&amp;year=2018" TargetMode="External"/><Relationship Id="rId234" Type="http://schemas.openxmlformats.org/officeDocument/2006/relationships/hyperlink" Target="https://barttorvik.com/team.php?team=Texas+Southern&amp;year=2018" TargetMode="External"/><Relationship Id="rId420" Type="http://schemas.openxmlformats.org/officeDocument/2006/relationships/hyperlink" Target="https://barttorvik.com/team.php?team=Jacksonville&amp;year=2018" TargetMode="External"/><Relationship Id="rId2" Type="http://schemas.openxmlformats.org/officeDocument/2006/relationships/hyperlink" Target="https://barttorvik.com/team.php?team=Virginia&amp;year=2018" TargetMode="External"/><Relationship Id="rId29" Type="http://schemas.openxmlformats.org/officeDocument/2006/relationships/hyperlink" Target="https://barttorvik.com/team.php?team=Maryland&amp;year=2018" TargetMode="External"/><Relationship Id="rId255" Type="http://schemas.openxmlformats.org/officeDocument/2006/relationships/hyperlink" Target="https://barttorvik.com/team.php?team=Fort+Wayne&amp;year=2018" TargetMode="External"/><Relationship Id="rId276" Type="http://schemas.openxmlformats.org/officeDocument/2006/relationships/hyperlink" Target="https://barttorvik.com/team.php?team=Fairfield&amp;year=2018" TargetMode="External"/><Relationship Id="rId297" Type="http://schemas.openxmlformats.org/officeDocument/2006/relationships/hyperlink" Target="https://barttorvik.com/team.php?team=Manhattan&amp;year=2018" TargetMode="External"/><Relationship Id="rId40" Type="http://schemas.openxmlformats.org/officeDocument/2006/relationships/hyperlink" Target="https://barttorvik.com/team.php?team=Texas&amp;year=2018" TargetMode="External"/><Relationship Id="rId115" Type="http://schemas.openxmlformats.org/officeDocument/2006/relationships/hyperlink" Target="https://barttorvik.com/team.php?team=South+Dakota+St.&amp;year=2018" TargetMode="External"/><Relationship Id="rId136" Type="http://schemas.openxmlformats.org/officeDocument/2006/relationships/hyperlink" Target="https://barttorvik.com/team.php?team=Portland+St.&amp;year=2018" TargetMode="External"/><Relationship Id="rId157" Type="http://schemas.openxmlformats.org/officeDocument/2006/relationships/hyperlink" Target="https://barttorvik.com/team.php?team=Louisiana+Lafayette&amp;year=2018" TargetMode="External"/><Relationship Id="rId178" Type="http://schemas.openxmlformats.org/officeDocument/2006/relationships/hyperlink" Target="https://barttorvik.com/team.php?team=Colorado&amp;year=2018" TargetMode="External"/><Relationship Id="rId301" Type="http://schemas.openxmlformats.org/officeDocument/2006/relationships/hyperlink" Target="https://barttorvik.com/team.php?team=Bowling+Green&amp;year=2018" TargetMode="External"/><Relationship Id="rId322" Type="http://schemas.openxmlformats.org/officeDocument/2006/relationships/hyperlink" Target="https://barttorvik.com/team.php?team=Saint+Peter%27s&amp;year=2018" TargetMode="External"/><Relationship Id="rId343" Type="http://schemas.openxmlformats.org/officeDocument/2006/relationships/hyperlink" Target="https://barttorvik.com/team.php?team=Montana+St.&amp;year=2018" TargetMode="External"/><Relationship Id="rId364" Type="http://schemas.openxmlformats.org/officeDocument/2006/relationships/hyperlink" Target="https://barttorvik.com/team.php?team=LIU+Brooklyn&amp;year=2018" TargetMode="External"/><Relationship Id="rId61" Type="http://schemas.openxmlformats.org/officeDocument/2006/relationships/hyperlink" Target="https://barttorvik.com/team.php?team=Ohio+St.&amp;year=2018" TargetMode="External"/><Relationship Id="rId82" Type="http://schemas.openxmlformats.org/officeDocument/2006/relationships/hyperlink" Target="https://barttorvik.com/team.php?team=Syracuse&amp;year=2018" TargetMode="External"/><Relationship Id="rId199" Type="http://schemas.openxmlformats.org/officeDocument/2006/relationships/hyperlink" Target="https://barttorvik.com/team.php?team=Wright+St.&amp;year=2018" TargetMode="External"/><Relationship Id="rId203" Type="http://schemas.openxmlformats.org/officeDocument/2006/relationships/hyperlink" Target="https://barttorvik.com/team.php?team=Army&amp;year=2018" TargetMode="External"/><Relationship Id="rId385" Type="http://schemas.openxmlformats.org/officeDocument/2006/relationships/hyperlink" Target="https://barttorvik.com/team.php?team=Western+Carolina&amp;year=2018" TargetMode="External"/><Relationship Id="rId19" Type="http://schemas.openxmlformats.org/officeDocument/2006/relationships/hyperlink" Target="https://barttorvik.com/team.php?team=North+Carolina&amp;year=2018" TargetMode="External"/><Relationship Id="rId224" Type="http://schemas.openxmlformats.org/officeDocument/2006/relationships/hyperlink" Target="https://barttorvik.com/team.php?team=Evansville&amp;year=2018" TargetMode="External"/><Relationship Id="rId245" Type="http://schemas.openxmlformats.org/officeDocument/2006/relationships/hyperlink" Target="https://barttorvik.com/team.php?team=Eastern+Michigan&amp;year=2018" TargetMode="External"/><Relationship Id="rId266" Type="http://schemas.openxmlformats.org/officeDocument/2006/relationships/hyperlink" Target="https://barttorvik.com/team.php?team=Cal+St.+Fullerton&amp;year=2018" TargetMode="External"/><Relationship Id="rId287" Type="http://schemas.openxmlformats.org/officeDocument/2006/relationships/hyperlink" Target="https://barttorvik.com/team.php?team=Brown&amp;year=2018" TargetMode="External"/><Relationship Id="rId410" Type="http://schemas.openxmlformats.org/officeDocument/2006/relationships/hyperlink" Target="https://barttorvik.com/team.php?team=Fairleigh+Dickinson&amp;year=2018" TargetMode="External"/><Relationship Id="rId431" Type="http://schemas.openxmlformats.org/officeDocument/2006/relationships/hyperlink" Target="https://barttorvik.com/team.php?team=Maryland+Eastern+Shore&amp;year=2018" TargetMode="External"/><Relationship Id="rId30" Type="http://schemas.openxmlformats.org/officeDocument/2006/relationships/hyperlink" Target="https://barttorvik.com/team.php?team=Gonzaga&amp;year=2018" TargetMode="External"/><Relationship Id="rId105" Type="http://schemas.openxmlformats.org/officeDocument/2006/relationships/hyperlink" Target="https://barttorvik.com/team.php?team=USC&amp;year=2018" TargetMode="External"/><Relationship Id="rId126" Type="http://schemas.openxmlformats.org/officeDocument/2006/relationships/hyperlink" Target="https://barttorvik.com/team.php?team=Mississippi+St.&amp;year=2018" TargetMode="External"/><Relationship Id="rId147" Type="http://schemas.openxmlformats.org/officeDocument/2006/relationships/hyperlink" Target="https://barttorvik.com/team.php?team=Vermont&amp;year=2018" TargetMode="External"/><Relationship Id="rId168" Type="http://schemas.openxmlformats.org/officeDocument/2006/relationships/hyperlink" Target="https://barttorvik.com/team.php?team=Bradley&amp;year=2018" TargetMode="External"/><Relationship Id="rId312" Type="http://schemas.openxmlformats.org/officeDocument/2006/relationships/hyperlink" Target="https://barttorvik.com/team.php?team=Long+Beach+St.&amp;year=2018" TargetMode="External"/><Relationship Id="rId333" Type="http://schemas.openxmlformats.org/officeDocument/2006/relationships/hyperlink" Target="https://barttorvik.com/team.php?team=Houston+Christian&amp;year=2018" TargetMode="External"/><Relationship Id="rId354" Type="http://schemas.openxmlformats.org/officeDocument/2006/relationships/hyperlink" Target="https://barttorvik.com/team.php?team=Gardner+Webb&amp;year=2018" TargetMode="External"/><Relationship Id="rId51" Type="http://schemas.openxmlformats.org/officeDocument/2006/relationships/hyperlink" Target="https://barttorvik.com/team.php?team=Nevada&amp;year=2018" TargetMode="External"/><Relationship Id="rId72" Type="http://schemas.openxmlformats.org/officeDocument/2006/relationships/hyperlink" Target="https://barttorvik.com/team.php?team=Kansas+St.&amp;year=2018" TargetMode="External"/><Relationship Id="rId93" Type="http://schemas.openxmlformats.org/officeDocument/2006/relationships/hyperlink" Target="https://barttorvik.com/team.php?team=Rhode+Island&amp;year=2018" TargetMode="External"/><Relationship Id="rId189" Type="http://schemas.openxmlformats.org/officeDocument/2006/relationships/hyperlink" Target="https://barttorvik.com/team.php?team=Lipscomb&amp;year=2018" TargetMode="External"/><Relationship Id="rId375" Type="http://schemas.openxmlformats.org/officeDocument/2006/relationships/hyperlink" Target="https://barttorvik.com/team.php?team=Air+Force&amp;year=2018" TargetMode="External"/><Relationship Id="rId396" Type="http://schemas.openxmlformats.org/officeDocument/2006/relationships/hyperlink" Target="https://barttorvik.com/team.php?team=IUPUI&amp;year=2018" TargetMode="External"/><Relationship Id="rId3" Type="http://schemas.openxmlformats.org/officeDocument/2006/relationships/hyperlink" Target="https://barttorvik.com/team.php?team=Kansas&amp;year=2018" TargetMode="External"/><Relationship Id="rId214" Type="http://schemas.openxmlformats.org/officeDocument/2006/relationships/hyperlink" Target="https://barttorvik.com/team.php?team=Albany&amp;year=2018" TargetMode="External"/><Relationship Id="rId235" Type="http://schemas.openxmlformats.org/officeDocument/2006/relationships/hyperlink" Target="https://barttorvik.com/team.php?team=Marshall&amp;year=2018" TargetMode="External"/><Relationship Id="rId256" Type="http://schemas.openxmlformats.org/officeDocument/2006/relationships/hyperlink" Target="https://barttorvik.com/team.php?team=Eastern+Washington&amp;year=2018" TargetMode="External"/><Relationship Id="rId277" Type="http://schemas.openxmlformats.org/officeDocument/2006/relationships/hyperlink" Target="https://barttorvik.com/team.php?team=Elon&amp;year=2018" TargetMode="External"/><Relationship Id="rId298" Type="http://schemas.openxmlformats.org/officeDocument/2006/relationships/hyperlink" Target="https://barttorvik.com/team.php?team=Hampton&amp;year=2018" TargetMode="External"/><Relationship Id="rId400" Type="http://schemas.openxmlformats.org/officeDocument/2006/relationships/hyperlink" Target="https://barttorvik.com/team.php?team=Sacramento+St.&amp;year=2018" TargetMode="External"/><Relationship Id="rId421" Type="http://schemas.openxmlformats.org/officeDocument/2006/relationships/hyperlink" Target="https://barttorvik.com/team.php?team=South+Carolina+St.&amp;year=2018" TargetMode="External"/><Relationship Id="rId116" Type="http://schemas.openxmlformats.org/officeDocument/2006/relationships/hyperlink" Target="https://barttorvik.com/team.php?team=San+Diego&amp;year=2018" TargetMode="External"/><Relationship Id="rId137" Type="http://schemas.openxmlformats.org/officeDocument/2006/relationships/hyperlink" Target="https://barttorvik.com/team.php?team=Alabama&amp;year=2018" TargetMode="External"/><Relationship Id="rId158" Type="http://schemas.openxmlformats.org/officeDocument/2006/relationships/hyperlink" Target="https://barttorvik.com/team.php?team=Furman&amp;year=2018" TargetMode="External"/><Relationship Id="rId302" Type="http://schemas.openxmlformats.org/officeDocument/2006/relationships/hyperlink" Target="https://barttorvik.com/team.php?team=Navy&amp;year=2018" TargetMode="External"/><Relationship Id="rId323" Type="http://schemas.openxmlformats.org/officeDocument/2006/relationships/hyperlink" Target="https://barttorvik.com/team.php?team=Incarnate+Word&amp;year=2018" TargetMode="External"/><Relationship Id="rId344" Type="http://schemas.openxmlformats.org/officeDocument/2006/relationships/hyperlink" Target="https://barttorvik.com/team.php?team=George+Mason&amp;year=2018" TargetMode="External"/><Relationship Id="rId20" Type="http://schemas.openxmlformats.org/officeDocument/2006/relationships/hyperlink" Target="https://barttorvik.com/team.php?team=North+Carolina&amp;year=2018" TargetMode="External"/><Relationship Id="rId41" Type="http://schemas.openxmlformats.org/officeDocument/2006/relationships/hyperlink" Target="https://barttorvik.com/team.php?team=Texas&amp;year=2018" TargetMode="External"/><Relationship Id="rId62" Type="http://schemas.openxmlformats.org/officeDocument/2006/relationships/hyperlink" Target="https://barttorvik.com/team.php?team=UNLV&amp;year=2018" TargetMode="External"/><Relationship Id="rId83" Type="http://schemas.openxmlformats.org/officeDocument/2006/relationships/hyperlink" Target="https://barttorvik.com/team.php?team=Baylor&amp;year=2018" TargetMode="External"/><Relationship Id="rId179" Type="http://schemas.openxmlformats.org/officeDocument/2006/relationships/hyperlink" Target="https://barttorvik.com/team.php?team=Idaho&amp;year=2018" TargetMode="External"/><Relationship Id="rId365" Type="http://schemas.openxmlformats.org/officeDocument/2006/relationships/hyperlink" Target="https://barttorvik.com/team.php?team=LIU+Brooklyn&amp;year=2018" TargetMode="External"/><Relationship Id="rId386" Type="http://schemas.openxmlformats.org/officeDocument/2006/relationships/hyperlink" Target="https://barttorvik.com/team.php?team=Lafayette&amp;year=2018" TargetMode="External"/><Relationship Id="rId190" Type="http://schemas.openxmlformats.org/officeDocument/2006/relationships/hyperlink" Target="https://barttorvik.com/team.php?team=Lipscomb&amp;year=2018" TargetMode="External"/><Relationship Id="rId204" Type="http://schemas.openxmlformats.org/officeDocument/2006/relationships/hyperlink" Target="https://barttorvik.com/team.php?team=Iona&amp;year=2018" TargetMode="External"/><Relationship Id="rId225" Type="http://schemas.openxmlformats.org/officeDocument/2006/relationships/hyperlink" Target="https://barttorvik.com/team.php?team=Monmouth&amp;year=2018" TargetMode="External"/><Relationship Id="rId246" Type="http://schemas.openxmlformats.org/officeDocument/2006/relationships/hyperlink" Target="https://barttorvik.com/team.php?team=Hofstra&amp;year=2018" TargetMode="External"/><Relationship Id="rId267" Type="http://schemas.openxmlformats.org/officeDocument/2006/relationships/hyperlink" Target="https://barttorvik.com/team.php?team=Weber+St.&amp;year=2018" TargetMode="External"/><Relationship Id="rId288" Type="http://schemas.openxmlformats.org/officeDocument/2006/relationships/hyperlink" Target="https://barttorvik.com/team.php?team=California&amp;year=2018" TargetMode="External"/><Relationship Id="rId411" Type="http://schemas.openxmlformats.org/officeDocument/2006/relationships/hyperlink" Target="https://barttorvik.com/team.php?team=Kennesaw+St.&amp;year=2018" TargetMode="External"/><Relationship Id="rId432" Type="http://schemas.openxmlformats.org/officeDocument/2006/relationships/hyperlink" Target="https://barttorvik.com/team.php?team=Delaware+St.&amp;year=2018" TargetMode="External"/><Relationship Id="rId106" Type="http://schemas.openxmlformats.org/officeDocument/2006/relationships/hyperlink" Target="https://barttorvik.com/team.php?team=Middle+Tennessee&amp;year=2018" TargetMode="External"/><Relationship Id="rId127" Type="http://schemas.openxmlformats.org/officeDocument/2006/relationships/hyperlink" Target="https://barttorvik.com/team.php?team=Grand+Canyon&amp;year=2018" TargetMode="External"/><Relationship Id="rId313" Type="http://schemas.openxmlformats.org/officeDocument/2006/relationships/hyperlink" Target="https://barttorvik.com/team.php?team=Central+Connecticut&amp;year=2018" TargetMode="External"/><Relationship Id="rId10" Type="http://schemas.openxmlformats.org/officeDocument/2006/relationships/hyperlink" Target="https://barttorvik.com/team.php?team=Duke&amp;year=2018" TargetMode="External"/><Relationship Id="rId31" Type="http://schemas.openxmlformats.org/officeDocument/2006/relationships/hyperlink" Target="https://barttorvik.com/team.php?team=Gonzaga&amp;year=2018" TargetMode="External"/><Relationship Id="rId52" Type="http://schemas.openxmlformats.org/officeDocument/2006/relationships/hyperlink" Target="https://barttorvik.com/team.php?team=Nevada&amp;year=2018" TargetMode="External"/><Relationship Id="rId73" Type="http://schemas.openxmlformats.org/officeDocument/2006/relationships/hyperlink" Target="https://barttorvik.com/team.php?team=Kansas+St.&amp;year=2018" TargetMode="External"/><Relationship Id="rId94" Type="http://schemas.openxmlformats.org/officeDocument/2006/relationships/hyperlink" Target="https://barttorvik.com/team.php?team=Western+Kentucky&amp;year=2018" TargetMode="External"/><Relationship Id="rId148" Type="http://schemas.openxmlformats.org/officeDocument/2006/relationships/hyperlink" Target="https://barttorvik.com/team.php?team=Davidson&amp;year=2018" TargetMode="External"/><Relationship Id="rId169" Type="http://schemas.openxmlformats.org/officeDocument/2006/relationships/hyperlink" Target="https://barttorvik.com/team.php?team=UCF&amp;year=2018" TargetMode="External"/><Relationship Id="rId334" Type="http://schemas.openxmlformats.org/officeDocument/2006/relationships/hyperlink" Target="https://barttorvik.com/team.php?team=UMKC&amp;year=2018" TargetMode="External"/><Relationship Id="rId355" Type="http://schemas.openxmlformats.org/officeDocument/2006/relationships/hyperlink" Target="https://barttorvik.com/team.php?team=Hartford&amp;year=2018" TargetMode="External"/><Relationship Id="rId376" Type="http://schemas.openxmlformats.org/officeDocument/2006/relationships/hyperlink" Target="https://barttorvik.com/team.php?team=Holy+Cross&amp;year=2018" TargetMode="External"/><Relationship Id="rId397" Type="http://schemas.openxmlformats.org/officeDocument/2006/relationships/hyperlink" Target="https://barttorvik.com/team.php?team=St.+Francis+NY&amp;year=2018" TargetMode="External"/><Relationship Id="rId4" Type="http://schemas.openxmlformats.org/officeDocument/2006/relationships/hyperlink" Target="https://barttorvik.com/team.php?team=Kansas&amp;year=2018" TargetMode="External"/><Relationship Id="rId180" Type="http://schemas.openxmlformats.org/officeDocument/2006/relationships/hyperlink" Target="https://barttorvik.com/team.php?team=UC+Davis&amp;year=2018" TargetMode="External"/><Relationship Id="rId215" Type="http://schemas.openxmlformats.org/officeDocument/2006/relationships/hyperlink" Target="https://barttorvik.com/team.php?team=Illinois+St.&amp;year=2018" TargetMode="External"/><Relationship Id="rId236" Type="http://schemas.openxmlformats.org/officeDocument/2006/relationships/hyperlink" Target="https://barttorvik.com/team.php?team=Marshall&amp;year=2018" TargetMode="External"/><Relationship Id="rId257" Type="http://schemas.openxmlformats.org/officeDocument/2006/relationships/hyperlink" Target="https://barttorvik.com/team.php?team=Connecticut&amp;year=2018" TargetMode="External"/><Relationship Id="rId278" Type="http://schemas.openxmlformats.org/officeDocument/2006/relationships/hyperlink" Target="https://barttorvik.com/team.php?team=Pacific&amp;year=2018" TargetMode="External"/><Relationship Id="rId401" Type="http://schemas.openxmlformats.org/officeDocument/2006/relationships/hyperlink" Target="https://barttorvik.com/team.php?team=Marist&amp;year=2018" TargetMode="External"/><Relationship Id="rId422" Type="http://schemas.openxmlformats.org/officeDocument/2006/relationships/hyperlink" Target="https://barttorvik.com/team.php?team=Florida+A%26M&amp;year=2018" TargetMode="External"/><Relationship Id="rId303" Type="http://schemas.openxmlformats.org/officeDocument/2006/relationships/hyperlink" Target="https://barttorvik.com/team.php?team=Tennessee+Tech&amp;year=2018" TargetMode="External"/><Relationship Id="rId42" Type="http://schemas.openxmlformats.org/officeDocument/2006/relationships/hyperlink" Target="https://barttorvik.com/team.php?team=Missouri&amp;year=2018" TargetMode="External"/><Relationship Id="rId84" Type="http://schemas.openxmlformats.org/officeDocument/2006/relationships/hyperlink" Target="https://barttorvik.com/team.php?team=Michigan&amp;year=2018" TargetMode="External"/><Relationship Id="rId138" Type="http://schemas.openxmlformats.org/officeDocument/2006/relationships/hyperlink" Target="https://barttorvik.com/team.php?team=Alabama&amp;year=2018" TargetMode="External"/><Relationship Id="rId345" Type="http://schemas.openxmlformats.org/officeDocument/2006/relationships/hyperlink" Target="https://barttorvik.com/team.php?team=Detroit&amp;year=2018" TargetMode="External"/><Relationship Id="rId387" Type="http://schemas.openxmlformats.org/officeDocument/2006/relationships/hyperlink" Target="https://barttorvik.com/team.php?team=Grambling+St.&amp;year=2018" TargetMode="External"/><Relationship Id="rId191" Type="http://schemas.openxmlformats.org/officeDocument/2006/relationships/hyperlink" Target="https://barttorvik.com/team.php?team=Iowa+St.&amp;year=2018" TargetMode="External"/><Relationship Id="rId205" Type="http://schemas.openxmlformats.org/officeDocument/2006/relationships/hyperlink" Target="https://barttorvik.com/team.php?team=Iona&amp;year=2018" TargetMode="External"/><Relationship Id="rId247" Type="http://schemas.openxmlformats.org/officeDocument/2006/relationships/hyperlink" Target="https://barttorvik.com/team.php?team=College+of+Charleston&amp;year=2018" TargetMode="External"/><Relationship Id="rId412" Type="http://schemas.openxmlformats.org/officeDocument/2006/relationships/hyperlink" Target="https://barttorvik.com/team.php?team=Northern+Arizona&amp;year=2018" TargetMode="External"/><Relationship Id="rId107" Type="http://schemas.openxmlformats.org/officeDocument/2006/relationships/hyperlink" Target="https://barttorvik.com/team.php?team=UCLA&amp;year=2018" TargetMode="External"/><Relationship Id="rId289" Type="http://schemas.openxmlformats.org/officeDocument/2006/relationships/hyperlink" Target="https://barttorvik.com/team.php?team=Prairie+View+A%26M&amp;year=2018" TargetMode="External"/><Relationship Id="rId11" Type="http://schemas.openxmlformats.org/officeDocument/2006/relationships/hyperlink" Target="https://barttorvik.com/team.php?team=Michigan+St.&amp;year=2018" TargetMode="External"/><Relationship Id="rId53" Type="http://schemas.openxmlformats.org/officeDocument/2006/relationships/hyperlink" Target="https://barttorvik.com/team.php?team=Creighton&amp;year=2018" TargetMode="External"/><Relationship Id="rId149" Type="http://schemas.openxmlformats.org/officeDocument/2006/relationships/hyperlink" Target="https://barttorvik.com/team.php?team=Davidson&amp;year=2018" TargetMode="External"/><Relationship Id="rId314" Type="http://schemas.openxmlformats.org/officeDocument/2006/relationships/hyperlink" Target="https://barttorvik.com/team.php?team=Portland&amp;year=2018" TargetMode="External"/><Relationship Id="rId356" Type="http://schemas.openxmlformats.org/officeDocument/2006/relationships/hyperlink" Target="https://barttorvik.com/team.php?team=Pepperdine&amp;year=2018" TargetMode="External"/><Relationship Id="rId398" Type="http://schemas.openxmlformats.org/officeDocument/2006/relationships/hyperlink" Target="https://barttorvik.com/team.php?team=USC+Upstate&amp;year=2018" TargetMode="External"/><Relationship Id="rId95" Type="http://schemas.openxmlformats.org/officeDocument/2006/relationships/hyperlink" Target="https://barttorvik.com/team.php?team=Boise+St.&amp;year=2018" TargetMode="External"/><Relationship Id="rId160" Type="http://schemas.openxmlformats.org/officeDocument/2006/relationships/hyperlink" Target="https://barttorvik.com/team.php?team=Stanford&amp;year=2018" TargetMode="External"/><Relationship Id="rId216" Type="http://schemas.openxmlformats.org/officeDocument/2006/relationships/hyperlink" Target="https://barttorvik.com/trank.php?&amp;begin=20171101&amp;end=20180312&amp;conlimit=All&amp;year=2018&amp;top=0&amp;venue=All&amp;type=N&amp;mingames=0&amp;quad=5&amp;rpi=" TargetMode="External"/><Relationship Id="rId423" Type="http://schemas.openxmlformats.org/officeDocument/2006/relationships/hyperlink" Target="https://barttorvik.com/team.php?team=Arkansas+Pine+Bluff&amp;year=2018" TargetMode="External"/><Relationship Id="rId258" Type="http://schemas.openxmlformats.org/officeDocument/2006/relationships/hyperlink" Target="https://barttorvik.com/team.php?team=Western+Michigan&amp;year=2018" TargetMode="External"/><Relationship Id="rId22" Type="http://schemas.openxmlformats.org/officeDocument/2006/relationships/hyperlink" Target="https://barttorvik.com/team.php?team=Texas+Tech&amp;year=2018" TargetMode="External"/><Relationship Id="rId64" Type="http://schemas.openxmlformats.org/officeDocument/2006/relationships/hyperlink" Target="https://barttorvik.com/team.php?team=San+Diego+St.&amp;year=2018" TargetMode="External"/><Relationship Id="rId118" Type="http://schemas.openxmlformats.org/officeDocument/2006/relationships/hyperlink" Target="https://barttorvik.com/team.php?team=Iowa&amp;year=2018" TargetMode="External"/><Relationship Id="rId325" Type="http://schemas.openxmlformats.org/officeDocument/2006/relationships/hyperlink" Target="https://barttorvik.com/team.php?team=Lehigh&amp;year=2018" TargetMode="External"/><Relationship Id="rId367" Type="http://schemas.openxmlformats.org/officeDocument/2006/relationships/hyperlink" Target="https://barttorvik.com/team.php?team=North+Carolina+Central&amp;year=2018" TargetMode="External"/><Relationship Id="rId171" Type="http://schemas.openxmlformats.org/officeDocument/2006/relationships/hyperlink" Target="https://barttorvik.com/team.php?team=Tulane&amp;year=2018" TargetMode="External"/><Relationship Id="rId227" Type="http://schemas.openxmlformats.org/officeDocument/2006/relationships/hyperlink" Target="https://barttorvik.com/team.php?team=Toledo&amp;year=2018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Utah&amp;year=2018" TargetMode="External"/><Relationship Id="rId299" Type="http://schemas.openxmlformats.org/officeDocument/2006/relationships/hyperlink" Target="https://barttorvik.com/team.php?team=Oakland&amp;year=2018" TargetMode="External"/><Relationship Id="rId21" Type="http://schemas.openxmlformats.org/officeDocument/2006/relationships/hyperlink" Target="https://barttorvik.com/team.php?team=Oklahoma+St.&amp;year=2018" TargetMode="External"/><Relationship Id="rId63" Type="http://schemas.openxmlformats.org/officeDocument/2006/relationships/hyperlink" Target="https://barttorvik.com/team.php?team=Loyola+Chicago&amp;year=2018" TargetMode="External"/><Relationship Id="rId159" Type="http://schemas.openxmlformats.org/officeDocument/2006/relationships/hyperlink" Target="https://barttorvik.com/team.php?team=Montana&amp;year=2018" TargetMode="External"/><Relationship Id="rId324" Type="http://schemas.openxmlformats.org/officeDocument/2006/relationships/hyperlink" Target="https://barttorvik.com/team.php?team=Central+Arkansas&amp;year=2018" TargetMode="External"/><Relationship Id="rId366" Type="http://schemas.openxmlformats.org/officeDocument/2006/relationships/hyperlink" Target="https://barttorvik.com/team.php?team=Cal+St.+Northridge&amp;year=2018" TargetMode="External"/><Relationship Id="rId170" Type="http://schemas.openxmlformats.org/officeDocument/2006/relationships/hyperlink" Target="https://barttorvik.com/team.php?team=East+Tennessee+St.&amp;year=2018" TargetMode="External"/><Relationship Id="rId226" Type="http://schemas.openxmlformats.org/officeDocument/2006/relationships/hyperlink" Target="https://barttorvik.com/team.php?team=William+%26+Mary&amp;year=2018" TargetMode="External"/><Relationship Id="rId433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268" Type="http://schemas.openxmlformats.org/officeDocument/2006/relationships/hyperlink" Target="https://barttorvik.com/team.php?team=Saint+Peter%27s&amp;year=2018" TargetMode="External"/><Relationship Id="rId32" Type="http://schemas.openxmlformats.org/officeDocument/2006/relationships/hyperlink" Target="https://barttorvik.com/team.php?team=USC&amp;year=2018" TargetMode="External"/><Relationship Id="rId74" Type="http://schemas.openxmlformats.org/officeDocument/2006/relationships/hyperlink" Target="https://barttorvik.com/team.php?team=Northeastern&amp;year=2018" TargetMode="External"/><Relationship Id="rId128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335" Type="http://schemas.openxmlformats.org/officeDocument/2006/relationships/hyperlink" Target="https://barttorvik.com/team.php?team=Evansville&amp;year=2018" TargetMode="External"/><Relationship Id="rId377" Type="http://schemas.openxmlformats.org/officeDocument/2006/relationships/hyperlink" Target="https://barttorvik.com/team.php?team=Abilene+Christian&amp;year=2018" TargetMode="External"/><Relationship Id="rId5" Type="http://schemas.openxmlformats.org/officeDocument/2006/relationships/hyperlink" Target="https://barttorvik.com/team.php?team=Villanova&amp;year=2018" TargetMode="External"/><Relationship Id="rId181" Type="http://schemas.openxmlformats.org/officeDocument/2006/relationships/hyperlink" Target="https://barttorvik.com/team.php?team=Oregon&amp;year=2018" TargetMode="External"/><Relationship Id="rId237" Type="http://schemas.openxmlformats.org/officeDocument/2006/relationships/hyperlink" Target="https://barttorvik.com/team.php?team=Central+Michigan&amp;year=2018" TargetMode="External"/><Relationship Id="rId402" Type="http://schemas.openxmlformats.org/officeDocument/2006/relationships/hyperlink" Target="https://barttorvik.com/team.php?team=Binghamton&amp;year=2018" TargetMode="External"/><Relationship Id="rId279" Type="http://schemas.openxmlformats.org/officeDocument/2006/relationships/hyperlink" Target="https://barttorvik.com/team.php?team=Grambling+St.&amp;year=2018" TargetMode="External"/><Relationship Id="rId43" Type="http://schemas.openxmlformats.org/officeDocument/2006/relationships/hyperlink" Target="https://barttorvik.com/team.php?team=Tennessee&amp;year=2018" TargetMode="External"/><Relationship Id="rId139" Type="http://schemas.openxmlformats.org/officeDocument/2006/relationships/hyperlink" Target="https://barttorvik.com/team.php?team=Illinois&amp;year=2018" TargetMode="External"/><Relationship Id="rId290" Type="http://schemas.openxmlformats.org/officeDocument/2006/relationships/hyperlink" Target="https://barttorvik.com/team.php?team=Western+Michigan&amp;year=2018" TargetMode="External"/><Relationship Id="rId304" Type="http://schemas.openxmlformats.org/officeDocument/2006/relationships/hyperlink" Target="https://barttorvik.com/team.php?team=Utah+St.&amp;year=2018" TargetMode="External"/><Relationship Id="rId346" Type="http://schemas.openxmlformats.org/officeDocument/2006/relationships/hyperlink" Target="https://barttorvik.com/team.php?team=Santa+Clara&amp;year=2018" TargetMode="External"/><Relationship Id="rId388" Type="http://schemas.openxmlformats.org/officeDocument/2006/relationships/hyperlink" Target="https://barttorvik.com/team.php?team=Southern&amp;year=2018" TargetMode="External"/><Relationship Id="rId85" Type="http://schemas.openxmlformats.org/officeDocument/2006/relationships/hyperlink" Target="https://barttorvik.com/team.php?team=Navy&amp;year=2018" TargetMode="External"/><Relationship Id="rId150" Type="http://schemas.openxmlformats.org/officeDocument/2006/relationships/hyperlink" Target="https://barttorvik.com/team.php?team=Saint+Mary%27s&amp;year=2018" TargetMode="External"/><Relationship Id="rId192" Type="http://schemas.openxmlformats.org/officeDocument/2006/relationships/hyperlink" Target="https://barttorvik.com/team.php?team=Oklahoma&amp;year=2018" TargetMode="External"/><Relationship Id="rId206" Type="http://schemas.openxmlformats.org/officeDocument/2006/relationships/hyperlink" Target="https://barttorvik.com/team.php?team=LSU&amp;year=2018" TargetMode="External"/><Relationship Id="rId413" Type="http://schemas.openxmlformats.org/officeDocument/2006/relationships/hyperlink" Target="https://barttorvik.com/team.php?team=Chicago+St.&amp;year=2018" TargetMode="External"/><Relationship Id="rId248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269" Type="http://schemas.openxmlformats.org/officeDocument/2006/relationships/hyperlink" Target="https://barttorvik.com/team.php?team=Quinnipiac&amp;year=2018" TargetMode="External"/><Relationship Id="rId12" Type="http://schemas.openxmlformats.org/officeDocument/2006/relationships/hyperlink" Target="https://barttorvik.com/team.php?team=Florida&amp;year=2018" TargetMode="External"/><Relationship Id="rId33" Type="http://schemas.openxmlformats.org/officeDocument/2006/relationships/hyperlink" Target="https://barttorvik.com/team.php?team=Wichita+St.&amp;year=2018" TargetMode="External"/><Relationship Id="rId108" Type="http://schemas.openxmlformats.org/officeDocument/2006/relationships/hyperlink" Target="https://barttorvik.com/team.php?team=St.+Bonaventure&amp;year=2018" TargetMode="External"/><Relationship Id="rId129" Type="http://schemas.openxmlformats.org/officeDocument/2006/relationships/hyperlink" Target="https://barttorvik.com/team.php?team=Marshall&amp;year=2018" TargetMode="External"/><Relationship Id="rId280" Type="http://schemas.openxmlformats.org/officeDocument/2006/relationships/hyperlink" Target="https://barttorvik.com/team.php?team=St.+Francis+PA&amp;year=2018" TargetMode="External"/><Relationship Id="rId315" Type="http://schemas.openxmlformats.org/officeDocument/2006/relationships/hyperlink" Target="https://barttorvik.com/team.php?team=Fairleigh+Dickinson&amp;year=2018" TargetMode="External"/><Relationship Id="rId336" Type="http://schemas.openxmlformats.org/officeDocument/2006/relationships/hyperlink" Target="https://barttorvik.com/team.php?team=Niagara&amp;year=2018" TargetMode="External"/><Relationship Id="rId357" Type="http://schemas.openxmlformats.org/officeDocument/2006/relationships/hyperlink" Target="https://barttorvik.com/team.php?team=Stetson&amp;year=2018" TargetMode="External"/><Relationship Id="rId54" Type="http://schemas.openxmlformats.org/officeDocument/2006/relationships/hyperlink" Target="https://barttorvik.com/team.php?team=Purdue&amp;year=2018" TargetMode="External"/><Relationship Id="rId75" Type="http://schemas.openxmlformats.org/officeDocument/2006/relationships/hyperlink" Target="https://barttorvik.com/team.php?team=Mississippi+St.&amp;year=2018" TargetMode="External"/><Relationship Id="rId96" Type="http://schemas.openxmlformats.org/officeDocument/2006/relationships/hyperlink" Target="https://barttorvik.com/team.php?team=Ohio+St.&amp;year=2018" TargetMode="External"/><Relationship Id="rId140" Type="http://schemas.openxmlformats.org/officeDocument/2006/relationships/hyperlink" Target="https://barttorvik.com/team.php?team=Florida+Gulf+Coast&amp;year=2018" TargetMode="External"/><Relationship Id="rId161" Type="http://schemas.openxmlformats.org/officeDocument/2006/relationships/hyperlink" Target="https://barttorvik.com/team.php?team=Belmont&amp;year=2018" TargetMode="External"/><Relationship Id="rId182" Type="http://schemas.openxmlformats.org/officeDocument/2006/relationships/hyperlink" Target="https://barttorvik.com/team.php?team=Southeastern+Louisiana&amp;year=2018" TargetMode="External"/><Relationship Id="rId217" Type="http://schemas.openxmlformats.org/officeDocument/2006/relationships/hyperlink" Target="https://barttorvik.com/team.php?team=Rice&amp;year=2018" TargetMode="External"/><Relationship Id="rId378" Type="http://schemas.openxmlformats.org/officeDocument/2006/relationships/hyperlink" Target="https://barttorvik.com/team.php?team=Samford&amp;year=2018" TargetMode="External"/><Relationship Id="rId399" Type="http://schemas.openxmlformats.org/officeDocument/2006/relationships/hyperlink" Target="https://barttorvik.com/team.php?team=Morehead+St.&amp;year=2018" TargetMode="External"/><Relationship Id="rId403" Type="http://schemas.openxmlformats.org/officeDocument/2006/relationships/hyperlink" Target="https://barttorvik.com/team.php?team=Dartmouth&amp;year=2018" TargetMode="External"/><Relationship Id="rId6" Type="http://schemas.openxmlformats.org/officeDocument/2006/relationships/hyperlink" Target="https://barttorvik.com/team.php?team=Villanova&amp;year=2018" TargetMode="External"/><Relationship Id="rId238" Type="http://schemas.openxmlformats.org/officeDocument/2006/relationships/hyperlink" Target="https://barttorvik.com/team.php?team=Weber+St.&amp;year=2018" TargetMode="External"/><Relationship Id="rId259" Type="http://schemas.openxmlformats.org/officeDocument/2006/relationships/hyperlink" Target="https://barttorvik.com/team.php?team=Fairfield&amp;year=2018" TargetMode="External"/><Relationship Id="rId424" Type="http://schemas.openxmlformats.org/officeDocument/2006/relationships/hyperlink" Target="https://barttorvik.com/team.php?team=South+Carolina+St.&amp;year=2018" TargetMode="External"/><Relationship Id="rId23" Type="http://schemas.openxmlformats.org/officeDocument/2006/relationships/hyperlink" Target="https://barttorvik.com/team.php?team=Miami+FL&amp;year=2018" TargetMode="External"/><Relationship Id="rId119" Type="http://schemas.openxmlformats.org/officeDocument/2006/relationships/hyperlink" Target="https://barttorvik.com/team.php?team=North+Carolina+St.&amp;year=2018" TargetMode="External"/><Relationship Id="rId270" Type="http://schemas.openxmlformats.org/officeDocument/2006/relationships/hyperlink" Target="https://barttorvik.com/team.php?team=North+Dakota+St.&amp;year=2018" TargetMode="External"/><Relationship Id="rId291" Type="http://schemas.openxmlformats.org/officeDocument/2006/relationships/hyperlink" Target="https://barttorvik.com/team.php?team=South+Alabama&amp;year=2018" TargetMode="External"/><Relationship Id="rId305" Type="http://schemas.openxmlformats.org/officeDocument/2006/relationships/hyperlink" Target="https://barttorvik.com/team.php?team=FIU&amp;year=2018" TargetMode="External"/><Relationship Id="rId326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347" Type="http://schemas.openxmlformats.org/officeDocument/2006/relationships/hyperlink" Target="https://barttorvik.com/team.php?team=Ball+St.&amp;year=2018" TargetMode="External"/><Relationship Id="rId44" Type="http://schemas.openxmlformats.org/officeDocument/2006/relationships/hyperlink" Target="https://barttorvik.com/team.php?team=Louisville&amp;year=2018" TargetMode="External"/><Relationship Id="rId65" Type="http://schemas.openxmlformats.org/officeDocument/2006/relationships/hyperlink" Target="https://barttorvik.com/team.php?team=St.+John%27s&amp;year=2018" TargetMode="External"/><Relationship Id="rId86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130" Type="http://schemas.openxmlformats.org/officeDocument/2006/relationships/hyperlink" Target="https://barttorvik.com/team.php?team=Marshall&amp;year=2018" TargetMode="External"/><Relationship Id="rId151" Type="http://schemas.openxmlformats.org/officeDocument/2006/relationships/hyperlink" Target="https://barttorvik.com/team.php?team=Northern+Colorado&amp;year=2018" TargetMode="External"/><Relationship Id="rId368" Type="http://schemas.openxmlformats.org/officeDocument/2006/relationships/hyperlink" Target="https://barttorvik.com/team.php?team=East+Carolina&amp;year=2018" TargetMode="External"/><Relationship Id="rId389" Type="http://schemas.openxmlformats.org/officeDocument/2006/relationships/hyperlink" Target="https://barttorvik.com/team.php?team=High+Point&amp;year=2018" TargetMode="External"/><Relationship Id="rId172" Type="http://schemas.openxmlformats.org/officeDocument/2006/relationships/hyperlink" Target="https://barttorvik.com/team.php?team=BYU&amp;year=2018" TargetMode="External"/><Relationship Id="rId193" Type="http://schemas.openxmlformats.org/officeDocument/2006/relationships/hyperlink" Target="https://barttorvik.com/team.php?team=Oklahoma&amp;year=2018" TargetMode="External"/><Relationship Id="rId207" Type="http://schemas.openxmlformats.org/officeDocument/2006/relationships/hyperlink" Target="https://barttorvik.com/team.php?team=Wyoming&amp;year=2018" TargetMode="External"/><Relationship Id="rId228" Type="http://schemas.openxmlformats.org/officeDocument/2006/relationships/hyperlink" Target="https://barttorvik.com/team.php?team=Appalachian+St.&amp;year=2018" TargetMode="External"/><Relationship Id="rId249" Type="http://schemas.openxmlformats.org/officeDocument/2006/relationships/hyperlink" Target="https://barttorvik.com/team.php?team=Jacksonville+St.&amp;year=2018" TargetMode="External"/><Relationship Id="rId414" Type="http://schemas.openxmlformats.org/officeDocument/2006/relationships/hyperlink" Target="https://barttorvik.com/team.php?team=VMI&amp;year=2018" TargetMode="External"/><Relationship Id="rId13" Type="http://schemas.openxmlformats.org/officeDocument/2006/relationships/hyperlink" Target="https://barttorvik.com/team.php?team=Cincinnati&amp;year=2018" TargetMode="External"/><Relationship Id="rId109" Type="http://schemas.openxmlformats.org/officeDocument/2006/relationships/hyperlink" Target="https://barttorvik.com/team.php?team=St.+Bonaventure&amp;year=2018" TargetMode="External"/><Relationship Id="rId260" Type="http://schemas.openxmlformats.org/officeDocument/2006/relationships/hyperlink" Target="https://barttorvik.com/team.php?team=Louisiana+Tech&amp;year=2018" TargetMode="External"/><Relationship Id="rId281" Type="http://schemas.openxmlformats.org/officeDocument/2006/relationships/hyperlink" Target="https://barttorvik.com/team.php?team=Stony+Brook&amp;year=2018" TargetMode="External"/><Relationship Id="rId316" Type="http://schemas.openxmlformats.org/officeDocument/2006/relationships/hyperlink" Target="https://barttorvik.com/team.php?team=Troy&amp;year=2018" TargetMode="External"/><Relationship Id="rId337" Type="http://schemas.openxmlformats.org/officeDocument/2006/relationships/hyperlink" Target="https://barttorvik.com/team.php?team=New+Hampshire&amp;year=2018" TargetMode="External"/><Relationship Id="rId34" Type="http://schemas.openxmlformats.org/officeDocument/2006/relationships/hyperlink" Target="https://barttorvik.com/team.php?team=Wichita+St.&amp;year=2018" TargetMode="External"/><Relationship Id="rId55" Type="http://schemas.openxmlformats.org/officeDocument/2006/relationships/hyperlink" Target="https://barttorvik.com/team.php?team=Purdue&amp;year=2018" TargetMode="External"/><Relationship Id="rId76" Type="http://schemas.openxmlformats.org/officeDocument/2006/relationships/hyperlink" Target="https://barttorvik.com/team.php?team=UCLA&amp;year=2018" TargetMode="External"/><Relationship Id="rId97" Type="http://schemas.openxmlformats.org/officeDocument/2006/relationships/hyperlink" Target="https://barttorvik.com/team.php?team=Notre+Dame&amp;year=2018" TargetMode="External"/><Relationship Id="rId120" Type="http://schemas.openxmlformats.org/officeDocument/2006/relationships/hyperlink" Target="https://barttorvik.com/team.php?team=Georgia&amp;year=2018" TargetMode="External"/><Relationship Id="rId141" Type="http://schemas.openxmlformats.org/officeDocument/2006/relationships/hyperlink" Target="https://barttorvik.com/team.php?team=DePaul&amp;year=2018" TargetMode="External"/><Relationship Id="rId358" Type="http://schemas.openxmlformats.org/officeDocument/2006/relationships/hyperlink" Target="https://barttorvik.com/team.php?team=UMKC&amp;year=2018" TargetMode="External"/><Relationship Id="rId379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7" Type="http://schemas.openxmlformats.org/officeDocument/2006/relationships/hyperlink" Target="https://barttorvik.com/team.php?team=North+Carolina&amp;year=2018" TargetMode="External"/><Relationship Id="rId162" Type="http://schemas.openxmlformats.org/officeDocument/2006/relationships/hyperlink" Target="https://barttorvik.com/team.php?team=Canisius&amp;year=2018" TargetMode="External"/><Relationship Id="rId183" Type="http://schemas.openxmlformats.org/officeDocument/2006/relationships/hyperlink" Target="https://barttorvik.com/team.php?team=UC+Davis&amp;year=2018" TargetMode="External"/><Relationship Id="rId218" Type="http://schemas.openxmlformats.org/officeDocument/2006/relationships/hyperlink" Target="https://barttorvik.com/team.php?team=Eastern+Kentucky&amp;year=2018" TargetMode="External"/><Relationship Id="rId239" Type="http://schemas.openxmlformats.org/officeDocument/2006/relationships/hyperlink" Target="https://barttorvik.com/team.php?team=Washington&amp;year=2018" TargetMode="External"/><Relationship Id="rId390" Type="http://schemas.openxmlformats.org/officeDocument/2006/relationships/hyperlink" Target="https://barttorvik.com/team.php?team=Norfolk+St.&amp;year=2018" TargetMode="External"/><Relationship Id="rId404" Type="http://schemas.openxmlformats.org/officeDocument/2006/relationships/hyperlink" Target="https://barttorvik.com/team.php?team=Longwood&amp;year=2018" TargetMode="External"/><Relationship Id="rId425" Type="http://schemas.openxmlformats.org/officeDocument/2006/relationships/hyperlink" Target="https://barttorvik.com/team.php?team=Bryant&amp;year=2018" TargetMode="External"/><Relationship Id="rId250" Type="http://schemas.openxmlformats.org/officeDocument/2006/relationships/hyperlink" Target="https://barttorvik.com/team.php?team=Saint+Louis&amp;year=2018" TargetMode="External"/><Relationship Id="rId271" Type="http://schemas.openxmlformats.org/officeDocument/2006/relationships/hyperlink" Target="https://barttorvik.com/team.php?team=Gardner+Webb&amp;year=2018" TargetMode="External"/><Relationship Id="rId292" Type="http://schemas.openxmlformats.org/officeDocument/2006/relationships/hyperlink" Target="https://barttorvik.com/team.php?team=Colorado+St.&amp;year=2018" TargetMode="External"/><Relationship Id="rId306" Type="http://schemas.openxmlformats.org/officeDocument/2006/relationships/hyperlink" Target="https://barttorvik.com/team.php?team=Bowling+Green&amp;year=2018" TargetMode="External"/><Relationship Id="rId24" Type="http://schemas.openxmlformats.org/officeDocument/2006/relationships/hyperlink" Target="https://barttorvik.com/team.php?team=Texas+Tech&amp;year=2018" TargetMode="External"/><Relationship Id="rId45" Type="http://schemas.openxmlformats.org/officeDocument/2006/relationships/hyperlink" Target="https://barttorvik.com/team.php?team=Penn+St.&amp;year=2018" TargetMode="External"/><Relationship Id="rId66" Type="http://schemas.openxmlformats.org/officeDocument/2006/relationships/hyperlink" Target="https://barttorvik.com/team.php?team=Marquette&amp;year=2018" TargetMode="External"/><Relationship Id="rId87" Type="http://schemas.openxmlformats.org/officeDocument/2006/relationships/hyperlink" Target="https://barttorvik.com/team.php?team=Buffalo&amp;year=2018" TargetMode="External"/><Relationship Id="rId110" Type="http://schemas.openxmlformats.org/officeDocument/2006/relationships/hyperlink" Target="https://barttorvik.com/team.php?team=Rhode+Island&amp;year=2018" TargetMode="External"/><Relationship Id="rId131" Type="http://schemas.openxmlformats.org/officeDocument/2006/relationships/hyperlink" Target="https://barttorvik.com/team.php?team=Memphis&amp;year=2018" TargetMode="External"/><Relationship Id="rId327" Type="http://schemas.openxmlformats.org/officeDocument/2006/relationships/hyperlink" Target="https://barttorvik.com/team.php?team=Southern+Miss&amp;year=2018" TargetMode="External"/><Relationship Id="rId348" Type="http://schemas.openxmlformats.org/officeDocument/2006/relationships/hyperlink" Target="https://barttorvik.com/team.php?team=Sacramento+St.&amp;year=2018" TargetMode="External"/><Relationship Id="rId369" Type="http://schemas.openxmlformats.org/officeDocument/2006/relationships/hyperlink" Target="https://barttorvik.com/team.php?team=Western+Carolina&amp;year=2018" TargetMode="External"/><Relationship Id="rId152" Type="http://schemas.openxmlformats.org/officeDocument/2006/relationships/hyperlink" Target="https://barttorvik.com/team.php?team=Tulsa&amp;year=2018" TargetMode="External"/><Relationship Id="rId173" Type="http://schemas.openxmlformats.org/officeDocument/2006/relationships/hyperlink" Target="https://barttorvik.com/team.php?team=Iona&amp;year=2018" TargetMode="External"/><Relationship Id="rId194" Type="http://schemas.openxmlformats.org/officeDocument/2006/relationships/hyperlink" Target="https://barttorvik.com/team.php?team=Oregon+St.&amp;year=2018" TargetMode="External"/><Relationship Id="rId208" Type="http://schemas.openxmlformats.org/officeDocument/2006/relationships/hyperlink" Target="https://barttorvik.com/team.php?team=Wright+St.&amp;year=2018" TargetMode="External"/><Relationship Id="rId229" Type="http://schemas.openxmlformats.org/officeDocument/2006/relationships/hyperlink" Target="https://barttorvik.com/team.php?team=Illinois+Chicago&amp;year=2018" TargetMode="External"/><Relationship Id="rId380" Type="http://schemas.openxmlformats.org/officeDocument/2006/relationships/hyperlink" Target="https://barttorvik.com/team.php?team=Central+Connecticut&amp;year=2018" TargetMode="External"/><Relationship Id="rId415" Type="http://schemas.openxmlformats.org/officeDocument/2006/relationships/hyperlink" Target="https://barttorvik.com/team.php?team=Siena&amp;year=2018" TargetMode="External"/><Relationship Id="rId240" Type="http://schemas.openxmlformats.org/officeDocument/2006/relationships/hyperlink" Target="https://barttorvik.com/team.php?team=South+Florida&amp;year=2018" TargetMode="External"/><Relationship Id="rId261" Type="http://schemas.openxmlformats.org/officeDocument/2006/relationships/hyperlink" Target="https://barttorvik.com/team.php?team=Idaho+St.&amp;year=2018" TargetMode="External"/><Relationship Id="rId14" Type="http://schemas.openxmlformats.org/officeDocument/2006/relationships/hyperlink" Target="https://barttorvik.com/team.php?team=Cincinnati&amp;year=2018" TargetMode="External"/><Relationship Id="rId35" Type="http://schemas.openxmlformats.org/officeDocument/2006/relationships/hyperlink" Target="https://barttorvik.com/team.php?team=Wisconsin&amp;year=2018" TargetMode="External"/><Relationship Id="rId56" Type="http://schemas.openxmlformats.org/officeDocument/2006/relationships/hyperlink" Target="https://barttorvik.com/team.php?team=Davidson&amp;year=2018" TargetMode="External"/><Relationship Id="rId77" Type="http://schemas.openxmlformats.org/officeDocument/2006/relationships/hyperlink" Target="https://barttorvik.com/team.php?team=UCLA&amp;year=2018" TargetMode="External"/><Relationship Id="rId100" Type="http://schemas.openxmlformats.org/officeDocument/2006/relationships/hyperlink" Target="https://barttorvik.com/team.php?team=Lipscomb&amp;year=2018" TargetMode="External"/><Relationship Id="rId282" Type="http://schemas.openxmlformats.org/officeDocument/2006/relationships/hyperlink" Target="https://barttorvik.com/team.php?team=Washington+St.&amp;year=2018" TargetMode="External"/><Relationship Id="rId317" Type="http://schemas.openxmlformats.org/officeDocument/2006/relationships/hyperlink" Target="https://barttorvik.com/team.php?team=UNC+Wilmington&amp;year=2018" TargetMode="External"/><Relationship Id="rId338" Type="http://schemas.openxmlformats.org/officeDocument/2006/relationships/hyperlink" Target="https://barttorvik.com/team.php?team=Portland&amp;year=2018" TargetMode="External"/><Relationship Id="rId359" Type="http://schemas.openxmlformats.org/officeDocument/2006/relationships/hyperlink" Target="https://barttorvik.com/team.php?team=Arkansas+St.&amp;year=2018" TargetMode="External"/><Relationship Id="rId8" Type="http://schemas.openxmlformats.org/officeDocument/2006/relationships/hyperlink" Target="https://barttorvik.com/team.php?team=North+Carolina&amp;year=2018" TargetMode="External"/><Relationship Id="rId98" Type="http://schemas.openxmlformats.org/officeDocument/2006/relationships/hyperlink" Target="https://barttorvik.com/team.php?team=Nevada&amp;year=2018" TargetMode="External"/><Relationship Id="rId121" Type="http://schemas.openxmlformats.org/officeDocument/2006/relationships/hyperlink" Target="https://barttorvik.com/team.php?team=Middle+Tennessee&amp;year=2018" TargetMode="External"/><Relationship Id="rId142" Type="http://schemas.openxmlformats.org/officeDocument/2006/relationships/hyperlink" Target="https://barttorvik.com/team.php?team=UC+Santa+Barbara&amp;year=2018" TargetMode="External"/><Relationship Id="rId163" Type="http://schemas.openxmlformats.org/officeDocument/2006/relationships/hyperlink" Target="https://barttorvik.com/team.php?team=Old+Dominion&amp;year=2018" TargetMode="External"/><Relationship Id="rId184" Type="http://schemas.openxmlformats.org/officeDocument/2006/relationships/hyperlink" Target="https://barttorvik.com/team.php?team=Penn&amp;year=2018" TargetMode="External"/><Relationship Id="rId219" Type="http://schemas.openxmlformats.org/officeDocument/2006/relationships/hyperlink" Target="https://barttorvik.com/team.php?team=Tulane&amp;year=2018" TargetMode="External"/><Relationship Id="rId370" Type="http://schemas.openxmlformats.org/officeDocument/2006/relationships/hyperlink" Target="https://barttorvik.com/team.php?team=Little+Rock&amp;year=2018" TargetMode="External"/><Relationship Id="rId391" Type="http://schemas.openxmlformats.org/officeDocument/2006/relationships/hyperlink" Target="https://barttorvik.com/team.php?team=American&amp;year=2018" TargetMode="External"/><Relationship Id="rId405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426" Type="http://schemas.openxmlformats.org/officeDocument/2006/relationships/hyperlink" Target="https://barttorvik.com/team.php?team=Coppin+St.&amp;year=2018" TargetMode="External"/><Relationship Id="rId230" Type="http://schemas.openxmlformats.org/officeDocument/2006/relationships/hyperlink" Target="https://barttorvik.com/team.php?team=Radford&amp;year=2018" TargetMode="External"/><Relationship Id="rId251" Type="http://schemas.openxmlformats.org/officeDocument/2006/relationships/hyperlink" Target="https://barttorvik.com/team.php?team=North+Texas&amp;year=2018" TargetMode="External"/><Relationship Id="rId25" Type="http://schemas.openxmlformats.org/officeDocument/2006/relationships/hyperlink" Target="https://barttorvik.com/team.php?team=Texas+Tech&amp;year=2018" TargetMode="External"/><Relationship Id="rId46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67" Type="http://schemas.openxmlformats.org/officeDocument/2006/relationships/hyperlink" Target="https://barttorvik.com/team.php?team=Georgia+St.&amp;year=2018" TargetMode="External"/><Relationship Id="rId272" Type="http://schemas.openxmlformats.org/officeDocument/2006/relationships/hyperlink" Target="https://barttorvik.com/team.php?team=Winthrop&amp;year=2018" TargetMode="External"/><Relationship Id="rId293" Type="http://schemas.openxmlformats.org/officeDocument/2006/relationships/hyperlink" Target="https://barttorvik.com/team.php?team=Georgia+Southern&amp;year=2018" TargetMode="External"/><Relationship Id="rId307" Type="http://schemas.openxmlformats.org/officeDocument/2006/relationships/hyperlink" Target="https://barttorvik.com/team.php?team=Florida+Atlantic&amp;year=2018" TargetMode="External"/><Relationship Id="rId328" Type="http://schemas.openxmlformats.org/officeDocument/2006/relationships/hyperlink" Target="https://barttorvik.com/team.php?team=Ohio&amp;year=2018" TargetMode="External"/><Relationship Id="rId349" Type="http://schemas.openxmlformats.org/officeDocument/2006/relationships/hyperlink" Target="https://barttorvik.com/team.php?team=McNeese+St.&amp;year=2018" TargetMode="External"/><Relationship Id="rId88" Type="http://schemas.openxmlformats.org/officeDocument/2006/relationships/hyperlink" Target="https://barttorvik.com/team.php?team=Buffalo&amp;year=2018" TargetMode="External"/><Relationship Id="rId111" Type="http://schemas.openxmlformats.org/officeDocument/2006/relationships/hyperlink" Target="https://barttorvik.com/team.php?team=Rhode+Island&amp;year=2018" TargetMode="External"/><Relationship Id="rId132" Type="http://schemas.openxmlformats.org/officeDocument/2006/relationships/hyperlink" Target="https://barttorvik.com/team.php?team=Pacific&amp;year=2018" TargetMode="External"/><Relationship Id="rId153" Type="http://schemas.openxmlformats.org/officeDocument/2006/relationships/hyperlink" Target="https://barttorvik.com/team.php?team=Milwaukee&amp;year=2018" TargetMode="External"/><Relationship Id="rId174" Type="http://schemas.openxmlformats.org/officeDocument/2006/relationships/hyperlink" Target="https://barttorvik.com/team.php?team=Iona&amp;year=2018" TargetMode="External"/><Relationship Id="rId195" Type="http://schemas.openxmlformats.org/officeDocument/2006/relationships/hyperlink" Target="https://barttorvik.com/team.php?team=Missouri+St.&amp;year=2018" TargetMode="External"/><Relationship Id="rId209" Type="http://schemas.openxmlformats.org/officeDocument/2006/relationships/hyperlink" Target="https://barttorvik.com/team.php?team=Wright+St.&amp;year=2018" TargetMode="External"/><Relationship Id="rId360" Type="http://schemas.openxmlformats.org/officeDocument/2006/relationships/hyperlink" Target="https://barttorvik.com/team.php?team=Northern+Illinois&amp;year=2018" TargetMode="External"/><Relationship Id="rId381" Type="http://schemas.openxmlformats.org/officeDocument/2006/relationships/hyperlink" Target="https://barttorvik.com/team.php?team=Robert+Morris&amp;year=2018" TargetMode="External"/><Relationship Id="rId416" Type="http://schemas.openxmlformats.org/officeDocument/2006/relationships/hyperlink" Target="https://barttorvik.com/team.php?team=Jackson+St.&amp;year=2018" TargetMode="External"/><Relationship Id="rId220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241" Type="http://schemas.openxmlformats.org/officeDocument/2006/relationships/hyperlink" Target="https://barttorvik.com/team.php?team=Colgate&amp;year=2018" TargetMode="External"/><Relationship Id="rId15" Type="http://schemas.openxmlformats.org/officeDocument/2006/relationships/hyperlink" Target="https://barttorvik.com/team.php?team=Xavier&amp;year=2018" TargetMode="External"/><Relationship Id="rId36" Type="http://schemas.openxmlformats.org/officeDocument/2006/relationships/hyperlink" Target="https://barttorvik.com/team.php?team=Kansas&amp;year=2018" TargetMode="External"/><Relationship Id="rId57" Type="http://schemas.openxmlformats.org/officeDocument/2006/relationships/hyperlink" Target="https://barttorvik.com/team.php?team=Davidson&amp;year=2018" TargetMode="External"/><Relationship Id="rId262" Type="http://schemas.openxmlformats.org/officeDocument/2006/relationships/hyperlink" Target="https://barttorvik.com/team.php?team=George+Washington&amp;year=2018" TargetMode="External"/><Relationship Id="rId283" Type="http://schemas.openxmlformats.org/officeDocument/2006/relationships/hyperlink" Target="https://barttorvik.com/team.php?team=Brown&amp;year=2018" TargetMode="External"/><Relationship Id="rId318" Type="http://schemas.openxmlformats.org/officeDocument/2006/relationships/hyperlink" Target="https://barttorvik.com/team.php?team=Texas+A%26M+Corpus+Chris&amp;year=2018" TargetMode="External"/><Relationship Id="rId339" Type="http://schemas.openxmlformats.org/officeDocument/2006/relationships/hyperlink" Target="https://barttorvik.com/team.php?team=Boston+University&amp;year=2018" TargetMode="External"/><Relationship Id="rId78" Type="http://schemas.openxmlformats.org/officeDocument/2006/relationships/hyperlink" Target="https://barttorvik.com/team.php?team=South+Dakota&amp;year=2018" TargetMode="External"/><Relationship Id="rId99" Type="http://schemas.openxmlformats.org/officeDocument/2006/relationships/hyperlink" Target="https://barttorvik.com/team.php?team=Nevada&amp;year=2018" TargetMode="External"/><Relationship Id="rId101" Type="http://schemas.openxmlformats.org/officeDocument/2006/relationships/hyperlink" Target="https://barttorvik.com/team.php?team=Lipscomb&amp;year=2018" TargetMode="External"/><Relationship Id="rId122" Type="http://schemas.openxmlformats.org/officeDocument/2006/relationships/hyperlink" Target="https://barttorvik.com/team.php?team=Murray+St.&amp;year=2018" TargetMode="External"/><Relationship Id="rId143" Type="http://schemas.openxmlformats.org/officeDocument/2006/relationships/hyperlink" Target="https://barttorvik.com/team.php?team=UMBC&amp;year=2018" TargetMode="External"/><Relationship Id="rId164" Type="http://schemas.openxmlformats.org/officeDocument/2006/relationships/hyperlink" Target="https://barttorvik.com/team.php?team=Iowa&amp;year=2018" TargetMode="External"/><Relationship Id="rId185" Type="http://schemas.openxmlformats.org/officeDocument/2006/relationships/hyperlink" Target="https://barttorvik.com/team.php?team=Penn&amp;year=2018" TargetMode="External"/><Relationship Id="rId350" Type="http://schemas.openxmlformats.org/officeDocument/2006/relationships/hyperlink" Target="https://barttorvik.com/team.php?team=California&amp;year=2018" TargetMode="External"/><Relationship Id="rId371" Type="http://schemas.openxmlformats.org/officeDocument/2006/relationships/hyperlink" Target="https://barttorvik.com/team.php?team=Oral+Roberts&amp;year=2018" TargetMode="External"/><Relationship Id="rId406" Type="http://schemas.openxmlformats.org/officeDocument/2006/relationships/hyperlink" Target="https://barttorvik.com/team.php?team=North+Carolina+A%26T&amp;year=2018" TargetMode="External"/><Relationship Id="rId9" Type="http://schemas.openxmlformats.org/officeDocument/2006/relationships/hyperlink" Target="https://barttorvik.com/team.php?team=Gonzaga&amp;year=2018" TargetMode="External"/><Relationship Id="rId210" Type="http://schemas.openxmlformats.org/officeDocument/2006/relationships/hyperlink" Target="https://barttorvik.com/team.php?team=Idaho&amp;year=2018" TargetMode="External"/><Relationship Id="rId392" Type="http://schemas.openxmlformats.org/officeDocument/2006/relationships/hyperlink" Target="https://barttorvik.com/team.php?team=Campbell&amp;year=2018" TargetMode="External"/><Relationship Id="rId427" Type="http://schemas.openxmlformats.org/officeDocument/2006/relationships/hyperlink" Target="https://barttorvik.com/team.php?team=Cal+Poly&amp;year=2018" TargetMode="External"/><Relationship Id="rId26" Type="http://schemas.openxmlformats.org/officeDocument/2006/relationships/hyperlink" Target="https://barttorvik.com/team.php?team=Virginia+Tech&amp;year=2018" TargetMode="External"/><Relationship Id="rId231" Type="http://schemas.openxmlformats.org/officeDocument/2006/relationships/hyperlink" Target="https://barttorvik.com/team.php?team=Radford&amp;year=2018" TargetMode="External"/><Relationship Id="rId252" Type="http://schemas.openxmlformats.org/officeDocument/2006/relationships/hyperlink" Target="https://barttorvik.com/team.php?team=San+Francisco&amp;year=2018" TargetMode="External"/><Relationship Id="rId273" Type="http://schemas.openxmlformats.org/officeDocument/2006/relationships/hyperlink" Target="https://barttorvik.com/team.php?team=Tennessee+St.&amp;year=2018" TargetMode="External"/><Relationship Id="rId294" Type="http://schemas.openxmlformats.org/officeDocument/2006/relationships/hyperlink" Target="https://barttorvik.com/team.php?team=Tennessee+Tech&amp;year=2018" TargetMode="External"/><Relationship Id="rId308" Type="http://schemas.openxmlformats.org/officeDocument/2006/relationships/hyperlink" Target="https://barttorvik.com/team.php?team=Loyola+Marymount&amp;year=2018" TargetMode="External"/><Relationship Id="rId329" Type="http://schemas.openxmlformats.org/officeDocument/2006/relationships/hyperlink" Target="https://barttorvik.com/team.php?team=Air+Force&amp;year=2018" TargetMode="External"/><Relationship Id="rId47" Type="http://schemas.openxmlformats.org/officeDocument/2006/relationships/hyperlink" Target="https://barttorvik.com/team.php?team=Butler&amp;year=2018" TargetMode="External"/><Relationship Id="rId68" Type="http://schemas.openxmlformats.org/officeDocument/2006/relationships/hyperlink" Target="https://barttorvik.com/team.php?team=Georgia+St.&amp;year=2018" TargetMode="External"/><Relationship Id="rId89" Type="http://schemas.openxmlformats.org/officeDocument/2006/relationships/hyperlink" Target="https://barttorvik.com/team.php?team=Arkansas&amp;year=2018" TargetMode="External"/><Relationship Id="rId112" Type="http://schemas.openxmlformats.org/officeDocument/2006/relationships/hyperlink" Target="https://barttorvik.com/team.php?team=UNC+Greensboro&amp;year=2018" TargetMode="External"/><Relationship Id="rId133" Type="http://schemas.openxmlformats.org/officeDocument/2006/relationships/hyperlink" Target="https://barttorvik.com/team.php?team=Stephen+F.+Austin&amp;year=2018" TargetMode="External"/><Relationship Id="rId154" Type="http://schemas.openxmlformats.org/officeDocument/2006/relationships/hyperlink" Target="https://barttorvik.com/team.php?team=Louisiana+Monroe&amp;year=2018" TargetMode="External"/><Relationship Id="rId175" Type="http://schemas.openxmlformats.org/officeDocument/2006/relationships/hyperlink" Target="https://barttorvik.com/team.php?team=Florida+St.&amp;year=2018" TargetMode="External"/><Relationship Id="rId340" Type="http://schemas.openxmlformats.org/officeDocument/2006/relationships/hyperlink" Target="https://barttorvik.com/team.php?team=Hampton&amp;year=2018" TargetMode="External"/><Relationship Id="rId361" Type="http://schemas.openxmlformats.org/officeDocument/2006/relationships/hyperlink" Target="https://barttorvik.com/team.php?team=IUPUI&amp;year=2018" TargetMode="External"/><Relationship Id="rId196" Type="http://schemas.openxmlformats.org/officeDocument/2006/relationships/hyperlink" Target="https://barttorvik.com/team.php?team=Wake+Forest&amp;year=2018" TargetMode="External"/><Relationship Id="rId200" Type="http://schemas.openxmlformats.org/officeDocument/2006/relationships/hyperlink" Target="https://barttorvik.com/team.php?team=Albany&amp;year=2018" TargetMode="External"/><Relationship Id="rId382" Type="http://schemas.openxmlformats.org/officeDocument/2006/relationships/hyperlink" Target="https://barttorvik.com/team.php?team=Alabama+St.&amp;year=2018" TargetMode="External"/><Relationship Id="rId417" Type="http://schemas.openxmlformats.org/officeDocument/2006/relationships/hyperlink" Target="https://barttorvik.com/team.php?team=Arkansas+Pine+Bluff&amp;year=2018" TargetMode="External"/><Relationship Id="rId16" Type="http://schemas.openxmlformats.org/officeDocument/2006/relationships/hyperlink" Target="https://barttorvik.com/team.php?team=Xavier&amp;year=2018" TargetMode="External"/><Relationship Id="rId221" Type="http://schemas.openxmlformats.org/officeDocument/2006/relationships/hyperlink" Target="https://barttorvik.com/team.php?team=Hofstra&amp;year=2018" TargetMode="External"/><Relationship Id="rId242" Type="http://schemas.openxmlformats.org/officeDocument/2006/relationships/hyperlink" Target="https://barttorvik.com/team.php?team=Miami+OH&amp;year=2018" TargetMode="External"/><Relationship Id="rId263" Type="http://schemas.openxmlformats.org/officeDocument/2006/relationships/hyperlink" Target="https://barttorvik.com/team.php?team=Mercer&amp;year=2018" TargetMode="External"/><Relationship Id="rId284" Type="http://schemas.openxmlformats.org/officeDocument/2006/relationships/hyperlink" Target="https://barttorvik.com/team.php?team=Charleston+Southern&amp;year=2018" TargetMode="External"/><Relationship Id="rId319" Type="http://schemas.openxmlformats.org/officeDocument/2006/relationships/hyperlink" Target="https://barttorvik.com/team.php?team=Yale&amp;year=2018" TargetMode="External"/><Relationship Id="rId37" Type="http://schemas.openxmlformats.org/officeDocument/2006/relationships/hyperlink" Target="https://barttorvik.com/team.php?team=Kansas&amp;year=2018" TargetMode="External"/><Relationship Id="rId58" Type="http://schemas.openxmlformats.org/officeDocument/2006/relationships/hyperlink" Target="https://barttorvik.com/team.php?team=Clemson&amp;year=2018" TargetMode="External"/><Relationship Id="rId79" Type="http://schemas.openxmlformats.org/officeDocument/2006/relationships/hyperlink" Target="https://barttorvik.com/team.php?team=Providence&amp;year=2018" TargetMode="External"/><Relationship Id="rId102" Type="http://schemas.openxmlformats.org/officeDocument/2006/relationships/hyperlink" Target="https://barttorvik.com/team.php?team=Maryland&amp;year=2018" TargetMode="External"/><Relationship Id="rId123" Type="http://schemas.openxmlformats.org/officeDocument/2006/relationships/hyperlink" Target="https://barttorvik.com/team.php?team=Murray+St.&amp;year=2018" TargetMode="External"/><Relationship Id="rId144" Type="http://schemas.openxmlformats.org/officeDocument/2006/relationships/hyperlink" Target="https://barttorvik.com/team.php?team=UMBC&amp;year=2018" TargetMode="External"/><Relationship Id="rId330" Type="http://schemas.openxmlformats.org/officeDocument/2006/relationships/hyperlink" Target="https://barttorvik.com/team.php?team=Kent+St.&amp;year=2018" TargetMode="External"/><Relationship Id="rId90" Type="http://schemas.openxmlformats.org/officeDocument/2006/relationships/hyperlink" Target="https://barttorvik.com/team.php?team=Arkansas&amp;year=2018" TargetMode="External"/><Relationship Id="rId165" Type="http://schemas.openxmlformats.org/officeDocument/2006/relationships/hyperlink" Target="https://barttorvik.com/team.php?team=Toledo&amp;year=2018" TargetMode="External"/><Relationship Id="rId186" Type="http://schemas.openxmlformats.org/officeDocument/2006/relationships/hyperlink" Target="https://barttorvik.com/team.php?team=Temple&amp;year=2018" TargetMode="External"/><Relationship Id="rId351" Type="http://schemas.openxmlformats.org/officeDocument/2006/relationships/hyperlink" Target="https://barttorvik.com/team.php?team=Detroit&amp;year=2018" TargetMode="External"/><Relationship Id="rId372" Type="http://schemas.openxmlformats.org/officeDocument/2006/relationships/hyperlink" Target="https://barttorvik.com/team.php?team=Columbia&amp;year=2018" TargetMode="External"/><Relationship Id="rId393" Type="http://schemas.openxmlformats.org/officeDocument/2006/relationships/hyperlink" Target="https://barttorvik.com/team.php?team=Nebraska+Omaha&amp;year=2018" TargetMode="External"/><Relationship Id="rId407" Type="http://schemas.openxmlformats.org/officeDocument/2006/relationships/hyperlink" Target="https://barttorvik.com/team.php?team=Presbyterian&amp;year=2018" TargetMode="External"/><Relationship Id="rId428" Type="http://schemas.openxmlformats.org/officeDocument/2006/relationships/hyperlink" Target="https://barttorvik.com/team.php?team=Jacksonville&amp;year=2018" TargetMode="External"/><Relationship Id="rId211" Type="http://schemas.openxmlformats.org/officeDocument/2006/relationships/hyperlink" Target="https://barttorvik.com/team.php?team=Mount+St.+Mary%27s&amp;year=2018" TargetMode="External"/><Relationship Id="rId232" Type="http://schemas.openxmlformats.org/officeDocument/2006/relationships/hyperlink" Target="https://barttorvik.com/team.php?team=LIU+Brooklyn&amp;year=2018" TargetMode="External"/><Relationship Id="rId253" Type="http://schemas.openxmlformats.org/officeDocument/2006/relationships/hyperlink" Target="https://barttorvik.com/team.php?team=UMass+Lowell&amp;year=2018" TargetMode="External"/><Relationship Id="rId274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295" Type="http://schemas.openxmlformats.org/officeDocument/2006/relationships/hyperlink" Target="https://barttorvik.com/team.php?team=Coastal+Carolina&amp;year=2018" TargetMode="External"/><Relationship Id="rId309" Type="http://schemas.openxmlformats.org/officeDocument/2006/relationships/hyperlink" Target="https://barttorvik.com/team.php?team=UNC+Asheville&amp;year=2018" TargetMode="External"/><Relationship Id="rId27" Type="http://schemas.openxmlformats.org/officeDocument/2006/relationships/hyperlink" Target="https://barttorvik.com/team.php?team=Virginia+Tech&amp;year=2018" TargetMode="External"/><Relationship Id="rId48" Type="http://schemas.openxmlformats.org/officeDocument/2006/relationships/hyperlink" Target="https://barttorvik.com/team.php?team=Butler&amp;year=2018" TargetMode="External"/><Relationship Id="rId69" Type="http://schemas.openxmlformats.org/officeDocument/2006/relationships/hyperlink" Target="https://barttorvik.com/team.php?team=Indiana&amp;year=2018" TargetMode="External"/><Relationship Id="rId113" Type="http://schemas.openxmlformats.org/officeDocument/2006/relationships/hyperlink" Target="https://barttorvik.com/team.php?team=UNC+Greensboro&amp;year=2018" TargetMode="External"/><Relationship Id="rId134" Type="http://schemas.openxmlformats.org/officeDocument/2006/relationships/hyperlink" Target="https://barttorvik.com/team.php?team=Stephen+F.+Austin&amp;year=2018" TargetMode="External"/><Relationship Id="rId320" Type="http://schemas.openxmlformats.org/officeDocument/2006/relationships/hyperlink" Target="https://barttorvik.com/team.php?team=NJIT&amp;year=2018" TargetMode="External"/><Relationship Id="rId80" Type="http://schemas.openxmlformats.org/officeDocument/2006/relationships/hyperlink" Target="https://barttorvik.com/team.php?team=Providence&amp;year=2018" TargetMode="External"/><Relationship Id="rId155" Type="http://schemas.openxmlformats.org/officeDocument/2006/relationships/hyperlink" Target="https://barttorvik.com/team.php?team=Northwestern&amp;year=2018" TargetMode="External"/><Relationship Id="rId176" Type="http://schemas.openxmlformats.org/officeDocument/2006/relationships/hyperlink" Target="https://barttorvik.com/team.php?team=Florida+St.&amp;year=2018" TargetMode="External"/><Relationship Id="rId197" Type="http://schemas.openxmlformats.org/officeDocument/2006/relationships/hyperlink" Target="https://barttorvik.com/team.php?team=Harvard&amp;year=2018" TargetMode="External"/><Relationship Id="rId341" Type="http://schemas.openxmlformats.org/officeDocument/2006/relationships/hyperlink" Target="https://barttorvik.com/team.php?team=Tennessee+Martin&amp;year=2018" TargetMode="External"/><Relationship Id="rId362" Type="http://schemas.openxmlformats.org/officeDocument/2006/relationships/hyperlink" Target="https://barttorvik.com/team.php?team=Youngstown+St.&amp;year=2018" TargetMode="External"/><Relationship Id="rId383" Type="http://schemas.openxmlformats.org/officeDocument/2006/relationships/hyperlink" Target="https://barttorvik.com/team.php?team=San+Jose+St.&amp;year=2018" TargetMode="External"/><Relationship Id="rId418" Type="http://schemas.openxmlformats.org/officeDocument/2006/relationships/hyperlink" Target="https://barttorvik.com/team.php?team=North+Carolina+Central&amp;year=2018" TargetMode="External"/><Relationship Id="rId201" Type="http://schemas.openxmlformats.org/officeDocument/2006/relationships/hyperlink" Target="https://barttorvik.com/team.php?team=Georgia+Tech&amp;year=2018" TargetMode="External"/><Relationship Id="rId222" Type="http://schemas.openxmlformats.org/officeDocument/2006/relationships/hyperlink" Target="https://barttorvik.com/team.php?team=Minnesota&amp;year=2018" TargetMode="External"/><Relationship Id="rId243" Type="http://schemas.openxmlformats.org/officeDocument/2006/relationships/hyperlink" Target="https://barttorvik.com/team.php?team=Cornell&amp;year=2018" TargetMode="External"/><Relationship Id="rId264" Type="http://schemas.openxmlformats.org/officeDocument/2006/relationships/hyperlink" Target="https://barttorvik.com/team.php?team=UTSA&amp;year=2018" TargetMode="External"/><Relationship Id="rId285" Type="http://schemas.openxmlformats.org/officeDocument/2006/relationships/hyperlink" Target="https://barttorvik.com/team.php?team=Denver&amp;year=2018" TargetMode="External"/><Relationship Id="rId17" Type="http://schemas.openxmlformats.org/officeDocument/2006/relationships/hyperlink" Target="https://barttorvik.com/team.php?team=Houston&amp;year=2018" TargetMode="External"/><Relationship Id="rId38" Type="http://schemas.openxmlformats.org/officeDocument/2006/relationships/hyperlink" Target="https://barttorvik.com/team.php?team=Kentucky&amp;year=2018" TargetMode="External"/><Relationship Id="rId59" Type="http://schemas.openxmlformats.org/officeDocument/2006/relationships/hyperlink" Target="https://barttorvik.com/team.php?team=Clemson&amp;year=2018" TargetMode="External"/><Relationship Id="rId103" Type="http://schemas.openxmlformats.org/officeDocument/2006/relationships/hyperlink" Target="https://barttorvik.com/team.php?team=Boise+St.&amp;year=2018" TargetMode="External"/><Relationship Id="rId124" Type="http://schemas.openxmlformats.org/officeDocument/2006/relationships/hyperlink" Target="https://barttorvik.com/team.php?team=Auburn&amp;year=2018" TargetMode="External"/><Relationship Id="rId310" Type="http://schemas.openxmlformats.org/officeDocument/2006/relationships/hyperlink" Target="https://barttorvik.com/team.php?team=Duquesne&amp;year=2018" TargetMode="External"/><Relationship Id="rId70" Type="http://schemas.openxmlformats.org/officeDocument/2006/relationships/hyperlink" Target="https://barttorvik.com/team.php?team=Alabama&amp;year=2018" TargetMode="External"/><Relationship Id="rId91" Type="http://schemas.openxmlformats.org/officeDocument/2006/relationships/hyperlink" Target="https://barttorvik.com/team.php?team=Missouri&amp;year=2018" TargetMode="External"/><Relationship Id="rId145" Type="http://schemas.openxmlformats.org/officeDocument/2006/relationships/hyperlink" Target="https://barttorvik.com/team.php?team=Nebraska&amp;year=2018" TargetMode="External"/><Relationship Id="rId166" Type="http://schemas.openxmlformats.org/officeDocument/2006/relationships/hyperlink" Target="https://barttorvik.com/team.php?team=Western+Kentucky&amp;year=2018" TargetMode="External"/><Relationship Id="rId187" Type="http://schemas.openxmlformats.org/officeDocument/2006/relationships/hyperlink" Target="https://barttorvik.com/team.php?team=UC+Irvine&amp;year=2018" TargetMode="External"/><Relationship Id="rId331" Type="http://schemas.openxmlformats.org/officeDocument/2006/relationships/hyperlink" Target="https://barttorvik.com/team.php?team=Western+Illinois&amp;year=2018" TargetMode="External"/><Relationship Id="rId352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373" Type="http://schemas.openxmlformats.org/officeDocument/2006/relationships/hyperlink" Target="https://barttorvik.com/team.php?team=SIU+Edwardsville&amp;year=2018" TargetMode="External"/><Relationship Id="rId394" Type="http://schemas.openxmlformats.org/officeDocument/2006/relationships/hyperlink" Target="https://barttorvik.com/team.php?team=Chattanooga&amp;year=2018" TargetMode="External"/><Relationship Id="rId408" Type="http://schemas.openxmlformats.org/officeDocument/2006/relationships/hyperlink" Target="https://barttorvik.com/team.php?team=Morgan+St.&amp;year=2018" TargetMode="External"/><Relationship Id="rId429" Type="http://schemas.openxmlformats.org/officeDocument/2006/relationships/hyperlink" Target="https://barttorvik.com/team.php?team=Delaware+St.&amp;year=2018" TargetMode="External"/><Relationship Id="rId1" Type="http://schemas.openxmlformats.org/officeDocument/2006/relationships/hyperlink" Target="https://barttorvik.com/team.php?team=Virginia&amp;year=2018" TargetMode="External"/><Relationship Id="rId212" Type="http://schemas.openxmlformats.org/officeDocument/2006/relationships/hyperlink" Target="https://barttorvik.com/team.php?team=Hartford&amp;year=2018" TargetMode="External"/><Relationship Id="rId233" Type="http://schemas.openxmlformats.org/officeDocument/2006/relationships/hyperlink" Target="https://barttorvik.com/team.php?team=LIU+Brooklyn&amp;year=2018" TargetMode="External"/><Relationship Id="rId254" Type="http://schemas.openxmlformats.org/officeDocument/2006/relationships/hyperlink" Target="https://barttorvik.com/team.php?team=UAB&amp;year=2018" TargetMode="External"/><Relationship Id="rId28" Type="http://schemas.openxmlformats.org/officeDocument/2006/relationships/hyperlink" Target="https://barttorvik.com/team.php?team=Michigan+St.&amp;year=2018" TargetMode="External"/><Relationship Id="rId49" Type="http://schemas.openxmlformats.org/officeDocument/2006/relationships/hyperlink" Target="https://barttorvik.com/team.php?team=Georgetown&amp;year=2018" TargetMode="External"/><Relationship Id="rId114" Type="http://schemas.openxmlformats.org/officeDocument/2006/relationships/hyperlink" Target="https://barttorvik.com/team.php?team=Vermont&amp;year=2018" TargetMode="External"/><Relationship Id="rId275" Type="http://schemas.openxmlformats.org/officeDocument/2006/relationships/hyperlink" Target="https://barttorvik.com/team.php?team=Connecticut&amp;year=2018" TargetMode="External"/><Relationship Id="rId296" Type="http://schemas.openxmlformats.org/officeDocument/2006/relationships/hyperlink" Target="https://barttorvik.com/team.php?team=Southern+Utah&amp;year=2018" TargetMode="External"/><Relationship Id="rId300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60" Type="http://schemas.openxmlformats.org/officeDocument/2006/relationships/hyperlink" Target="https://barttorvik.com/team.php?team=South+Dakota+St.&amp;year=2018" TargetMode="External"/><Relationship Id="rId81" Type="http://schemas.openxmlformats.org/officeDocument/2006/relationships/hyperlink" Target="https://barttorvik.com/team.php?team=Fresno+St.&amp;year=2018" TargetMode="External"/><Relationship Id="rId135" Type="http://schemas.openxmlformats.org/officeDocument/2006/relationships/hyperlink" Target="https://barttorvik.com/team.php?team=New+Mexico+St.&amp;year=2018" TargetMode="External"/><Relationship Id="rId156" Type="http://schemas.openxmlformats.org/officeDocument/2006/relationships/hyperlink" Target="https://barttorvik.com/team.php?team=South+Carolina&amp;year=2018" TargetMode="External"/><Relationship Id="rId177" Type="http://schemas.openxmlformats.org/officeDocument/2006/relationships/hyperlink" Target="https://barttorvik.com/team.php?team=SMU&amp;year=2018" TargetMode="External"/><Relationship Id="rId198" Type="http://schemas.openxmlformats.org/officeDocument/2006/relationships/hyperlink" Target="https://barttorvik.com/team.php?team=George+Mason&amp;year=2018" TargetMode="External"/><Relationship Id="rId321" Type="http://schemas.openxmlformats.org/officeDocument/2006/relationships/hyperlink" Target="https://barttorvik.com/team.php?team=Montana+St.&amp;year=2018" TargetMode="External"/><Relationship Id="rId342" Type="http://schemas.openxmlformats.org/officeDocument/2006/relationships/hyperlink" Target="https://barttorvik.com/team.php?team=Dayton&amp;year=2018" TargetMode="External"/><Relationship Id="rId363" Type="http://schemas.openxmlformats.org/officeDocument/2006/relationships/hyperlink" Target="https://barttorvik.com/team.php?team=Cal+St.+Bakersfield&amp;year=2018" TargetMode="External"/><Relationship Id="rId384" Type="http://schemas.openxmlformats.org/officeDocument/2006/relationships/hyperlink" Target="https://barttorvik.com/team.php?team=UTEP&amp;year=2018" TargetMode="External"/><Relationship Id="rId419" Type="http://schemas.openxmlformats.org/officeDocument/2006/relationships/hyperlink" Target="https://barttorvik.com/team.php?team=North+Carolina+Central&amp;year=2018" TargetMode="External"/><Relationship Id="rId202" Type="http://schemas.openxmlformats.org/officeDocument/2006/relationships/hyperlink" Target="https://barttorvik.com/team.php?team=Arizona+St.&amp;year=2018" TargetMode="External"/><Relationship Id="rId223" Type="http://schemas.openxmlformats.org/officeDocument/2006/relationships/hyperlink" Target="https://barttorvik.com/team.php?team=Colorado&amp;year=2018" TargetMode="External"/><Relationship Id="rId244" Type="http://schemas.openxmlformats.org/officeDocument/2006/relationships/hyperlink" Target="https://barttorvik.com/team.php?team=Pepperdine&amp;year=2018" TargetMode="External"/><Relationship Id="rId430" Type="http://schemas.openxmlformats.org/officeDocument/2006/relationships/hyperlink" Target="https://barttorvik.com/team.php?team=Alabama+A%26M&amp;year=2018" TargetMode="External"/><Relationship Id="rId18" Type="http://schemas.openxmlformats.org/officeDocument/2006/relationships/hyperlink" Target="https://barttorvik.com/team.php?team=Houston&amp;year=2018" TargetMode="External"/><Relationship Id="rId39" Type="http://schemas.openxmlformats.org/officeDocument/2006/relationships/hyperlink" Target="https://barttorvik.com/team.php?team=Kentucky&amp;year=2018" TargetMode="External"/><Relationship Id="rId265" Type="http://schemas.openxmlformats.org/officeDocument/2006/relationships/hyperlink" Target="https://barttorvik.com/team.php?team=Massachusetts&amp;year=2018" TargetMode="External"/><Relationship Id="rId286" Type="http://schemas.openxmlformats.org/officeDocument/2006/relationships/hyperlink" Target="https://barttorvik.com/team.php?team=Drexel&amp;year=2018" TargetMode="External"/><Relationship Id="rId50" Type="http://schemas.openxmlformats.org/officeDocument/2006/relationships/hyperlink" Target="https://barttorvik.com/team.php?team=Seton+Hall&amp;year=2018" TargetMode="External"/><Relationship Id="rId104" Type="http://schemas.openxmlformats.org/officeDocument/2006/relationships/hyperlink" Target="https://barttorvik.com/team.php?team=Kansas+St.&amp;year=2018" TargetMode="External"/><Relationship Id="rId125" Type="http://schemas.openxmlformats.org/officeDocument/2006/relationships/hyperlink" Target="https://barttorvik.com/team.php?team=Auburn&amp;year=2018" TargetMode="External"/><Relationship Id="rId146" Type="http://schemas.openxmlformats.org/officeDocument/2006/relationships/hyperlink" Target="https://barttorvik.com/team.php?team=Furman&amp;year=2018" TargetMode="External"/><Relationship Id="rId167" Type="http://schemas.openxmlformats.org/officeDocument/2006/relationships/hyperlink" Target="https://barttorvik.com/team.php?team=Northern+Kentucky&amp;year=2018" TargetMode="External"/><Relationship Id="rId188" Type="http://schemas.openxmlformats.org/officeDocument/2006/relationships/hyperlink" Target="https://barttorvik.com/team.php?team=Utah+Valley&amp;year=2018" TargetMode="External"/><Relationship Id="rId311" Type="http://schemas.openxmlformats.org/officeDocument/2006/relationships/hyperlink" Target="https://barttorvik.com/team.php?team=Texas+St.&amp;year=2018" TargetMode="External"/><Relationship Id="rId332" Type="http://schemas.openxmlformats.org/officeDocument/2006/relationships/hyperlink" Target="https://barttorvik.com/team.php?team=Sacred+Heart&amp;year=2018" TargetMode="External"/><Relationship Id="rId353" Type="http://schemas.openxmlformats.org/officeDocument/2006/relationships/hyperlink" Target="https://barttorvik.com/team.php?team=Texas+Southern&amp;year=2018" TargetMode="External"/><Relationship Id="rId374" Type="http://schemas.openxmlformats.org/officeDocument/2006/relationships/hyperlink" Target="https://barttorvik.com/team.php?team=Bethune+Cookman&amp;year=2018" TargetMode="External"/><Relationship Id="rId395" Type="http://schemas.openxmlformats.org/officeDocument/2006/relationships/hyperlink" Target="https://barttorvik.com/team.php?team=Northern+Arizona&amp;year=2018" TargetMode="External"/><Relationship Id="rId409" Type="http://schemas.openxmlformats.org/officeDocument/2006/relationships/hyperlink" Target="https://barttorvik.com/team.php?team=Florida+A%26M&amp;year=2018" TargetMode="External"/><Relationship Id="rId71" Type="http://schemas.openxmlformats.org/officeDocument/2006/relationships/hyperlink" Target="https://barttorvik.com/team.php?team=Alabama&amp;year=2018" TargetMode="External"/><Relationship Id="rId92" Type="http://schemas.openxmlformats.org/officeDocument/2006/relationships/hyperlink" Target="https://barttorvik.com/team.php?team=Missouri&amp;year=2018" TargetMode="External"/><Relationship Id="rId213" Type="http://schemas.openxmlformats.org/officeDocument/2006/relationships/hyperlink" Target="https://barttorvik.com/team.php?team=Bucknell&amp;year=2018" TargetMode="External"/><Relationship Id="rId234" Type="http://schemas.openxmlformats.org/officeDocument/2006/relationships/hyperlink" Target="https://barttorvik.com/team.php?team=Lehigh&amp;year=2018" TargetMode="External"/><Relationship Id="rId420" Type="http://schemas.openxmlformats.org/officeDocument/2006/relationships/hyperlink" Target="https://barttorvik.com/team.php?team=Elon&amp;year=2018" TargetMode="External"/><Relationship Id="rId2" Type="http://schemas.openxmlformats.org/officeDocument/2006/relationships/hyperlink" Target="https://barttorvik.com/team.php?team=Virginia&amp;year=2018" TargetMode="External"/><Relationship Id="rId29" Type="http://schemas.openxmlformats.org/officeDocument/2006/relationships/hyperlink" Target="https://barttorvik.com/team.php?team=Michigan+St.&amp;year=2018" TargetMode="External"/><Relationship Id="rId255" Type="http://schemas.openxmlformats.org/officeDocument/2006/relationships/hyperlink" Target="https://barttorvik.com/team.php?team=Grand+Canyon&amp;year=2018" TargetMode="External"/><Relationship Id="rId276" Type="http://schemas.openxmlformats.org/officeDocument/2006/relationships/hyperlink" Target="https://barttorvik.com/team.php?team=Eastern+Illinois&amp;year=2018" TargetMode="External"/><Relationship Id="rId297" Type="http://schemas.openxmlformats.org/officeDocument/2006/relationships/hyperlink" Target="https://barttorvik.com/team.php?team=North+Dakota&amp;year=2018" TargetMode="External"/><Relationship Id="rId40" Type="http://schemas.openxmlformats.org/officeDocument/2006/relationships/hyperlink" Target="https://barttorvik.com/team.php?team=Arizona&amp;year=2018" TargetMode="External"/><Relationship Id="rId115" Type="http://schemas.openxmlformats.org/officeDocument/2006/relationships/hyperlink" Target="https://barttorvik.com/team.php?team=Syracuse&amp;year=2018" TargetMode="External"/><Relationship Id="rId136" Type="http://schemas.openxmlformats.org/officeDocument/2006/relationships/hyperlink" Target="https://barttorvik.com/team.php?team=New+Mexico+St.&amp;year=2018" TargetMode="External"/><Relationship Id="rId157" Type="http://schemas.openxmlformats.org/officeDocument/2006/relationships/hyperlink" Target="https://barttorvik.com/team.php?team=Eastern+Michigan&amp;year=2018" TargetMode="External"/><Relationship Id="rId178" Type="http://schemas.openxmlformats.org/officeDocument/2006/relationships/hyperlink" Target="https://barttorvik.com/team.php?team=Iowa+St.&amp;year=2018" TargetMode="External"/><Relationship Id="rId301" Type="http://schemas.openxmlformats.org/officeDocument/2006/relationships/hyperlink" Target="https://barttorvik.com/team.php?team=Lamar&amp;year=2018" TargetMode="External"/><Relationship Id="rId322" Type="http://schemas.openxmlformats.org/officeDocument/2006/relationships/hyperlink" Target="https://barttorvik.com/team.php?team=North+Florida&amp;year=2018" TargetMode="External"/><Relationship Id="rId343" Type="http://schemas.openxmlformats.org/officeDocument/2006/relationships/hyperlink" Target="https://barttorvik.com/team.php?team=Delaware&amp;year=2018" TargetMode="External"/><Relationship Id="rId364" Type="http://schemas.openxmlformats.org/officeDocument/2006/relationships/hyperlink" Target="https://barttorvik.com/team.php?team=Prairie+View+A%26M&amp;year=2018" TargetMode="External"/><Relationship Id="rId61" Type="http://schemas.openxmlformats.org/officeDocument/2006/relationships/hyperlink" Target="https://barttorvik.com/team.php?team=South+Dakota+St.&amp;year=2018" TargetMode="External"/><Relationship Id="rId82" Type="http://schemas.openxmlformats.org/officeDocument/2006/relationships/hyperlink" Target="https://barttorvik.com/team.php?team=San+Diego+St.&amp;year=2018" TargetMode="External"/><Relationship Id="rId199" Type="http://schemas.openxmlformats.org/officeDocument/2006/relationships/hyperlink" Target="https://barttorvik.com/team.php?team=Wofford&amp;year=2018" TargetMode="External"/><Relationship Id="rId203" Type="http://schemas.openxmlformats.org/officeDocument/2006/relationships/hyperlink" Target="https://barttorvik.com/team.php?team=Arizona+St.&amp;year=2018" TargetMode="External"/><Relationship Id="rId385" Type="http://schemas.openxmlformats.org/officeDocument/2006/relationships/hyperlink" Target="https://barttorvik.com/team.php?team=Loyola+MD&amp;year=2018" TargetMode="External"/><Relationship Id="rId19" Type="http://schemas.openxmlformats.org/officeDocument/2006/relationships/hyperlink" Target="https://barttorvik.com/team.php?team=Duke&amp;year=2018" TargetMode="External"/><Relationship Id="rId224" Type="http://schemas.openxmlformats.org/officeDocument/2006/relationships/hyperlink" Target="https://barttorvik.com/team.php?team=San+Diego&amp;year=2018" TargetMode="External"/><Relationship Id="rId245" Type="http://schemas.openxmlformats.org/officeDocument/2006/relationships/hyperlink" Target="https://barttorvik.com/team.php?team=UT+Arlington&amp;year=2018" TargetMode="External"/><Relationship Id="rId266" Type="http://schemas.openxmlformats.org/officeDocument/2006/relationships/hyperlink" Target="https://barttorvik.com/team.php?team=Nicholls+St.&amp;year=2018" TargetMode="External"/><Relationship Id="rId287" Type="http://schemas.openxmlformats.org/officeDocument/2006/relationships/hyperlink" Target="https://barttorvik.com/team.php?team=Cleveland+St.&amp;year=2018" TargetMode="External"/><Relationship Id="rId410" Type="http://schemas.openxmlformats.org/officeDocument/2006/relationships/hyperlink" Target="https://barttorvik.com/team.php?team=USC+Upstate&amp;year=2018" TargetMode="External"/><Relationship Id="rId431" Type="http://schemas.openxmlformats.org/officeDocument/2006/relationships/hyperlink" Target="https://barttorvik.com/team.php?team=Howard&amp;year=2018" TargetMode="External"/><Relationship Id="rId30" Type="http://schemas.openxmlformats.org/officeDocument/2006/relationships/hyperlink" Target="https://barttorvik.com/team.php?team=West+Virginia&amp;year=2018" TargetMode="External"/><Relationship Id="rId105" Type="http://schemas.openxmlformats.org/officeDocument/2006/relationships/hyperlink" Target="https://barttorvik.com/team.php?team=Kansas+St.&amp;year=2018" TargetMode="External"/><Relationship Id="rId126" Type="http://schemas.openxmlformats.org/officeDocument/2006/relationships/hyperlink" Target="https://barttorvik.com/team.php?team=Creighton&amp;year=2018" TargetMode="External"/><Relationship Id="rId147" Type="http://schemas.openxmlformats.org/officeDocument/2006/relationships/hyperlink" Target="https://barttorvik.com/team.php?team=Cal+St.+Fullerton&amp;year=2018" TargetMode="External"/><Relationship Id="rId168" Type="http://schemas.openxmlformats.org/officeDocument/2006/relationships/hyperlink" Target="https://barttorvik.com/team.php?team=Stanford&amp;year=2018" TargetMode="External"/><Relationship Id="rId312" Type="http://schemas.openxmlformats.org/officeDocument/2006/relationships/hyperlink" Target="https://barttorvik.com/team.php?team=UCF&amp;year=2018" TargetMode="External"/><Relationship Id="rId333" Type="http://schemas.openxmlformats.org/officeDocument/2006/relationships/hyperlink" Target="https://barttorvik.com/team.php?team=Fordham&amp;year=2018" TargetMode="External"/><Relationship Id="rId354" Type="http://schemas.openxmlformats.org/officeDocument/2006/relationships/hyperlink" Target="https://barttorvik.com/team.php?team=Texas+Southern&amp;year=2018" TargetMode="External"/><Relationship Id="rId51" Type="http://schemas.openxmlformats.org/officeDocument/2006/relationships/hyperlink" Target="https://barttorvik.com/team.php?team=Seton+Hall&amp;year=2018" TargetMode="External"/><Relationship Id="rId72" Type="http://schemas.openxmlformats.org/officeDocument/2006/relationships/hyperlink" Target="https://barttorvik.com/team.php?team=Texas+A%26M&amp;year=2018" TargetMode="External"/><Relationship Id="rId93" Type="http://schemas.openxmlformats.org/officeDocument/2006/relationships/hyperlink" Target="https://barttorvik.com/team.php?team=Boston+College&amp;year=2018" TargetMode="External"/><Relationship Id="rId189" Type="http://schemas.openxmlformats.org/officeDocument/2006/relationships/hyperlink" Target="https://barttorvik.com/team.php?team=Valparaiso&amp;year=2018" TargetMode="External"/><Relationship Id="rId375" Type="http://schemas.openxmlformats.org/officeDocument/2006/relationships/hyperlink" Target="https://barttorvik.com/team.php?team=New+Orleans&amp;year=2018" TargetMode="External"/><Relationship Id="rId396" Type="http://schemas.openxmlformats.org/officeDocument/2006/relationships/hyperlink" Target="https://barttorvik.com/team.php?team=UT+Rio+Grande+Valley&amp;year=2018" TargetMode="External"/><Relationship Id="rId3" Type="http://schemas.openxmlformats.org/officeDocument/2006/relationships/hyperlink" Target="https://barttorvik.com/team.php?team=Michigan&amp;year=2018" TargetMode="External"/><Relationship Id="rId214" Type="http://schemas.openxmlformats.org/officeDocument/2006/relationships/hyperlink" Target="https://barttorvik.com/team.php?team=Bucknell&amp;year=2018" TargetMode="External"/><Relationship Id="rId235" Type="http://schemas.openxmlformats.org/officeDocument/2006/relationships/hyperlink" Target="https://barttorvik.com/team.php?team=Bradley&amp;year=2018" TargetMode="External"/><Relationship Id="rId256" Type="http://schemas.openxmlformats.org/officeDocument/2006/relationships/hyperlink" Target="https://barttorvik.com/team.php?team=Pittsburgh&amp;year=2018" TargetMode="External"/><Relationship Id="rId277" Type="http://schemas.openxmlformats.org/officeDocument/2006/relationships/hyperlink" Target="https://barttorvik.com/team.php?team=La+Salle&amp;year=2018" TargetMode="External"/><Relationship Id="rId298" Type="http://schemas.openxmlformats.org/officeDocument/2006/relationships/hyperlink" Target="https://barttorvik.com/team.php?team=Akron&amp;year=2018" TargetMode="External"/><Relationship Id="rId400" Type="http://schemas.openxmlformats.org/officeDocument/2006/relationships/hyperlink" Target="https://barttorvik.com/team.php?team=Houston+Christian&amp;year=2018" TargetMode="External"/><Relationship Id="rId421" Type="http://schemas.openxmlformats.org/officeDocument/2006/relationships/hyperlink" Target="https://barttorvik.com/team.php?team=Alcorn+St.&amp;year=2018" TargetMode="External"/><Relationship Id="rId116" Type="http://schemas.openxmlformats.org/officeDocument/2006/relationships/hyperlink" Target="https://barttorvik.com/team.php?team=Syracuse&amp;year=2018" TargetMode="External"/><Relationship Id="rId137" Type="http://schemas.openxmlformats.org/officeDocument/2006/relationships/hyperlink" Target="https://barttorvik.com/team.php?team=New+Mexico&amp;year=2018" TargetMode="External"/><Relationship Id="rId158" Type="http://schemas.openxmlformats.org/officeDocument/2006/relationships/hyperlink" Target="https://barttorvik.com/team.php?team=Montana&amp;year=2018" TargetMode="External"/><Relationship Id="rId302" Type="http://schemas.openxmlformats.org/officeDocument/2006/relationships/hyperlink" Target="https://barttorvik.com/team.php?team=Southern+Illinois&amp;year=2018" TargetMode="External"/><Relationship Id="rId323" Type="http://schemas.openxmlformats.org/officeDocument/2006/relationships/hyperlink" Target="https://barttorvik.com/team.php?team=Fort+Wayne&amp;year=2018" TargetMode="External"/><Relationship Id="rId344" Type="http://schemas.openxmlformats.org/officeDocument/2006/relationships/hyperlink" Target="https://barttorvik.com/team.php?team=Manhattan&amp;year=2018" TargetMode="External"/><Relationship Id="rId20" Type="http://schemas.openxmlformats.org/officeDocument/2006/relationships/hyperlink" Target="https://barttorvik.com/team.php?team=Duke&amp;year=2018" TargetMode="External"/><Relationship Id="rId41" Type="http://schemas.openxmlformats.org/officeDocument/2006/relationships/hyperlink" Target="https://barttorvik.com/team.php?team=Arizona&amp;year=2018" TargetMode="External"/><Relationship Id="rId62" Type="http://schemas.openxmlformats.org/officeDocument/2006/relationships/hyperlink" Target="https://barttorvik.com/team.php?team=Loyola+Chicago&amp;year=2018" TargetMode="External"/><Relationship Id="rId83" Type="http://schemas.openxmlformats.org/officeDocument/2006/relationships/hyperlink" Target="https://barttorvik.com/team.php?team=San+Diego+St.&amp;year=2018" TargetMode="External"/><Relationship Id="rId179" Type="http://schemas.openxmlformats.org/officeDocument/2006/relationships/hyperlink" Target="https://barttorvik.com/team.php?team=College+of+Charleston&amp;year=2018" TargetMode="External"/><Relationship Id="rId365" Type="http://schemas.openxmlformats.org/officeDocument/2006/relationships/hyperlink" Target="https://barttorvik.com/team.php?team=The+Citadel&amp;year=2018" TargetMode="External"/><Relationship Id="rId386" Type="http://schemas.openxmlformats.org/officeDocument/2006/relationships/hyperlink" Target="https://barttorvik.com/team.php?team=Marist&amp;year=2018" TargetMode="External"/><Relationship Id="rId190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204" Type="http://schemas.openxmlformats.org/officeDocument/2006/relationships/hyperlink" Target="https://barttorvik.com/team.php?team=Indiana+St.&amp;year=2018" TargetMode="External"/><Relationship Id="rId225" Type="http://schemas.openxmlformats.org/officeDocument/2006/relationships/hyperlink" Target="https://barttorvik.com/team.php?team=Richmond&amp;year=2018" TargetMode="External"/><Relationship Id="rId246" Type="http://schemas.openxmlformats.org/officeDocument/2006/relationships/hyperlink" Target="https://barttorvik.com/team.php?team=Liberty&amp;year=2018" TargetMode="External"/><Relationship Id="rId267" Type="http://schemas.openxmlformats.org/officeDocument/2006/relationships/hyperlink" Target="https://barttorvik.com/team.php?team=Long+Beach+St.&amp;year=2018" TargetMode="External"/><Relationship Id="rId288" Type="http://schemas.openxmlformats.org/officeDocument/2006/relationships/hyperlink" Target="https://barttorvik.com/team.php?team=Southeast+Missouri+St.&amp;year=2018" TargetMode="External"/><Relationship Id="rId411" Type="http://schemas.openxmlformats.org/officeDocument/2006/relationships/hyperlink" Target="https://barttorvik.com/team.php?team=St.+Francis+NY&amp;year=2018" TargetMode="External"/><Relationship Id="rId432" Type="http://schemas.openxmlformats.org/officeDocument/2006/relationships/hyperlink" Target="https://barttorvik.com/team.php?team=Maryland+Eastern+Shore&amp;year=2018" TargetMode="External"/><Relationship Id="rId106" Type="http://schemas.openxmlformats.org/officeDocument/2006/relationships/hyperlink" Target="https://barttorvik.com/team.php?team=Texas&amp;year=2018" TargetMode="External"/><Relationship Id="rId127" Type="http://schemas.openxmlformats.org/officeDocument/2006/relationships/hyperlink" Target="https://barttorvik.com/team.php?team=Creighton&amp;year=2018" TargetMode="External"/><Relationship Id="rId313" Type="http://schemas.openxmlformats.org/officeDocument/2006/relationships/hyperlink" Target="https://barttorvik.com/team.php?team=Sam+Houston+St.&amp;year=2018" TargetMode="External"/><Relationship Id="rId10" Type="http://schemas.openxmlformats.org/officeDocument/2006/relationships/hyperlink" Target="https://barttorvik.com/team.php?team=Gonzaga&amp;year=2018" TargetMode="External"/><Relationship Id="rId31" Type="http://schemas.openxmlformats.org/officeDocument/2006/relationships/hyperlink" Target="https://barttorvik.com/team.php?team=West+Virginia&amp;year=2018" TargetMode="External"/><Relationship Id="rId52" Type="http://schemas.openxmlformats.org/officeDocument/2006/relationships/hyperlink" Target="https://barttorvik.com/team.php?team=TCU&amp;year=2018" TargetMode="External"/><Relationship Id="rId73" Type="http://schemas.openxmlformats.org/officeDocument/2006/relationships/hyperlink" Target="https://barttorvik.com/team.php?team=Texas+A%26M&amp;year=2018" TargetMode="External"/><Relationship Id="rId94" Type="http://schemas.openxmlformats.org/officeDocument/2006/relationships/hyperlink" Target="https://barttorvik.com/team.php?team=Louisiana+Lafayette&amp;year=2018" TargetMode="External"/><Relationship Id="rId148" Type="http://schemas.openxmlformats.org/officeDocument/2006/relationships/hyperlink" Target="https://barttorvik.com/team.php?team=Cal+St.+Fullerton&amp;year=2018" TargetMode="External"/><Relationship Id="rId169" Type="http://schemas.openxmlformats.org/officeDocument/2006/relationships/hyperlink" Target="https://barttorvik.com/team.php?team=Northern+Iowa&amp;year=2018" TargetMode="External"/><Relationship Id="rId334" Type="http://schemas.openxmlformats.org/officeDocument/2006/relationships/hyperlink" Target="https://barttorvik.com/team.php?team=Wagner&amp;year=2018" TargetMode="External"/><Relationship Id="rId355" Type="http://schemas.openxmlformats.org/officeDocument/2006/relationships/hyperlink" Target="https://barttorvik.com/team.php?team=Maine&amp;year=2018" TargetMode="External"/><Relationship Id="rId376" Type="http://schemas.openxmlformats.org/officeDocument/2006/relationships/hyperlink" Target="https://barttorvik.com/team.php?team=Kennesaw+St.&amp;year=2018" TargetMode="External"/><Relationship Id="rId397" Type="http://schemas.openxmlformats.org/officeDocument/2006/relationships/hyperlink" Target="https://barttorvik.com/team.php?team=Lafayette&amp;year=2018" TargetMode="External"/><Relationship Id="rId4" Type="http://schemas.openxmlformats.org/officeDocument/2006/relationships/hyperlink" Target="https://barttorvik.com/team.php?team=Michigan&amp;year=2018" TargetMode="External"/><Relationship Id="rId180" Type="http://schemas.openxmlformats.org/officeDocument/2006/relationships/hyperlink" Target="https://barttorvik.com/team.php?team=College+of+Charleston&amp;year=2018" TargetMode="External"/><Relationship Id="rId215" Type="http://schemas.openxmlformats.org/officeDocument/2006/relationships/hyperlink" Target="https://barttorvik.com/team.php?team=VCU&amp;year=2018" TargetMode="External"/><Relationship Id="rId236" Type="http://schemas.openxmlformats.org/officeDocument/2006/relationships/hyperlink" Target="https://barttorvik.com/team.php?team=Vanderbilt&amp;year=2018" TargetMode="External"/><Relationship Id="rId257" Type="http://schemas.openxmlformats.org/officeDocument/2006/relationships/hyperlink" Target="https://barttorvik.com/team.php?team=Austin+Peay&amp;year=2018" TargetMode="External"/><Relationship Id="rId278" Type="http://schemas.openxmlformats.org/officeDocument/2006/relationships/hyperlink" Target="https://barttorvik.com/team.php?team=James+Madison&amp;year=2018" TargetMode="External"/><Relationship Id="rId401" Type="http://schemas.openxmlformats.org/officeDocument/2006/relationships/hyperlink" Target="https://barttorvik.com/team.php?team=Army&amp;year=2018" TargetMode="External"/><Relationship Id="rId422" Type="http://schemas.openxmlformats.org/officeDocument/2006/relationships/hyperlink" Target="https://barttorvik.com/team.php?team=Mississippi+Valley+St.&amp;year=2018" TargetMode="External"/><Relationship Id="rId303" Type="http://schemas.openxmlformats.org/officeDocument/2006/relationships/hyperlink" Target="https://barttorvik.com/team.php?team=Seattle&amp;year=2018" TargetMode="External"/><Relationship Id="rId42" Type="http://schemas.openxmlformats.org/officeDocument/2006/relationships/hyperlink" Target="https://barttorvik.com/team.php?team=Tennessee&amp;year=2018" TargetMode="External"/><Relationship Id="rId84" Type="http://schemas.openxmlformats.org/officeDocument/2006/relationships/hyperlink" Target="https://barttorvik.com/team.php?team=Saint+Joseph%27s&amp;year=2018" TargetMode="External"/><Relationship Id="rId138" Type="http://schemas.openxmlformats.org/officeDocument/2006/relationships/hyperlink" Target="https://barttorvik.com/team.php?team=Drake&amp;year=2018" TargetMode="External"/><Relationship Id="rId345" Type="http://schemas.openxmlformats.org/officeDocument/2006/relationships/hyperlink" Target="https://barttorvik.com/team.php?team=UC+Riverside&amp;year=2018" TargetMode="External"/><Relationship Id="rId387" Type="http://schemas.openxmlformats.org/officeDocument/2006/relationships/hyperlink" Target="https://barttorvik.com/team.php?team=Savannah+St.&amp;year=2018" TargetMode="External"/><Relationship Id="rId191" Type="http://schemas.openxmlformats.org/officeDocument/2006/relationships/hyperlink" Target="https://barttorvik.com/team.php?team=Holy+Cross&amp;year=2018" TargetMode="External"/><Relationship Id="rId205" Type="http://schemas.openxmlformats.org/officeDocument/2006/relationships/hyperlink" Target="https://barttorvik.com/team.php?team=UNLV&amp;year=2018" TargetMode="External"/><Relationship Id="rId247" Type="http://schemas.openxmlformats.org/officeDocument/2006/relationships/hyperlink" Target="https://barttorvik.com/team.php?team=Illinois+St.&amp;year=2018" TargetMode="External"/><Relationship Id="rId412" Type="http://schemas.openxmlformats.org/officeDocument/2006/relationships/hyperlink" Target="https://barttorvik.com/team.php?team=Northwestern+St.&amp;year=2018" TargetMode="External"/><Relationship Id="rId107" Type="http://schemas.openxmlformats.org/officeDocument/2006/relationships/hyperlink" Target="https://barttorvik.com/team.php?team=Texas&amp;year=2018" TargetMode="External"/><Relationship Id="rId289" Type="http://schemas.openxmlformats.org/officeDocument/2006/relationships/hyperlink" Target="https://barttorvik.com/team.php?team=Green+Bay&amp;year=2018" TargetMode="External"/><Relationship Id="rId11" Type="http://schemas.openxmlformats.org/officeDocument/2006/relationships/hyperlink" Target="https://barttorvik.com/team.php?team=Florida&amp;year=2018" TargetMode="External"/><Relationship Id="rId53" Type="http://schemas.openxmlformats.org/officeDocument/2006/relationships/hyperlink" Target="https://barttorvik.com/team.php?team=TCU&amp;year=2018" TargetMode="External"/><Relationship Id="rId149" Type="http://schemas.openxmlformats.org/officeDocument/2006/relationships/hyperlink" Target="https://barttorvik.com/team.php?team=Eastern+Washington&amp;year=2018" TargetMode="External"/><Relationship Id="rId314" Type="http://schemas.openxmlformats.org/officeDocument/2006/relationships/hyperlink" Target="https://barttorvik.com/team.php?team=Towson&amp;year=2018" TargetMode="External"/><Relationship Id="rId356" Type="http://schemas.openxmlformats.org/officeDocument/2006/relationships/hyperlink" Target="https://barttorvik.com/team.php?team=Rider&amp;year=2018" TargetMode="External"/><Relationship Id="rId398" Type="http://schemas.openxmlformats.org/officeDocument/2006/relationships/hyperlink" Target="https://barttorvik.com/team.php?team=Incarnate+Word&amp;year=2018" TargetMode="External"/><Relationship Id="rId95" Type="http://schemas.openxmlformats.org/officeDocument/2006/relationships/hyperlink" Target="https://barttorvik.com/team.php?team=Ohio+St.&amp;year=2018" TargetMode="External"/><Relationship Id="rId160" Type="http://schemas.openxmlformats.org/officeDocument/2006/relationships/hyperlink" Target="https://barttorvik.com/trank.php?&amp;begin=20180131&amp;end=20180312&amp;conlimit=All&amp;year=2018&amp;top=0&amp;venue=A-N&amp;type=All&amp;mingames=0&amp;quad=5&amp;rpi=" TargetMode="External"/><Relationship Id="rId216" Type="http://schemas.openxmlformats.org/officeDocument/2006/relationships/hyperlink" Target="https://barttorvik.com/team.php?team=Mississippi&amp;year=2018" TargetMode="External"/><Relationship Id="rId423" Type="http://schemas.openxmlformats.org/officeDocument/2006/relationships/hyperlink" Target="https://barttorvik.com/team.php?team=Charlotte&amp;year=2018" TargetMode="External"/><Relationship Id="rId258" Type="http://schemas.openxmlformats.org/officeDocument/2006/relationships/hyperlink" Target="https://barttorvik.com/team.php?team=Hawaii&amp;year=2018" TargetMode="External"/><Relationship Id="rId22" Type="http://schemas.openxmlformats.org/officeDocument/2006/relationships/hyperlink" Target="https://barttorvik.com/team.php?team=Miami+FL&amp;year=2018" TargetMode="External"/><Relationship Id="rId64" Type="http://schemas.openxmlformats.org/officeDocument/2006/relationships/hyperlink" Target="https://barttorvik.com/team.php?team=Baylor&amp;year=2018" TargetMode="External"/><Relationship Id="rId118" Type="http://schemas.openxmlformats.org/officeDocument/2006/relationships/hyperlink" Target="https://barttorvik.com/team.php?team=North+Carolina+St.&amp;year=2018" TargetMode="External"/><Relationship Id="rId325" Type="http://schemas.openxmlformats.org/officeDocument/2006/relationships/hyperlink" Target="https://barttorvik.com/team.php?team=Portland+St.&amp;year=2018" TargetMode="External"/><Relationship Id="rId367" Type="http://schemas.openxmlformats.org/officeDocument/2006/relationships/hyperlink" Target="https://barttorvik.com/team.php?team=Princeton&amp;year=2018" TargetMode="External"/><Relationship Id="rId171" Type="http://schemas.openxmlformats.org/officeDocument/2006/relationships/hyperlink" Target="https://barttorvik.com/team.php?team=Rutgers&amp;year=2018" TargetMode="External"/><Relationship Id="rId227" Type="http://schemas.openxmlformats.org/officeDocument/2006/relationships/hyperlink" Target="https://barttorvik.com/team.php?team=Monmouth&amp;year=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58"/>
  <sheetViews>
    <sheetView tabSelected="1" workbookViewId="0">
      <selection activeCell="U5" sqref="U5"/>
    </sheetView>
  </sheetViews>
  <sheetFormatPr defaultRowHeight="15" x14ac:dyDescent="0.25"/>
  <cols>
    <col min="4" max="4" width="19.5703125" customWidth="1"/>
    <col min="18" max="18" width="11.5703125" customWidth="1"/>
    <col min="30" max="34" width="11.140625" customWidth="1"/>
    <col min="35" max="35" width="9.7109375" customWidth="1"/>
    <col min="41" max="41" width="14.5703125" customWidth="1"/>
    <col min="42" max="43" width="15.5703125" customWidth="1"/>
    <col min="44" max="44" width="16.5703125" customWidth="1"/>
    <col min="45" max="45" width="22.7109375" bestFit="1" customWidth="1"/>
    <col min="47" max="47" width="10.85546875" bestFit="1" customWidth="1"/>
    <col min="48" max="48" width="12" bestFit="1" customWidth="1"/>
    <col min="49" max="52" width="12" customWidth="1"/>
    <col min="61" max="61" width="11.5703125" customWidth="1"/>
    <col min="70" max="70" width="13.7109375" customWidth="1"/>
    <col min="71" max="71" width="11.7109375" bestFit="1" customWidth="1"/>
    <col min="72" max="72" width="11.42578125" bestFit="1" customWidth="1"/>
  </cols>
  <sheetData>
    <row r="1" spans="1:73" x14ac:dyDescent="0.25">
      <c r="A1" t="s">
        <v>366</v>
      </c>
      <c r="B1">
        <v>3</v>
      </c>
      <c r="C1" t="s">
        <v>367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419" t="s">
        <v>449</v>
      </c>
      <c r="T1" s="420" t="s">
        <v>450</v>
      </c>
      <c r="U1" s="419" t="s">
        <v>451</v>
      </c>
      <c r="V1" s="420" t="s">
        <v>452</v>
      </c>
      <c r="W1" s="420" t="s">
        <v>453</v>
      </c>
      <c r="X1" s="420" t="s">
        <v>454</v>
      </c>
      <c r="Y1" s="420" t="s">
        <v>455</v>
      </c>
      <c r="Z1" s="3" t="s">
        <v>368</v>
      </c>
      <c r="AA1" s="3" t="s">
        <v>448</v>
      </c>
      <c r="AB1" s="3" t="s">
        <v>369</v>
      </c>
      <c r="AC1" s="1" t="s">
        <v>370</v>
      </c>
      <c r="AD1" s="2" t="s">
        <v>371</v>
      </c>
      <c r="AE1" s="2" t="s">
        <v>395</v>
      </c>
      <c r="AF1" s="2" t="s">
        <v>391</v>
      </c>
      <c r="AG1" s="2" t="s">
        <v>438</v>
      </c>
      <c r="AH1" s="2" t="s">
        <v>436</v>
      </c>
      <c r="AI1" s="1" t="s">
        <v>372</v>
      </c>
      <c r="AJ1" s="1" t="s">
        <v>373</v>
      </c>
      <c r="AK1" s="2" t="s">
        <v>394</v>
      </c>
      <c r="AL1" s="1" t="s">
        <v>374</v>
      </c>
      <c r="AM1" s="2" t="s">
        <v>393</v>
      </c>
      <c r="AN1" s="1" t="s">
        <v>375</v>
      </c>
      <c r="AO1" s="2" t="s">
        <v>376</v>
      </c>
      <c r="AP1" s="1" t="s">
        <v>380</v>
      </c>
      <c r="AQ1" s="1" t="s">
        <v>381</v>
      </c>
      <c r="AR1" s="1" t="s">
        <v>377</v>
      </c>
      <c r="AS1" t="s">
        <v>376</v>
      </c>
      <c r="AT1" s="3" t="s">
        <v>439</v>
      </c>
      <c r="AU1" s="11" t="s">
        <v>385</v>
      </c>
      <c r="AV1" s="2" t="s">
        <v>392</v>
      </c>
      <c r="AW1" s="12" t="s">
        <v>386</v>
      </c>
      <c r="AX1" s="12" t="s">
        <v>457</v>
      </c>
      <c r="AY1" t="s">
        <v>440</v>
      </c>
      <c r="AZ1" t="s">
        <v>458</v>
      </c>
      <c r="BB1" t="s">
        <v>382</v>
      </c>
      <c r="BC1" t="s">
        <v>456</v>
      </c>
    </row>
    <row r="2" spans="1:73" x14ac:dyDescent="0.25">
      <c r="A2">
        <v>1</v>
      </c>
      <c r="B2">
        <v>1</v>
      </c>
      <c r="C2">
        <v>1</v>
      </c>
      <c r="D2" s="6" t="s">
        <v>342</v>
      </c>
      <c r="E2" s="6">
        <v>70.247500000000002</v>
      </c>
      <c r="F2" s="6">
        <v>125</v>
      </c>
      <c r="G2" s="6">
        <v>68.277000000000001</v>
      </c>
      <c r="H2" s="6">
        <v>168</v>
      </c>
      <c r="I2" s="6">
        <v>122.82899999999999</v>
      </c>
      <c r="J2" s="6">
        <v>1</v>
      </c>
      <c r="K2" s="6">
        <v>127.384</v>
      </c>
      <c r="L2" s="6">
        <v>1</v>
      </c>
      <c r="M2" s="6">
        <v>99.880300000000005</v>
      </c>
      <c r="N2" s="6">
        <v>63</v>
      </c>
      <c r="O2" s="6">
        <v>95.974900000000005</v>
      </c>
      <c r="P2" s="6">
        <v>22</v>
      </c>
      <c r="Q2" s="6">
        <v>31.409099999999999</v>
      </c>
      <c r="R2" s="6">
        <v>2</v>
      </c>
      <c r="S2">
        <f t="shared" ref="S2:S65" si="0">(K2-O2)/E2</f>
        <v>0.44712053809744112</v>
      </c>
      <c r="T2">
        <f t="shared" ref="T2:T65" si="1">RANK(S2,S:S,0)</f>
        <v>2</v>
      </c>
      <c r="U2">
        <f t="shared" ref="U2:U65" si="2">(K2^2)*E2</f>
        <v>1139883.9460753601</v>
      </c>
      <c r="V2">
        <f t="shared" ref="V2:V65" si="3">RANK(U2,U:U,0)</f>
        <v>1</v>
      </c>
      <c r="W2">
        <f t="shared" ref="W2:W65" si="4">O2^1.6/E2</f>
        <v>21.126200455515971</v>
      </c>
      <c r="X2">
        <f t="shared" ref="X2:X65" si="5">RANK(W2,W:W,1)</f>
        <v>15</v>
      </c>
      <c r="Y2">
        <f t="shared" ref="Y2:Y65" si="6">AVERAGE(X2,T2)</f>
        <v>8.5</v>
      </c>
      <c r="Z2" s="6">
        <v>0.9728</v>
      </c>
      <c r="AA2">
        <f t="shared" ref="AA2:AA65" si="7">RANK(Z2,Z:Z,0)</f>
        <v>2</v>
      </c>
      <c r="AB2" s="6">
        <v>0.95289999999999997</v>
      </c>
      <c r="AC2" s="6">
        <f t="shared" ref="AC2:AC65" si="8">(Z2+AB2)/2</f>
        <v>0.96284999999999998</v>
      </c>
      <c r="AD2">
        <f t="shared" ref="AD2:AD65" si="9">RANK(AC2,AC:AC,0)</f>
        <v>2</v>
      </c>
      <c r="AE2" s="6">
        <v>0.96850000000000003</v>
      </c>
      <c r="AF2">
        <f t="shared" ref="AF2:AF65" si="10">RANK(AE2,AE:AE,0)</f>
        <v>3</v>
      </c>
      <c r="AG2">
        <v>0.96970000000000001</v>
      </c>
      <c r="AH2">
        <f t="shared" ref="AH2:AH65" si="11">RANK(AG2,AG:AG,0)</f>
        <v>3</v>
      </c>
      <c r="AI2">
        <f t="shared" ref="AI2:AI65" si="12">(T2+V2+(AD2)+AF2+AH2+Y2)/6</f>
        <v>3.25</v>
      </c>
      <c r="AJ2" s="6">
        <f>IF(C2=1,(AI2/Z2),REF)</f>
        <v>3.3408717105263159</v>
      </c>
      <c r="AK2">
        <f t="shared" ref="AK2:AK65" si="13">RANK(AJ2,AJ:AJ,1)</f>
        <v>1</v>
      </c>
      <c r="AL2" s="6">
        <f>IF(B2=1,(AI2/AC2),REF)</f>
        <v>3.3753959599106818</v>
      </c>
      <c r="AM2">
        <f t="shared" ref="AM2:AM65" si="14">RANK(AL2,AL:AL,1)</f>
        <v>1</v>
      </c>
      <c r="AN2" s="6">
        <f t="shared" ref="AN2:AN65" si="15">MIN(AK2,AM2)</f>
        <v>1</v>
      </c>
      <c r="AO2" s="6" t="str">
        <f t="shared" ref="AO2:AO65" si="16">D2</f>
        <v>Villanova</v>
      </c>
      <c r="AP2" s="6">
        <f t="shared" ref="AP2:AP65" si="17">(Z2*(($BC$3)/((AJ2)))^(1/10))</f>
        <v>0.9728</v>
      </c>
      <c r="AQ2" s="6">
        <f t="shared" ref="AQ2:AQ65" si="18">(AC2*(($BC$2)/((AL2)))^(1/8))</f>
        <v>0.96284999999999998</v>
      </c>
      <c r="AR2" s="6">
        <f t="shared" ref="AR2:AR65" si="19">((AP2+AQ2)/2)^(1/(2.5))</f>
        <v>0.98700359493631917</v>
      </c>
      <c r="AS2" s="7" t="str">
        <f t="shared" ref="AS2:AS65" si="20">AO2</f>
        <v>Villanova</v>
      </c>
      <c r="AT2">
        <f t="shared" ref="AT2:AT65" si="21">RANK(AR2,AR:AR,0)</f>
        <v>1</v>
      </c>
      <c r="AU2">
        <f t="shared" ref="AU2:AU65" si="22">(AT2+AN2)/3</f>
        <v>0.66666666666666663</v>
      </c>
      <c r="AV2">
        <v>1</v>
      </c>
      <c r="AW2" t="str">
        <f t="shared" ref="AW2:AW65" si="23">AS2</f>
        <v>Villanova</v>
      </c>
      <c r="AX2" t="str">
        <f t="shared" ref="AX2:AX65" si="24">IF(OR(((RANK(Z2,Z:Z,0))&lt;17),(RANK(AB2,AB:AB,0)&lt;17)),"y","")</f>
        <v>y</v>
      </c>
      <c r="AY2">
        <v>1</v>
      </c>
      <c r="AZ2">
        <v>6</v>
      </c>
      <c r="BB2" t="s">
        <v>383</v>
      </c>
      <c r="BC2">
        <f>MIN(AL:AL)</f>
        <v>3.3753959599106818</v>
      </c>
      <c r="BN2" t="s">
        <v>442</v>
      </c>
      <c r="BO2" t="s">
        <v>443</v>
      </c>
      <c r="BP2" t="s">
        <v>444</v>
      </c>
      <c r="BQ2" t="s">
        <v>445</v>
      </c>
      <c r="BR2" t="s">
        <v>446</v>
      </c>
      <c r="BS2" t="s">
        <v>386</v>
      </c>
      <c r="BT2" t="s">
        <v>447</v>
      </c>
      <c r="BU2" t="s">
        <v>378</v>
      </c>
    </row>
    <row r="3" spans="1:73" x14ac:dyDescent="0.25">
      <c r="A3">
        <v>1</v>
      </c>
      <c r="B3">
        <v>1</v>
      </c>
      <c r="C3">
        <v>1</v>
      </c>
      <c r="D3" t="s">
        <v>86</v>
      </c>
      <c r="E3">
        <v>71.047899999999998</v>
      </c>
      <c r="F3">
        <v>91</v>
      </c>
      <c r="G3">
        <v>70.002099999999999</v>
      </c>
      <c r="H3">
        <v>78</v>
      </c>
      <c r="I3">
        <v>118.705</v>
      </c>
      <c r="J3">
        <v>4</v>
      </c>
      <c r="K3">
        <v>122.602</v>
      </c>
      <c r="L3">
        <v>3</v>
      </c>
      <c r="M3">
        <v>97.307500000000005</v>
      </c>
      <c r="N3">
        <v>24</v>
      </c>
      <c r="O3">
        <v>93.466999999999999</v>
      </c>
      <c r="P3">
        <v>7</v>
      </c>
      <c r="Q3">
        <v>29.134799999999998</v>
      </c>
      <c r="R3">
        <v>3</v>
      </c>
      <c r="S3">
        <f t="shared" si="0"/>
        <v>0.41007545613593094</v>
      </c>
      <c r="T3">
        <f t="shared" si="1"/>
        <v>3</v>
      </c>
      <c r="U3">
        <f t="shared" si="2"/>
        <v>1067938.7755783517</v>
      </c>
      <c r="V3">
        <f t="shared" si="3"/>
        <v>2</v>
      </c>
      <c r="W3">
        <f t="shared" si="4"/>
        <v>20.021750248296808</v>
      </c>
      <c r="X3">
        <f t="shared" si="5"/>
        <v>3</v>
      </c>
      <c r="Y3">
        <f t="shared" si="6"/>
        <v>3</v>
      </c>
      <c r="Z3">
        <v>0.92290000000000005</v>
      </c>
      <c r="AA3">
        <f t="shared" si="7"/>
        <v>10</v>
      </c>
      <c r="AB3">
        <v>0.98029999999999995</v>
      </c>
      <c r="AC3">
        <f t="shared" si="8"/>
        <v>0.9516</v>
      </c>
      <c r="AD3">
        <f t="shared" si="9"/>
        <v>4</v>
      </c>
      <c r="AE3">
        <v>0.93279999999999996</v>
      </c>
      <c r="AF3">
        <f t="shared" si="10"/>
        <v>10</v>
      </c>
      <c r="AG3">
        <v>0.96140000000000003</v>
      </c>
      <c r="AH3">
        <f t="shared" si="11"/>
        <v>5</v>
      </c>
      <c r="AI3">
        <f t="shared" si="12"/>
        <v>4.5</v>
      </c>
      <c r="AJ3">
        <f>IF(C3=1,(AI3/Z3),REF)</f>
        <v>4.8759345541228729</v>
      </c>
      <c r="AK3">
        <f t="shared" si="13"/>
        <v>2</v>
      </c>
      <c r="AL3">
        <f>IF(B3=1,(AI3/AC3),REF)</f>
        <v>4.7288776796973515</v>
      </c>
      <c r="AM3">
        <f t="shared" si="14"/>
        <v>2</v>
      </c>
      <c r="AN3">
        <f t="shared" si="15"/>
        <v>2</v>
      </c>
      <c r="AO3" t="str">
        <f t="shared" si="16"/>
        <v>Duke</v>
      </c>
      <c r="AP3">
        <f t="shared" si="17"/>
        <v>0.88865837692361682</v>
      </c>
      <c r="AQ3">
        <f t="shared" si="18"/>
        <v>0.91232644592898327</v>
      </c>
      <c r="AR3">
        <f t="shared" si="19"/>
        <v>0.95894129901997582</v>
      </c>
      <c r="AS3" s="9" t="str">
        <f t="shared" si="20"/>
        <v>Duke</v>
      </c>
      <c r="AT3">
        <f t="shared" si="21"/>
        <v>2</v>
      </c>
      <c r="AU3">
        <f t="shared" si="22"/>
        <v>1.3333333333333333</v>
      </c>
      <c r="AV3">
        <v>2</v>
      </c>
      <c r="AW3" t="str">
        <f t="shared" si="23"/>
        <v>Duke</v>
      </c>
      <c r="AX3" t="str">
        <f t="shared" si="24"/>
        <v>y</v>
      </c>
      <c r="AY3">
        <v>2</v>
      </c>
      <c r="AZ3">
        <v>3</v>
      </c>
      <c r="BB3" t="s">
        <v>384</v>
      </c>
      <c r="BC3">
        <f>MIN(AJ:AJ)</f>
        <v>3.3408717105263159</v>
      </c>
      <c r="BL3">
        <v>1</v>
      </c>
      <c r="BM3">
        <v>0.98700359289363815</v>
      </c>
      <c r="BN3">
        <f>SUM(BM3:BM10)</f>
        <v>7.5297680854512112</v>
      </c>
      <c r="BO3">
        <f>BM3^10/$BN$3</f>
        <v>0.11652141117177395</v>
      </c>
      <c r="BP3">
        <f>SUM(BO3:BO10)</f>
        <v>0.59807134023068409</v>
      </c>
      <c r="BQ3">
        <f>BO3/$BP$3</f>
        <v>0.19482861547391669</v>
      </c>
      <c r="BR3">
        <f>BQ3*100</f>
        <v>19.482861547391668</v>
      </c>
      <c r="BS3" s="7" t="s">
        <v>342</v>
      </c>
      <c r="BU3">
        <v>1</v>
      </c>
    </row>
    <row r="4" spans="1:73" x14ac:dyDescent="0.25">
      <c r="A4">
        <v>1</v>
      </c>
      <c r="B4">
        <v>1</v>
      </c>
      <c r="C4">
        <v>1</v>
      </c>
      <c r="D4" t="s">
        <v>211</v>
      </c>
      <c r="E4">
        <v>71.375399999999999</v>
      </c>
      <c r="F4">
        <v>75</v>
      </c>
      <c r="G4">
        <v>70.950100000000006</v>
      </c>
      <c r="H4">
        <v>50</v>
      </c>
      <c r="I4">
        <v>114.30500000000001</v>
      </c>
      <c r="J4">
        <v>17</v>
      </c>
      <c r="K4">
        <v>121.959</v>
      </c>
      <c r="L4">
        <v>4</v>
      </c>
      <c r="M4">
        <v>102.48699999999999</v>
      </c>
      <c r="N4">
        <v>133</v>
      </c>
      <c r="O4">
        <v>96.924099999999996</v>
      </c>
      <c r="P4">
        <v>34</v>
      </c>
      <c r="Q4">
        <v>25.034800000000001</v>
      </c>
      <c r="R4">
        <v>7</v>
      </c>
      <c r="S4">
        <f t="shared" si="0"/>
        <v>0.35074969807524731</v>
      </c>
      <c r="T4">
        <f t="shared" si="1"/>
        <v>9</v>
      </c>
      <c r="U4">
        <f t="shared" si="2"/>
        <v>1061637.5340804474</v>
      </c>
      <c r="V4">
        <f t="shared" si="3"/>
        <v>3</v>
      </c>
      <c r="W4">
        <f t="shared" si="4"/>
        <v>21.122352598534714</v>
      </c>
      <c r="X4">
        <f t="shared" si="5"/>
        <v>14</v>
      </c>
      <c r="Y4">
        <f t="shared" si="6"/>
        <v>11.5</v>
      </c>
      <c r="Z4">
        <v>0.93579999999999997</v>
      </c>
      <c r="AA4">
        <f t="shared" si="7"/>
        <v>9</v>
      </c>
      <c r="AB4">
        <v>0.92120000000000002</v>
      </c>
      <c r="AC4">
        <f t="shared" si="8"/>
        <v>0.92849999999999999</v>
      </c>
      <c r="AD4">
        <f t="shared" si="9"/>
        <v>8</v>
      </c>
      <c r="AE4">
        <v>0.96479999999999999</v>
      </c>
      <c r="AF4">
        <f t="shared" si="10"/>
        <v>4</v>
      </c>
      <c r="AG4">
        <v>0.94020000000000004</v>
      </c>
      <c r="AH4">
        <f t="shared" si="11"/>
        <v>10</v>
      </c>
      <c r="AI4">
        <f t="shared" si="12"/>
        <v>7.583333333333333</v>
      </c>
      <c r="AJ4">
        <f>IF(C4=1,(AI4/Z4),REF)</f>
        <v>8.1035833867635532</v>
      </c>
      <c r="AK4">
        <f t="shared" si="13"/>
        <v>3</v>
      </c>
      <c r="AL4">
        <f>IF(B4=1,(AI4/AC4),REF)</f>
        <v>8.1672949201220604</v>
      </c>
      <c r="AM4">
        <f t="shared" si="14"/>
        <v>3</v>
      </c>
      <c r="AN4">
        <f t="shared" si="15"/>
        <v>3</v>
      </c>
      <c r="AO4" t="str">
        <f t="shared" si="16"/>
        <v>North Carolina</v>
      </c>
      <c r="AP4">
        <f t="shared" si="17"/>
        <v>0.85644861269893868</v>
      </c>
      <c r="AQ4">
        <f t="shared" si="18"/>
        <v>0.83140516672780973</v>
      </c>
      <c r="AR4">
        <f t="shared" si="19"/>
        <v>0.93437654893607902</v>
      </c>
      <c r="AS4" t="str">
        <f t="shared" si="20"/>
        <v>North Carolina</v>
      </c>
      <c r="AT4">
        <f t="shared" si="21"/>
        <v>3</v>
      </c>
      <c r="AU4">
        <f t="shared" si="22"/>
        <v>2</v>
      </c>
      <c r="AV4">
        <v>14</v>
      </c>
      <c r="AW4" t="str">
        <f t="shared" si="23"/>
        <v>North Carolina</v>
      </c>
      <c r="AX4" t="str">
        <f t="shared" si="24"/>
        <v>y</v>
      </c>
      <c r="AY4">
        <v>3</v>
      </c>
      <c r="BL4">
        <v>2</v>
      </c>
      <c r="BM4">
        <v>0.96388583978033116</v>
      </c>
      <c r="BO4">
        <f t="shared" ref="BO4:BO10" si="25">BM4^10/$BN$3</f>
        <v>9.193362855127557E-2</v>
      </c>
      <c r="BQ4">
        <f t="shared" ref="BQ4:BQ10" si="26">BO4/$BP$3</f>
        <v>0.15371682668461514</v>
      </c>
      <c r="BR4">
        <f t="shared" ref="BR4:BR10" si="27">BQ4*100</f>
        <v>15.371682668461514</v>
      </c>
      <c r="BS4" s="9" t="s">
        <v>86</v>
      </c>
      <c r="BU4">
        <v>2</v>
      </c>
    </row>
    <row r="5" spans="1:73" x14ac:dyDescent="0.25">
      <c r="A5">
        <v>1</v>
      </c>
      <c r="B5">
        <v>1</v>
      </c>
      <c r="C5">
        <v>1</v>
      </c>
      <c r="D5" t="s">
        <v>248</v>
      </c>
      <c r="E5">
        <v>68.1661</v>
      </c>
      <c r="F5">
        <v>236</v>
      </c>
      <c r="G5">
        <v>67.229100000000003</v>
      </c>
      <c r="H5">
        <v>219</v>
      </c>
      <c r="I5">
        <v>118.518</v>
      </c>
      <c r="J5">
        <v>5</v>
      </c>
      <c r="K5">
        <v>123.248</v>
      </c>
      <c r="L5">
        <v>2</v>
      </c>
      <c r="M5">
        <v>96.667900000000003</v>
      </c>
      <c r="N5">
        <v>18</v>
      </c>
      <c r="O5">
        <v>96.581800000000001</v>
      </c>
      <c r="P5">
        <v>28</v>
      </c>
      <c r="Q5">
        <v>26.6663</v>
      </c>
      <c r="R5">
        <v>5</v>
      </c>
      <c r="S5">
        <f t="shared" si="0"/>
        <v>0.39119445002721298</v>
      </c>
      <c r="T5">
        <f t="shared" si="1"/>
        <v>5</v>
      </c>
      <c r="U5">
        <f t="shared" si="2"/>
        <v>1035447.7968166145</v>
      </c>
      <c r="V5">
        <f t="shared" si="3"/>
        <v>6</v>
      </c>
      <c r="W5">
        <f t="shared" si="4"/>
        <v>21.991964451907634</v>
      </c>
      <c r="X5">
        <f t="shared" si="5"/>
        <v>47</v>
      </c>
      <c r="Y5">
        <f t="shared" si="6"/>
        <v>26</v>
      </c>
      <c r="Z5">
        <v>0.94920000000000004</v>
      </c>
      <c r="AA5">
        <f t="shared" si="7"/>
        <v>3</v>
      </c>
      <c r="AB5">
        <v>0.96450000000000002</v>
      </c>
      <c r="AC5">
        <f t="shared" si="8"/>
        <v>0.95684999999999998</v>
      </c>
      <c r="AD5">
        <f t="shared" si="9"/>
        <v>3</v>
      </c>
      <c r="AE5">
        <v>0.87160000000000004</v>
      </c>
      <c r="AF5">
        <f t="shared" si="10"/>
        <v>30</v>
      </c>
      <c r="AG5">
        <v>0.96499999999999997</v>
      </c>
      <c r="AH5">
        <f t="shared" si="11"/>
        <v>4</v>
      </c>
      <c r="AI5">
        <f t="shared" si="12"/>
        <v>12.333333333333334</v>
      </c>
      <c r="AJ5">
        <f>IF(C5=1,(AI5/Z5),REF)</f>
        <v>12.993397949150161</v>
      </c>
      <c r="AK5">
        <f t="shared" si="13"/>
        <v>7</v>
      </c>
      <c r="AL5">
        <f>IF(B5=1,(AI5/AC5),REF)</f>
        <v>12.889515946421419</v>
      </c>
      <c r="AM5">
        <f t="shared" si="14"/>
        <v>7</v>
      </c>
      <c r="AN5">
        <f t="shared" si="15"/>
        <v>7</v>
      </c>
      <c r="AO5" t="str">
        <f t="shared" si="16"/>
        <v>Purdue</v>
      </c>
      <c r="AP5">
        <f t="shared" si="17"/>
        <v>0.82865057389300867</v>
      </c>
      <c r="AQ5">
        <f t="shared" si="18"/>
        <v>0.80929130797560966</v>
      </c>
      <c r="AR5">
        <f t="shared" si="19"/>
        <v>0.92322466127523162</v>
      </c>
      <c r="AS5" s="10" t="str">
        <f t="shared" si="20"/>
        <v>Purdue</v>
      </c>
      <c r="AT5">
        <f t="shared" si="21"/>
        <v>4</v>
      </c>
      <c r="AU5">
        <f t="shared" si="22"/>
        <v>3.6666666666666665</v>
      </c>
      <c r="AV5">
        <v>7</v>
      </c>
      <c r="AW5" t="str">
        <f t="shared" si="23"/>
        <v>Purdue</v>
      </c>
      <c r="AX5" t="str">
        <f t="shared" si="24"/>
        <v>y</v>
      </c>
      <c r="AY5">
        <v>4</v>
      </c>
      <c r="AZ5">
        <v>2</v>
      </c>
      <c r="BL5">
        <v>3</v>
      </c>
      <c r="BM5">
        <v>0.95451102954773626</v>
      </c>
      <c r="BO5">
        <f t="shared" si="25"/>
        <v>8.3373476458207321E-2</v>
      </c>
      <c r="BQ5">
        <f t="shared" si="26"/>
        <v>0.1394038985818131</v>
      </c>
      <c r="BR5">
        <f t="shared" si="27"/>
        <v>13.940389858181309</v>
      </c>
      <c r="BS5" s="4" t="s">
        <v>343</v>
      </c>
      <c r="BU5">
        <v>1</v>
      </c>
    </row>
    <row r="6" spans="1:73" x14ac:dyDescent="0.25">
      <c r="A6">
        <v>1</v>
      </c>
      <c r="B6">
        <v>1</v>
      </c>
      <c r="C6">
        <v>1</v>
      </c>
      <c r="D6" t="s">
        <v>183</v>
      </c>
      <c r="E6">
        <v>68.284300000000002</v>
      </c>
      <c r="F6">
        <v>227</v>
      </c>
      <c r="G6">
        <v>67.144900000000007</v>
      </c>
      <c r="H6">
        <v>222</v>
      </c>
      <c r="I6">
        <v>117.98699999999999</v>
      </c>
      <c r="J6">
        <v>6</v>
      </c>
      <c r="K6">
        <v>119.983</v>
      </c>
      <c r="L6">
        <v>9</v>
      </c>
      <c r="M6">
        <v>94.887200000000007</v>
      </c>
      <c r="N6">
        <v>12</v>
      </c>
      <c r="O6">
        <v>93.636399999999995</v>
      </c>
      <c r="P6">
        <v>9</v>
      </c>
      <c r="Q6">
        <v>26.3461</v>
      </c>
      <c r="R6">
        <v>6</v>
      </c>
      <c r="S6">
        <f t="shared" si="0"/>
        <v>0.38583686147474616</v>
      </c>
      <c r="T6">
        <f t="shared" si="1"/>
        <v>6</v>
      </c>
      <c r="U6">
        <f t="shared" si="2"/>
        <v>983015.33979016286</v>
      </c>
      <c r="V6">
        <f t="shared" si="3"/>
        <v>17</v>
      </c>
      <c r="W6">
        <f t="shared" si="4"/>
        <v>20.892512535954122</v>
      </c>
      <c r="X6">
        <f t="shared" si="5"/>
        <v>11</v>
      </c>
      <c r="Y6">
        <f t="shared" si="6"/>
        <v>8.5</v>
      </c>
      <c r="Z6">
        <v>0.91600000000000004</v>
      </c>
      <c r="AA6">
        <f t="shared" si="7"/>
        <v>12</v>
      </c>
      <c r="AB6">
        <v>0.96189999999999998</v>
      </c>
      <c r="AC6">
        <f t="shared" si="8"/>
        <v>0.93894999999999995</v>
      </c>
      <c r="AD6">
        <f t="shared" si="9"/>
        <v>7</v>
      </c>
      <c r="AE6">
        <v>0.90990000000000004</v>
      </c>
      <c r="AF6">
        <f t="shared" si="10"/>
        <v>15</v>
      </c>
      <c r="AG6">
        <v>0.95440000000000003</v>
      </c>
      <c r="AH6">
        <f t="shared" si="11"/>
        <v>6</v>
      </c>
      <c r="AI6">
        <f t="shared" si="12"/>
        <v>9.9166666666666661</v>
      </c>
      <c r="AJ6">
        <f>IF(C6=1,(AI6/Z6),REF)</f>
        <v>10.826055312954875</v>
      </c>
      <c r="AK6">
        <f t="shared" si="13"/>
        <v>4</v>
      </c>
      <c r="AL6">
        <f>IF(B6=1,(AI6/AC6),REF)</f>
        <v>10.561442746330121</v>
      </c>
      <c r="AM6">
        <f t="shared" si="14"/>
        <v>4</v>
      </c>
      <c r="AN6">
        <f t="shared" si="15"/>
        <v>4</v>
      </c>
      <c r="AO6" t="str">
        <f t="shared" si="16"/>
        <v>Michigan St.</v>
      </c>
      <c r="AP6">
        <f t="shared" si="17"/>
        <v>0.81439374504591877</v>
      </c>
      <c r="AQ6">
        <f t="shared" si="18"/>
        <v>0.81417479020670136</v>
      </c>
      <c r="AR6">
        <f t="shared" si="19"/>
        <v>0.92110771024874794</v>
      </c>
      <c r="AS6" s="5" t="str">
        <f t="shared" si="20"/>
        <v>Michigan St.</v>
      </c>
      <c r="AT6">
        <f t="shared" si="21"/>
        <v>5</v>
      </c>
      <c r="AU6">
        <f t="shared" si="22"/>
        <v>3</v>
      </c>
      <c r="AV6">
        <v>3</v>
      </c>
      <c r="AW6" t="str">
        <f t="shared" si="23"/>
        <v>Michigan St.</v>
      </c>
      <c r="AX6" t="str">
        <f t="shared" si="24"/>
        <v>y</v>
      </c>
      <c r="AY6">
        <v>5</v>
      </c>
      <c r="BI6" t="s">
        <v>441</v>
      </c>
      <c r="BL6">
        <v>4</v>
      </c>
      <c r="BM6">
        <v>0.94135536199140912</v>
      </c>
      <c r="BO6">
        <f t="shared" si="25"/>
        <v>7.2569546110877861E-2</v>
      </c>
      <c r="BQ6">
        <f t="shared" si="26"/>
        <v>0.12133928049935785</v>
      </c>
      <c r="BR6">
        <f t="shared" si="27"/>
        <v>12.133928049935786</v>
      </c>
      <c r="BS6" s="5" t="s">
        <v>183</v>
      </c>
      <c r="BU6">
        <v>3</v>
      </c>
    </row>
    <row r="7" spans="1:73" x14ac:dyDescent="0.25">
      <c r="A7">
        <v>1</v>
      </c>
      <c r="B7">
        <v>1</v>
      </c>
      <c r="C7">
        <v>1</v>
      </c>
      <c r="D7" s="8" t="s">
        <v>146</v>
      </c>
      <c r="E7" s="8">
        <v>70.146699999999996</v>
      </c>
      <c r="F7" s="8">
        <v>130</v>
      </c>
      <c r="G7" s="8">
        <v>68.427899999999994</v>
      </c>
      <c r="H7" s="8">
        <v>161</v>
      </c>
      <c r="I7" s="8">
        <v>116.004</v>
      </c>
      <c r="J7" s="8">
        <v>11</v>
      </c>
      <c r="K7" s="8">
        <v>120.93300000000001</v>
      </c>
      <c r="L7" s="8">
        <v>6</v>
      </c>
      <c r="M7" s="8">
        <v>101.438</v>
      </c>
      <c r="N7" s="8">
        <v>104</v>
      </c>
      <c r="O7" s="8">
        <v>97.693799999999996</v>
      </c>
      <c r="P7" s="8">
        <v>46</v>
      </c>
      <c r="Q7" s="8">
        <v>23.238800000000001</v>
      </c>
      <c r="R7" s="8">
        <v>9</v>
      </c>
      <c r="S7">
        <f t="shared" si="0"/>
        <v>0.33129427328726813</v>
      </c>
      <c r="T7">
        <f t="shared" si="1"/>
        <v>10</v>
      </c>
      <c r="U7">
        <f t="shared" si="2"/>
        <v>1025880.7909947362</v>
      </c>
      <c r="V7">
        <f t="shared" si="3"/>
        <v>8</v>
      </c>
      <c r="W7">
        <f t="shared" si="4"/>
        <v>21.76606689313455</v>
      </c>
      <c r="X7">
        <f t="shared" si="5"/>
        <v>37</v>
      </c>
      <c r="Y7">
        <f t="shared" si="6"/>
        <v>23.5</v>
      </c>
      <c r="Z7" s="8">
        <v>0.94320000000000004</v>
      </c>
      <c r="AA7">
        <f t="shared" si="7"/>
        <v>5</v>
      </c>
      <c r="AB7" s="8">
        <v>0.93789999999999996</v>
      </c>
      <c r="AC7" s="8">
        <f t="shared" si="8"/>
        <v>0.94055</v>
      </c>
      <c r="AD7">
        <f t="shared" si="9"/>
        <v>6</v>
      </c>
      <c r="AE7" s="8">
        <v>0.90349999999999997</v>
      </c>
      <c r="AF7">
        <f t="shared" si="10"/>
        <v>20</v>
      </c>
      <c r="AG7">
        <v>0.97109999999999996</v>
      </c>
      <c r="AH7">
        <f t="shared" si="11"/>
        <v>2</v>
      </c>
      <c r="AI7">
        <f t="shared" si="12"/>
        <v>11.583333333333334</v>
      </c>
      <c r="AJ7" s="8">
        <f>IF(C7=1,(AI7/Z7),REF)</f>
        <v>12.280887757986994</v>
      </c>
      <c r="AK7">
        <f t="shared" si="13"/>
        <v>6</v>
      </c>
      <c r="AL7" s="8">
        <f>IF(B7=1,(AI7/AC7),REF)</f>
        <v>12.31548916414155</v>
      </c>
      <c r="AM7">
        <f t="shared" si="14"/>
        <v>6</v>
      </c>
      <c r="AN7" s="8">
        <f t="shared" si="15"/>
        <v>6</v>
      </c>
      <c r="AO7" s="8" t="str">
        <f t="shared" si="16"/>
        <v>Kansas</v>
      </c>
      <c r="AP7" s="8">
        <f t="shared" si="17"/>
        <v>0.82806951346721291</v>
      </c>
      <c r="AQ7" s="8">
        <f t="shared" si="18"/>
        <v>0.80004795644542104</v>
      </c>
      <c r="AR7" s="8">
        <f t="shared" si="19"/>
        <v>0.92100565392596467</v>
      </c>
      <c r="AS7" s="8" t="str">
        <f t="shared" si="20"/>
        <v>Kansas</v>
      </c>
      <c r="AT7">
        <f t="shared" si="21"/>
        <v>6</v>
      </c>
      <c r="AU7">
        <f t="shared" si="22"/>
        <v>4</v>
      </c>
      <c r="AV7">
        <v>9</v>
      </c>
      <c r="AW7" t="str">
        <f t="shared" si="23"/>
        <v>Kansas</v>
      </c>
      <c r="AX7" t="str">
        <f t="shared" si="24"/>
        <v>y</v>
      </c>
      <c r="AY7">
        <v>6</v>
      </c>
      <c r="AZ7">
        <v>4</v>
      </c>
      <c r="BA7" s="421"/>
      <c r="BL7">
        <v>5</v>
      </c>
      <c r="BM7">
        <v>0.93140038834820471</v>
      </c>
      <c r="BO7">
        <f t="shared" si="25"/>
        <v>6.5250305067801495E-2</v>
      </c>
      <c r="BQ7">
        <f t="shared" si="26"/>
        <v>0.10910120696075085</v>
      </c>
      <c r="BR7">
        <f t="shared" si="27"/>
        <v>10.910120696075085</v>
      </c>
      <c r="BS7" s="10" t="s">
        <v>116</v>
      </c>
      <c r="BU7">
        <v>4</v>
      </c>
    </row>
    <row r="8" spans="1:73" x14ac:dyDescent="0.25">
      <c r="A8">
        <v>1</v>
      </c>
      <c r="B8">
        <v>1</v>
      </c>
      <c r="C8">
        <v>1</v>
      </c>
      <c r="D8" t="s">
        <v>116</v>
      </c>
      <c r="E8">
        <v>69.406999999999996</v>
      </c>
      <c r="F8">
        <v>174</v>
      </c>
      <c r="G8">
        <v>68.985100000000003</v>
      </c>
      <c r="H8">
        <v>125</v>
      </c>
      <c r="I8">
        <v>120.03</v>
      </c>
      <c r="J8">
        <v>2</v>
      </c>
      <c r="K8">
        <v>119.824</v>
      </c>
      <c r="L8">
        <v>12</v>
      </c>
      <c r="M8">
        <v>95.111500000000007</v>
      </c>
      <c r="N8">
        <v>14</v>
      </c>
      <c r="O8">
        <v>95.089100000000002</v>
      </c>
      <c r="P8">
        <v>17</v>
      </c>
      <c r="Q8">
        <v>24.735199999999999</v>
      </c>
      <c r="R8">
        <v>8</v>
      </c>
      <c r="S8">
        <f t="shared" si="0"/>
        <v>0.35637471724753983</v>
      </c>
      <c r="T8">
        <f t="shared" si="1"/>
        <v>7</v>
      </c>
      <c r="U8">
        <f t="shared" si="2"/>
        <v>996531.19827123196</v>
      </c>
      <c r="V8">
        <f t="shared" si="3"/>
        <v>15</v>
      </c>
      <c r="W8">
        <f t="shared" si="4"/>
        <v>21.067155743394778</v>
      </c>
      <c r="X8">
        <f t="shared" si="5"/>
        <v>12</v>
      </c>
      <c r="Y8">
        <f t="shared" si="6"/>
        <v>9.5</v>
      </c>
      <c r="Z8">
        <v>0.94369999999999998</v>
      </c>
      <c r="AA8">
        <f t="shared" si="7"/>
        <v>4</v>
      </c>
      <c r="AB8">
        <v>0.88319999999999999</v>
      </c>
      <c r="AC8">
        <f t="shared" si="8"/>
        <v>0.91344999999999998</v>
      </c>
      <c r="AD8">
        <f t="shared" si="9"/>
        <v>14</v>
      </c>
      <c r="AE8">
        <v>0.95109999999999995</v>
      </c>
      <c r="AF8">
        <f t="shared" si="10"/>
        <v>5</v>
      </c>
      <c r="AG8">
        <v>0.91220000000000001</v>
      </c>
      <c r="AH8">
        <f t="shared" si="11"/>
        <v>16</v>
      </c>
      <c r="AI8">
        <f t="shared" si="12"/>
        <v>11.083333333333334</v>
      </c>
      <c r="AJ8">
        <f>IF(C8=1,(AI8/Z8),REF)</f>
        <v>11.744551587722087</v>
      </c>
      <c r="AK8">
        <f t="shared" si="13"/>
        <v>5</v>
      </c>
      <c r="AL8">
        <f>IF(B8=1,(AI8/AC8),REF)</f>
        <v>12.13348659842721</v>
      </c>
      <c r="AM8">
        <f t="shared" si="14"/>
        <v>5</v>
      </c>
      <c r="AN8">
        <f t="shared" si="15"/>
        <v>5</v>
      </c>
      <c r="AO8" t="str">
        <f t="shared" si="16"/>
        <v>Gonzaga</v>
      </c>
      <c r="AP8">
        <f t="shared" si="17"/>
        <v>0.83221644031564335</v>
      </c>
      <c r="AQ8">
        <f t="shared" si="18"/>
        <v>0.77844362981789084</v>
      </c>
      <c r="AR8">
        <f t="shared" si="19"/>
        <v>0.91704270116541897</v>
      </c>
      <c r="AS8" s="10" t="str">
        <f t="shared" si="20"/>
        <v>Gonzaga</v>
      </c>
      <c r="AT8">
        <f t="shared" si="21"/>
        <v>7</v>
      </c>
      <c r="AU8">
        <f t="shared" si="22"/>
        <v>4</v>
      </c>
      <c r="AV8">
        <v>5</v>
      </c>
      <c r="AW8" t="str">
        <f t="shared" si="23"/>
        <v>Gonzaga</v>
      </c>
      <c r="AX8" t="str">
        <f t="shared" si="24"/>
        <v>y</v>
      </c>
      <c r="AY8">
        <v>7</v>
      </c>
      <c r="BE8" t="s">
        <v>18</v>
      </c>
      <c r="BF8">
        <f>VLOOKUP(BE8,BI8:BJ402,2,FALSE)</f>
        <v>82.706766917293223</v>
      </c>
      <c r="BI8" t="s">
        <v>15</v>
      </c>
      <c r="BJ8">
        <v>981.45617802069103</v>
      </c>
      <c r="BL8">
        <v>6</v>
      </c>
      <c r="BM8">
        <v>0.92355585207052748</v>
      </c>
      <c r="BO8">
        <f t="shared" si="25"/>
        <v>5.995840138832273E-2</v>
      </c>
      <c r="BQ8">
        <f t="shared" si="26"/>
        <v>0.10025292528679935</v>
      </c>
      <c r="BR8">
        <f t="shared" si="27"/>
        <v>10.025292528679936</v>
      </c>
      <c r="BS8" s="10" t="s">
        <v>248</v>
      </c>
      <c r="BU8">
        <v>2</v>
      </c>
    </row>
    <row r="9" spans="1:73" x14ac:dyDescent="0.25">
      <c r="A9">
        <v>1</v>
      </c>
      <c r="B9">
        <v>1</v>
      </c>
      <c r="C9">
        <v>1</v>
      </c>
      <c r="D9" s="13" t="s">
        <v>343</v>
      </c>
      <c r="E9" s="13">
        <v>60.528300000000002</v>
      </c>
      <c r="F9" s="13">
        <v>351</v>
      </c>
      <c r="G9" s="13">
        <v>59.191200000000002</v>
      </c>
      <c r="H9" s="13">
        <v>351</v>
      </c>
      <c r="I9" s="13">
        <v>111.133</v>
      </c>
      <c r="J9" s="13">
        <v>46</v>
      </c>
      <c r="K9" s="13">
        <v>116.52800000000001</v>
      </c>
      <c r="L9" s="13">
        <v>21</v>
      </c>
      <c r="M9" s="13">
        <v>88.040899999999993</v>
      </c>
      <c r="N9" s="13">
        <v>2</v>
      </c>
      <c r="O9" s="13">
        <v>84.375299999999996</v>
      </c>
      <c r="P9" s="13">
        <v>1</v>
      </c>
      <c r="Q9" s="13">
        <v>32.152700000000003</v>
      </c>
      <c r="R9" s="13">
        <v>1</v>
      </c>
      <c r="S9">
        <f t="shared" si="0"/>
        <v>0.53120110758108208</v>
      </c>
      <c r="T9">
        <f t="shared" si="1"/>
        <v>1</v>
      </c>
      <c r="U9">
        <f t="shared" si="2"/>
        <v>821900.15375838731</v>
      </c>
      <c r="V9">
        <f t="shared" si="3"/>
        <v>106</v>
      </c>
      <c r="W9">
        <f t="shared" si="4"/>
        <v>19.951982330261092</v>
      </c>
      <c r="X9">
        <f t="shared" si="5"/>
        <v>2</v>
      </c>
      <c r="Y9">
        <f t="shared" si="6"/>
        <v>1.5</v>
      </c>
      <c r="Z9" s="13">
        <v>0.97840000000000005</v>
      </c>
      <c r="AA9">
        <f t="shared" si="7"/>
        <v>1</v>
      </c>
      <c r="AB9" s="13">
        <v>0.95950000000000002</v>
      </c>
      <c r="AC9" s="13">
        <f t="shared" si="8"/>
        <v>0.96894999999999998</v>
      </c>
      <c r="AD9">
        <f t="shared" si="9"/>
        <v>1</v>
      </c>
      <c r="AE9" s="13">
        <v>0.97850000000000004</v>
      </c>
      <c r="AF9">
        <f t="shared" si="10"/>
        <v>1</v>
      </c>
      <c r="AG9">
        <v>0.97399999999999998</v>
      </c>
      <c r="AH9">
        <f t="shared" si="11"/>
        <v>1</v>
      </c>
      <c r="AI9">
        <f t="shared" si="12"/>
        <v>18.583333333333332</v>
      </c>
      <c r="AJ9" s="418">
        <f>IF(C9=1,(AI9/Z9),REF)</f>
        <v>18.993594985009537</v>
      </c>
      <c r="AK9">
        <f t="shared" si="13"/>
        <v>11</v>
      </c>
      <c r="AL9" s="418">
        <f>IF(B9=1,(AI9/AC9),REF)</f>
        <v>19.1788361972582</v>
      </c>
      <c r="AM9">
        <f t="shared" si="14"/>
        <v>12</v>
      </c>
      <c r="AN9" s="418">
        <f t="shared" si="15"/>
        <v>11</v>
      </c>
      <c r="AO9" s="418" t="str">
        <f t="shared" si="16"/>
        <v>Virginia</v>
      </c>
      <c r="AP9" s="418">
        <f t="shared" si="17"/>
        <v>0.82232161623154654</v>
      </c>
      <c r="AQ9" s="418">
        <f t="shared" si="18"/>
        <v>0.77981067598404796</v>
      </c>
      <c r="AR9" s="418">
        <f t="shared" si="19"/>
        <v>0.91509746306784256</v>
      </c>
      <c r="AS9" s="4" t="str">
        <f t="shared" si="20"/>
        <v>Virginia</v>
      </c>
      <c r="AT9" s="421">
        <f t="shared" si="21"/>
        <v>8</v>
      </c>
      <c r="AU9" s="418">
        <f t="shared" si="22"/>
        <v>6.333333333333333</v>
      </c>
      <c r="AV9" s="418">
        <v>4</v>
      </c>
      <c r="AW9" s="418" t="str">
        <f t="shared" si="23"/>
        <v>Virginia</v>
      </c>
      <c r="AX9" t="str">
        <f t="shared" si="24"/>
        <v>y</v>
      </c>
      <c r="AY9">
        <v>8</v>
      </c>
      <c r="BE9" t="s">
        <v>25</v>
      </c>
      <c r="BF9">
        <f t="shared" ref="BF9:BF72" si="28">VLOOKUP(BE9,BI9:BJ403,2,FALSE)</f>
        <v>37.322515212981749</v>
      </c>
      <c r="BI9" t="s">
        <v>16</v>
      </c>
      <c r="BJ9">
        <v>779.68036529680364</v>
      </c>
      <c r="BL9">
        <v>7</v>
      </c>
      <c r="BM9">
        <v>0.92189122513969668</v>
      </c>
      <c r="BO9">
        <f t="shared" si="25"/>
        <v>5.8886428127134287E-2</v>
      </c>
      <c r="BQ9">
        <f t="shared" si="26"/>
        <v>9.8460541687921385E-2</v>
      </c>
      <c r="BR9">
        <f t="shared" si="27"/>
        <v>9.8460541687921381</v>
      </c>
      <c r="BS9" s="5" t="s">
        <v>63</v>
      </c>
      <c r="BU9">
        <v>2</v>
      </c>
    </row>
    <row r="10" spans="1:73" x14ac:dyDescent="0.25">
      <c r="A10">
        <v>1</v>
      </c>
      <c r="B10">
        <v>1</v>
      </c>
      <c r="C10">
        <v>1</v>
      </c>
      <c r="D10" t="s">
        <v>63</v>
      </c>
      <c r="E10">
        <v>66.391499999999994</v>
      </c>
      <c r="F10">
        <v>311</v>
      </c>
      <c r="G10">
        <v>64.6798</v>
      </c>
      <c r="H10">
        <v>322</v>
      </c>
      <c r="I10">
        <v>112.02200000000001</v>
      </c>
      <c r="J10">
        <v>32</v>
      </c>
      <c r="K10">
        <v>113.155</v>
      </c>
      <c r="L10">
        <v>54</v>
      </c>
      <c r="M10">
        <v>86.3964</v>
      </c>
      <c r="N10">
        <v>1</v>
      </c>
      <c r="O10">
        <v>86.158000000000001</v>
      </c>
      <c r="P10">
        <v>2</v>
      </c>
      <c r="Q10">
        <v>26.996600000000001</v>
      </c>
      <c r="R10">
        <v>4</v>
      </c>
      <c r="S10">
        <f t="shared" si="0"/>
        <v>0.40663337927294912</v>
      </c>
      <c r="T10">
        <f t="shared" si="1"/>
        <v>4</v>
      </c>
      <c r="U10">
        <f t="shared" si="2"/>
        <v>850080.35280078743</v>
      </c>
      <c r="V10">
        <f t="shared" si="3"/>
        <v>81</v>
      </c>
      <c r="W10">
        <f t="shared" si="4"/>
        <v>18.808774236797262</v>
      </c>
      <c r="X10">
        <f t="shared" si="5"/>
        <v>1</v>
      </c>
      <c r="Y10">
        <f t="shared" si="6"/>
        <v>2.5</v>
      </c>
      <c r="Z10">
        <v>0.94130000000000003</v>
      </c>
      <c r="AA10">
        <f t="shared" si="7"/>
        <v>7</v>
      </c>
      <c r="AB10">
        <v>0.95440000000000003</v>
      </c>
      <c r="AC10">
        <f t="shared" si="8"/>
        <v>0.94785000000000008</v>
      </c>
      <c r="AD10">
        <f t="shared" si="9"/>
        <v>5</v>
      </c>
      <c r="AE10">
        <v>0.94840000000000002</v>
      </c>
      <c r="AF10">
        <f t="shared" si="10"/>
        <v>7</v>
      </c>
      <c r="AG10">
        <v>0.94840000000000002</v>
      </c>
      <c r="AH10">
        <f t="shared" si="11"/>
        <v>7</v>
      </c>
      <c r="AI10">
        <f t="shared" si="12"/>
        <v>17.75</v>
      </c>
      <c r="AJ10">
        <f>IF(C10=1,(AI10/Z10),REF)</f>
        <v>18.856900031870815</v>
      </c>
      <c r="AK10">
        <f t="shared" si="13"/>
        <v>10</v>
      </c>
      <c r="AL10">
        <f>IF(B10=1,(AI10/AC10),REF)</f>
        <v>18.726591760299623</v>
      </c>
      <c r="AM10">
        <f t="shared" si="14"/>
        <v>10</v>
      </c>
      <c r="AN10">
        <f t="shared" si="15"/>
        <v>10</v>
      </c>
      <c r="AO10" t="str">
        <f t="shared" si="16"/>
        <v>Cincinnati</v>
      </c>
      <c r="AP10">
        <f t="shared" si="17"/>
        <v>0.79171160098538296</v>
      </c>
      <c r="AQ10">
        <f t="shared" si="18"/>
        <v>0.76510821024416897</v>
      </c>
      <c r="AR10">
        <f t="shared" si="19"/>
        <v>0.90465573675166133</v>
      </c>
      <c r="AS10" s="5" t="str">
        <f t="shared" si="20"/>
        <v>Cincinnati</v>
      </c>
      <c r="AT10">
        <f t="shared" si="21"/>
        <v>9</v>
      </c>
      <c r="AU10">
        <f t="shared" si="22"/>
        <v>6.333333333333333</v>
      </c>
      <c r="AV10">
        <v>6</v>
      </c>
      <c r="AW10" t="str">
        <f t="shared" si="23"/>
        <v>Cincinnati</v>
      </c>
      <c r="AX10" t="str">
        <f t="shared" si="24"/>
        <v>y</v>
      </c>
      <c r="AY10">
        <v>9</v>
      </c>
      <c r="BE10" t="s">
        <v>26</v>
      </c>
      <c r="BF10">
        <f t="shared" si="28"/>
        <v>73.012994862496214</v>
      </c>
      <c r="BI10" t="s">
        <v>17</v>
      </c>
      <c r="BJ10">
        <v>642.05633032540334</v>
      </c>
      <c r="BL10">
        <v>8</v>
      </c>
      <c r="BM10">
        <v>0.90616479567966879</v>
      </c>
      <c r="BO10">
        <f t="shared" si="25"/>
        <v>4.957814335529092E-2</v>
      </c>
      <c r="BQ10">
        <f t="shared" si="26"/>
        <v>8.2896704824825695E-2</v>
      </c>
      <c r="BR10">
        <f t="shared" si="27"/>
        <v>8.2896704824825704</v>
      </c>
      <c r="BS10" s="8" t="s">
        <v>146</v>
      </c>
      <c r="BU10">
        <v>1</v>
      </c>
    </row>
    <row r="11" spans="1:73" x14ac:dyDescent="0.25">
      <c r="A11">
        <v>1</v>
      </c>
      <c r="B11">
        <v>1</v>
      </c>
      <c r="C11">
        <v>1</v>
      </c>
      <c r="D11" t="s">
        <v>363</v>
      </c>
      <c r="E11">
        <v>72.155500000000004</v>
      </c>
      <c r="F11">
        <v>51</v>
      </c>
      <c r="G11">
        <v>70.430700000000002</v>
      </c>
      <c r="H11">
        <v>61</v>
      </c>
      <c r="I11">
        <v>115.53</v>
      </c>
      <c r="J11">
        <v>13</v>
      </c>
      <c r="K11">
        <v>120.74</v>
      </c>
      <c r="L11">
        <v>7</v>
      </c>
      <c r="M11">
        <v>102.209</v>
      </c>
      <c r="N11">
        <v>128</v>
      </c>
      <c r="O11">
        <v>99.049199999999999</v>
      </c>
      <c r="P11">
        <v>59</v>
      </c>
      <c r="Q11">
        <v>21.690899999999999</v>
      </c>
      <c r="R11">
        <v>14</v>
      </c>
      <c r="S11">
        <f t="shared" si="0"/>
        <v>0.30061187296879649</v>
      </c>
      <c r="T11">
        <f t="shared" si="1"/>
        <v>16</v>
      </c>
      <c r="U11">
        <f t="shared" si="2"/>
        <v>1051893.5291517999</v>
      </c>
      <c r="V11">
        <f t="shared" si="3"/>
        <v>4</v>
      </c>
      <c r="W11">
        <f t="shared" si="4"/>
        <v>21.631772907623848</v>
      </c>
      <c r="X11">
        <f t="shared" si="5"/>
        <v>32</v>
      </c>
      <c r="Y11">
        <f t="shared" si="6"/>
        <v>24</v>
      </c>
      <c r="Z11">
        <v>0.89849999999999997</v>
      </c>
      <c r="AA11">
        <f t="shared" si="7"/>
        <v>16</v>
      </c>
      <c r="AB11">
        <v>0.94540000000000002</v>
      </c>
      <c r="AC11">
        <f t="shared" si="8"/>
        <v>0.92195000000000005</v>
      </c>
      <c r="AD11">
        <f t="shared" si="9"/>
        <v>11</v>
      </c>
      <c r="AE11">
        <v>0.94789999999999996</v>
      </c>
      <c r="AF11">
        <f t="shared" si="10"/>
        <v>8</v>
      </c>
      <c r="AG11">
        <v>0.93469999999999998</v>
      </c>
      <c r="AH11">
        <f t="shared" si="11"/>
        <v>12</v>
      </c>
      <c r="AI11">
        <f t="shared" si="12"/>
        <v>12.5</v>
      </c>
      <c r="AJ11">
        <f>IF(C11=1,(AI11/Z11),REF)</f>
        <v>13.912075681691709</v>
      </c>
      <c r="AK11">
        <f t="shared" si="13"/>
        <v>8</v>
      </c>
      <c r="AL11">
        <f>IF(B11=1,(AI11/AC11),REF)</f>
        <v>13.558218992353163</v>
      </c>
      <c r="AM11">
        <f t="shared" si="14"/>
        <v>8</v>
      </c>
      <c r="AN11">
        <f t="shared" si="15"/>
        <v>8</v>
      </c>
      <c r="AO11" t="str">
        <f t="shared" si="16"/>
        <v>Xavier</v>
      </c>
      <c r="AP11">
        <f t="shared" si="17"/>
        <v>0.77904916818130554</v>
      </c>
      <c r="AQ11">
        <f t="shared" si="18"/>
        <v>0.77485890570260918</v>
      </c>
      <c r="AR11">
        <f t="shared" si="19"/>
        <v>0.90397856156727374</v>
      </c>
      <c r="AS11" t="str">
        <f t="shared" si="20"/>
        <v>Xavier</v>
      </c>
      <c r="AT11">
        <f t="shared" si="21"/>
        <v>10</v>
      </c>
      <c r="AU11">
        <f t="shared" si="22"/>
        <v>6</v>
      </c>
      <c r="AV11">
        <v>15</v>
      </c>
      <c r="AW11" t="str">
        <f t="shared" si="23"/>
        <v>Xavier</v>
      </c>
      <c r="AX11" t="str">
        <f t="shared" si="24"/>
        <v>y</v>
      </c>
      <c r="AY11">
        <v>10</v>
      </c>
      <c r="BE11" t="s">
        <v>27</v>
      </c>
      <c r="BF11">
        <f t="shared" si="28"/>
        <v>82.862523540489647</v>
      </c>
      <c r="BI11" t="s">
        <v>18</v>
      </c>
      <c r="BJ11">
        <v>82.706766917293223</v>
      </c>
    </row>
    <row r="12" spans="1:73" x14ac:dyDescent="0.25">
      <c r="A12">
        <v>1</v>
      </c>
      <c r="B12">
        <v>1</v>
      </c>
      <c r="C12">
        <v>1</v>
      </c>
      <c r="D12" t="s">
        <v>351</v>
      </c>
      <c r="E12">
        <v>70.344499999999996</v>
      </c>
      <c r="F12">
        <v>116</v>
      </c>
      <c r="G12">
        <v>69.041300000000007</v>
      </c>
      <c r="H12">
        <v>117</v>
      </c>
      <c r="I12">
        <v>113.004</v>
      </c>
      <c r="J12">
        <v>27</v>
      </c>
      <c r="K12">
        <v>119.151</v>
      </c>
      <c r="L12">
        <v>14</v>
      </c>
      <c r="M12">
        <v>98.469399999999993</v>
      </c>
      <c r="N12">
        <v>39</v>
      </c>
      <c r="O12">
        <v>97.376599999999996</v>
      </c>
      <c r="P12">
        <v>39</v>
      </c>
      <c r="Q12">
        <v>21.774799999999999</v>
      </c>
      <c r="R12">
        <v>13</v>
      </c>
      <c r="S12">
        <f t="shared" si="0"/>
        <v>0.30953948069856208</v>
      </c>
      <c r="T12">
        <f t="shared" si="1"/>
        <v>14</v>
      </c>
      <c r="U12">
        <f t="shared" si="2"/>
        <v>998678.10906594445</v>
      </c>
      <c r="V12">
        <f t="shared" si="3"/>
        <v>14</v>
      </c>
      <c r="W12">
        <f t="shared" si="4"/>
        <v>21.592216372596621</v>
      </c>
      <c r="X12">
        <f t="shared" si="5"/>
        <v>30</v>
      </c>
      <c r="Y12">
        <f t="shared" si="6"/>
        <v>22</v>
      </c>
      <c r="Z12">
        <v>0.90049999999999997</v>
      </c>
      <c r="AA12">
        <f t="shared" si="7"/>
        <v>15</v>
      </c>
      <c r="AB12">
        <v>0.95179999999999998</v>
      </c>
      <c r="AC12">
        <f t="shared" si="8"/>
        <v>0.92615000000000003</v>
      </c>
      <c r="AD12">
        <f t="shared" si="9"/>
        <v>9</v>
      </c>
      <c r="AE12">
        <v>0.90769999999999995</v>
      </c>
      <c r="AF12">
        <f t="shared" si="10"/>
        <v>16</v>
      </c>
      <c r="AG12">
        <v>0.89739999999999998</v>
      </c>
      <c r="AH12">
        <f t="shared" si="11"/>
        <v>23</v>
      </c>
      <c r="AI12">
        <f t="shared" si="12"/>
        <v>16.333333333333332</v>
      </c>
      <c r="AJ12">
        <f>IF(C12=1,(AI12/Z12),REF)</f>
        <v>18.138071441791595</v>
      </c>
      <c r="AK12">
        <f t="shared" si="13"/>
        <v>9</v>
      </c>
      <c r="AL12">
        <f>IF(B12=1,(AI12/AC12),REF)</f>
        <v>17.635732152819017</v>
      </c>
      <c r="AM12">
        <f t="shared" si="14"/>
        <v>9</v>
      </c>
      <c r="AN12">
        <f t="shared" si="15"/>
        <v>9</v>
      </c>
      <c r="AO12" t="str">
        <f t="shared" si="16"/>
        <v>West Virginia</v>
      </c>
      <c r="AP12">
        <f t="shared" si="17"/>
        <v>0.7603448106744779</v>
      </c>
      <c r="AQ12">
        <f t="shared" si="18"/>
        <v>0.75322154684900666</v>
      </c>
      <c r="AR12">
        <f t="shared" si="19"/>
        <v>0.89451697841416267</v>
      </c>
      <c r="AS12" s="10" t="str">
        <f t="shared" si="20"/>
        <v>West Virginia</v>
      </c>
      <c r="AT12">
        <f t="shared" si="21"/>
        <v>11</v>
      </c>
      <c r="AU12">
        <f t="shared" si="22"/>
        <v>6.666666666666667</v>
      </c>
      <c r="AV12">
        <v>8</v>
      </c>
      <c r="AW12" t="str">
        <f t="shared" si="23"/>
        <v>West Virginia</v>
      </c>
      <c r="AX12" t="str">
        <f t="shared" si="24"/>
        <v>y</v>
      </c>
      <c r="AY12">
        <v>11</v>
      </c>
      <c r="AZ12">
        <v>2</v>
      </c>
      <c r="BE12" t="s">
        <v>31</v>
      </c>
      <c r="BF12">
        <f t="shared" si="28"/>
        <v>35.132867132867126</v>
      </c>
      <c r="BI12" t="s">
        <v>19</v>
      </c>
      <c r="BJ12">
        <v>8369.3045563549167</v>
      </c>
    </row>
    <row r="13" spans="1:73" x14ac:dyDescent="0.25">
      <c r="A13">
        <v>1</v>
      </c>
      <c r="B13">
        <v>1</v>
      </c>
      <c r="C13">
        <v>1</v>
      </c>
      <c r="D13" t="s">
        <v>308</v>
      </c>
      <c r="E13">
        <v>68.379400000000004</v>
      </c>
      <c r="F13">
        <v>221</v>
      </c>
      <c r="G13">
        <v>66.570899999999995</v>
      </c>
      <c r="H13">
        <v>248</v>
      </c>
      <c r="I13">
        <v>109.214</v>
      </c>
      <c r="J13">
        <v>71</v>
      </c>
      <c r="K13">
        <v>114.03</v>
      </c>
      <c r="L13">
        <v>46</v>
      </c>
      <c r="M13">
        <v>94.208299999999994</v>
      </c>
      <c r="N13">
        <v>10</v>
      </c>
      <c r="O13">
        <v>92.087299999999999</v>
      </c>
      <c r="P13">
        <v>3</v>
      </c>
      <c r="Q13">
        <v>21.942399999999999</v>
      </c>
      <c r="R13">
        <v>12</v>
      </c>
      <c r="S13">
        <f t="shared" si="0"/>
        <v>0.32089635182525733</v>
      </c>
      <c r="T13">
        <f t="shared" si="1"/>
        <v>12</v>
      </c>
      <c r="U13">
        <f t="shared" si="2"/>
        <v>889126.45903746015</v>
      </c>
      <c r="V13">
        <f t="shared" si="3"/>
        <v>50</v>
      </c>
      <c r="W13">
        <f t="shared" si="4"/>
        <v>20.313946189506783</v>
      </c>
      <c r="X13">
        <f t="shared" si="5"/>
        <v>4</v>
      </c>
      <c r="Y13">
        <f t="shared" si="6"/>
        <v>8</v>
      </c>
      <c r="Z13">
        <v>0.91</v>
      </c>
      <c r="AA13">
        <f t="shared" si="7"/>
        <v>13</v>
      </c>
      <c r="AB13">
        <v>0.93320000000000003</v>
      </c>
      <c r="AC13">
        <f t="shared" si="8"/>
        <v>0.92159999999999997</v>
      </c>
      <c r="AD13">
        <f t="shared" si="9"/>
        <v>12</v>
      </c>
      <c r="AE13">
        <v>0.92610000000000003</v>
      </c>
      <c r="AF13">
        <f t="shared" si="10"/>
        <v>13</v>
      </c>
      <c r="AG13">
        <v>0.93740000000000001</v>
      </c>
      <c r="AH13">
        <f t="shared" si="11"/>
        <v>11</v>
      </c>
      <c r="AI13">
        <f t="shared" si="12"/>
        <v>17.666666666666668</v>
      </c>
      <c r="AJ13">
        <f>IF(C13=1,(AI13/Z13),REF)</f>
        <v>19.413919413919416</v>
      </c>
      <c r="AK13">
        <f t="shared" si="13"/>
        <v>12</v>
      </c>
      <c r="AL13">
        <f>IF(B13=1,(AI13/AC13),REF)</f>
        <v>19.169560185185187</v>
      </c>
      <c r="AM13">
        <f t="shared" si="14"/>
        <v>11</v>
      </c>
      <c r="AN13">
        <f t="shared" si="15"/>
        <v>11</v>
      </c>
      <c r="AO13" t="str">
        <f t="shared" si="16"/>
        <v>Texas Tech</v>
      </c>
      <c r="AP13">
        <f t="shared" si="17"/>
        <v>0.76316079187617436</v>
      </c>
      <c r="AQ13">
        <f t="shared" si="18"/>
        <v>0.7417482634854452</v>
      </c>
      <c r="AR13">
        <f t="shared" si="19"/>
        <v>0.89246687130215785</v>
      </c>
      <c r="AS13" s="9" t="str">
        <f t="shared" si="20"/>
        <v>Texas Tech</v>
      </c>
      <c r="AT13">
        <f t="shared" si="21"/>
        <v>12</v>
      </c>
      <c r="AU13">
        <f t="shared" si="22"/>
        <v>7.666666666666667</v>
      </c>
      <c r="AV13">
        <v>10</v>
      </c>
      <c r="AW13" t="str">
        <f t="shared" si="23"/>
        <v>Texas Tech</v>
      </c>
      <c r="AX13" t="str">
        <f t="shared" si="24"/>
        <v>y</v>
      </c>
      <c r="AY13">
        <v>12</v>
      </c>
      <c r="AZ13">
        <v>3</v>
      </c>
      <c r="BE13" t="s">
        <v>45</v>
      </c>
      <c r="BF13">
        <f t="shared" si="28"/>
        <v>146.4012251148545</v>
      </c>
      <c r="BI13" t="s">
        <v>20</v>
      </c>
      <c r="BJ13">
        <v>3716.6947723440135</v>
      </c>
    </row>
    <row r="14" spans="1:73" x14ac:dyDescent="0.25">
      <c r="A14">
        <v>1</v>
      </c>
      <c r="B14">
        <v>1</v>
      </c>
      <c r="C14">
        <v>1</v>
      </c>
      <c r="D14" t="s">
        <v>299</v>
      </c>
      <c r="E14">
        <v>67.269499999999994</v>
      </c>
      <c r="F14">
        <v>271</v>
      </c>
      <c r="G14">
        <v>66.173900000000003</v>
      </c>
      <c r="H14">
        <v>271</v>
      </c>
      <c r="I14">
        <v>109.697</v>
      </c>
      <c r="J14">
        <v>62</v>
      </c>
      <c r="K14">
        <v>114.839</v>
      </c>
      <c r="L14">
        <v>40</v>
      </c>
      <c r="M14">
        <v>97.882499999999993</v>
      </c>
      <c r="N14">
        <v>33</v>
      </c>
      <c r="O14">
        <v>92.690100000000001</v>
      </c>
      <c r="P14">
        <v>4</v>
      </c>
      <c r="Q14">
        <v>22.148599999999998</v>
      </c>
      <c r="R14">
        <v>11</v>
      </c>
      <c r="S14">
        <f t="shared" si="0"/>
        <v>0.32925620080422774</v>
      </c>
      <c r="T14">
        <f t="shared" si="1"/>
        <v>11</v>
      </c>
      <c r="U14">
        <f t="shared" si="2"/>
        <v>887149.89160770935</v>
      </c>
      <c r="V14">
        <f t="shared" si="3"/>
        <v>52</v>
      </c>
      <c r="W14">
        <f t="shared" si="4"/>
        <v>20.865805819437011</v>
      </c>
      <c r="X14">
        <f t="shared" si="5"/>
        <v>8</v>
      </c>
      <c r="Y14">
        <f t="shared" si="6"/>
        <v>9.5</v>
      </c>
      <c r="Z14">
        <v>0.91610000000000003</v>
      </c>
      <c r="AA14">
        <f t="shared" si="7"/>
        <v>11</v>
      </c>
      <c r="AB14">
        <v>0.92810000000000004</v>
      </c>
      <c r="AC14">
        <f t="shared" si="8"/>
        <v>0.92210000000000003</v>
      </c>
      <c r="AD14">
        <f t="shared" si="9"/>
        <v>10</v>
      </c>
      <c r="AE14">
        <v>0.88959999999999995</v>
      </c>
      <c r="AF14">
        <f t="shared" si="10"/>
        <v>23</v>
      </c>
      <c r="AG14">
        <v>0.94579999999999997</v>
      </c>
      <c r="AH14">
        <f t="shared" si="11"/>
        <v>8</v>
      </c>
      <c r="AI14">
        <f t="shared" si="12"/>
        <v>18.916666666666668</v>
      </c>
      <c r="AJ14">
        <f>IF(C14=1,(AI14/Z14),REF)</f>
        <v>20.649128552195904</v>
      </c>
      <c r="AK14">
        <f t="shared" si="13"/>
        <v>13</v>
      </c>
      <c r="AL14">
        <f>IF(B14=1,(AI14/AC14),REF)</f>
        <v>20.514767017315549</v>
      </c>
      <c r="AM14">
        <f t="shared" si="14"/>
        <v>13</v>
      </c>
      <c r="AN14">
        <f t="shared" si="15"/>
        <v>13</v>
      </c>
      <c r="AO14" t="str">
        <f t="shared" si="16"/>
        <v>Tennessee</v>
      </c>
      <c r="AP14">
        <f t="shared" si="17"/>
        <v>0.76355212516702731</v>
      </c>
      <c r="AQ14">
        <f t="shared" si="18"/>
        <v>0.73588557380320607</v>
      </c>
      <c r="AR14">
        <f t="shared" si="19"/>
        <v>0.89116756605688929</v>
      </c>
      <c r="AS14" t="str">
        <f t="shared" si="20"/>
        <v>Tennessee</v>
      </c>
      <c r="AT14">
        <f t="shared" si="21"/>
        <v>13</v>
      </c>
      <c r="AU14">
        <f t="shared" si="22"/>
        <v>8.6666666666666661</v>
      </c>
      <c r="AV14">
        <v>11</v>
      </c>
      <c r="AW14" t="str">
        <f t="shared" si="23"/>
        <v>Tennessee</v>
      </c>
      <c r="AX14" t="str">
        <f t="shared" si="24"/>
        <v>y</v>
      </c>
      <c r="AY14">
        <v>13</v>
      </c>
      <c r="BE14" t="s">
        <v>46</v>
      </c>
      <c r="BF14">
        <f t="shared" si="28"/>
        <v>87.199255616110591</v>
      </c>
      <c r="BI14" t="s">
        <v>21</v>
      </c>
      <c r="BJ14">
        <v>208.90316659017898</v>
      </c>
    </row>
    <row r="15" spans="1:73" x14ac:dyDescent="0.25">
      <c r="A15">
        <v>1</v>
      </c>
      <c r="B15">
        <v>1</v>
      </c>
      <c r="C15">
        <v>1</v>
      </c>
      <c r="D15" s="6" t="s">
        <v>182</v>
      </c>
      <c r="E15" s="6">
        <v>65.419499999999999</v>
      </c>
      <c r="F15" s="6">
        <v>330</v>
      </c>
      <c r="G15" s="6">
        <v>64.359200000000001</v>
      </c>
      <c r="H15" s="6">
        <v>333</v>
      </c>
      <c r="I15" s="6">
        <v>111.172</v>
      </c>
      <c r="J15" s="6">
        <v>45</v>
      </c>
      <c r="K15" s="6">
        <v>115.9</v>
      </c>
      <c r="L15" s="6">
        <v>29</v>
      </c>
      <c r="M15" s="6">
        <v>96.455200000000005</v>
      </c>
      <c r="N15" s="6">
        <v>17</v>
      </c>
      <c r="O15" s="6">
        <v>92.709500000000006</v>
      </c>
      <c r="P15" s="6">
        <v>5</v>
      </c>
      <c r="Q15" s="6">
        <v>23.190899999999999</v>
      </c>
      <c r="R15" s="6">
        <v>10</v>
      </c>
      <c r="S15">
        <f t="shared" si="0"/>
        <v>0.35448910493048708</v>
      </c>
      <c r="T15">
        <f t="shared" si="1"/>
        <v>8</v>
      </c>
      <c r="U15">
        <f t="shared" si="2"/>
        <v>878767.71379500011</v>
      </c>
      <c r="V15">
        <f t="shared" si="3"/>
        <v>54</v>
      </c>
      <c r="W15">
        <f t="shared" si="4"/>
        <v>21.463056146223298</v>
      </c>
      <c r="X15">
        <f t="shared" si="5"/>
        <v>25</v>
      </c>
      <c r="Y15">
        <f t="shared" si="6"/>
        <v>16.5</v>
      </c>
      <c r="Z15" s="6">
        <v>0.9415</v>
      </c>
      <c r="AA15">
        <f t="shared" si="7"/>
        <v>6</v>
      </c>
      <c r="AB15" s="6">
        <v>0.87670000000000003</v>
      </c>
      <c r="AC15" s="6">
        <f t="shared" si="8"/>
        <v>0.90910000000000002</v>
      </c>
      <c r="AD15">
        <f t="shared" si="9"/>
        <v>15</v>
      </c>
      <c r="AE15" s="6">
        <v>0.97740000000000005</v>
      </c>
      <c r="AF15">
        <f t="shared" si="10"/>
        <v>2</v>
      </c>
      <c r="AG15">
        <v>0.82830000000000004</v>
      </c>
      <c r="AH15">
        <f t="shared" si="11"/>
        <v>46</v>
      </c>
      <c r="AI15">
        <f t="shared" si="12"/>
        <v>23.583333333333332</v>
      </c>
      <c r="AJ15" s="6">
        <f>IF(C15=1,(AI15/Z15),REF)</f>
        <v>25.048681182510176</v>
      </c>
      <c r="AK15">
        <f t="shared" si="13"/>
        <v>15</v>
      </c>
      <c r="AL15" s="6">
        <f>IF(B15=1,(AI15/AC15),REF)</f>
        <v>25.941407252594139</v>
      </c>
      <c r="AM15">
        <f t="shared" si="14"/>
        <v>15</v>
      </c>
      <c r="AN15" s="6">
        <f t="shared" si="15"/>
        <v>15</v>
      </c>
      <c r="AO15" s="6" t="str">
        <f t="shared" si="16"/>
        <v>Michigan</v>
      </c>
      <c r="AP15" s="6">
        <f t="shared" si="17"/>
        <v>0.769711220840823</v>
      </c>
      <c r="AQ15" s="6">
        <f t="shared" si="18"/>
        <v>0.70453578541401485</v>
      </c>
      <c r="AR15" s="6">
        <f t="shared" si="19"/>
        <v>0.88514843033774104</v>
      </c>
      <c r="AS15" s="6" t="str">
        <f t="shared" si="20"/>
        <v>Michigan</v>
      </c>
      <c r="AT15">
        <f t="shared" si="21"/>
        <v>14</v>
      </c>
      <c r="AU15">
        <f t="shared" si="22"/>
        <v>9.6666666666666661</v>
      </c>
      <c r="AV15">
        <v>13</v>
      </c>
      <c r="AW15" t="str">
        <f t="shared" si="23"/>
        <v>Michigan</v>
      </c>
      <c r="AX15" t="str">
        <f t="shared" si="24"/>
        <v>y</v>
      </c>
      <c r="AY15">
        <v>14</v>
      </c>
      <c r="AZ15">
        <v>5</v>
      </c>
      <c r="BE15" t="s">
        <v>47</v>
      </c>
      <c r="BF15">
        <f t="shared" si="28"/>
        <v>54.703971736281268</v>
      </c>
      <c r="BI15" t="s">
        <v>22</v>
      </c>
      <c r="BJ15">
        <v>3193.5330480266289</v>
      </c>
    </row>
    <row r="16" spans="1:73" x14ac:dyDescent="0.25">
      <c r="A16">
        <v>1</v>
      </c>
      <c r="B16">
        <v>1</v>
      </c>
      <c r="C16">
        <v>1</v>
      </c>
      <c r="D16" t="s">
        <v>99</v>
      </c>
      <c r="E16">
        <v>68.225700000000003</v>
      </c>
      <c r="F16">
        <v>234</v>
      </c>
      <c r="G16">
        <v>66.798599999999993</v>
      </c>
      <c r="H16">
        <v>239</v>
      </c>
      <c r="I16">
        <v>109.73</v>
      </c>
      <c r="J16">
        <v>61</v>
      </c>
      <c r="K16">
        <v>115.14</v>
      </c>
      <c r="L16">
        <v>37</v>
      </c>
      <c r="M16">
        <v>100.621</v>
      </c>
      <c r="N16">
        <v>81</v>
      </c>
      <c r="O16">
        <v>96.426199999999994</v>
      </c>
      <c r="P16">
        <v>25</v>
      </c>
      <c r="Q16">
        <v>18.713699999999999</v>
      </c>
      <c r="R16">
        <v>23</v>
      </c>
      <c r="S16">
        <f t="shared" si="0"/>
        <v>0.27429253199307602</v>
      </c>
      <c r="T16">
        <f t="shared" si="1"/>
        <v>22</v>
      </c>
      <c r="U16">
        <f t="shared" si="2"/>
        <v>904483.08726372011</v>
      </c>
      <c r="V16">
        <f t="shared" si="3"/>
        <v>43</v>
      </c>
      <c r="W16">
        <f t="shared" si="4"/>
        <v>21.916140874069335</v>
      </c>
      <c r="X16">
        <f t="shared" si="5"/>
        <v>41</v>
      </c>
      <c r="Y16">
        <f t="shared" si="6"/>
        <v>31.5</v>
      </c>
      <c r="Z16">
        <v>0.94079999999999997</v>
      </c>
      <c r="AA16">
        <f t="shared" si="7"/>
        <v>8</v>
      </c>
      <c r="AB16">
        <v>0.85850000000000004</v>
      </c>
      <c r="AC16">
        <f t="shared" si="8"/>
        <v>0.89965000000000006</v>
      </c>
      <c r="AD16">
        <f t="shared" si="9"/>
        <v>16</v>
      </c>
      <c r="AE16">
        <v>0.94899999999999995</v>
      </c>
      <c r="AF16">
        <f t="shared" si="10"/>
        <v>6</v>
      </c>
      <c r="AG16">
        <v>0.88780000000000003</v>
      </c>
      <c r="AH16">
        <f t="shared" si="11"/>
        <v>29</v>
      </c>
      <c r="AI16">
        <f t="shared" si="12"/>
        <v>24.583333333333332</v>
      </c>
      <c r="AJ16">
        <f>IF(C16=1,(AI16/Z16),REF)</f>
        <v>26.130243764172334</v>
      </c>
      <c r="AK16">
        <f t="shared" si="13"/>
        <v>16</v>
      </c>
      <c r="AL16">
        <f>IF(B16=1,(AI16/AC16),REF)</f>
        <v>27.325441375349669</v>
      </c>
      <c r="AM16">
        <f t="shared" si="14"/>
        <v>16</v>
      </c>
      <c r="AN16">
        <f t="shared" si="15"/>
        <v>16</v>
      </c>
      <c r="AO16" t="str">
        <f t="shared" si="16"/>
        <v>Florida</v>
      </c>
      <c r="AP16">
        <f t="shared" si="17"/>
        <v>0.76589448538747218</v>
      </c>
      <c r="AQ16">
        <f t="shared" si="18"/>
        <v>0.69269695232777839</v>
      </c>
      <c r="AR16">
        <f t="shared" si="19"/>
        <v>0.88137649768323745</v>
      </c>
      <c r="AS16" t="str">
        <f t="shared" si="20"/>
        <v>Florida</v>
      </c>
      <c r="AT16">
        <f t="shared" si="21"/>
        <v>15</v>
      </c>
      <c r="AU16">
        <f t="shared" si="22"/>
        <v>10.333333333333334</v>
      </c>
      <c r="AV16">
        <v>18</v>
      </c>
      <c r="AW16" t="str">
        <f t="shared" si="23"/>
        <v>Florida</v>
      </c>
      <c r="AX16" t="str">
        <f t="shared" si="24"/>
        <v>y</v>
      </c>
      <c r="AY16">
        <v>15</v>
      </c>
      <c r="BE16" t="s">
        <v>51</v>
      </c>
      <c r="BF16">
        <f t="shared" si="28"/>
        <v>307.1765322158198</v>
      </c>
      <c r="BI16" t="s">
        <v>23</v>
      </c>
      <c r="BJ16">
        <v>1861.9075482738442</v>
      </c>
    </row>
    <row r="17" spans="1:62" x14ac:dyDescent="0.25">
      <c r="A17">
        <v>1</v>
      </c>
      <c r="B17">
        <v>1</v>
      </c>
      <c r="C17">
        <v>1</v>
      </c>
      <c r="D17" t="s">
        <v>150</v>
      </c>
      <c r="E17">
        <v>69.760300000000001</v>
      </c>
      <c r="F17">
        <v>156</v>
      </c>
      <c r="G17">
        <v>68.581800000000001</v>
      </c>
      <c r="H17">
        <v>154</v>
      </c>
      <c r="I17">
        <v>109.59</v>
      </c>
      <c r="J17">
        <v>64</v>
      </c>
      <c r="K17">
        <v>116.426</v>
      </c>
      <c r="L17">
        <v>25</v>
      </c>
      <c r="M17">
        <v>100.553</v>
      </c>
      <c r="N17">
        <v>79</v>
      </c>
      <c r="O17">
        <v>96.019000000000005</v>
      </c>
      <c r="P17">
        <v>23</v>
      </c>
      <c r="Q17">
        <v>20.4069</v>
      </c>
      <c r="R17">
        <v>18</v>
      </c>
      <c r="S17">
        <f t="shared" si="0"/>
        <v>0.29253027868286113</v>
      </c>
      <c r="T17">
        <f t="shared" si="1"/>
        <v>18</v>
      </c>
      <c r="U17">
        <f t="shared" si="2"/>
        <v>945601.80658980284</v>
      </c>
      <c r="V17">
        <f t="shared" si="3"/>
        <v>28</v>
      </c>
      <c r="W17">
        <f t="shared" si="4"/>
        <v>21.28938648909671</v>
      </c>
      <c r="X17">
        <f t="shared" si="5"/>
        <v>18</v>
      </c>
      <c r="Y17">
        <f t="shared" si="6"/>
        <v>18</v>
      </c>
      <c r="Z17">
        <v>0.89180000000000004</v>
      </c>
      <c r="AA17">
        <f t="shared" si="7"/>
        <v>17</v>
      </c>
      <c r="AB17">
        <v>0.89480000000000004</v>
      </c>
      <c r="AC17">
        <f t="shared" si="8"/>
        <v>0.89329999999999998</v>
      </c>
      <c r="AD17">
        <f t="shared" si="9"/>
        <v>19</v>
      </c>
      <c r="AE17">
        <v>0.9032</v>
      </c>
      <c r="AF17">
        <f t="shared" si="10"/>
        <v>21</v>
      </c>
      <c r="AG17">
        <v>0.90439999999999998</v>
      </c>
      <c r="AH17">
        <f t="shared" si="11"/>
        <v>19</v>
      </c>
      <c r="AI17">
        <f t="shared" si="12"/>
        <v>20.5</v>
      </c>
      <c r="AJ17">
        <f>IF(C17=1,(AI17/Z17),REF)</f>
        <v>22.987216864767884</v>
      </c>
      <c r="AK17">
        <f t="shared" si="13"/>
        <v>14</v>
      </c>
      <c r="AL17">
        <f>IF(B17=1,(AI17/AC17),REF)</f>
        <v>22.94861748572708</v>
      </c>
      <c r="AM17">
        <f t="shared" si="14"/>
        <v>14</v>
      </c>
      <c r="AN17">
        <f t="shared" si="15"/>
        <v>14</v>
      </c>
      <c r="AO17" t="str">
        <f t="shared" si="16"/>
        <v>Kentucky</v>
      </c>
      <c r="AP17">
        <f t="shared" si="17"/>
        <v>0.73536813760564157</v>
      </c>
      <c r="AQ17">
        <f t="shared" si="18"/>
        <v>0.70298063047763515</v>
      </c>
      <c r="AR17">
        <f t="shared" si="19"/>
        <v>0.87646319576583276</v>
      </c>
      <c r="AS17" s="10" t="str">
        <f t="shared" si="20"/>
        <v>Kentucky</v>
      </c>
      <c r="AT17">
        <f t="shared" si="21"/>
        <v>16</v>
      </c>
      <c r="AU17">
        <f t="shared" si="22"/>
        <v>10</v>
      </c>
      <c r="AV17">
        <v>21</v>
      </c>
      <c r="AW17" t="str">
        <f t="shared" si="23"/>
        <v>Kentucky</v>
      </c>
      <c r="AX17" t="str">
        <f t="shared" si="24"/>
        <v/>
      </c>
      <c r="AY17">
        <v>20</v>
      </c>
      <c r="AZ17">
        <v>2</v>
      </c>
      <c r="BE17" t="s">
        <v>63</v>
      </c>
      <c r="BF17">
        <f t="shared" si="28"/>
        <v>12.871234900036924</v>
      </c>
      <c r="BI17" t="s">
        <v>24</v>
      </c>
      <c r="BJ17">
        <v>442.44935543278081</v>
      </c>
    </row>
    <row r="18" spans="1:62" x14ac:dyDescent="0.25">
      <c r="A18">
        <v>1</v>
      </c>
      <c r="B18">
        <v>1</v>
      </c>
      <c r="C18">
        <v>1</v>
      </c>
      <c r="D18" t="s">
        <v>230</v>
      </c>
      <c r="E18">
        <v>67.490300000000005</v>
      </c>
      <c r="F18">
        <v>259</v>
      </c>
      <c r="G18">
        <v>66.399600000000007</v>
      </c>
      <c r="H18">
        <v>260</v>
      </c>
      <c r="I18">
        <v>111.339</v>
      </c>
      <c r="J18">
        <v>42</v>
      </c>
      <c r="K18">
        <v>116.15</v>
      </c>
      <c r="L18">
        <v>27</v>
      </c>
      <c r="M18">
        <v>97.878</v>
      </c>
      <c r="N18">
        <v>32</v>
      </c>
      <c r="O18">
        <v>95.040800000000004</v>
      </c>
      <c r="P18">
        <v>16</v>
      </c>
      <c r="Q18">
        <v>21.109400000000001</v>
      </c>
      <c r="R18">
        <v>15</v>
      </c>
      <c r="S18">
        <f t="shared" si="0"/>
        <v>0.31277383564749306</v>
      </c>
      <c r="T18">
        <f t="shared" si="1"/>
        <v>13</v>
      </c>
      <c r="U18">
        <f t="shared" si="2"/>
        <v>910499.65777175024</v>
      </c>
      <c r="V18">
        <f t="shared" si="3"/>
        <v>39</v>
      </c>
      <c r="W18">
        <f t="shared" si="4"/>
        <v>21.647850232355989</v>
      </c>
      <c r="X18">
        <f t="shared" si="5"/>
        <v>33</v>
      </c>
      <c r="Y18">
        <f t="shared" si="6"/>
        <v>23</v>
      </c>
      <c r="Z18">
        <v>0.90369999999999995</v>
      </c>
      <c r="AA18">
        <f t="shared" si="7"/>
        <v>14</v>
      </c>
      <c r="AB18">
        <v>0.93569999999999998</v>
      </c>
      <c r="AC18">
        <f t="shared" si="8"/>
        <v>0.91969999999999996</v>
      </c>
      <c r="AD18">
        <f t="shared" si="9"/>
        <v>13</v>
      </c>
      <c r="AE18">
        <v>0.80779999999999996</v>
      </c>
      <c r="AF18">
        <f t="shared" si="10"/>
        <v>56</v>
      </c>
      <c r="AG18">
        <v>0.87</v>
      </c>
      <c r="AH18">
        <f t="shared" si="11"/>
        <v>31</v>
      </c>
      <c r="AI18">
        <f t="shared" si="12"/>
        <v>29.166666666666668</v>
      </c>
      <c r="AJ18">
        <f>IF(C18=1,(AI18/Z18),REF)</f>
        <v>32.274722437387041</v>
      </c>
      <c r="AK18">
        <f t="shared" si="13"/>
        <v>21</v>
      </c>
      <c r="AL18">
        <f>IF(B18=1,(AI18/AC18),REF)</f>
        <v>31.71323982458048</v>
      </c>
      <c r="AM18">
        <f t="shared" si="14"/>
        <v>20</v>
      </c>
      <c r="AN18">
        <f t="shared" si="15"/>
        <v>20</v>
      </c>
      <c r="AO18" t="str">
        <f t="shared" si="16"/>
        <v>Ohio St.</v>
      </c>
      <c r="AP18">
        <f t="shared" si="17"/>
        <v>0.72031757391140994</v>
      </c>
      <c r="AQ18">
        <f t="shared" si="18"/>
        <v>0.69507505187913055</v>
      </c>
      <c r="AR18">
        <f t="shared" si="19"/>
        <v>0.87084081018239845</v>
      </c>
      <c r="AS18" t="str">
        <f t="shared" si="20"/>
        <v>Ohio St.</v>
      </c>
      <c r="AT18">
        <f t="shared" si="21"/>
        <v>17</v>
      </c>
      <c r="AU18">
        <f t="shared" si="22"/>
        <v>12.333333333333334</v>
      </c>
      <c r="AV18">
        <v>17</v>
      </c>
      <c r="AW18" t="str">
        <f t="shared" si="23"/>
        <v>Ohio St.</v>
      </c>
      <c r="AX18" t="str">
        <f t="shared" si="24"/>
        <v>y</v>
      </c>
      <c r="AY18">
        <v>16</v>
      </c>
      <c r="BE18" t="s">
        <v>64</v>
      </c>
      <c r="BF18">
        <f t="shared" si="28"/>
        <v>34.325983177994999</v>
      </c>
      <c r="BI18" t="s">
        <v>25</v>
      </c>
      <c r="BJ18">
        <v>37.322515212981749</v>
      </c>
    </row>
    <row r="19" spans="1:62" x14ac:dyDescent="0.25">
      <c r="A19">
        <v>1</v>
      </c>
      <c r="B19">
        <v>1</v>
      </c>
      <c r="C19">
        <v>1</v>
      </c>
      <c r="D19" t="s">
        <v>127</v>
      </c>
      <c r="E19">
        <v>68.379499999999993</v>
      </c>
      <c r="F19">
        <v>220</v>
      </c>
      <c r="G19">
        <v>68.217600000000004</v>
      </c>
      <c r="H19">
        <v>174</v>
      </c>
      <c r="I19">
        <v>112.88800000000001</v>
      </c>
      <c r="J19">
        <v>28</v>
      </c>
      <c r="K19">
        <v>115.78700000000001</v>
      </c>
      <c r="L19">
        <v>31</v>
      </c>
      <c r="M19">
        <v>94.887600000000006</v>
      </c>
      <c r="N19">
        <v>13</v>
      </c>
      <c r="O19">
        <v>95.247299999999996</v>
      </c>
      <c r="P19">
        <v>18</v>
      </c>
      <c r="Q19">
        <v>20.5396</v>
      </c>
      <c r="R19">
        <v>17</v>
      </c>
      <c r="S19">
        <f t="shared" si="0"/>
        <v>0.30037803727725432</v>
      </c>
      <c r="T19">
        <f t="shared" si="1"/>
        <v>17</v>
      </c>
      <c r="U19">
        <f t="shared" si="2"/>
        <v>916738.61293753551</v>
      </c>
      <c r="V19">
        <f t="shared" si="3"/>
        <v>36</v>
      </c>
      <c r="W19">
        <f t="shared" si="4"/>
        <v>21.440670206219842</v>
      </c>
      <c r="X19">
        <f t="shared" si="5"/>
        <v>24</v>
      </c>
      <c r="Y19">
        <f t="shared" si="6"/>
        <v>20.5</v>
      </c>
      <c r="Z19">
        <v>0.86739999999999995</v>
      </c>
      <c r="AA19">
        <f t="shared" si="7"/>
        <v>24</v>
      </c>
      <c r="AB19">
        <v>0.92679999999999996</v>
      </c>
      <c r="AC19">
        <f t="shared" si="8"/>
        <v>0.89710000000000001</v>
      </c>
      <c r="AD19">
        <f t="shared" si="9"/>
        <v>17</v>
      </c>
      <c r="AE19">
        <v>0.94550000000000001</v>
      </c>
      <c r="AF19">
        <f t="shared" si="10"/>
        <v>9</v>
      </c>
      <c r="AG19">
        <v>0.82599999999999996</v>
      </c>
      <c r="AH19">
        <f t="shared" si="11"/>
        <v>48</v>
      </c>
      <c r="AI19">
        <f t="shared" si="12"/>
        <v>24.583333333333332</v>
      </c>
      <c r="AJ19">
        <f>IF(C19=1,(AI19/Z19),REF)</f>
        <v>28.341403427868727</v>
      </c>
      <c r="AK19">
        <f t="shared" si="13"/>
        <v>17</v>
      </c>
      <c r="AL19">
        <f>IF(B19=1,(AI19/AC19),REF)</f>
        <v>27.403113736855794</v>
      </c>
      <c r="AM19">
        <f t="shared" si="14"/>
        <v>17</v>
      </c>
      <c r="AN19">
        <f t="shared" si="15"/>
        <v>17</v>
      </c>
      <c r="AO19" t="str">
        <f t="shared" si="16"/>
        <v>Houston</v>
      </c>
      <c r="AP19">
        <f t="shared" si="17"/>
        <v>0.70042761870856329</v>
      </c>
      <c r="AQ19">
        <f t="shared" si="18"/>
        <v>0.69048851342575057</v>
      </c>
      <c r="AR19">
        <f t="shared" si="19"/>
        <v>0.86478546075485863</v>
      </c>
      <c r="AS19" t="str">
        <f t="shared" si="20"/>
        <v>Houston</v>
      </c>
      <c r="AT19">
        <f t="shared" si="21"/>
        <v>18</v>
      </c>
      <c r="AU19">
        <f t="shared" si="22"/>
        <v>11.666666666666666</v>
      </c>
      <c r="AV19">
        <v>12</v>
      </c>
      <c r="AW19" t="str">
        <f t="shared" si="23"/>
        <v>Houston</v>
      </c>
      <c r="AX19" t="str">
        <f t="shared" si="24"/>
        <v>y</v>
      </c>
      <c r="AY19">
        <v>17</v>
      </c>
      <c r="BE19" t="s">
        <v>68</v>
      </c>
      <c r="BF19">
        <f t="shared" si="28"/>
        <v>228.16850479117699</v>
      </c>
      <c r="BI19" t="s">
        <v>26</v>
      </c>
      <c r="BJ19">
        <v>73.012994862496214</v>
      </c>
    </row>
    <row r="20" spans="1:62" x14ac:dyDescent="0.25">
      <c r="A20">
        <v>1</v>
      </c>
      <c r="B20">
        <v>1</v>
      </c>
      <c r="C20">
        <v>1</v>
      </c>
      <c r="D20" t="s">
        <v>31</v>
      </c>
      <c r="E20">
        <v>73.469099999999997</v>
      </c>
      <c r="F20">
        <v>23</v>
      </c>
      <c r="G20">
        <v>72.294600000000003</v>
      </c>
      <c r="H20">
        <v>21</v>
      </c>
      <c r="I20">
        <v>113.46</v>
      </c>
      <c r="J20">
        <v>26</v>
      </c>
      <c r="K20">
        <v>118.196</v>
      </c>
      <c r="L20">
        <v>16</v>
      </c>
      <c r="M20">
        <v>99.930400000000006</v>
      </c>
      <c r="N20">
        <v>64</v>
      </c>
      <c r="O20">
        <v>97.561400000000006</v>
      </c>
      <c r="P20">
        <v>44</v>
      </c>
      <c r="Q20">
        <v>20.634799999999998</v>
      </c>
      <c r="R20">
        <v>16</v>
      </c>
      <c r="S20">
        <f t="shared" si="0"/>
        <v>0.28086093337198892</v>
      </c>
      <c r="T20">
        <f t="shared" si="1"/>
        <v>21</v>
      </c>
      <c r="U20">
        <f t="shared" si="2"/>
        <v>1026384.9574785455</v>
      </c>
      <c r="V20">
        <f t="shared" si="3"/>
        <v>7</v>
      </c>
      <c r="W20">
        <f t="shared" si="4"/>
        <v>20.736722612260628</v>
      </c>
      <c r="X20">
        <f t="shared" si="5"/>
        <v>7</v>
      </c>
      <c r="Y20">
        <f t="shared" si="6"/>
        <v>14</v>
      </c>
      <c r="Z20">
        <v>0.86929999999999996</v>
      </c>
      <c r="AA20">
        <f t="shared" si="7"/>
        <v>23</v>
      </c>
      <c r="AB20">
        <v>0.91820000000000002</v>
      </c>
      <c r="AC20">
        <f t="shared" si="8"/>
        <v>0.89375000000000004</v>
      </c>
      <c r="AD20">
        <f t="shared" si="9"/>
        <v>18</v>
      </c>
      <c r="AE20">
        <v>0.74519999999999997</v>
      </c>
      <c r="AF20">
        <f t="shared" si="10"/>
        <v>74</v>
      </c>
      <c r="AG20">
        <v>0.8972</v>
      </c>
      <c r="AH20">
        <f t="shared" si="11"/>
        <v>24</v>
      </c>
      <c r="AI20">
        <f t="shared" si="12"/>
        <v>26.333333333333332</v>
      </c>
      <c r="AJ20">
        <f>IF(C20=1,(AI20/Z20),REF)</f>
        <v>30.292572567966563</v>
      </c>
      <c r="AK20">
        <f t="shared" si="13"/>
        <v>18</v>
      </c>
      <c r="AL20">
        <f>IF(B20=1,(AI20/AC20),REF)</f>
        <v>29.463869463869461</v>
      </c>
      <c r="AM20">
        <f t="shared" si="14"/>
        <v>18</v>
      </c>
      <c r="AN20">
        <f t="shared" si="15"/>
        <v>18</v>
      </c>
      <c r="AO20" t="str">
        <f t="shared" si="16"/>
        <v>Auburn</v>
      </c>
      <c r="AP20">
        <f t="shared" si="17"/>
        <v>0.69730381912230666</v>
      </c>
      <c r="AQ20">
        <f t="shared" si="18"/>
        <v>0.68170334163690349</v>
      </c>
      <c r="AR20">
        <f t="shared" si="19"/>
        <v>0.861816114244771</v>
      </c>
      <c r="AS20" t="str">
        <f t="shared" si="20"/>
        <v>Auburn</v>
      </c>
      <c r="AT20">
        <f t="shared" si="21"/>
        <v>19</v>
      </c>
      <c r="AU20">
        <f t="shared" si="22"/>
        <v>12.333333333333334</v>
      </c>
      <c r="AV20">
        <v>20</v>
      </c>
      <c r="AW20" t="str">
        <f t="shared" si="23"/>
        <v>Auburn</v>
      </c>
      <c r="AX20" t="str">
        <f t="shared" si="24"/>
        <v/>
      </c>
      <c r="AY20">
        <v>21</v>
      </c>
      <c r="BE20" t="s">
        <v>75</v>
      </c>
      <c r="BF20">
        <f t="shared" si="28"/>
        <v>46.535154274152752</v>
      </c>
      <c r="BI20" t="s">
        <v>27</v>
      </c>
      <c r="BJ20">
        <v>82.862523540489647</v>
      </c>
    </row>
    <row r="21" spans="1:62" x14ac:dyDescent="0.25">
      <c r="A21">
        <v>1</v>
      </c>
      <c r="B21">
        <v>1</v>
      </c>
      <c r="C21">
        <v>1</v>
      </c>
      <c r="D21" t="s">
        <v>356</v>
      </c>
      <c r="E21">
        <v>69.928799999999995</v>
      </c>
      <c r="F21">
        <v>143</v>
      </c>
      <c r="G21">
        <v>68.6357</v>
      </c>
      <c r="H21">
        <v>149</v>
      </c>
      <c r="I21">
        <v>117.84099999999999</v>
      </c>
      <c r="J21">
        <v>7</v>
      </c>
      <c r="K21">
        <v>121.925</v>
      </c>
      <c r="L21">
        <v>5</v>
      </c>
      <c r="M21">
        <v>101.934</v>
      </c>
      <c r="N21">
        <v>120</v>
      </c>
      <c r="O21">
        <v>101.857</v>
      </c>
      <c r="P21">
        <v>107</v>
      </c>
      <c r="Q21">
        <v>20.068000000000001</v>
      </c>
      <c r="R21">
        <v>20</v>
      </c>
      <c r="S21">
        <f t="shared" si="0"/>
        <v>0.28697761151342505</v>
      </c>
      <c r="T21">
        <f t="shared" si="1"/>
        <v>19</v>
      </c>
      <c r="U21">
        <f t="shared" si="2"/>
        <v>1039540.9555094999</v>
      </c>
      <c r="V21">
        <f t="shared" si="3"/>
        <v>5</v>
      </c>
      <c r="W21">
        <f t="shared" si="4"/>
        <v>23.341530727625354</v>
      </c>
      <c r="X21">
        <f t="shared" si="5"/>
        <v>98</v>
      </c>
      <c r="Y21">
        <f t="shared" si="6"/>
        <v>58.5</v>
      </c>
      <c r="Z21">
        <v>0.88190000000000002</v>
      </c>
      <c r="AA21">
        <f t="shared" si="7"/>
        <v>21</v>
      </c>
      <c r="AB21">
        <v>0.87019999999999997</v>
      </c>
      <c r="AC21">
        <f t="shared" si="8"/>
        <v>0.87605</v>
      </c>
      <c r="AD21">
        <f t="shared" si="9"/>
        <v>26</v>
      </c>
      <c r="AE21">
        <v>0.90439999999999998</v>
      </c>
      <c r="AF21">
        <f t="shared" si="10"/>
        <v>18</v>
      </c>
      <c r="AG21">
        <v>0.85529999999999995</v>
      </c>
      <c r="AH21">
        <f t="shared" si="11"/>
        <v>41</v>
      </c>
      <c r="AI21">
        <f t="shared" si="12"/>
        <v>27.916666666666668</v>
      </c>
      <c r="AJ21">
        <f>IF(C21=1,(AI21/Z21),REF)</f>
        <v>31.655138526665912</v>
      </c>
      <c r="AK21">
        <f t="shared" si="13"/>
        <v>20</v>
      </c>
      <c r="AL21">
        <f>IF(B21=1,(AI21/AC21),REF)</f>
        <v>31.866522078267984</v>
      </c>
      <c r="AM21">
        <f t="shared" si="14"/>
        <v>21</v>
      </c>
      <c r="AN21">
        <f t="shared" si="15"/>
        <v>20</v>
      </c>
      <c r="AO21" t="str">
        <f t="shared" si="16"/>
        <v>Wichita St.</v>
      </c>
      <c r="AP21">
        <f t="shared" si="17"/>
        <v>0.70430520940341024</v>
      </c>
      <c r="AQ21">
        <f t="shared" si="18"/>
        <v>0.66168707482024181</v>
      </c>
      <c r="AR21">
        <f t="shared" si="19"/>
        <v>0.85855337588813929</v>
      </c>
      <c r="AS21" t="str">
        <f t="shared" si="20"/>
        <v>Wichita St.</v>
      </c>
      <c r="AT21">
        <f t="shared" si="21"/>
        <v>20</v>
      </c>
      <c r="AU21">
        <f t="shared" si="22"/>
        <v>13.333333333333334</v>
      </c>
      <c r="AV21">
        <v>23</v>
      </c>
      <c r="AW21" t="str">
        <f t="shared" si="23"/>
        <v>Wichita St.</v>
      </c>
      <c r="AX21" t="str">
        <f t="shared" si="24"/>
        <v/>
      </c>
      <c r="AY21">
        <v>22</v>
      </c>
      <c r="BE21" t="s">
        <v>77</v>
      </c>
      <c r="BF21">
        <f t="shared" si="28"/>
        <v>63.978592714224902</v>
      </c>
      <c r="BI21" t="s">
        <v>28</v>
      </c>
      <c r="BJ21">
        <v>2429.2307692307691</v>
      </c>
    </row>
    <row r="22" spans="1:62" x14ac:dyDescent="0.25">
      <c r="A22">
        <v>1</v>
      </c>
      <c r="B22">
        <v>1</v>
      </c>
      <c r="C22">
        <v>1</v>
      </c>
      <c r="D22" t="s">
        <v>272</v>
      </c>
      <c r="E22">
        <v>70.990499999999997</v>
      </c>
      <c r="F22">
        <v>93</v>
      </c>
      <c r="G22">
        <v>69.343800000000002</v>
      </c>
      <c r="H22">
        <v>104</v>
      </c>
      <c r="I22">
        <v>110.56100000000001</v>
      </c>
      <c r="J22">
        <v>53</v>
      </c>
      <c r="K22">
        <v>116.33499999999999</v>
      </c>
      <c r="L22">
        <v>26</v>
      </c>
      <c r="M22">
        <v>102.55800000000001</v>
      </c>
      <c r="N22">
        <v>135</v>
      </c>
      <c r="O22">
        <v>98.999399999999994</v>
      </c>
      <c r="P22">
        <v>58</v>
      </c>
      <c r="Q22">
        <v>17.3352</v>
      </c>
      <c r="R22">
        <v>26</v>
      </c>
      <c r="S22">
        <f t="shared" si="0"/>
        <v>0.2441960544016453</v>
      </c>
      <c r="T22">
        <f t="shared" si="1"/>
        <v>29</v>
      </c>
      <c r="U22">
        <f t="shared" si="2"/>
        <v>960773.51656886237</v>
      </c>
      <c r="V22">
        <f t="shared" si="3"/>
        <v>25</v>
      </c>
      <c r="W22">
        <f t="shared" si="4"/>
        <v>21.969079729977977</v>
      </c>
      <c r="X22">
        <f t="shared" si="5"/>
        <v>45</v>
      </c>
      <c r="Y22">
        <f t="shared" si="6"/>
        <v>37</v>
      </c>
      <c r="Z22">
        <v>0.86339999999999995</v>
      </c>
      <c r="AA22">
        <f t="shared" si="7"/>
        <v>27</v>
      </c>
      <c r="AB22">
        <v>0.90649999999999997</v>
      </c>
      <c r="AC22">
        <f t="shared" si="8"/>
        <v>0.8849499999999999</v>
      </c>
      <c r="AD22">
        <f t="shared" si="9"/>
        <v>22</v>
      </c>
      <c r="AE22">
        <v>0.87490000000000001</v>
      </c>
      <c r="AF22">
        <f t="shared" si="10"/>
        <v>28</v>
      </c>
      <c r="AG22">
        <v>0.90539999999999998</v>
      </c>
      <c r="AH22">
        <f t="shared" si="11"/>
        <v>18</v>
      </c>
      <c r="AI22">
        <f t="shared" si="12"/>
        <v>26.5</v>
      </c>
      <c r="AJ22">
        <f>IF(C22=1,(AI22/Z22),REF)</f>
        <v>30.692610609219368</v>
      </c>
      <c r="AK22">
        <f t="shared" si="13"/>
        <v>19</v>
      </c>
      <c r="AL22">
        <f>IF(B22=1,(AI22/AC22),REF)</f>
        <v>29.945194643765188</v>
      </c>
      <c r="AM22">
        <f t="shared" si="14"/>
        <v>19</v>
      </c>
      <c r="AN22">
        <f t="shared" si="15"/>
        <v>19</v>
      </c>
      <c r="AO22" t="str">
        <f t="shared" si="16"/>
        <v>Seton Hall</v>
      </c>
      <c r="AP22">
        <f t="shared" si="17"/>
        <v>0.69166315484223495</v>
      </c>
      <c r="AQ22">
        <f t="shared" si="18"/>
        <v>0.6736253648543572</v>
      </c>
      <c r="AR22">
        <f t="shared" si="19"/>
        <v>0.85837641652107921</v>
      </c>
      <c r="AS22" t="str">
        <f t="shared" si="20"/>
        <v>Seton Hall</v>
      </c>
      <c r="AT22">
        <f t="shared" si="21"/>
        <v>21</v>
      </c>
      <c r="AU22">
        <f t="shared" si="22"/>
        <v>13.333333333333334</v>
      </c>
      <c r="AV22">
        <v>33</v>
      </c>
      <c r="AW22" t="str">
        <f t="shared" si="23"/>
        <v>Seton Hall</v>
      </c>
      <c r="AX22" t="str">
        <f t="shared" si="24"/>
        <v/>
      </c>
      <c r="AY22">
        <v>23</v>
      </c>
      <c r="BE22" t="s">
        <v>86</v>
      </c>
      <c r="BF22">
        <f t="shared" si="28"/>
        <v>4.4136191677175285</v>
      </c>
      <c r="BI22" t="s">
        <v>29</v>
      </c>
      <c r="BJ22">
        <v>1044.590780809031</v>
      </c>
    </row>
    <row r="23" spans="1:62" x14ac:dyDescent="0.25">
      <c r="A23">
        <v>1</v>
      </c>
      <c r="B23">
        <v>1</v>
      </c>
      <c r="C23">
        <v>1</v>
      </c>
      <c r="D23" t="s">
        <v>239</v>
      </c>
      <c r="E23">
        <v>68.357699999999994</v>
      </c>
      <c r="F23">
        <v>223</v>
      </c>
      <c r="G23">
        <v>67.5578</v>
      </c>
      <c r="H23">
        <v>205</v>
      </c>
      <c r="I23">
        <v>108.744</v>
      </c>
      <c r="J23">
        <v>80</v>
      </c>
      <c r="K23">
        <v>113.059</v>
      </c>
      <c r="L23">
        <v>57</v>
      </c>
      <c r="M23">
        <v>97.398200000000003</v>
      </c>
      <c r="N23">
        <v>28</v>
      </c>
      <c r="O23">
        <v>95.955799999999996</v>
      </c>
      <c r="P23">
        <v>21</v>
      </c>
      <c r="Q23">
        <v>17.102799999999998</v>
      </c>
      <c r="R23">
        <v>29</v>
      </c>
      <c r="S23">
        <f t="shared" si="0"/>
        <v>0.25020151350908532</v>
      </c>
      <c r="T23">
        <f t="shared" si="1"/>
        <v>28</v>
      </c>
      <c r="U23">
        <f t="shared" si="2"/>
        <v>873771.19082495349</v>
      </c>
      <c r="V23">
        <f t="shared" si="3"/>
        <v>59</v>
      </c>
      <c r="W23">
        <f t="shared" si="4"/>
        <v>21.703337656369364</v>
      </c>
      <c r="X23">
        <f t="shared" si="5"/>
        <v>35</v>
      </c>
      <c r="Y23">
        <f t="shared" si="6"/>
        <v>31.5</v>
      </c>
      <c r="Z23">
        <v>0.88639999999999997</v>
      </c>
      <c r="AA23">
        <f t="shared" si="7"/>
        <v>19</v>
      </c>
      <c r="AB23">
        <v>0.88780000000000003</v>
      </c>
      <c r="AC23">
        <f t="shared" si="8"/>
        <v>0.8871</v>
      </c>
      <c r="AD23">
        <f t="shared" si="9"/>
        <v>21</v>
      </c>
      <c r="AE23">
        <v>0.88649999999999995</v>
      </c>
      <c r="AF23">
        <f t="shared" si="10"/>
        <v>25</v>
      </c>
      <c r="AG23">
        <v>0.89200000000000002</v>
      </c>
      <c r="AH23">
        <f t="shared" si="11"/>
        <v>28</v>
      </c>
      <c r="AI23">
        <f t="shared" si="12"/>
        <v>32.083333333333336</v>
      </c>
      <c r="AJ23">
        <f>IF(C23=1,(AI23/Z23),REF)</f>
        <v>36.19509626955476</v>
      </c>
      <c r="AK23">
        <f t="shared" si="13"/>
        <v>25</v>
      </c>
      <c r="AL23">
        <f>IF(B23=1,(AI23/AC23),REF)</f>
        <v>36.166535151993386</v>
      </c>
      <c r="AM23">
        <f t="shared" si="14"/>
        <v>27</v>
      </c>
      <c r="AN23">
        <f t="shared" si="15"/>
        <v>25</v>
      </c>
      <c r="AO23" t="str">
        <f t="shared" si="16"/>
        <v>Penn St.</v>
      </c>
      <c r="AP23">
        <f t="shared" si="17"/>
        <v>0.69847481880127993</v>
      </c>
      <c r="AQ23">
        <f t="shared" si="18"/>
        <v>0.65951519653037216</v>
      </c>
      <c r="AR23">
        <f t="shared" si="19"/>
        <v>0.85653799487919091</v>
      </c>
      <c r="AS23" t="str">
        <f t="shared" si="20"/>
        <v>Penn St.</v>
      </c>
      <c r="AT23">
        <f t="shared" si="21"/>
        <v>22</v>
      </c>
      <c r="AU23">
        <f t="shared" si="22"/>
        <v>15.666666666666666</v>
      </c>
      <c r="AV23">
        <v>16</v>
      </c>
      <c r="AW23" t="str">
        <f t="shared" si="23"/>
        <v>Penn St.</v>
      </c>
      <c r="AX23" t="str">
        <f t="shared" si="24"/>
        <v/>
      </c>
      <c r="AY23">
        <v>24</v>
      </c>
      <c r="BE23" t="s">
        <v>99</v>
      </c>
      <c r="BF23">
        <f t="shared" si="28"/>
        <v>34.457844717390095</v>
      </c>
      <c r="BI23" t="s">
        <v>30</v>
      </c>
      <c r="BJ23">
        <v>763.59904208005469</v>
      </c>
    </row>
    <row r="24" spans="1:62" x14ac:dyDescent="0.25">
      <c r="A24">
        <v>1</v>
      </c>
      <c r="B24">
        <v>1</v>
      </c>
      <c r="C24">
        <v>1</v>
      </c>
      <c r="D24" t="s">
        <v>297</v>
      </c>
      <c r="E24">
        <v>70.299000000000007</v>
      </c>
      <c r="F24">
        <v>120</v>
      </c>
      <c r="G24">
        <v>68.703900000000004</v>
      </c>
      <c r="H24">
        <v>142</v>
      </c>
      <c r="I24">
        <v>116.04300000000001</v>
      </c>
      <c r="J24">
        <v>10</v>
      </c>
      <c r="K24">
        <v>120.625</v>
      </c>
      <c r="L24">
        <v>8</v>
      </c>
      <c r="M24">
        <v>106.375</v>
      </c>
      <c r="N24">
        <v>241</v>
      </c>
      <c r="O24">
        <v>101.705</v>
      </c>
      <c r="P24">
        <v>104</v>
      </c>
      <c r="Q24">
        <v>18.920100000000001</v>
      </c>
      <c r="R24">
        <v>22</v>
      </c>
      <c r="S24">
        <f t="shared" si="0"/>
        <v>0.26913611857921166</v>
      </c>
      <c r="T24">
        <f t="shared" si="1"/>
        <v>23</v>
      </c>
      <c r="U24">
        <f t="shared" si="2"/>
        <v>1022877.9105468751</v>
      </c>
      <c r="V24">
        <f t="shared" si="3"/>
        <v>9</v>
      </c>
      <c r="W24">
        <f t="shared" si="4"/>
        <v>23.16319905737587</v>
      </c>
      <c r="X24">
        <f t="shared" si="5"/>
        <v>92</v>
      </c>
      <c r="Y24">
        <f t="shared" si="6"/>
        <v>57.5</v>
      </c>
      <c r="Z24">
        <v>0.86990000000000001</v>
      </c>
      <c r="AA24">
        <f t="shared" si="7"/>
        <v>22</v>
      </c>
      <c r="AB24">
        <v>0.8901</v>
      </c>
      <c r="AC24">
        <f t="shared" si="8"/>
        <v>0.88</v>
      </c>
      <c r="AD24">
        <f t="shared" si="9"/>
        <v>23</v>
      </c>
      <c r="AE24">
        <v>0.87280000000000002</v>
      </c>
      <c r="AF24">
        <f t="shared" si="10"/>
        <v>29</v>
      </c>
      <c r="AG24">
        <v>0.86240000000000006</v>
      </c>
      <c r="AH24">
        <f t="shared" si="11"/>
        <v>37</v>
      </c>
      <c r="AI24">
        <f t="shared" si="12"/>
        <v>29.75</v>
      </c>
      <c r="AJ24">
        <f>IF(C24=1,(AI24/Z24),REF)</f>
        <v>34.199333256696171</v>
      </c>
      <c r="AK24">
        <f t="shared" si="13"/>
        <v>22</v>
      </c>
      <c r="AL24">
        <f>IF(B24=1,(AI24/AC24),REF)</f>
        <v>33.80681818181818</v>
      </c>
      <c r="AM24">
        <f t="shared" si="14"/>
        <v>23</v>
      </c>
      <c r="AN24">
        <f t="shared" si="15"/>
        <v>22</v>
      </c>
      <c r="AO24" t="str">
        <f t="shared" si="16"/>
        <v>TCU</v>
      </c>
      <c r="AP24">
        <f t="shared" si="17"/>
        <v>0.68937185236980447</v>
      </c>
      <c r="AQ24">
        <f t="shared" si="18"/>
        <v>0.65977784138650231</v>
      </c>
      <c r="AR24">
        <f t="shared" si="19"/>
        <v>0.85430324772401267</v>
      </c>
      <c r="AS24" t="str">
        <f t="shared" si="20"/>
        <v>TCU</v>
      </c>
      <c r="AT24">
        <f t="shared" si="21"/>
        <v>23</v>
      </c>
      <c r="AU24">
        <f t="shared" si="22"/>
        <v>15</v>
      </c>
      <c r="AV24">
        <v>38</v>
      </c>
      <c r="AW24" t="str">
        <f t="shared" si="23"/>
        <v>TCU</v>
      </c>
      <c r="AX24" t="str">
        <f t="shared" si="24"/>
        <v/>
      </c>
      <c r="AY24">
        <v>25</v>
      </c>
      <c r="BE24" t="s">
        <v>103</v>
      </c>
      <c r="BF24">
        <f t="shared" si="28"/>
        <v>67.438171885096637</v>
      </c>
      <c r="BI24" t="s">
        <v>31</v>
      </c>
      <c r="BJ24">
        <v>35.132867132867126</v>
      </c>
    </row>
    <row r="25" spans="1:62" x14ac:dyDescent="0.25">
      <c r="A25">
        <v>1</v>
      </c>
      <c r="B25">
        <v>1</v>
      </c>
      <c r="C25">
        <v>1</v>
      </c>
      <c r="D25" t="s">
        <v>180</v>
      </c>
      <c r="E25">
        <v>68.063199999999995</v>
      </c>
      <c r="F25">
        <v>242</v>
      </c>
      <c r="G25">
        <v>67.063199999999995</v>
      </c>
      <c r="H25">
        <v>225</v>
      </c>
      <c r="I25">
        <v>107.873</v>
      </c>
      <c r="J25">
        <v>99</v>
      </c>
      <c r="K25">
        <v>113.309</v>
      </c>
      <c r="L25">
        <v>52</v>
      </c>
      <c r="M25">
        <v>99.115200000000002</v>
      </c>
      <c r="N25">
        <v>50</v>
      </c>
      <c r="O25">
        <v>97.598799999999997</v>
      </c>
      <c r="P25">
        <v>45</v>
      </c>
      <c r="Q25">
        <v>15.7103</v>
      </c>
      <c r="R25">
        <v>36</v>
      </c>
      <c r="S25">
        <f t="shared" si="0"/>
        <v>0.23081782813620286</v>
      </c>
      <c r="T25">
        <f t="shared" si="1"/>
        <v>35</v>
      </c>
      <c r="U25">
        <f t="shared" si="2"/>
        <v>873858.62505119911</v>
      </c>
      <c r="V25">
        <f t="shared" si="3"/>
        <v>58</v>
      </c>
      <c r="W25">
        <f t="shared" si="4"/>
        <v>22.397461620207086</v>
      </c>
      <c r="X25">
        <f t="shared" si="5"/>
        <v>59</v>
      </c>
      <c r="Y25">
        <f t="shared" si="6"/>
        <v>47</v>
      </c>
      <c r="Z25">
        <v>0.8881</v>
      </c>
      <c r="AA25">
        <f t="shared" si="7"/>
        <v>18</v>
      </c>
      <c r="AB25">
        <v>0.83530000000000004</v>
      </c>
      <c r="AC25">
        <f t="shared" si="8"/>
        <v>0.86170000000000002</v>
      </c>
      <c r="AD25">
        <f t="shared" si="9"/>
        <v>29</v>
      </c>
      <c r="AE25">
        <v>0.92949999999999999</v>
      </c>
      <c r="AF25">
        <f t="shared" si="10"/>
        <v>12</v>
      </c>
      <c r="AG25">
        <v>0.89639999999999997</v>
      </c>
      <c r="AH25">
        <f t="shared" si="11"/>
        <v>25</v>
      </c>
      <c r="AI25">
        <f t="shared" si="12"/>
        <v>34.333333333333336</v>
      </c>
      <c r="AJ25">
        <f>IF(C25=1,(AI25/Z25),REF)</f>
        <v>38.659310137747255</v>
      </c>
      <c r="AK25">
        <f t="shared" si="13"/>
        <v>29</v>
      </c>
      <c r="AL25">
        <f>IF(B25=1,(AI25/AC25),REF)</f>
        <v>39.843719778731966</v>
      </c>
      <c r="AM25">
        <f t="shared" si="14"/>
        <v>30</v>
      </c>
      <c r="AN25">
        <f t="shared" si="15"/>
        <v>29</v>
      </c>
      <c r="AO25" t="str">
        <f t="shared" si="16"/>
        <v>Miami FL</v>
      </c>
      <c r="AP25">
        <f t="shared" si="17"/>
        <v>0.69522029234751026</v>
      </c>
      <c r="AQ25">
        <f t="shared" si="18"/>
        <v>0.63292419672917288</v>
      </c>
      <c r="AR25">
        <f t="shared" si="19"/>
        <v>0.84895785609796171</v>
      </c>
      <c r="AS25" t="str">
        <f t="shared" si="20"/>
        <v>Miami FL</v>
      </c>
      <c r="AT25">
        <f t="shared" si="21"/>
        <v>24</v>
      </c>
      <c r="AU25">
        <f t="shared" si="22"/>
        <v>17.666666666666668</v>
      </c>
      <c r="AV25">
        <v>25</v>
      </c>
      <c r="AW25" t="str">
        <f t="shared" si="23"/>
        <v>Miami FL</v>
      </c>
      <c r="AX25" t="str">
        <f t="shared" si="24"/>
        <v/>
      </c>
      <c r="AY25">
        <v>26</v>
      </c>
      <c r="BE25" t="s">
        <v>114</v>
      </c>
      <c r="BF25">
        <f t="shared" si="28"/>
        <v>108.45245494095713</v>
      </c>
      <c r="BI25" t="s">
        <v>32</v>
      </c>
      <c r="BJ25">
        <v>397.11869715001563</v>
      </c>
    </row>
    <row r="26" spans="1:62" x14ac:dyDescent="0.25">
      <c r="A26">
        <v>1</v>
      </c>
      <c r="B26">
        <v>1</v>
      </c>
      <c r="C26">
        <v>1</v>
      </c>
      <c r="D26" t="s">
        <v>304</v>
      </c>
      <c r="E26">
        <v>70.625799999999998</v>
      </c>
      <c r="F26">
        <v>103</v>
      </c>
      <c r="G26">
        <v>69.025599999999997</v>
      </c>
      <c r="H26">
        <v>120</v>
      </c>
      <c r="I26">
        <v>105.931</v>
      </c>
      <c r="J26">
        <v>128</v>
      </c>
      <c r="K26">
        <v>111.20399999999999</v>
      </c>
      <c r="L26">
        <v>71</v>
      </c>
      <c r="M26">
        <v>99.063900000000004</v>
      </c>
      <c r="N26">
        <v>48</v>
      </c>
      <c r="O26">
        <v>94.294899999999998</v>
      </c>
      <c r="P26">
        <v>12</v>
      </c>
      <c r="Q26">
        <v>16.9086</v>
      </c>
      <c r="R26">
        <v>30</v>
      </c>
      <c r="S26">
        <f t="shared" si="0"/>
        <v>0.23941817296228851</v>
      </c>
      <c r="T26">
        <f t="shared" si="1"/>
        <v>30</v>
      </c>
      <c r="U26">
        <f t="shared" si="2"/>
        <v>873381.92219369276</v>
      </c>
      <c r="V26">
        <f t="shared" si="3"/>
        <v>60</v>
      </c>
      <c r="W26">
        <f t="shared" si="4"/>
        <v>20.427618880769</v>
      </c>
      <c r="X26">
        <f t="shared" si="5"/>
        <v>5</v>
      </c>
      <c r="Y26">
        <f t="shared" si="6"/>
        <v>17.5</v>
      </c>
      <c r="Z26">
        <v>0.86170000000000002</v>
      </c>
      <c r="AA26">
        <f t="shared" si="7"/>
        <v>28</v>
      </c>
      <c r="AB26">
        <v>0.87719999999999998</v>
      </c>
      <c r="AC26">
        <f t="shared" si="8"/>
        <v>0.86945000000000006</v>
      </c>
      <c r="AD26">
        <f t="shared" si="9"/>
        <v>27</v>
      </c>
      <c r="AE26">
        <v>0.83909999999999996</v>
      </c>
      <c r="AF26">
        <f t="shared" si="10"/>
        <v>41</v>
      </c>
      <c r="AG26">
        <v>0.93200000000000005</v>
      </c>
      <c r="AH26">
        <f t="shared" si="11"/>
        <v>13</v>
      </c>
      <c r="AI26">
        <f t="shared" si="12"/>
        <v>31.416666666666668</v>
      </c>
      <c r="AJ26">
        <f>IF(C26=1,(AI26/Z26),REF)</f>
        <v>36.458937758694056</v>
      </c>
      <c r="AK26">
        <f t="shared" si="13"/>
        <v>27</v>
      </c>
      <c r="AL26">
        <f>IF(B26=1,(AI26/AC26),REF)</f>
        <v>36.133954415626739</v>
      </c>
      <c r="AM26">
        <f t="shared" si="14"/>
        <v>26</v>
      </c>
      <c r="AN26">
        <f t="shared" si="15"/>
        <v>26</v>
      </c>
      <c r="AO26" t="str">
        <f t="shared" si="16"/>
        <v>Texas A&amp;M</v>
      </c>
      <c r="AP26">
        <f t="shared" si="17"/>
        <v>0.67851846626816692</v>
      </c>
      <c r="AQ26">
        <f t="shared" si="18"/>
        <v>0.64646611515727948</v>
      </c>
      <c r="AR26">
        <f t="shared" si="19"/>
        <v>0.84814934599229819</v>
      </c>
      <c r="AS26" s="10" t="str">
        <f t="shared" si="20"/>
        <v>Texas A&amp;M</v>
      </c>
      <c r="AT26">
        <f t="shared" si="21"/>
        <v>25</v>
      </c>
      <c r="AU26">
        <f t="shared" si="22"/>
        <v>17</v>
      </c>
      <c r="AV26">
        <v>24</v>
      </c>
      <c r="AW26" t="str">
        <f t="shared" si="23"/>
        <v>Texas A&amp;M</v>
      </c>
      <c r="AX26" t="str">
        <f t="shared" si="24"/>
        <v/>
      </c>
      <c r="AY26">
        <v>27</v>
      </c>
      <c r="AZ26">
        <v>2</v>
      </c>
      <c r="BE26" t="s">
        <v>116</v>
      </c>
      <c r="BF26">
        <f t="shared" si="28"/>
        <v>8.9769554983852426</v>
      </c>
      <c r="BI26" t="s">
        <v>33</v>
      </c>
      <c r="BJ26">
        <v>350.85549371263653</v>
      </c>
    </row>
    <row r="27" spans="1:62" x14ac:dyDescent="0.25">
      <c r="A27">
        <v>1</v>
      </c>
      <c r="B27">
        <v>1</v>
      </c>
      <c r="C27">
        <v>1</v>
      </c>
      <c r="D27" s="13" t="s">
        <v>25</v>
      </c>
      <c r="E27" s="13">
        <v>68.750100000000003</v>
      </c>
      <c r="F27" s="13">
        <v>209</v>
      </c>
      <c r="G27" s="13">
        <v>67.313000000000002</v>
      </c>
      <c r="H27" s="13">
        <v>215</v>
      </c>
      <c r="I27" s="13">
        <v>115.91500000000001</v>
      </c>
      <c r="J27" s="13">
        <v>12</v>
      </c>
      <c r="K27" s="13">
        <v>119.012</v>
      </c>
      <c r="L27" s="13">
        <v>15</v>
      </c>
      <c r="M27" s="13">
        <v>101.893</v>
      </c>
      <c r="N27" s="13">
        <v>119</v>
      </c>
      <c r="O27" s="13">
        <v>99.642499999999998</v>
      </c>
      <c r="P27" s="13">
        <v>70</v>
      </c>
      <c r="Q27" s="13">
        <v>19.369199999999999</v>
      </c>
      <c r="R27" s="13">
        <v>21</v>
      </c>
      <c r="S27">
        <f t="shared" si="0"/>
        <v>0.28173777201778616</v>
      </c>
      <c r="T27">
        <f t="shared" si="1"/>
        <v>20</v>
      </c>
      <c r="U27">
        <f t="shared" si="2"/>
        <v>973766.52628561435</v>
      </c>
      <c r="V27">
        <f t="shared" si="3"/>
        <v>20</v>
      </c>
      <c r="W27">
        <f t="shared" si="4"/>
        <v>22.921236927435274</v>
      </c>
      <c r="X27">
        <f t="shared" si="5"/>
        <v>83</v>
      </c>
      <c r="Y27">
        <f t="shared" si="6"/>
        <v>51.5</v>
      </c>
      <c r="Z27" s="13">
        <v>0.85680000000000001</v>
      </c>
      <c r="AA27">
        <f t="shared" si="7"/>
        <v>29</v>
      </c>
      <c r="AB27" s="13">
        <v>0.86870000000000003</v>
      </c>
      <c r="AC27" s="13">
        <f t="shared" si="8"/>
        <v>0.86275000000000002</v>
      </c>
      <c r="AD27">
        <f t="shared" si="9"/>
        <v>28</v>
      </c>
      <c r="AE27" s="13">
        <v>0.89939999999999998</v>
      </c>
      <c r="AF27">
        <f t="shared" si="10"/>
        <v>22</v>
      </c>
      <c r="AG27">
        <v>0.86270000000000002</v>
      </c>
      <c r="AH27">
        <f t="shared" si="11"/>
        <v>36</v>
      </c>
      <c r="AI27">
        <f t="shared" si="12"/>
        <v>29.583333333333332</v>
      </c>
      <c r="AJ27" s="13">
        <f>IF(C27=1,(AI27/Z27),REF)</f>
        <v>34.527699968876441</v>
      </c>
      <c r="AK27">
        <f t="shared" si="13"/>
        <v>23</v>
      </c>
      <c r="AL27" s="13">
        <f>IF(B27=1,(AI27/AC27),REF)</f>
        <v>34.289577900125565</v>
      </c>
      <c r="AM27">
        <f t="shared" si="14"/>
        <v>24</v>
      </c>
      <c r="AN27" s="13">
        <f t="shared" si="15"/>
        <v>23</v>
      </c>
      <c r="AO27" s="13" t="str">
        <f t="shared" si="16"/>
        <v>Arizona</v>
      </c>
      <c r="AP27" s="13">
        <f t="shared" si="17"/>
        <v>0.67834194576749629</v>
      </c>
      <c r="AQ27" s="13">
        <f t="shared" si="18"/>
        <v>0.6456992639808703</v>
      </c>
      <c r="AR27">
        <f t="shared" si="19"/>
        <v>0.84790774588627638</v>
      </c>
      <c r="AS27" s="4" t="str">
        <f t="shared" si="20"/>
        <v>Arizona</v>
      </c>
      <c r="AT27">
        <f t="shared" si="21"/>
        <v>26</v>
      </c>
      <c r="AU27">
        <f t="shared" si="22"/>
        <v>16.333333333333332</v>
      </c>
      <c r="AV27">
        <v>22</v>
      </c>
      <c r="AW27" t="str">
        <f t="shared" si="23"/>
        <v>Arizona</v>
      </c>
      <c r="AX27" t="str">
        <f t="shared" si="24"/>
        <v/>
      </c>
      <c r="AY27">
        <v>28</v>
      </c>
      <c r="BE27" t="s">
        <v>127</v>
      </c>
      <c r="BF27">
        <f t="shared" si="28"/>
        <v>19.841712183703045</v>
      </c>
      <c r="BI27" t="s">
        <v>34</v>
      </c>
      <c r="BJ27">
        <v>51.857631594742209</v>
      </c>
    </row>
    <row r="28" spans="1:62" x14ac:dyDescent="0.25">
      <c r="A28">
        <v>1</v>
      </c>
      <c r="B28">
        <v>1</v>
      </c>
      <c r="C28">
        <v>1</v>
      </c>
      <c r="D28" t="s">
        <v>64</v>
      </c>
      <c r="E28">
        <v>67.116600000000005</v>
      </c>
      <c r="F28">
        <v>280</v>
      </c>
      <c r="G28">
        <v>65.620500000000007</v>
      </c>
      <c r="H28">
        <v>297</v>
      </c>
      <c r="I28">
        <v>108.129</v>
      </c>
      <c r="J28">
        <v>94</v>
      </c>
      <c r="K28">
        <v>113.774</v>
      </c>
      <c r="L28">
        <v>48</v>
      </c>
      <c r="M28">
        <v>97.3446</v>
      </c>
      <c r="N28">
        <v>26</v>
      </c>
      <c r="O28">
        <v>93.505200000000002</v>
      </c>
      <c r="P28">
        <v>8</v>
      </c>
      <c r="Q28">
        <v>20.269300000000001</v>
      </c>
      <c r="R28">
        <v>19</v>
      </c>
      <c r="S28">
        <f t="shared" si="0"/>
        <v>0.30199384354988179</v>
      </c>
      <c r="T28">
        <f t="shared" si="1"/>
        <v>15</v>
      </c>
      <c r="U28">
        <f t="shared" si="2"/>
        <v>868792.37748266163</v>
      </c>
      <c r="V28">
        <f t="shared" si="3"/>
        <v>65</v>
      </c>
      <c r="W28">
        <f t="shared" si="4"/>
        <v>21.20836913341487</v>
      </c>
      <c r="X28">
        <f t="shared" si="5"/>
        <v>16</v>
      </c>
      <c r="Y28">
        <f t="shared" si="6"/>
        <v>15.5</v>
      </c>
      <c r="Z28">
        <v>0.84319999999999995</v>
      </c>
      <c r="AA28">
        <f t="shared" si="7"/>
        <v>34</v>
      </c>
      <c r="AB28">
        <v>0.91639999999999999</v>
      </c>
      <c r="AC28">
        <f t="shared" si="8"/>
        <v>0.87979999999999992</v>
      </c>
      <c r="AD28">
        <f t="shared" si="9"/>
        <v>24</v>
      </c>
      <c r="AE28">
        <v>0.86639999999999995</v>
      </c>
      <c r="AF28">
        <f t="shared" si="10"/>
        <v>32</v>
      </c>
      <c r="AG28">
        <v>0.88600000000000001</v>
      </c>
      <c r="AH28">
        <f t="shared" si="11"/>
        <v>30</v>
      </c>
      <c r="AI28">
        <f t="shared" si="12"/>
        <v>30.25</v>
      </c>
      <c r="AJ28">
        <f>IF(C28=1,(AI28/Z28),REF)</f>
        <v>35.875237191650854</v>
      </c>
      <c r="AK28">
        <f t="shared" si="13"/>
        <v>24</v>
      </c>
      <c r="AL28">
        <f>IF(B28=1,(AI28/AC28),REF)</f>
        <v>34.382814275971818</v>
      </c>
      <c r="AM28">
        <f t="shared" si="14"/>
        <v>25</v>
      </c>
      <c r="AN28">
        <f t="shared" si="15"/>
        <v>24</v>
      </c>
      <c r="AO28" t="str">
        <f t="shared" si="16"/>
        <v>Clemson</v>
      </c>
      <c r="AP28">
        <f t="shared" si="17"/>
        <v>0.66502366442958305</v>
      </c>
      <c r="AQ28">
        <f t="shared" si="18"/>
        <v>0.658236363559358</v>
      </c>
      <c r="AR28">
        <f t="shared" si="19"/>
        <v>0.84770760488283703</v>
      </c>
      <c r="AS28" s="10" t="str">
        <f t="shared" si="20"/>
        <v>Clemson</v>
      </c>
      <c r="AT28">
        <f t="shared" si="21"/>
        <v>27</v>
      </c>
      <c r="AU28">
        <f t="shared" si="22"/>
        <v>17</v>
      </c>
      <c r="AV28">
        <v>19</v>
      </c>
      <c r="AW28" t="str">
        <f t="shared" si="23"/>
        <v>Clemson</v>
      </c>
      <c r="AX28" t="str">
        <f t="shared" si="24"/>
        <v/>
      </c>
      <c r="AY28">
        <v>29</v>
      </c>
      <c r="AZ28">
        <v>2</v>
      </c>
      <c r="BE28" t="s">
        <v>138</v>
      </c>
      <c r="BF28">
        <f t="shared" si="28"/>
        <v>253.05478912100904</v>
      </c>
      <c r="BI28" t="s">
        <v>35</v>
      </c>
      <c r="BJ28">
        <v>97.994309112360312</v>
      </c>
    </row>
    <row r="29" spans="1:62" x14ac:dyDescent="0.25">
      <c r="A29">
        <v>1</v>
      </c>
      <c r="B29">
        <v>1</v>
      </c>
      <c r="C29">
        <v>1</v>
      </c>
      <c r="D29" t="s">
        <v>344</v>
      </c>
      <c r="E29">
        <v>69.952299999999994</v>
      </c>
      <c r="F29">
        <v>141</v>
      </c>
      <c r="G29">
        <v>68.675700000000006</v>
      </c>
      <c r="H29">
        <v>144</v>
      </c>
      <c r="I29">
        <v>112.152</v>
      </c>
      <c r="J29">
        <v>31</v>
      </c>
      <c r="K29">
        <v>115.01600000000001</v>
      </c>
      <c r="L29">
        <v>39</v>
      </c>
      <c r="M29">
        <v>101.42100000000001</v>
      </c>
      <c r="N29">
        <v>103</v>
      </c>
      <c r="O29">
        <v>98.377300000000005</v>
      </c>
      <c r="P29">
        <v>54</v>
      </c>
      <c r="Q29">
        <v>16.6388</v>
      </c>
      <c r="R29">
        <v>32</v>
      </c>
      <c r="S29">
        <f t="shared" si="0"/>
        <v>0.23785779738478938</v>
      </c>
      <c r="T29">
        <f t="shared" si="1"/>
        <v>31</v>
      </c>
      <c r="U29">
        <f t="shared" si="2"/>
        <v>925376.60987178877</v>
      </c>
      <c r="V29">
        <f t="shared" si="3"/>
        <v>32</v>
      </c>
      <c r="W29">
        <f t="shared" si="4"/>
        <v>22.071397886390184</v>
      </c>
      <c r="X29">
        <f t="shared" si="5"/>
        <v>48</v>
      </c>
      <c r="Y29">
        <f t="shared" si="6"/>
        <v>39.5</v>
      </c>
      <c r="Z29">
        <v>0.88539999999999996</v>
      </c>
      <c r="AA29">
        <f t="shared" si="7"/>
        <v>20</v>
      </c>
      <c r="AB29">
        <v>0.80679999999999996</v>
      </c>
      <c r="AC29">
        <f t="shared" si="8"/>
        <v>0.84609999999999996</v>
      </c>
      <c r="AD29">
        <f t="shared" si="9"/>
        <v>39</v>
      </c>
      <c r="AE29">
        <v>0.92079999999999995</v>
      </c>
      <c r="AF29">
        <f t="shared" si="10"/>
        <v>14</v>
      </c>
      <c r="AG29">
        <v>0.84130000000000005</v>
      </c>
      <c r="AH29">
        <f t="shared" si="11"/>
        <v>42</v>
      </c>
      <c r="AI29">
        <f t="shared" si="12"/>
        <v>32.916666666666664</v>
      </c>
      <c r="AJ29">
        <f>IF(C29=1,(AI29/Z29),REF)</f>
        <v>37.177170393795649</v>
      </c>
      <c r="AK29">
        <f t="shared" si="13"/>
        <v>28</v>
      </c>
      <c r="AL29">
        <f>IF(B29=1,(AI29/AC29),REF)</f>
        <v>38.903990860024422</v>
      </c>
      <c r="AM29">
        <f t="shared" si="14"/>
        <v>29</v>
      </c>
      <c r="AN29">
        <f t="shared" si="15"/>
        <v>28</v>
      </c>
      <c r="AO29" t="str">
        <f t="shared" si="16"/>
        <v>Virginia Tech</v>
      </c>
      <c r="AP29">
        <f t="shared" si="17"/>
        <v>0.69582153298558147</v>
      </c>
      <c r="AQ29">
        <f t="shared" si="18"/>
        <v>0.62332280522348837</v>
      </c>
      <c r="AR29">
        <f t="shared" si="19"/>
        <v>0.84665198095835803</v>
      </c>
      <c r="AS29" t="str">
        <f t="shared" si="20"/>
        <v>Virginia Tech</v>
      </c>
      <c r="AT29">
        <f t="shared" si="21"/>
        <v>28</v>
      </c>
      <c r="AU29">
        <f t="shared" si="22"/>
        <v>18.666666666666668</v>
      </c>
      <c r="AV29">
        <v>27</v>
      </c>
      <c r="AW29" t="str">
        <f t="shared" si="23"/>
        <v>Virginia Tech</v>
      </c>
      <c r="AX29" t="str">
        <f t="shared" si="24"/>
        <v/>
      </c>
      <c r="AY29">
        <v>30</v>
      </c>
      <c r="BE29" t="s">
        <v>146</v>
      </c>
      <c r="BF29">
        <f t="shared" si="28"/>
        <v>18.499813938652913</v>
      </c>
      <c r="BI29" t="s">
        <v>36</v>
      </c>
      <c r="BJ29">
        <v>1019.6078431372548</v>
      </c>
    </row>
    <row r="30" spans="1:62" x14ac:dyDescent="0.25">
      <c r="A30">
        <v>1</v>
      </c>
      <c r="B30">
        <v>1</v>
      </c>
      <c r="C30">
        <v>1</v>
      </c>
      <c r="D30" t="s">
        <v>75</v>
      </c>
      <c r="E30">
        <v>72.986999999999995</v>
      </c>
      <c r="F30">
        <v>29</v>
      </c>
      <c r="G30">
        <v>70.844399999999993</v>
      </c>
      <c r="H30">
        <v>53</v>
      </c>
      <c r="I30">
        <v>114.134</v>
      </c>
      <c r="J30">
        <v>18</v>
      </c>
      <c r="K30">
        <v>116.45399999999999</v>
      </c>
      <c r="L30">
        <v>22</v>
      </c>
      <c r="M30">
        <v>102.19799999999999</v>
      </c>
      <c r="N30">
        <v>127</v>
      </c>
      <c r="O30">
        <v>99.174400000000006</v>
      </c>
      <c r="P30">
        <v>61</v>
      </c>
      <c r="Q30">
        <v>17.279199999999999</v>
      </c>
      <c r="R30">
        <v>27</v>
      </c>
      <c r="S30">
        <f t="shared" si="0"/>
        <v>0.23674901009768848</v>
      </c>
      <c r="T30">
        <f t="shared" si="1"/>
        <v>34</v>
      </c>
      <c r="U30">
        <f t="shared" si="2"/>
        <v>989815.69052449183</v>
      </c>
      <c r="V30">
        <f t="shared" si="3"/>
        <v>16</v>
      </c>
      <c r="W30">
        <f t="shared" si="4"/>
        <v>21.428600961737743</v>
      </c>
      <c r="X30">
        <f t="shared" si="5"/>
        <v>23</v>
      </c>
      <c r="Y30">
        <f t="shared" si="6"/>
        <v>28.5</v>
      </c>
      <c r="Z30">
        <v>0.84299999999999997</v>
      </c>
      <c r="AA30">
        <f t="shared" si="7"/>
        <v>35</v>
      </c>
      <c r="AB30">
        <v>0.93630000000000002</v>
      </c>
      <c r="AC30">
        <f t="shared" si="8"/>
        <v>0.88965000000000005</v>
      </c>
      <c r="AD30">
        <f t="shared" si="9"/>
        <v>20</v>
      </c>
      <c r="AE30">
        <v>0.74239999999999995</v>
      </c>
      <c r="AF30">
        <f t="shared" si="10"/>
        <v>75</v>
      </c>
      <c r="AG30">
        <v>0.89319999999999999</v>
      </c>
      <c r="AH30">
        <f t="shared" si="11"/>
        <v>27</v>
      </c>
      <c r="AI30">
        <f t="shared" si="12"/>
        <v>33.416666666666664</v>
      </c>
      <c r="AJ30">
        <f>IF(C30=1,(AI30/Z30),REF)</f>
        <v>39.640173981810989</v>
      </c>
      <c r="AK30">
        <f t="shared" si="13"/>
        <v>30</v>
      </c>
      <c r="AL30">
        <f>IF(B30=1,(AI30/AC30),REF)</f>
        <v>37.56158789036887</v>
      </c>
      <c r="AM30">
        <f t="shared" si="14"/>
        <v>28</v>
      </c>
      <c r="AN30">
        <f t="shared" si="15"/>
        <v>28</v>
      </c>
      <c r="AO30" t="str">
        <f t="shared" si="16"/>
        <v>Creighton</v>
      </c>
      <c r="AP30">
        <f t="shared" si="17"/>
        <v>0.65826384063292864</v>
      </c>
      <c r="AQ30">
        <f t="shared" si="18"/>
        <v>0.65828927713590724</v>
      </c>
      <c r="AR30">
        <f t="shared" si="19"/>
        <v>0.84598635065699845</v>
      </c>
      <c r="AS30" t="str">
        <f t="shared" si="20"/>
        <v>Creighton</v>
      </c>
      <c r="AT30">
        <f t="shared" si="21"/>
        <v>29</v>
      </c>
      <c r="AU30">
        <f t="shared" si="22"/>
        <v>19</v>
      </c>
      <c r="AV30">
        <v>29</v>
      </c>
      <c r="AW30" t="str">
        <f t="shared" si="23"/>
        <v>Creighton</v>
      </c>
      <c r="AX30" t="str">
        <f t="shared" si="24"/>
        <v>y</v>
      </c>
      <c r="AY30">
        <v>18</v>
      </c>
      <c r="BE30" t="s">
        <v>147</v>
      </c>
      <c r="BF30">
        <f t="shared" si="28"/>
        <v>68.7612521052326</v>
      </c>
      <c r="BI30" t="s">
        <v>37</v>
      </c>
      <c r="BJ30">
        <v>1239.3472348141431</v>
      </c>
    </row>
    <row r="31" spans="1:62" x14ac:dyDescent="0.25">
      <c r="A31">
        <v>1</v>
      </c>
      <c r="B31">
        <v>1</v>
      </c>
      <c r="C31">
        <v>1</v>
      </c>
      <c r="D31" t="s">
        <v>47</v>
      </c>
      <c r="E31">
        <v>69.841499999999996</v>
      </c>
      <c r="F31">
        <v>149</v>
      </c>
      <c r="G31">
        <v>67.845600000000005</v>
      </c>
      <c r="H31">
        <v>189</v>
      </c>
      <c r="I31">
        <v>110.89700000000001</v>
      </c>
      <c r="J31">
        <v>51</v>
      </c>
      <c r="K31">
        <v>115.758</v>
      </c>
      <c r="L31">
        <v>32</v>
      </c>
      <c r="M31">
        <v>102.03700000000001</v>
      </c>
      <c r="N31">
        <v>121</v>
      </c>
      <c r="O31">
        <v>97.891599999999997</v>
      </c>
      <c r="P31">
        <v>48</v>
      </c>
      <c r="Q31">
        <v>17.866700000000002</v>
      </c>
      <c r="R31">
        <v>25</v>
      </c>
      <c r="S31">
        <f t="shared" si="0"/>
        <v>0.25581352061453433</v>
      </c>
      <c r="T31">
        <f t="shared" si="1"/>
        <v>26</v>
      </c>
      <c r="U31">
        <f t="shared" si="2"/>
        <v>935870.1330216059</v>
      </c>
      <c r="V31">
        <f t="shared" si="3"/>
        <v>30</v>
      </c>
      <c r="W31">
        <f t="shared" si="4"/>
        <v>21.932044827319597</v>
      </c>
      <c r="X31">
        <f t="shared" si="5"/>
        <v>42</v>
      </c>
      <c r="Y31">
        <f t="shared" si="6"/>
        <v>34</v>
      </c>
      <c r="Z31">
        <v>0.80679999999999996</v>
      </c>
      <c r="AA31">
        <f t="shared" si="7"/>
        <v>46</v>
      </c>
      <c r="AB31">
        <v>0.94810000000000005</v>
      </c>
      <c r="AC31">
        <f t="shared" si="8"/>
        <v>0.87745000000000006</v>
      </c>
      <c r="AD31">
        <f t="shared" si="9"/>
        <v>25</v>
      </c>
      <c r="AE31">
        <v>0.8821</v>
      </c>
      <c r="AF31">
        <f t="shared" si="10"/>
        <v>26</v>
      </c>
      <c r="AG31">
        <v>0.86419999999999997</v>
      </c>
      <c r="AH31">
        <f t="shared" si="11"/>
        <v>35</v>
      </c>
      <c r="AI31">
        <f t="shared" si="12"/>
        <v>29.333333333333332</v>
      </c>
      <c r="AJ31">
        <f>IF(C31=1,(AI31/Z31),REF)</f>
        <v>36.357626838539083</v>
      </c>
      <c r="AK31">
        <f t="shared" si="13"/>
        <v>26</v>
      </c>
      <c r="AL31">
        <f>IF(B31=1,(AI31/AC31),REF)</f>
        <v>33.430204949949662</v>
      </c>
      <c r="AM31">
        <f t="shared" si="14"/>
        <v>22</v>
      </c>
      <c r="AN31">
        <f t="shared" si="15"/>
        <v>22</v>
      </c>
      <c r="AO31" t="str">
        <f t="shared" si="16"/>
        <v>Butler</v>
      </c>
      <c r="AP31">
        <f t="shared" si="17"/>
        <v>0.63546599656971037</v>
      </c>
      <c r="AQ31">
        <f t="shared" si="18"/>
        <v>0.65878786259589672</v>
      </c>
      <c r="AR31">
        <f t="shared" si="19"/>
        <v>0.8402253672409663</v>
      </c>
      <c r="AS31" t="str">
        <f t="shared" si="20"/>
        <v>Butler</v>
      </c>
      <c r="AT31">
        <f t="shared" si="21"/>
        <v>30</v>
      </c>
      <c r="AU31">
        <f t="shared" si="22"/>
        <v>17.333333333333332</v>
      </c>
      <c r="AV31">
        <v>35</v>
      </c>
      <c r="AW31" t="str">
        <f t="shared" si="23"/>
        <v>Butler</v>
      </c>
      <c r="AX31" t="str">
        <f t="shared" si="24"/>
        <v>y</v>
      </c>
      <c r="AY31">
        <v>19</v>
      </c>
      <c r="BE31" t="s">
        <v>150</v>
      </c>
      <c r="BF31">
        <f t="shared" si="28"/>
        <v>36.941676928243595</v>
      </c>
      <c r="BI31" t="s">
        <v>38</v>
      </c>
      <c r="BJ31">
        <v>62.188901861979971</v>
      </c>
    </row>
    <row r="32" spans="1:62" x14ac:dyDescent="0.25">
      <c r="A32">
        <v>1</v>
      </c>
      <c r="B32">
        <v>1</v>
      </c>
      <c r="C32">
        <v>1</v>
      </c>
      <c r="D32" t="s">
        <v>164</v>
      </c>
      <c r="E32">
        <v>69.955399999999997</v>
      </c>
      <c r="F32">
        <v>140</v>
      </c>
      <c r="G32">
        <v>69.657499999999999</v>
      </c>
      <c r="H32">
        <v>91</v>
      </c>
      <c r="I32">
        <v>107.60899999999999</v>
      </c>
      <c r="J32">
        <v>100</v>
      </c>
      <c r="K32">
        <v>113.149</v>
      </c>
      <c r="L32">
        <v>55</v>
      </c>
      <c r="M32">
        <v>99.795400000000001</v>
      </c>
      <c r="N32">
        <v>61</v>
      </c>
      <c r="O32">
        <v>96.556600000000003</v>
      </c>
      <c r="P32">
        <v>27</v>
      </c>
      <c r="Q32">
        <v>16.592099999999999</v>
      </c>
      <c r="R32">
        <v>33</v>
      </c>
      <c r="S32">
        <f t="shared" si="0"/>
        <v>0.23718540670198437</v>
      </c>
      <c r="T32">
        <f t="shared" si="1"/>
        <v>32</v>
      </c>
      <c r="U32">
        <f t="shared" si="2"/>
        <v>895617.73381943547</v>
      </c>
      <c r="V32">
        <f t="shared" si="3"/>
        <v>46</v>
      </c>
      <c r="W32">
        <f t="shared" si="4"/>
        <v>21.420514572259016</v>
      </c>
      <c r="X32">
        <f t="shared" si="5"/>
        <v>22</v>
      </c>
      <c r="Y32">
        <f t="shared" si="6"/>
        <v>27</v>
      </c>
      <c r="Z32">
        <v>0.86399999999999999</v>
      </c>
      <c r="AA32">
        <f t="shared" si="7"/>
        <v>26</v>
      </c>
      <c r="AB32">
        <v>0.83340000000000003</v>
      </c>
      <c r="AC32">
        <f t="shared" si="8"/>
        <v>0.84870000000000001</v>
      </c>
      <c r="AD32">
        <f t="shared" si="9"/>
        <v>37</v>
      </c>
      <c r="AE32">
        <v>0.88670000000000004</v>
      </c>
      <c r="AF32">
        <f t="shared" si="10"/>
        <v>24</v>
      </c>
      <c r="AG32">
        <v>0.79490000000000005</v>
      </c>
      <c r="AH32">
        <f t="shared" si="11"/>
        <v>58</v>
      </c>
      <c r="AI32">
        <f t="shared" si="12"/>
        <v>37.333333333333336</v>
      </c>
      <c r="AJ32">
        <f>IF(C32=1,(AI32/Z32),REF)</f>
        <v>43.20987654320988</v>
      </c>
      <c r="AK32">
        <f t="shared" si="13"/>
        <v>32</v>
      </c>
      <c r="AL32">
        <f>IF(B32=1,(AI32/AC32),REF)</f>
        <v>43.98884568555831</v>
      </c>
      <c r="AM32">
        <f t="shared" si="14"/>
        <v>32</v>
      </c>
      <c r="AN32">
        <f t="shared" si="15"/>
        <v>32</v>
      </c>
      <c r="AO32" t="str">
        <f t="shared" si="16"/>
        <v>Louisville</v>
      </c>
      <c r="AP32">
        <f t="shared" si="17"/>
        <v>0.668869541536246</v>
      </c>
      <c r="AQ32">
        <f t="shared" si="18"/>
        <v>0.61571108460322477</v>
      </c>
      <c r="AR32">
        <f t="shared" si="19"/>
        <v>0.83770777995535928</v>
      </c>
      <c r="AS32" t="str">
        <f t="shared" si="20"/>
        <v>Louisville</v>
      </c>
      <c r="AT32">
        <f t="shared" si="21"/>
        <v>31</v>
      </c>
      <c r="AU32">
        <f t="shared" si="22"/>
        <v>21</v>
      </c>
      <c r="AV32">
        <v>37</v>
      </c>
      <c r="AW32" t="str">
        <f t="shared" si="23"/>
        <v>Louisville</v>
      </c>
      <c r="AX32" t="str">
        <f t="shared" si="24"/>
        <v/>
      </c>
      <c r="AY32">
        <v>31</v>
      </c>
      <c r="BE32" t="s">
        <v>156</v>
      </c>
      <c r="BF32">
        <f t="shared" si="28"/>
        <v>213.91604370327772</v>
      </c>
      <c r="BI32" t="s">
        <v>39</v>
      </c>
      <c r="BJ32">
        <v>139.54116059379217</v>
      </c>
    </row>
    <row r="33" spans="1:62" x14ac:dyDescent="0.25">
      <c r="A33">
        <v>1</v>
      </c>
      <c r="B33">
        <v>1</v>
      </c>
      <c r="C33">
        <v>1</v>
      </c>
      <c r="D33" t="s">
        <v>202</v>
      </c>
      <c r="E33">
        <v>70.791799999999995</v>
      </c>
      <c r="F33">
        <v>97</v>
      </c>
      <c r="G33">
        <v>69.488600000000005</v>
      </c>
      <c r="H33">
        <v>99</v>
      </c>
      <c r="I33">
        <v>116.286</v>
      </c>
      <c r="J33">
        <v>8</v>
      </c>
      <c r="K33">
        <v>119.901</v>
      </c>
      <c r="L33">
        <v>10</v>
      </c>
      <c r="M33">
        <v>101.735</v>
      </c>
      <c r="N33">
        <v>114</v>
      </c>
      <c r="O33">
        <v>101.72</v>
      </c>
      <c r="P33">
        <v>105</v>
      </c>
      <c r="Q33">
        <v>18.1814</v>
      </c>
      <c r="R33">
        <v>24</v>
      </c>
      <c r="S33">
        <f t="shared" si="0"/>
        <v>0.25682353040888917</v>
      </c>
      <c r="T33">
        <f t="shared" si="1"/>
        <v>25</v>
      </c>
      <c r="U33">
        <f t="shared" si="2"/>
        <v>1017720.6006624317</v>
      </c>
      <c r="V33">
        <f t="shared" si="3"/>
        <v>10</v>
      </c>
      <c r="W33">
        <f t="shared" si="4"/>
        <v>23.007382210467771</v>
      </c>
      <c r="X33">
        <f t="shared" si="5"/>
        <v>84</v>
      </c>
      <c r="Y33">
        <f t="shared" si="6"/>
        <v>54.5</v>
      </c>
      <c r="Z33">
        <v>0.83760000000000001</v>
      </c>
      <c r="AA33">
        <f t="shared" si="7"/>
        <v>36</v>
      </c>
      <c r="AB33">
        <v>0.86529999999999996</v>
      </c>
      <c r="AC33">
        <f t="shared" si="8"/>
        <v>0.85145000000000004</v>
      </c>
      <c r="AD33">
        <f t="shared" si="9"/>
        <v>34</v>
      </c>
      <c r="AE33">
        <v>0.80300000000000005</v>
      </c>
      <c r="AF33">
        <f t="shared" si="10"/>
        <v>58</v>
      </c>
      <c r="AG33">
        <v>0.89359999999999995</v>
      </c>
      <c r="AH33">
        <f t="shared" si="11"/>
        <v>26</v>
      </c>
      <c r="AI33">
        <f t="shared" si="12"/>
        <v>34.583333333333336</v>
      </c>
      <c r="AJ33">
        <f>IF(C33=1,(AI33/Z33),REF)</f>
        <v>41.288602355937599</v>
      </c>
      <c r="AK33">
        <f t="shared" si="13"/>
        <v>31</v>
      </c>
      <c r="AL33">
        <f>IF(B33=1,(AI33/AC33),REF)</f>
        <v>40.616986708947479</v>
      </c>
      <c r="AM33">
        <f t="shared" si="14"/>
        <v>31</v>
      </c>
      <c r="AN33">
        <f t="shared" si="15"/>
        <v>31</v>
      </c>
      <c r="AO33" t="str">
        <f t="shared" si="16"/>
        <v>Nevada</v>
      </c>
      <c r="AP33">
        <f t="shared" si="17"/>
        <v>0.65138781511580401</v>
      </c>
      <c r="AQ33">
        <f t="shared" si="18"/>
        <v>0.62389467369427754</v>
      </c>
      <c r="AR33">
        <f t="shared" si="19"/>
        <v>0.83527707180126831</v>
      </c>
      <c r="AS33" s="10" t="str">
        <f t="shared" si="20"/>
        <v>Nevada</v>
      </c>
      <c r="AT33">
        <f t="shared" si="21"/>
        <v>32</v>
      </c>
      <c r="AU33">
        <f t="shared" si="22"/>
        <v>21</v>
      </c>
      <c r="AV33">
        <v>26</v>
      </c>
      <c r="AW33" t="str">
        <f t="shared" si="23"/>
        <v>Nevada</v>
      </c>
      <c r="AX33" t="str">
        <f t="shared" si="24"/>
        <v/>
      </c>
      <c r="AY33">
        <v>32</v>
      </c>
      <c r="AZ33">
        <v>2</v>
      </c>
      <c r="BE33" t="s">
        <v>158</v>
      </c>
      <c r="BF33">
        <f t="shared" si="28"/>
        <v>732.12717372211489</v>
      </c>
      <c r="BI33" t="s">
        <v>40</v>
      </c>
      <c r="BJ33">
        <v>824.14698162729667</v>
      </c>
    </row>
    <row r="34" spans="1:62" x14ac:dyDescent="0.25">
      <c r="A34">
        <v>1</v>
      </c>
      <c r="B34">
        <v>1</v>
      </c>
      <c r="C34">
        <v>1</v>
      </c>
      <c r="D34" t="s">
        <v>329</v>
      </c>
      <c r="E34">
        <v>68.564899999999994</v>
      </c>
      <c r="F34">
        <v>215</v>
      </c>
      <c r="G34">
        <v>67.487099999999998</v>
      </c>
      <c r="H34">
        <v>208</v>
      </c>
      <c r="I34">
        <v>111.64</v>
      </c>
      <c r="J34">
        <v>38</v>
      </c>
      <c r="K34">
        <v>115.387</v>
      </c>
      <c r="L34">
        <v>36</v>
      </c>
      <c r="M34">
        <v>101.80200000000001</v>
      </c>
      <c r="N34">
        <v>115</v>
      </c>
      <c r="O34">
        <v>100.1</v>
      </c>
      <c r="P34">
        <v>78</v>
      </c>
      <c r="Q34">
        <v>15.287599999999999</v>
      </c>
      <c r="R34">
        <v>40</v>
      </c>
      <c r="S34">
        <f t="shared" si="0"/>
        <v>0.22295664399714735</v>
      </c>
      <c r="T34">
        <f t="shared" si="1"/>
        <v>40</v>
      </c>
      <c r="U34">
        <f t="shared" si="2"/>
        <v>912884.03314550803</v>
      </c>
      <c r="V34">
        <f t="shared" si="3"/>
        <v>38</v>
      </c>
      <c r="W34">
        <f t="shared" si="4"/>
        <v>23.152221941786337</v>
      </c>
      <c r="X34">
        <f t="shared" si="5"/>
        <v>88</v>
      </c>
      <c r="Y34">
        <f t="shared" si="6"/>
        <v>64</v>
      </c>
      <c r="Z34">
        <v>0.86460000000000004</v>
      </c>
      <c r="AA34">
        <f t="shared" si="7"/>
        <v>25</v>
      </c>
      <c r="AB34">
        <v>0.80520000000000003</v>
      </c>
      <c r="AC34">
        <f t="shared" si="8"/>
        <v>0.83489999999999998</v>
      </c>
      <c r="AD34">
        <f t="shared" si="9"/>
        <v>44</v>
      </c>
      <c r="AE34">
        <v>0.90569999999999995</v>
      </c>
      <c r="AF34">
        <f t="shared" si="10"/>
        <v>17</v>
      </c>
      <c r="AG34">
        <v>0.78790000000000004</v>
      </c>
      <c r="AH34">
        <f t="shared" si="11"/>
        <v>61</v>
      </c>
      <c r="AI34">
        <f t="shared" si="12"/>
        <v>44</v>
      </c>
      <c r="AJ34">
        <f>IF(C34=1,(AI34/Z34),REF)</f>
        <v>50.890585241730278</v>
      </c>
      <c r="AK34">
        <f t="shared" si="13"/>
        <v>34</v>
      </c>
      <c r="AL34">
        <f>IF(B34=1,(AI34/AC34),REF)</f>
        <v>52.700922266139656</v>
      </c>
      <c r="AM34">
        <f t="shared" si="14"/>
        <v>37</v>
      </c>
      <c r="AN34">
        <f t="shared" si="15"/>
        <v>34</v>
      </c>
      <c r="AO34" t="str">
        <f t="shared" si="16"/>
        <v>USC</v>
      </c>
      <c r="AP34">
        <f t="shared" si="17"/>
        <v>0.65847223387581377</v>
      </c>
      <c r="AQ34">
        <f t="shared" si="18"/>
        <v>0.59217187231222657</v>
      </c>
      <c r="AR34">
        <f t="shared" si="19"/>
        <v>0.82878426676817973</v>
      </c>
      <c r="AS34" t="str">
        <f t="shared" si="20"/>
        <v>USC</v>
      </c>
      <c r="AT34">
        <f t="shared" si="21"/>
        <v>33</v>
      </c>
      <c r="AU34">
        <f t="shared" si="22"/>
        <v>22.333333333333332</v>
      </c>
      <c r="AV34">
        <v>39</v>
      </c>
      <c r="AW34" t="str">
        <f t="shared" si="23"/>
        <v>USC</v>
      </c>
      <c r="AX34" t="str">
        <f t="shared" si="24"/>
        <v/>
      </c>
      <c r="AY34">
        <v>33</v>
      </c>
      <c r="BE34" t="s">
        <v>165</v>
      </c>
      <c r="BF34">
        <f t="shared" si="28"/>
        <v>68.775790921595586</v>
      </c>
      <c r="BI34" t="s">
        <v>41</v>
      </c>
      <c r="BJ34">
        <v>664.22947131608544</v>
      </c>
    </row>
    <row r="35" spans="1:62" x14ac:dyDescent="0.25">
      <c r="A35">
        <v>1</v>
      </c>
      <c r="B35">
        <v>1</v>
      </c>
      <c r="C35">
        <v>1</v>
      </c>
      <c r="D35" t="s">
        <v>232</v>
      </c>
      <c r="E35">
        <v>70.539199999999994</v>
      </c>
      <c r="F35">
        <v>106</v>
      </c>
      <c r="G35">
        <v>68.469800000000006</v>
      </c>
      <c r="H35">
        <v>160</v>
      </c>
      <c r="I35">
        <v>107.41800000000001</v>
      </c>
      <c r="J35">
        <v>105</v>
      </c>
      <c r="K35">
        <v>112.14400000000001</v>
      </c>
      <c r="L35">
        <v>61</v>
      </c>
      <c r="M35">
        <v>102.846</v>
      </c>
      <c r="N35">
        <v>144</v>
      </c>
      <c r="O35">
        <v>98.665000000000006</v>
      </c>
      <c r="P35">
        <v>55</v>
      </c>
      <c r="Q35">
        <v>13.478999999999999</v>
      </c>
      <c r="R35">
        <v>56</v>
      </c>
      <c r="S35">
        <f t="shared" si="0"/>
        <v>0.19108524054710005</v>
      </c>
      <c r="T35">
        <f t="shared" si="1"/>
        <v>56</v>
      </c>
      <c r="U35">
        <f t="shared" si="2"/>
        <v>887120.4999360512</v>
      </c>
      <c r="V35">
        <f t="shared" si="3"/>
        <v>53</v>
      </c>
      <c r="W35">
        <f t="shared" si="4"/>
        <v>21.990264971575431</v>
      </c>
      <c r="X35">
        <f t="shared" si="5"/>
        <v>46</v>
      </c>
      <c r="Y35">
        <f t="shared" si="6"/>
        <v>51</v>
      </c>
      <c r="Z35">
        <v>0.84619999999999995</v>
      </c>
      <c r="AA35">
        <f t="shared" si="7"/>
        <v>32</v>
      </c>
      <c r="AB35">
        <v>0.83620000000000005</v>
      </c>
      <c r="AC35">
        <f t="shared" si="8"/>
        <v>0.84119999999999995</v>
      </c>
      <c r="AD35">
        <f t="shared" si="9"/>
        <v>42</v>
      </c>
      <c r="AE35">
        <v>0.92989999999999995</v>
      </c>
      <c r="AF35">
        <f t="shared" si="10"/>
        <v>11</v>
      </c>
      <c r="AG35">
        <v>0.81869999999999998</v>
      </c>
      <c r="AH35">
        <f t="shared" si="11"/>
        <v>50</v>
      </c>
      <c r="AI35">
        <f t="shared" si="12"/>
        <v>43.833333333333336</v>
      </c>
      <c r="AJ35">
        <f>IF(C35=1,(AI35/Z35),REF)</f>
        <v>51.80020483731191</v>
      </c>
      <c r="AK35">
        <f t="shared" si="13"/>
        <v>35</v>
      </c>
      <c r="AL35">
        <f>IF(B35=1,(AI35/AC35),REF)</f>
        <v>52.108099540339204</v>
      </c>
      <c r="AM35">
        <f t="shared" si="14"/>
        <v>34</v>
      </c>
      <c r="AN35">
        <f t="shared" si="15"/>
        <v>34</v>
      </c>
      <c r="AO35" t="str">
        <f t="shared" si="16"/>
        <v>Oklahoma St.</v>
      </c>
      <c r="AP35">
        <f t="shared" si="17"/>
        <v>0.64331822231959424</v>
      </c>
      <c r="AQ35">
        <f t="shared" si="18"/>
        <v>0.59748457879702621</v>
      </c>
      <c r="AR35">
        <f t="shared" si="19"/>
        <v>0.82616940468677735</v>
      </c>
      <c r="AS35" t="str">
        <f t="shared" si="20"/>
        <v>Oklahoma St.</v>
      </c>
      <c r="AT35">
        <f t="shared" si="21"/>
        <v>34</v>
      </c>
      <c r="AU35">
        <f t="shared" si="22"/>
        <v>22.666666666666668</v>
      </c>
      <c r="AV35">
        <v>51</v>
      </c>
      <c r="AW35" t="str">
        <f t="shared" si="23"/>
        <v>Oklahoma St.</v>
      </c>
      <c r="AX35" t="str">
        <f t="shared" si="24"/>
        <v/>
      </c>
      <c r="AY35">
        <v>34</v>
      </c>
      <c r="BE35" t="s">
        <v>173</v>
      </c>
      <c r="BF35">
        <f t="shared" si="28"/>
        <v>179.16260954235636</v>
      </c>
      <c r="BI35" t="s">
        <v>42</v>
      </c>
      <c r="BJ35">
        <v>216.51052926575386</v>
      </c>
    </row>
    <row r="36" spans="1:62" x14ac:dyDescent="0.25">
      <c r="A36">
        <v>1</v>
      </c>
      <c r="B36">
        <v>1</v>
      </c>
      <c r="C36">
        <v>1</v>
      </c>
      <c r="D36" t="s">
        <v>303</v>
      </c>
      <c r="E36">
        <v>67.026899999999998</v>
      </c>
      <c r="F36">
        <v>283</v>
      </c>
      <c r="G36">
        <v>65.208600000000004</v>
      </c>
      <c r="H36">
        <v>315</v>
      </c>
      <c r="I36">
        <v>103.408</v>
      </c>
      <c r="J36">
        <v>187</v>
      </c>
      <c r="K36">
        <v>109.372</v>
      </c>
      <c r="L36">
        <v>94</v>
      </c>
      <c r="M36">
        <v>98.631</v>
      </c>
      <c r="N36">
        <v>43</v>
      </c>
      <c r="O36">
        <v>93.914000000000001</v>
      </c>
      <c r="P36">
        <v>10</v>
      </c>
      <c r="Q36">
        <v>15.457700000000001</v>
      </c>
      <c r="R36">
        <v>39</v>
      </c>
      <c r="S36">
        <f t="shared" si="0"/>
        <v>0.23062382416611837</v>
      </c>
      <c r="T36">
        <f t="shared" si="1"/>
        <v>36</v>
      </c>
      <c r="U36">
        <f t="shared" si="2"/>
        <v>801791.48783292959</v>
      </c>
      <c r="V36">
        <f t="shared" si="3"/>
        <v>131</v>
      </c>
      <c r="W36">
        <f t="shared" si="4"/>
        <v>21.385499961080523</v>
      </c>
      <c r="X36">
        <f t="shared" si="5"/>
        <v>20</v>
      </c>
      <c r="Y36">
        <f t="shared" si="6"/>
        <v>28</v>
      </c>
      <c r="Z36">
        <v>0.85250000000000004</v>
      </c>
      <c r="AA36">
        <f t="shared" si="7"/>
        <v>31</v>
      </c>
      <c r="AB36">
        <v>0.86970000000000003</v>
      </c>
      <c r="AC36">
        <f t="shared" si="8"/>
        <v>0.86109999999999998</v>
      </c>
      <c r="AD36">
        <f t="shared" si="9"/>
        <v>30</v>
      </c>
      <c r="AE36">
        <v>0.79290000000000005</v>
      </c>
      <c r="AF36">
        <f t="shared" si="10"/>
        <v>63</v>
      </c>
      <c r="AG36">
        <v>0.90190000000000003</v>
      </c>
      <c r="AH36">
        <f t="shared" si="11"/>
        <v>21</v>
      </c>
      <c r="AI36">
        <f t="shared" si="12"/>
        <v>51.5</v>
      </c>
      <c r="AJ36">
        <f>IF(C36=1,(AI36/Z36),REF)</f>
        <v>60.410557184750729</v>
      </c>
      <c r="AK36">
        <f t="shared" si="13"/>
        <v>43</v>
      </c>
      <c r="AL36">
        <f>IF(B36=1,(AI36/AC36),REF)</f>
        <v>59.807223319010568</v>
      </c>
      <c r="AM36">
        <f t="shared" si="14"/>
        <v>43</v>
      </c>
      <c r="AN36">
        <f t="shared" si="15"/>
        <v>43</v>
      </c>
      <c r="AO36" t="str">
        <f t="shared" si="16"/>
        <v>Texas</v>
      </c>
      <c r="AP36">
        <f t="shared" si="17"/>
        <v>0.63821805108831431</v>
      </c>
      <c r="AQ36">
        <f t="shared" si="18"/>
        <v>0.60117370292492023</v>
      </c>
      <c r="AR36">
        <f t="shared" si="19"/>
        <v>0.82579346681832666</v>
      </c>
      <c r="AS36" t="str">
        <f t="shared" si="20"/>
        <v>Texas</v>
      </c>
      <c r="AT36">
        <f t="shared" si="21"/>
        <v>35</v>
      </c>
      <c r="AU36">
        <f t="shared" si="22"/>
        <v>26</v>
      </c>
      <c r="AV36">
        <v>34</v>
      </c>
      <c r="AW36" t="str">
        <f t="shared" si="23"/>
        <v>Texas</v>
      </c>
      <c r="AX36" t="str">
        <f t="shared" si="24"/>
        <v/>
      </c>
      <c r="AY36">
        <v>35</v>
      </c>
      <c r="BE36" t="s">
        <v>180</v>
      </c>
      <c r="BF36">
        <f t="shared" si="28"/>
        <v>42.474178948589994</v>
      </c>
      <c r="BI36" t="s">
        <v>43</v>
      </c>
      <c r="BJ36">
        <v>752.64270613107828</v>
      </c>
    </row>
    <row r="37" spans="1:62" x14ac:dyDescent="0.25">
      <c r="A37">
        <v>1</v>
      </c>
      <c r="B37">
        <v>1</v>
      </c>
      <c r="C37">
        <v>1</v>
      </c>
      <c r="D37" t="s">
        <v>27</v>
      </c>
      <c r="E37">
        <v>71.4084</v>
      </c>
      <c r="F37">
        <v>70</v>
      </c>
      <c r="G37">
        <v>69.689899999999994</v>
      </c>
      <c r="H37">
        <v>90</v>
      </c>
      <c r="I37">
        <v>112.175</v>
      </c>
      <c r="J37">
        <v>30</v>
      </c>
      <c r="K37">
        <v>117.32</v>
      </c>
      <c r="L37">
        <v>19</v>
      </c>
      <c r="M37">
        <v>105.17100000000001</v>
      </c>
      <c r="N37">
        <v>211</v>
      </c>
      <c r="O37">
        <v>101.685</v>
      </c>
      <c r="P37">
        <v>103</v>
      </c>
      <c r="Q37">
        <v>15.635</v>
      </c>
      <c r="R37">
        <v>37</v>
      </c>
      <c r="S37">
        <f t="shared" si="0"/>
        <v>0.21895183199735593</v>
      </c>
      <c r="T37">
        <f t="shared" si="1"/>
        <v>43</v>
      </c>
      <c r="U37">
        <f t="shared" si="2"/>
        <v>982863.96081215993</v>
      </c>
      <c r="V37">
        <f t="shared" si="3"/>
        <v>18</v>
      </c>
      <c r="W37">
        <f t="shared" si="4"/>
        <v>22.796161574618058</v>
      </c>
      <c r="X37">
        <f t="shared" si="5"/>
        <v>76</v>
      </c>
      <c r="Y37">
        <f t="shared" si="6"/>
        <v>59.5</v>
      </c>
      <c r="Z37">
        <v>0.79930000000000001</v>
      </c>
      <c r="AA37">
        <f t="shared" si="7"/>
        <v>49</v>
      </c>
      <c r="AB37">
        <v>0.89990000000000003</v>
      </c>
      <c r="AC37">
        <f t="shared" si="8"/>
        <v>0.84960000000000002</v>
      </c>
      <c r="AD37">
        <f t="shared" si="9"/>
        <v>36</v>
      </c>
      <c r="AE37">
        <v>0.81240000000000001</v>
      </c>
      <c r="AF37">
        <f t="shared" si="10"/>
        <v>52</v>
      </c>
      <c r="AG37">
        <v>0.90880000000000005</v>
      </c>
      <c r="AH37">
        <f t="shared" si="11"/>
        <v>17</v>
      </c>
      <c r="AI37">
        <f t="shared" si="12"/>
        <v>37.583333333333336</v>
      </c>
      <c r="AJ37">
        <f>IF(C37=1,(AI37/Z37),REF)</f>
        <v>47.020309437424416</v>
      </c>
      <c r="AK37">
        <f t="shared" si="13"/>
        <v>33</v>
      </c>
      <c r="AL37">
        <f>IF(B37=1,(AI37/AC37),REF)</f>
        <v>44.236503452605149</v>
      </c>
      <c r="AM37">
        <f t="shared" si="14"/>
        <v>33</v>
      </c>
      <c r="AN37">
        <f t="shared" si="15"/>
        <v>33</v>
      </c>
      <c r="AO37" t="str">
        <f t="shared" si="16"/>
        <v>Arkansas</v>
      </c>
      <c r="AP37">
        <f t="shared" si="17"/>
        <v>0.61357441868018026</v>
      </c>
      <c r="AQ37">
        <f t="shared" si="18"/>
        <v>0.61593161365309024</v>
      </c>
      <c r="AR37">
        <f t="shared" si="19"/>
        <v>0.82315243509625269</v>
      </c>
      <c r="AS37" t="str">
        <f t="shared" si="20"/>
        <v>Arkansas</v>
      </c>
      <c r="AT37">
        <f t="shared" si="21"/>
        <v>36</v>
      </c>
      <c r="AU37">
        <f t="shared" si="22"/>
        <v>23</v>
      </c>
      <c r="AV37">
        <v>64</v>
      </c>
      <c r="AW37" t="str">
        <f t="shared" si="23"/>
        <v>Arkansas</v>
      </c>
      <c r="AX37" t="str">
        <f t="shared" si="24"/>
        <v/>
      </c>
      <c r="AY37">
        <v>36</v>
      </c>
      <c r="BE37" t="s">
        <v>182</v>
      </c>
      <c r="BF37">
        <f t="shared" si="28"/>
        <v>22.219777802221977</v>
      </c>
      <c r="BI37" t="s">
        <v>44</v>
      </c>
      <c r="BJ37">
        <v>3559.2689295039163</v>
      </c>
    </row>
    <row r="38" spans="1:62" x14ac:dyDescent="0.25">
      <c r="A38">
        <v>1</v>
      </c>
      <c r="B38">
        <v>1</v>
      </c>
      <c r="C38">
        <v>1</v>
      </c>
      <c r="D38" t="s">
        <v>172</v>
      </c>
      <c r="E38">
        <v>70.291899999999998</v>
      </c>
      <c r="F38">
        <v>121</v>
      </c>
      <c r="G38">
        <v>69.057000000000002</v>
      </c>
      <c r="H38">
        <v>116</v>
      </c>
      <c r="I38">
        <v>114.33499999999999</v>
      </c>
      <c r="J38">
        <v>16</v>
      </c>
      <c r="K38">
        <v>119.32599999999999</v>
      </c>
      <c r="L38">
        <v>13</v>
      </c>
      <c r="M38">
        <v>110.27200000000001</v>
      </c>
      <c r="N38">
        <v>303</v>
      </c>
      <c r="O38">
        <v>105.58499999999999</v>
      </c>
      <c r="P38">
        <v>176</v>
      </c>
      <c r="Q38">
        <v>13.740600000000001</v>
      </c>
      <c r="R38">
        <v>53</v>
      </c>
      <c r="S38">
        <f t="shared" si="0"/>
        <v>0.19548482826613023</v>
      </c>
      <c r="T38">
        <f t="shared" si="1"/>
        <v>54</v>
      </c>
      <c r="U38">
        <f t="shared" si="2"/>
        <v>1000864.8741791643</v>
      </c>
      <c r="V38">
        <f t="shared" si="3"/>
        <v>13</v>
      </c>
      <c r="W38">
        <f t="shared" si="4"/>
        <v>24.595648412022591</v>
      </c>
      <c r="X38">
        <f t="shared" si="5"/>
        <v>160</v>
      </c>
      <c r="Y38">
        <f t="shared" si="6"/>
        <v>107</v>
      </c>
      <c r="Z38">
        <v>0.85319999999999996</v>
      </c>
      <c r="AA38">
        <f t="shared" si="7"/>
        <v>30</v>
      </c>
      <c r="AB38">
        <v>0.83640000000000003</v>
      </c>
      <c r="AC38">
        <f t="shared" si="8"/>
        <v>0.8448</v>
      </c>
      <c r="AD38">
        <f t="shared" si="9"/>
        <v>40</v>
      </c>
      <c r="AE38">
        <v>0.84299999999999997</v>
      </c>
      <c r="AF38">
        <f t="shared" si="10"/>
        <v>37</v>
      </c>
      <c r="AG38">
        <v>0.7994</v>
      </c>
      <c r="AH38">
        <f t="shared" si="11"/>
        <v>56</v>
      </c>
      <c r="AI38">
        <f t="shared" si="12"/>
        <v>51.166666666666664</v>
      </c>
      <c r="AJ38">
        <f>IF(C38=1,(AI38/Z38),REF)</f>
        <v>59.970307860603221</v>
      </c>
      <c r="AK38">
        <f t="shared" si="13"/>
        <v>41</v>
      </c>
      <c r="AL38">
        <f>IF(B38=1,(AI38/AC38),REF)</f>
        <v>60.566603535353536</v>
      </c>
      <c r="AM38">
        <f t="shared" si="14"/>
        <v>44</v>
      </c>
      <c r="AN38">
        <f t="shared" si="15"/>
        <v>41</v>
      </c>
      <c r="AO38" t="str">
        <f t="shared" si="16"/>
        <v>Marquette</v>
      </c>
      <c r="AP38">
        <f t="shared" si="17"/>
        <v>0.63920946756935126</v>
      </c>
      <c r="AQ38">
        <f t="shared" si="18"/>
        <v>0.58886445937632825</v>
      </c>
      <c r="AR38">
        <f t="shared" si="19"/>
        <v>0.82276878403974185</v>
      </c>
      <c r="AS38" t="str">
        <f t="shared" si="20"/>
        <v>Marquette</v>
      </c>
      <c r="AT38">
        <f t="shared" si="21"/>
        <v>37</v>
      </c>
      <c r="AU38">
        <f t="shared" si="22"/>
        <v>26</v>
      </c>
      <c r="AV38">
        <v>63</v>
      </c>
      <c r="AW38" t="str">
        <f t="shared" si="23"/>
        <v>Marquette</v>
      </c>
      <c r="AX38" t="str">
        <f t="shared" si="24"/>
        <v/>
      </c>
      <c r="AY38">
        <v>37</v>
      </c>
      <c r="BE38" t="s">
        <v>183</v>
      </c>
      <c r="BF38">
        <f t="shared" si="28"/>
        <v>6.8161243942701963</v>
      </c>
      <c r="BI38" t="s">
        <v>45</v>
      </c>
      <c r="BJ38">
        <v>146.4012251148545</v>
      </c>
    </row>
    <row r="39" spans="1:62" x14ac:dyDescent="0.25">
      <c r="A39">
        <v>1</v>
      </c>
      <c r="B39">
        <v>1</v>
      </c>
      <c r="C39">
        <v>1</v>
      </c>
      <c r="D39" t="s">
        <v>147</v>
      </c>
      <c r="E39">
        <v>66.602599999999995</v>
      </c>
      <c r="F39">
        <v>300</v>
      </c>
      <c r="G39">
        <v>65.543700000000001</v>
      </c>
      <c r="H39">
        <v>302</v>
      </c>
      <c r="I39">
        <v>108.258</v>
      </c>
      <c r="J39">
        <v>90</v>
      </c>
      <c r="K39">
        <v>112.178</v>
      </c>
      <c r="L39">
        <v>60</v>
      </c>
      <c r="M39">
        <v>101.624</v>
      </c>
      <c r="N39">
        <v>112</v>
      </c>
      <c r="O39">
        <v>97.423599999999993</v>
      </c>
      <c r="P39">
        <v>41</v>
      </c>
      <c r="Q39">
        <v>14.754300000000001</v>
      </c>
      <c r="R39">
        <v>44</v>
      </c>
      <c r="S39">
        <f t="shared" si="0"/>
        <v>0.22152888926258141</v>
      </c>
      <c r="T39">
        <f t="shared" si="1"/>
        <v>41</v>
      </c>
      <c r="U39">
        <f t="shared" si="2"/>
        <v>838120.70350397832</v>
      </c>
      <c r="V39">
        <f t="shared" si="3"/>
        <v>91</v>
      </c>
      <c r="W39">
        <f t="shared" si="4"/>
        <v>22.822935057340729</v>
      </c>
      <c r="X39">
        <f t="shared" si="5"/>
        <v>78</v>
      </c>
      <c r="Y39">
        <f t="shared" si="6"/>
        <v>59.5</v>
      </c>
      <c r="Z39">
        <v>0.84399999999999997</v>
      </c>
      <c r="AA39">
        <f t="shared" si="7"/>
        <v>33</v>
      </c>
      <c r="AB39">
        <v>0.87790000000000001</v>
      </c>
      <c r="AC39">
        <f t="shared" si="8"/>
        <v>0.86094999999999999</v>
      </c>
      <c r="AD39">
        <f t="shared" si="9"/>
        <v>31</v>
      </c>
      <c r="AE39">
        <v>0.79879999999999995</v>
      </c>
      <c r="AF39">
        <f t="shared" si="10"/>
        <v>62</v>
      </c>
      <c r="AG39">
        <v>0.85940000000000005</v>
      </c>
      <c r="AH39">
        <f t="shared" si="11"/>
        <v>38</v>
      </c>
      <c r="AI39">
        <f t="shared" si="12"/>
        <v>53.75</v>
      </c>
      <c r="AJ39">
        <f>IF(C39=1,(AI39/Z39),REF)</f>
        <v>63.68483412322275</v>
      </c>
      <c r="AK39">
        <f t="shared" si="13"/>
        <v>46</v>
      </c>
      <c r="AL39">
        <f>IF(B39=1,(AI39/AC39),REF)</f>
        <v>62.431035484058306</v>
      </c>
      <c r="AM39">
        <f t="shared" si="14"/>
        <v>45</v>
      </c>
      <c r="AN39">
        <f t="shared" si="15"/>
        <v>45</v>
      </c>
      <c r="AO39" t="str">
        <f t="shared" si="16"/>
        <v>Kansas St.</v>
      </c>
      <c r="AP39">
        <f t="shared" si="17"/>
        <v>0.6285282817771406</v>
      </c>
      <c r="AQ39">
        <f t="shared" si="18"/>
        <v>0.59785167985421994</v>
      </c>
      <c r="AR39">
        <f t="shared" si="19"/>
        <v>0.82231463582582809</v>
      </c>
      <c r="AS39" s="9" t="str">
        <f t="shared" si="20"/>
        <v>Kansas St.</v>
      </c>
      <c r="AT39">
        <f t="shared" si="21"/>
        <v>38</v>
      </c>
      <c r="AU39">
        <f t="shared" si="22"/>
        <v>27.666666666666668</v>
      </c>
      <c r="AV39">
        <v>49</v>
      </c>
      <c r="AW39" t="str">
        <f t="shared" si="23"/>
        <v>Kansas St.</v>
      </c>
      <c r="AX39" t="str">
        <f t="shared" si="24"/>
        <v/>
      </c>
      <c r="AY39">
        <v>38</v>
      </c>
      <c r="AZ39">
        <v>3</v>
      </c>
      <c r="BE39" t="s">
        <v>190</v>
      </c>
      <c r="BF39">
        <f t="shared" si="28"/>
        <v>58.224163027656473</v>
      </c>
      <c r="BI39" t="s">
        <v>46</v>
      </c>
      <c r="BJ39">
        <v>87.199255616110591</v>
      </c>
    </row>
    <row r="40" spans="1:62" x14ac:dyDescent="0.25">
      <c r="A40">
        <v>1</v>
      </c>
      <c r="B40">
        <v>1</v>
      </c>
      <c r="C40">
        <v>1</v>
      </c>
      <c r="D40" t="s">
        <v>103</v>
      </c>
      <c r="E40">
        <v>72.573400000000007</v>
      </c>
      <c r="F40">
        <v>40</v>
      </c>
      <c r="G40">
        <v>71.605099999999993</v>
      </c>
      <c r="H40">
        <v>31</v>
      </c>
      <c r="I40">
        <v>110.767</v>
      </c>
      <c r="J40">
        <v>52</v>
      </c>
      <c r="K40">
        <v>115.822</v>
      </c>
      <c r="L40">
        <v>30</v>
      </c>
      <c r="M40">
        <v>101.381</v>
      </c>
      <c r="N40">
        <v>102</v>
      </c>
      <c r="O40">
        <v>99.998400000000004</v>
      </c>
      <c r="P40">
        <v>76</v>
      </c>
      <c r="Q40">
        <v>15.8239</v>
      </c>
      <c r="R40">
        <v>35</v>
      </c>
      <c r="S40">
        <f t="shared" si="0"/>
        <v>0.21803580926344912</v>
      </c>
      <c r="T40">
        <f t="shared" si="1"/>
        <v>44</v>
      </c>
      <c r="U40">
        <f t="shared" si="2"/>
        <v>973552.97868920572</v>
      </c>
      <c r="V40">
        <f t="shared" si="3"/>
        <v>21</v>
      </c>
      <c r="W40">
        <f t="shared" si="4"/>
        <v>21.83792711089928</v>
      </c>
      <c r="X40">
        <f t="shared" si="5"/>
        <v>38</v>
      </c>
      <c r="Y40">
        <f t="shared" si="6"/>
        <v>41</v>
      </c>
      <c r="Z40">
        <v>0.82189999999999996</v>
      </c>
      <c r="AA40">
        <f t="shared" si="7"/>
        <v>41</v>
      </c>
      <c r="AB40">
        <v>0.88039999999999996</v>
      </c>
      <c r="AC40">
        <f t="shared" si="8"/>
        <v>0.85114999999999996</v>
      </c>
      <c r="AD40">
        <f t="shared" si="9"/>
        <v>35</v>
      </c>
      <c r="AE40">
        <v>0.63149999999999995</v>
      </c>
      <c r="AF40">
        <f t="shared" si="10"/>
        <v>114</v>
      </c>
      <c r="AG40">
        <v>0.92190000000000005</v>
      </c>
      <c r="AH40">
        <f t="shared" si="11"/>
        <v>14</v>
      </c>
      <c r="AI40">
        <f t="shared" si="12"/>
        <v>44.833333333333336</v>
      </c>
      <c r="AJ40">
        <f>IF(C40=1,(AI40/Z40),REF)</f>
        <v>54.548404104311153</v>
      </c>
      <c r="AK40">
        <f t="shared" si="13"/>
        <v>36</v>
      </c>
      <c r="AL40">
        <f>IF(B40=1,(AI40/AC40),REF)</f>
        <v>52.673833441030766</v>
      </c>
      <c r="AM40">
        <f t="shared" si="14"/>
        <v>35</v>
      </c>
      <c r="AN40">
        <f t="shared" si="15"/>
        <v>35</v>
      </c>
      <c r="AO40" t="str">
        <f t="shared" si="16"/>
        <v>Florida St.</v>
      </c>
      <c r="AP40">
        <f t="shared" si="17"/>
        <v>0.62162254266565442</v>
      </c>
      <c r="AQ40">
        <f t="shared" si="18"/>
        <v>0.60373635511385682</v>
      </c>
      <c r="AR40">
        <f t="shared" si="19"/>
        <v>0.82204070911827332</v>
      </c>
      <c r="AS40" s="9" t="str">
        <f t="shared" si="20"/>
        <v>Florida St.</v>
      </c>
      <c r="AT40">
        <f t="shared" si="21"/>
        <v>39</v>
      </c>
      <c r="AU40">
        <f t="shared" si="22"/>
        <v>24.666666666666668</v>
      </c>
      <c r="AV40">
        <v>47</v>
      </c>
      <c r="AW40" t="str">
        <f t="shared" si="23"/>
        <v>Florida St.</v>
      </c>
      <c r="AX40" t="str">
        <f t="shared" si="24"/>
        <v/>
      </c>
      <c r="AY40">
        <v>39</v>
      </c>
      <c r="AZ40">
        <v>3</v>
      </c>
      <c r="BE40" t="s">
        <v>193</v>
      </c>
      <c r="BF40">
        <f t="shared" si="28"/>
        <v>102.55011591435974</v>
      </c>
      <c r="BI40" t="s">
        <v>47</v>
      </c>
      <c r="BJ40">
        <v>54.703971736281268</v>
      </c>
    </row>
    <row r="41" spans="1:62" x14ac:dyDescent="0.25">
      <c r="A41">
        <v>1</v>
      </c>
      <c r="B41">
        <v>1</v>
      </c>
      <c r="C41">
        <v>1</v>
      </c>
      <c r="D41" t="s">
        <v>174</v>
      </c>
      <c r="E41">
        <v>66.529200000000003</v>
      </c>
      <c r="F41">
        <v>306</v>
      </c>
      <c r="G41">
        <v>66.223699999999994</v>
      </c>
      <c r="H41">
        <v>265</v>
      </c>
      <c r="I41">
        <v>109.185</v>
      </c>
      <c r="J41">
        <v>74</v>
      </c>
      <c r="K41">
        <v>114.10299999999999</v>
      </c>
      <c r="L41">
        <v>44</v>
      </c>
      <c r="M41">
        <v>100.82899999999999</v>
      </c>
      <c r="N41">
        <v>87</v>
      </c>
      <c r="O41">
        <v>99.438900000000004</v>
      </c>
      <c r="P41">
        <v>69</v>
      </c>
      <c r="Q41">
        <v>14.664099999999999</v>
      </c>
      <c r="R41">
        <v>46</v>
      </c>
      <c r="S41">
        <f t="shared" si="0"/>
        <v>0.22041599778743753</v>
      </c>
      <c r="T41">
        <f t="shared" si="1"/>
        <v>42</v>
      </c>
      <c r="U41">
        <f t="shared" si="2"/>
        <v>866176.56074108277</v>
      </c>
      <c r="V41">
        <f t="shared" si="3"/>
        <v>68</v>
      </c>
      <c r="W41">
        <f t="shared" si="4"/>
        <v>23.609011143779956</v>
      </c>
      <c r="X41">
        <f t="shared" si="5"/>
        <v>110</v>
      </c>
      <c r="Y41">
        <f t="shared" si="6"/>
        <v>76</v>
      </c>
      <c r="Z41">
        <v>0.83050000000000002</v>
      </c>
      <c r="AA41">
        <f t="shared" si="7"/>
        <v>39</v>
      </c>
      <c r="AB41">
        <v>0.88300000000000001</v>
      </c>
      <c r="AC41">
        <f t="shared" si="8"/>
        <v>0.85675000000000001</v>
      </c>
      <c r="AD41">
        <f t="shared" si="9"/>
        <v>33</v>
      </c>
      <c r="AE41">
        <v>0.80049999999999999</v>
      </c>
      <c r="AF41">
        <f t="shared" si="10"/>
        <v>60</v>
      </c>
      <c r="AG41">
        <v>0.91449999999999998</v>
      </c>
      <c r="AH41">
        <f t="shared" si="11"/>
        <v>15</v>
      </c>
      <c r="AI41">
        <f t="shared" si="12"/>
        <v>49</v>
      </c>
      <c r="AJ41">
        <f>IF(C41=1,(AI41/Z41),REF)</f>
        <v>59.000602046959663</v>
      </c>
      <c r="AK41">
        <f t="shared" si="13"/>
        <v>40</v>
      </c>
      <c r="AL41">
        <f>IF(B41=1,(AI41/AC41),REF)</f>
        <v>57.192880070032096</v>
      </c>
      <c r="AM41">
        <f t="shared" si="14"/>
        <v>41</v>
      </c>
      <c r="AN41">
        <f t="shared" si="15"/>
        <v>40</v>
      </c>
      <c r="AO41" t="str">
        <f t="shared" si="16"/>
        <v>Maryland</v>
      </c>
      <c r="AP41">
        <f t="shared" si="17"/>
        <v>0.62321797715133287</v>
      </c>
      <c r="AQ41">
        <f t="shared" si="18"/>
        <v>0.60148798705817941</v>
      </c>
      <c r="AR41">
        <f t="shared" si="19"/>
        <v>0.82186547105515739</v>
      </c>
      <c r="AS41" t="str">
        <f t="shared" si="20"/>
        <v>Maryland</v>
      </c>
      <c r="AT41">
        <f t="shared" si="21"/>
        <v>40</v>
      </c>
      <c r="AU41">
        <f t="shared" si="22"/>
        <v>26.666666666666668</v>
      </c>
      <c r="AV41">
        <v>32</v>
      </c>
      <c r="AW41" t="str">
        <f t="shared" si="23"/>
        <v>Maryland</v>
      </c>
      <c r="AX41" t="str">
        <f t="shared" si="24"/>
        <v/>
      </c>
      <c r="AY41">
        <v>40</v>
      </c>
      <c r="BE41" t="s">
        <v>198</v>
      </c>
      <c r="BF41">
        <f t="shared" si="28"/>
        <v>73.571860106061621</v>
      </c>
      <c r="BI41" t="s">
        <v>48</v>
      </c>
      <c r="BJ41">
        <v>100.10881392818278</v>
      </c>
    </row>
    <row r="42" spans="1:62" x14ac:dyDescent="0.25">
      <c r="A42">
        <v>1</v>
      </c>
      <c r="B42">
        <v>1</v>
      </c>
      <c r="C42">
        <v>1</v>
      </c>
      <c r="D42" t="s">
        <v>190</v>
      </c>
      <c r="E42">
        <v>67.215500000000006</v>
      </c>
      <c r="F42">
        <v>276</v>
      </c>
      <c r="G42">
        <v>65.619900000000001</v>
      </c>
      <c r="H42">
        <v>298</v>
      </c>
      <c r="I42">
        <v>108.104</v>
      </c>
      <c r="J42">
        <v>95</v>
      </c>
      <c r="K42">
        <v>113.27500000000001</v>
      </c>
      <c r="L42">
        <v>53</v>
      </c>
      <c r="M42">
        <v>100.751</v>
      </c>
      <c r="N42">
        <v>84</v>
      </c>
      <c r="O42">
        <v>97.802999999999997</v>
      </c>
      <c r="P42">
        <v>47</v>
      </c>
      <c r="Q42">
        <v>15.4717</v>
      </c>
      <c r="R42">
        <v>38</v>
      </c>
      <c r="S42">
        <f t="shared" si="0"/>
        <v>0.23018500197127162</v>
      </c>
      <c r="T42">
        <f t="shared" si="1"/>
        <v>37</v>
      </c>
      <c r="U42">
        <f t="shared" si="2"/>
        <v>862457.24599718768</v>
      </c>
      <c r="V42">
        <f t="shared" si="3"/>
        <v>73</v>
      </c>
      <c r="W42">
        <f t="shared" si="4"/>
        <v>22.755901687110669</v>
      </c>
      <c r="X42">
        <f t="shared" si="5"/>
        <v>72</v>
      </c>
      <c r="Y42">
        <f t="shared" si="6"/>
        <v>54.5</v>
      </c>
      <c r="Z42">
        <v>0.81030000000000002</v>
      </c>
      <c r="AA42">
        <f t="shared" si="7"/>
        <v>45</v>
      </c>
      <c r="AB42">
        <v>0.90720000000000001</v>
      </c>
      <c r="AC42">
        <f t="shared" si="8"/>
        <v>0.85875000000000001</v>
      </c>
      <c r="AD42">
        <f t="shared" si="9"/>
        <v>32</v>
      </c>
      <c r="AE42">
        <v>0.81010000000000004</v>
      </c>
      <c r="AF42">
        <f t="shared" si="10"/>
        <v>53</v>
      </c>
      <c r="AG42">
        <v>0.89790000000000003</v>
      </c>
      <c r="AH42">
        <f t="shared" si="11"/>
        <v>22</v>
      </c>
      <c r="AI42">
        <f t="shared" si="12"/>
        <v>45.25</v>
      </c>
      <c r="AJ42">
        <f>IF(C42=1,(AI42/Z42),REF)</f>
        <v>55.843514747624333</v>
      </c>
      <c r="AK42">
        <f t="shared" si="13"/>
        <v>37</v>
      </c>
      <c r="AL42">
        <f>IF(B42=1,(AI42/AC42),REF)</f>
        <v>52.692867540029113</v>
      </c>
      <c r="AM42">
        <f t="shared" si="14"/>
        <v>36</v>
      </c>
      <c r="AN42">
        <f t="shared" si="15"/>
        <v>36</v>
      </c>
      <c r="AO42" t="str">
        <f t="shared" si="16"/>
        <v>Missouri</v>
      </c>
      <c r="AP42">
        <f t="shared" si="17"/>
        <v>0.61141282513909601</v>
      </c>
      <c r="AQ42">
        <f t="shared" si="18"/>
        <v>0.60909966643099389</v>
      </c>
      <c r="AR42">
        <f t="shared" si="19"/>
        <v>0.82073866438385545</v>
      </c>
      <c r="AS42" t="str">
        <f t="shared" si="20"/>
        <v>Missouri</v>
      </c>
      <c r="AT42">
        <f t="shared" si="21"/>
        <v>41</v>
      </c>
      <c r="AU42">
        <f t="shared" si="22"/>
        <v>25.666666666666668</v>
      </c>
      <c r="AV42">
        <v>40</v>
      </c>
      <c r="AW42" t="str">
        <f t="shared" si="23"/>
        <v>Missouri</v>
      </c>
      <c r="AX42" t="str">
        <f t="shared" si="24"/>
        <v/>
      </c>
      <c r="AY42">
        <v>41</v>
      </c>
      <c r="BE42" t="s">
        <v>202</v>
      </c>
      <c r="BF42">
        <f t="shared" si="28"/>
        <v>45.0995360855012</v>
      </c>
      <c r="BI42" t="s">
        <v>49</v>
      </c>
      <c r="BJ42">
        <v>2222.6707029936088</v>
      </c>
    </row>
    <row r="43" spans="1:62" x14ac:dyDescent="0.25">
      <c r="A43">
        <v>1</v>
      </c>
      <c r="B43">
        <v>1</v>
      </c>
      <c r="C43">
        <v>1</v>
      </c>
      <c r="D43" t="s">
        <v>227</v>
      </c>
      <c r="E43">
        <v>66.244600000000005</v>
      </c>
      <c r="F43">
        <v>316</v>
      </c>
      <c r="G43">
        <v>65.040999999999997</v>
      </c>
      <c r="H43">
        <v>317</v>
      </c>
      <c r="I43">
        <v>111.447</v>
      </c>
      <c r="J43">
        <v>40</v>
      </c>
      <c r="K43">
        <v>116.105</v>
      </c>
      <c r="L43">
        <v>28</v>
      </c>
      <c r="M43">
        <v>103.2</v>
      </c>
      <c r="N43">
        <v>159</v>
      </c>
      <c r="O43">
        <v>99.288399999999996</v>
      </c>
      <c r="P43">
        <v>63</v>
      </c>
      <c r="Q43">
        <v>16.816800000000001</v>
      </c>
      <c r="R43">
        <v>31</v>
      </c>
      <c r="S43">
        <f t="shared" si="0"/>
        <v>0.25385616337029748</v>
      </c>
      <c r="T43">
        <f t="shared" si="1"/>
        <v>27</v>
      </c>
      <c r="U43">
        <f t="shared" si="2"/>
        <v>893001.78640271514</v>
      </c>
      <c r="V43">
        <f t="shared" si="3"/>
        <v>47</v>
      </c>
      <c r="W43">
        <f t="shared" si="4"/>
        <v>23.653049328562179</v>
      </c>
      <c r="X43">
        <f t="shared" si="5"/>
        <v>113</v>
      </c>
      <c r="Y43">
        <f t="shared" si="6"/>
        <v>70</v>
      </c>
      <c r="Z43">
        <v>0.83169999999999999</v>
      </c>
      <c r="AA43">
        <f t="shared" si="7"/>
        <v>38</v>
      </c>
      <c r="AB43">
        <v>0.83130000000000004</v>
      </c>
      <c r="AC43">
        <f t="shared" si="8"/>
        <v>0.83150000000000002</v>
      </c>
      <c r="AD43">
        <f t="shared" si="9"/>
        <v>46</v>
      </c>
      <c r="AE43">
        <v>0.80649999999999999</v>
      </c>
      <c r="AF43">
        <f t="shared" si="10"/>
        <v>57</v>
      </c>
      <c r="AG43">
        <v>0.85589999999999999</v>
      </c>
      <c r="AH43">
        <f t="shared" si="11"/>
        <v>40</v>
      </c>
      <c r="AI43">
        <f t="shared" si="12"/>
        <v>47.833333333333336</v>
      </c>
      <c r="AJ43">
        <f>IF(C43=1,(AI43/Z43),REF)</f>
        <v>57.512724940884134</v>
      </c>
      <c r="AK43">
        <f t="shared" si="13"/>
        <v>39</v>
      </c>
      <c r="AL43">
        <f>IF(B43=1,(AI43/AC43),REF)</f>
        <v>57.526558428542799</v>
      </c>
      <c r="AM43">
        <f t="shared" si="14"/>
        <v>42</v>
      </c>
      <c r="AN43">
        <f t="shared" si="15"/>
        <v>39</v>
      </c>
      <c r="AO43" t="str">
        <f t="shared" si="16"/>
        <v>Notre Dame</v>
      </c>
      <c r="AP43">
        <f t="shared" si="17"/>
        <v>0.62571459751201253</v>
      </c>
      <c r="AQ43">
        <f t="shared" si="18"/>
        <v>0.58333669298465363</v>
      </c>
      <c r="AR43">
        <f t="shared" si="19"/>
        <v>0.81764708298436661</v>
      </c>
      <c r="AS43" t="str">
        <f t="shared" si="20"/>
        <v>Notre Dame</v>
      </c>
      <c r="AT43">
        <f t="shared" si="21"/>
        <v>42</v>
      </c>
      <c r="AU43">
        <f t="shared" si="22"/>
        <v>27</v>
      </c>
      <c r="AV43">
        <v>56</v>
      </c>
      <c r="AW43" t="str">
        <f t="shared" si="23"/>
        <v>Notre Dame</v>
      </c>
      <c r="AX43" t="str">
        <f t="shared" si="24"/>
        <v/>
      </c>
      <c r="AY43">
        <v>42</v>
      </c>
      <c r="BE43" t="s">
        <v>205</v>
      </c>
      <c r="BF43">
        <f t="shared" si="28"/>
        <v>63.900928792569658</v>
      </c>
      <c r="BI43" t="s">
        <v>50</v>
      </c>
      <c r="BJ43">
        <v>737.1198444660464</v>
      </c>
    </row>
    <row r="44" spans="1:62" x14ac:dyDescent="0.25">
      <c r="A44">
        <v>1</v>
      </c>
      <c r="B44">
        <v>1</v>
      </c>
      <c r="C44">
        <v>1</v>
      </c>
      <c r="D44" t="s">
        <v>34</v>
      </c>
      <c r="E44">
        <v>68.265600000000006</v>
      </c>
      <c r="F44">
        <v>232</v>
      </c>
      <c r="G44">
        <v>66.420100000000005</v>
      </c>
      <c r="H44">
        <v>257</v>
      </c>
      <c r="I44">
        <v>107.535</v>
      </c>
      <c r="J44">
        <v>102</v>
      </c>
      <c r="K44">
        <v>111.2</v>
      </c>
      <c r="L44">
        <v>72</v>
      </c>
      <c r="M44">
        <v>100.53100000000001</v>
      </c>
      <c r="N44">
        <v>78</v>
      </c>
      <c r="O44">
        <v>95.034599999999998</v>
      </c>
      <c r="P44">
        <v>15</v>
      </c>
      <c r="Q44">
        <v>16.164899999999999</v>
      </c>
      <c r="R44">
        <v>34</v>
      </c>
      <c r="S44">
        <f t="shared" si="0"/>
        <v>0.2368015515867436</v>
      </c>
      <c r="T44">
        <f t="shared" si="1"/>
        <v>33</v>
      </c>
      <c r="U44">
        <f t="shared" si="2"/>
        <v>844134.18086400011</v>
      </c>
      <c r="V44">
        <f t="shared" si="3"/>
        <v>87</v>
      </c>
      <c r="W44">
        <f t="shared" si="4"/>
        <v>21.399759377747763</v>
      </c>
      <c r="X44">
        <f t="shared" si="5"/>
        <v>21</v>
      </c>
      <c r="Y44">
        <f t="shared" si="6"/>
        <v>27</v>
      </c>
      <c r="Z44">
        <v>0.79430000000000001</v>
      </c>
      <c r="AA44">
        <f t="shared" si="7"/>
        <v>52</v>
      </c>
      <c r="AB44">
        <v>0.87180000000000002</v>
      </c>
      <c r="AC44">
        <f t="shared" si="8"/>
        <v>0.83305000000000007</v>
      </c>
      <c r="AD44">
        <f t="shared" si="9"/>
        <v>45</v>
      </c>
      <c r="AE44">
        <v>0.85170000000000001</v>
      </c>
      <c r="AF44">
        <f t="shared" si="10"/>
        <v>35</v>
      </c>
      <c r="AG44">
        <v>0.83550000000000002</v>
      </c>
      <c r="AH44">
        <f t="shared" si="11"/>
        <v>45</v>
      </c>
      <c r="AI44">
        <f t="shared" si="12"/>
        <v>45.333333333333336</v>
      </c>
      <c r="AJ44">
        <f>IF(C44=1,(AI44/Z44),REF)</f>
        <v>57.073314029124177</v>
      </c>
      <c r="AK44">
        <f t="shared" si="13"/>
        <v>38</v>
      </c>
      <c r="AL44">
        <f>IF(B44=1,(AI44/AC44),REF)</f>
        <v>54.418502290778861</v>
      </c>
      <c r="AM44">
        <f t="shared" si="14"/>
        <v>38</v>
      </c>
      <c r="AN44">
        <f t="shared" si="15"/>
        <v>38</v>
      </c>
      <c r="AO44" t="str">
        <f t="shared" si="16"/>
        <v>Baylor</v>
      </c>
      <c r="AP44">
        <f t="shared" si="17"/>
        <v>0.59803586962914368</v>
      </c>
      <c r="AQ44">
        <f t="shared" si="18"/>
        <v>0.58849575756446348</v>
      </c>
      <c r="AR44">
        <f t="shared" si="19"/>
        <v>0.81152093759347965</v>
      </c>
      <c r="AS44" t="str">
        <f t="shared" si="20"/>
        <v>Baylor</v>
      </c>
      <c r="AT44">
        <f t="shared" si="21"/>
        <v>43</v>
      </c>
      <c r="AU44">
        <f t="shared" si="22"/>
        <v>27</v>
      </c>
      <c r="AV44">
        <v>30</v>
      </c>
      <c r="AW44" t="str">
        <f t="shared" si="23"/>
        <v>Baylor</v>
      </c>
      <c r="AX44" t="str">
        <f t="shared" si="24"/>
        <v/>
      </c>
      <c r="AY44">
        <v>43</v>
      </c>
      <c r="BE44" t="s">
        <v>211</v>
      </c>
      <c r="BF44">
        <f t="shared" si="28"/>
        <v>22.832525578890682</v>
      </c>
      <c r="BI44" t="s">
        <v>51</v>
      </c>
      <c r="BJ44">
        <v>307.1765322158198</v>
      </c>
    </row>
    <row r="45" spans="1:62" x14ac:dyDescent="0.25">
      <c r="A45">
        <v>1</v>
      </c>
      <c r="B45">
        <v>1</v>
      </c>
      <c r="C45">
        <v>1</v>
      </c>
      <c r="D45" t="s">
        <v>251</v>
      </c>
      <c r="E45">
        <v>69.189899999999994</v>
      </c>
      <c r="F45">
        <v>184</v>
      </c>
      <c r="G45">
        <v>68.654700000000005</v>
      </c>
      <c r="H45">
        <v>146</v>
      </c>
      <c r="I45">
        <v>109.867</v>
      </c>
      <c r="J45">
        <v>59</v>
      </c>
      <c r="K45">
        <v>111.71</v>
      </c>
      <c r="L45">
        <v>66</v>
      </c>
      <c r="M45">
        <v>98.044700000000006</v>
      </c>
      <c r="N45">
        <v>34</v>
      </c>
      <c r="O45">
        <v>97.328000000000003</v>
      </c>
      <c r="P45">
        <v>38</v>
      </c>
      <c r="Q45">
        <v>14.3818</v>
      </c>
      <c r="R45">
        <v>49</v>
      </c>
      <c r="S45">
        <f t="shared" si="0"/>
        <v>0.20786270828545772</v>
      </c>
      <c r="T45">
        <f t="shared" si="1"/>
        <v>47</v>
      </c>
      <c r="U45">
        <f t="shared" si="2"/>
        <v>863429.34856658988</v>
      </c>
      <c r="V45">
        <f t="shared" si="3"/>
        <v>71</v>
      </c>
      <c r="W45">
        <f t="shared" si="4"/>
        <v>21.935006915954578</v>
      </c>
      <c r="X45">
        <f t="shared" si="5"/>
        <v>43</v>
      </c>
      <c r="Y45">
        <f t="shared" si="6"/>
        <v>45</v>
      </c>
      <c r="Z45">
        <v>0.81930000000000003</v>
      </c>
      <c r="AA45">
        <f t="shared" si="7"/>
        <v>42</v>
      </c>
      <c r="AB45">
        <v>0.82420000000000004</v>
      </c>
      <c r="AC45">
        <f t="shared" si="8"/>
        <v>0.82174999999999998</v>
      </c>
      <c r="AD45">
        <f t="shared" si="9"/>
        <v>49</v>
      </c>
      <c r="AE45">
        <v>0.77639999999999998</v>
      </c>
      <c r="AF45">
        <f t="shared" si="10"/>
        <v>65</v>
      </c>
      <c r="AG45">
        <v>0.81769999999999998</v>
      </c>
      <c r="AH45">
        <f t="shared" si="11"/>
        <v>51</v>
      </c>
      <c r="AI45">
        <f t="shared" si="12"/>
        <v>54.666666666666664</v>
      </c>
      <c r="AJ45">
        <f>IF(C45=1,(AI45/Z45),REF)</f>
        <v>66.723625859473529</v>
      </c>
      <c r="AK45">
        <f t="shared" si="13"/>
        <v>48</v>
      </c>
      <c r="AL45">
        <f>IF(B45=1,(AI45/AC45),REF)</f>
        <v>66.524693235980124</v>
      </c>
      <c r="AM45">
        <f t="shared" si="14"/>
        <v>48</v>
      </c>
      <c r="AN45">
        <f t="shared" si="15"/>
        <v>48</v>
      </c>
      <c r="AO45" t="str">
        <f t="shared" si="16"/>
        <v>Rhode Island</v>
      </c>
      <c r="AP45">
        <f t="shared" si="17"/>
        <v>0.60729676951048295</v>
      </c>
      <c r="AQ45">
        <f t="shared" si="18"/>
        <v>0.56611862537268598</v>
      </c>
      <c r="AR45">
        <f t="shared" si="19"/>
        <v>0.80792066085194814</v>
      </c>
      <c r="AS45" t="str">
        <f t="shared" si="20"/>
        <v>Rhode Island</v>
      </c>
      <c r="AT45">
        <f t="shared" si="21"/>
        <v>44</v>
      </c>
      <c r="AU45">
        <f t="shared" si="22"/>
        <v>30.666666666666668</v>
      </c>
      <c r="AV45">
        <v>36</v>
      </c>
      <c r="AW45" t="str">
        <f t="shared" si="23"/>
        <v>Rhode Island</v>
      </c>
      <c r="AX45" t="str">
        <f t="shared" si="24"/>
        <v/>
      </c>
      <c r="AY45">
        <v>44</v>
      </c>
      <c r="BE45" t="s">
        <v>213</v>
      </c>
      <c r="BF45">
        <f t="shared" si="28"/>
        <v>1257.2006063668518</v>
      </c>
      <c r="BI45" t="s">
        <v>52</v>
      </c>
      <c r="BJ45">
        <v>2212.5042705842161</v>
      </c>
    </row>
    <row r="46" spans="1:62" x14ac:dyDescent="0.25">
      <c r="A46">
        <v>1</v>
      </c>
      <c r="B46">
        <v>1</v>
      </c>
      <c r="C46">
        <v>1</v>
      </c>
      <c r="D46" t="s">
        <v>261</v>
      </c>
      <c r="E46">
        <v>63.938499999999998</v>
      </c>
      <c r="F46">
        <v>345</v>
      </c>
      <c r="G46">
        <v>63.754100000000001</v>
      </c>
      <c r="H46">
        <v>341</v>
      </c>
      <c r="I46">
        <v>119.61199999999999</v>
      </c>
      <c r="J46">
        <v>3</v>
      </c>
      <c r="K46">
        <v>119.828</v>
      </c>
      <c r="L46">
        <v>11</v>
      </c>
      <c r="M46">
        <v>100.18</v>
      </c>
      <c r="N46">
        <v>70</v>
      </c>
      <c r="O46">
        <v>102.67</v>
      </c>
      <c r="P46">
        <v>119</v>
      </c>
      <c r="Q46">
        <v>17.158000000000001</v>
      </c>
      <c r="R46">
        <v>28</v>
      </c>
      <c r="S46">
        <f t="shared" si="0"/>
        <v>0.26835161913401162</v>
      </c>
      <c r="T46">
        <f t="shared" si="1"/>
        <v>24</v>
      </c>
      <c r="U46">
        <f t="shared" si="2"/>
        <v>918076.91027658398</v>
      </c>
      <c r="V46">
        <f t="shared" si="3"/>
        <v>35</v>
      </c>
      <c r="W46">
        <f t="shared" si="4"/>
        <v>25.855161552524002</v>
      </c>
      <c r="X46">
        <f t="shared" si="5"/>
        <v>223</v>
      </c>
      <c r="Y46">
        <f t="shared" si="6"/>
        <v>123.5</v>
      </c>
      <c r="Z46">
        <v>0.80300000000000005</v>
      </c>
      <c r="AA46">
        <f t="shared" si="7"/>
        <v>47</v>
      </c>
      <c r="AB46">
        <v>0.89070000000000005</v>
      </c>
      <c r="AC46">
        <f t="shared" si="8"/>
        <v>0.8468500000000001</v>
      </c>
      <c r="AD46">
        <f t="shared" si="9"/>
        <v>38</v>
      </c>
      <c r="AE46">
        <v>0.68940000000000001</v>
      </c>
      <c r="AF46">
        <f t="shared" si="10"/>
        <v>92</v>
      </c>
      <c r="AG46">
        <v>0.85640000000000005</v>
      </c>
      <c r="AH46">
        <f t="shared" si="11"/>
        <v>39</v>
      </c>
      <c r="AI46">
        <f t="shared" si="12"/>
        <v>58.583333333333336</v>
      </c>
      <c r="AJ46">
        <f>IF(C46=1,(AI46/Z46),REF)</f>
        <v>72.955583229555828</v>
      </c>
      <c r="AK46">
        <f t="shared" si="13"/>
        <v>49</v>
      </c>
      <c r="AL46">
        <f>IF(B46=1,(AI46/AC46),REF)</f>
        <v>69.177933911948188</v>
      </c>
      <c r="AM46">
        <f t="shared" si="14"/>
        <v>50</v>
      </c>
      <c r="AN46">
        <f t="shared" si="15"/>
        <v>49</v>
      </c>
      <c r="AO46" t="str">
        <f t="shared" si="16"/>
        <v>Saint Mary's</v>
      </c>
      <c r="AP46">
        <f t="shared" si="17"/>
        <v>0.5899234658882917</v>
      </c>
      <c r="AQ46">
        <f t="shared" si="18"/>
        <v>0.58056537950609</v>
      </c>
      <c r="AR46">
        <f t="shared" si="19"/>
        <v>0.80711406115866868</v>
      </c>
      <c r="AS46" t="str">
        <f t="shared" si="20"/>
        <v>Saint Mary's</v>
      </c>
      <c r="AT46">
        <f t="shared" si="21"/>
        <v>45</v>
      </c>
      <c r="AU46">
        <f t="shared" si="22"/>
        <v>31.333333333333332</v>
      </c>
      <c r="AV46">
        <v>31</v>
      </c>
      <c r="AW46" t="str">
        <f t="shared" si="23"/>
        <v>Saint Mary's</v>
      </c>
      <c r="AX46" t="str">
        <f t="shared" si="24"/>
        <v/>
      </c>
      <c r="AY46">
        <v>45</v>
      </c>
      <c r="BE46" t="s">
        <v>214</v>
      </c>
      <c r="BF46">
        <f t="shared" si="28"/>
        <v>97.808184467249461</v>
      </c>
      <c r="BI46" t="s">
        <v>53</v>
      </c>
      <c r="BJ46">
        <v>781.32956152758118</v>
      </c>
    </row>
    <row r="47" spans="1:62" x14ac:dyDescent="0.25">
      <c r="A47">
        <v>1</v>
      </c>
      <c r="B47">
        <v>1</v>
      </c>
      <c r="C47">
        <v>1</v>
      </c>
      <c r="D47" t="s">
        <v>231</v>
      </c>
      <c r="E47">
        <v>76.760400000000004</v>
      </c>
      <c r="F47">
        <v>4</v>
      </c>
      <c r="G47">
        <v>75.822500000000005</v>
      </c>
      <c r="H47">
        <v>4</v>
      </c>
      <c r="I47">
        <v>109.892</v>
      </c>
      <c r="J47">
        <v>58</v>
      </c>
      <c r="K47">
        <v>115.128</v>
      </c>
      <c r="L47">
        <v>38</v>
      </c>
      <c r="M47">
        <v>105.88500000000001</v>
      </c>
      <c r="N47">
        <v>230</v>
      </c>
      <c r="O47">
        <v>100.709</v>
      </c>
      <c r="P47">
        <v>83</v>
      </c>
      <c r="Q47">
        <v>14.419</v>
      </c>
      <c r="R47">
        <v>47</v>
      </c>
      <c r="S47">
        <f t="shared" si="0"/>
        <v>0.18784425302629998</v>
      </c>
      <c r="T47">
        <f t="shared" si="1"/>
        <v>57</v>
      </c>
      <c r="U47">
        <f t="shared" si="2"/>
        <v>1017417.3738183936</v>
      </c>
      <c r="V47">
        <f t="shared" si="3"/>
        <v>11</v>
      </c>
      <c r="W47">
        <f t="shared" si="4"/>
        <v>20.881996786992882</v>
      </c>
      <c r="X47">
        <f t="shared" si="5"/>
        <v>10</v>
      </c>
      <c r="Y47">
        <f t="shared" si="6"/>
        <v>33.5</v>
      </c>
      <c r="Z47">
        <v>0.77090000000000003</v>
      </c>
      <c r="AA47">
        <f t="shared" si="7"/>
        <v>56</v>
      </c>
      <c r="AB47">
        <v>0.91679999999999995</v>
      </c>
      <c r="AC47">
        <f t="shared" si="8"/>
        <v>0.84384999999999999</v>
      </c>
      <c r="AD47">
        <f t="shared" si="9"/>
        <v>41</v>
      </c>
      <c r="AE47">
        <v>0.60399999999999998</v>
      </c>
      <c r="AF47">
        <f t="shared" si="10"/>
        <v>127</v>
      </c>
      <c r="AG47">
        <v>0.90439999999999998</v>
      </c>
      <c r="AH47">
        <f t="shared" si="11"/>
        <v>19</v>
      </c>
      <c r="AI47">
        <f t="shared" si="12"/>
        <v>48.083333333333336</v>
      </c>
      <c r="AJ47">
        <f>IF(C47=1,(AI47/Z47),REF)</f>
        <v>62.372983958144161</v>
      </c>
      <c r="AK47">
        <f t="shared" si="13"/>
        <v>45</v>
      </c>
      <c r="AL47">
        <f>IF(B47=1,(AI47/AC47),REF)</f>
        <v>56.98090102901385</v>
      </c>
      <c r="AM47">
        <f t="shared" si="14"/>
        <v>40</v>
      </c>
      <c r="AN47">
        <f t="shared" si="15"/>
        <v>40</v>
      </c>
      <c r="AO47" t="str">
        <f t="shared" si="16"/>
        <v>Oklahoma</v>
      </c>
      <c r="AP47">
        <f t="shared" si="17"/>
        <v>0.57528675259484752</v>
      </c>
      <c r="AQ47">
        <f t="shared" si="18"/>
        <v>0.59270648832150619</v>
      </c>
      <c r="AR47">
        <f t="shared" si="19"/>
        <v>0.80642527977994649</v>
      </c>
      <c r="AS47" t="str">
        <f t="shared" si="20"/>
        <v>Oklahoma</v>
      </c>
      <c r="AT47">
        <f t="shared" si="21"/>
        <v>46</v>
      </c>
      <c r="AU47">
        <f t="shared" si="22"/>
        <v>28.666666666666668</v>
      </c>
      <c r="AV47">
        <v>83</v>
      </c>
      <c r="AW47" t="str">
        <f t="shared" si="23"/>
        <v>Oklahoma</v>
      </c>
      <c r="AX47" t="str">
        <f t="shared" si="24"/>
        <v/>
      </c>
      <c r="AY47">
        <v>46</v>
      </c>
      <c r="BE47" t="s">
        <v>230</v>
      </c>
      <c r="BF47">
        <f t="shared" si="28"/>
        <v>30.444710231597263</v>
      </c>
      <c r="BI47" t="s">
        <v>54</v>
      </c>
      <c r="BJ47">
        <v>592.87882969914449</v>
      </c>
    </row>
    <row r="48" spans="1:62" x14ac:dyDescent="0.25">
      <c r="A48">
        <v>1</v>
      </c>
      <c r="B48">
        <v>1</v>
      </c>
      <c r="C48">
        <v>1</v>
      </c>
      <c r="D48" t="s">
        <v>26</v>
      </c>
      <c r="E48">
        <v>72.627099999999999</v>
      </c>
      <c r="F48">
        <v>38</v>
      </c>
      <c r="G48">
        <v>71.560500000000005</v>
      </c>
      <c r="H48">
        <v>36</v>
      </c>
      <c r="I48">
        <v>114.116</v>
      </c>
      <c r="J48">
        <v>19</v>
      </c>
      <c r="K48">
        <v>117.651</v>
      </c>
      <c r="L48">
        <v>17</v>
      </c>
      <c r="M48">
        <v>103.283</v>
      </c>
      <c r="N48">
        <v>160</v>
      </c>
      <c r="O48">
        <v>102.937</v>
      </c>
      <c r="P48">
        <v>124</v>
      </c>
      <c r="Q48">
        <v>14.714</v>
      </c>
      <c r="R48">
        <v>45</v>
      </c>
      <c r="S48">
        <f t="shared" si="0"/>
        <v>0.20259655142501903</v>
      </c>
      <c r="T48">
        <f t="shared" si="1"/>
        <v>49</v>
      </c>
      <c r="U48">
        <f t="shared" si="2"/>
        <v>1005286.727989007</v>
      </c>
      <c r="V48">
        <f t="shared" si="3"/>
        <v>12</v>
      </c>
      <c r="W48">
        <f t="shared" si="4"/>
        <v>22.856814731049596</v>
      </c>
      <c r="X48">
        <f t="shared" si="5"/>
        <v>80</v>
      </c>
      <c r="Y48">
        <f t="shared" si="6"/>
        <v>64.5</v>
      </c>
      <c r="Z48">
        <v>0.79749999999999999</v>
      </c>
      <c r="AA48">
        <f t="shared" si="7"/>
        <v>51</v>
      </c>
      <c r="AB48">
        <v>0.85699999999999998</v>
      </c>
      <c r="AC48">
        <f t="shared" si="8"/>
        <v>0.82725000000000004</v>
      </c>
      <c r="AD48">
        <f t="shared" si="9"/>
        <v>47</v>
      </c>
      <c r="AE48">
        <v>0.57479999999999998</v>
      </c>
      <c r="AF48">
        <f t="shared" si="10"/>
        <v>136</v>
      </c>
      <c r="AG48">
        <v>0.94189999999999996</v>
      </c>
      <c r="AH48">
        <f t="shared" si="11"/>
        <v>9</v>
      </c>
      <c r="AI48">
        <f t="shared" si="12"/>
        <v>52.916666666666664</v>
      </c>
      <c r="AJ48">
        <f>IF(C48=1,(AI48/Z48),REF)</f>
        <v>66.353187042842208</v>
      </c>
      <c r="AK48">
        <f t="shared" si="13"/>
        <v>47</v>
      </c>
      <c r="AL48">
        <f>IF(B48=1,(AI48/AC48),REF)</f>
        <v>63.966958799234405</v>
      </c>
      <c r="AM48">
        <f t="shared" si="14"/>
        <v>46</v>
      </c>
      <c r="AN48">
        <f t="shared" si="15"/>
        <v>46</v>
      </c>
      <c r="AO48" t="str">
        <f t="shared" si="16"/>
        <v>Arizona St.</v>
      </c>
      <c r="AP48">
        <f t="shared" si="17"/>
        <v>0.59146696464730053</v>
      </c>
      <c r="AQ48">
        <f t="shared" si="18"/>
        <v>0.57270754371336186</v>
      </c>
      <c r="AR48">
        <f t="shared" si="19"/>
        <v>0.80536960645151734</v>
      </c>
      <c r="AS48" t="str">
        <f t="shared" si="20"/>
        <v>Arizona St.</v>
      </c>
      <c r="AT48">
        <f t="shared" si="21"/>
        <v>47</v>
      </c>
      <c r="AU48">
        <f t="shared" si="22"/>
        <v>31</v>
      </c>
      <c r="AV48">
        <v>55</v>
      </c>
      <c r="AW48" t="str">
        <f t="shared" si="23"/>
        <v>Arizona St.</v>
      </c>
      <c r="AX48" t="str">
        <f t="shared" si="24"/>
        <v/>
      </c>
      <c r="AY48">
        <v>47</v>
      </c>
      <c r="BE48" t="s">
        <v>231</v>
      </c>
      <c r="BF48">
        <f t="shared" si="28"/>
        <v>112.57924986668247</v>
      </c>
      <c r="BI48" t="s">
        <v>55</v>
      </c>
      <c r="BJ48">
        <v>208.8293185865592</v>
      </c>
    </row>
    <row r="49" spans="1:62" x14ac:dyDescent="0.25">
      <c r="A49">
        <v>1</v>
      </c>
      <c r="B49">
        <v>1</v>
      </c>
      <c r="C49">
        <v>1</v>
      </c>
      <c r="D49" t="s">
        <v>266</v>
      </c>
      <c r="E49">
        <v>70.347999999999999</v>
      </c>
      <c r="F49">
        <v>115</v>
      </c>
      <c r="G49">
        <v>68.652299999999997</v>
      </c>
      <c r="H49">
        <v>147</v>
      </c>
      <c r="I49">
        <v>109.48399999999999</v>
      </c>
      <c r="J49">
        <v>66</v>
      </c>
      <c r="K49">
        <v>111.286</v>
      </c>
      <c r="L49">
        <v>69</v>
      </c>
      <c r="M49">
        <v>97.281899999999993</v>
      </c>
      <c r="N49">
        <v>23</v>
      </c>
      <c r="O49">
        <v>97.135800000000003</v>
      </c>
      <c r="P49">
        <v>36</v>
      </c>
      <c r="Q49">
        <v>14.150399999999999</v>
      </c>
      <c r="R49">
        <v>50</v>
      </c>
      <c r="S49">
        <f t="shared" si="0"/>
        <v>0.20114573264342978</v>
      </c>
      <c r="T49">
        <f t="shared" si="1"/>
        <v>51</v>
      </c>
      <c r="U49">
        <f t="shared" si="2"/>
        <v>871229.99740100803</v>
      </c>
      <c r="V49">
        <f t="shared" si="3"/>
        <v>63</v>
      </c>
      <c r="W49">
        <f t="shared" si="4"/>
        <v>21.505778042555932</v>
      </c>
      <c r="X49">
        <f t="shared" si="5"/>
        <v>27</v>
      </c>
      <c r="Y49">
        <f t="shared" si="6"/>
        <v>39</v>
      </c>
      <c r="Z49">
        <v>0.76470000000000005</v>
      </c>
      <c r="AA49">
        <f t="shared" si="7"/>
        <v>59</v>
      </c>
      <c r="AB49">
        <v>0.90910000000000002</v>
      </c>
      <c r="AC49">
        <f t="shared" si="8"/>
        <v>0.83689999999999998</v>
      </c>
      <c r="AD49">
        <f t="shared" si="9"/>
        <v>43</v>
      </c>
      <c r="AE49">
        <v>0.82130000000000003</v>
      </c>
      <c r="AF49">
        <f t="shared" si="10"/>
        <v>48</v>
      </c>
      <c r="AG49">
        <v>0.86580000000000001</v>
      </c>
      <c r="AH49">
        <f t="shared" si="11"/>
        <v>33</v>
      </c>
      <c r="AI49">
        <f t="shared" si="12"/>
        <v>46.166666666666664</v>
      </c>
      <c r="AJ49">
        <f>IF(C49=1,(AI49/Z49),REF)</f>
        <v>60.372259273789275</v>
      </c>
      <c r="AK49">
        <f t="shared" si="13"/>
        <v>42</v>
      </c>
      <c r="AL49">
        <f>IF(B49=1,(AI49/AC49),REF)</f>
        <v>55.163898514358543</v>
      </c>
      <c r="AM49">
        <f t="shared" si="14"/>
        <v>39</v>
      </c>
      <c r="AN49">
        <f t="shared" si="15"/>
        <v>39</v>
      </c>
      <c r="AO49" t="str">
        <f t="shared" si="16"/>
        <v>San Diego St.</v>
      </c>
      <c r="AP49">
        <f t="shared" si="17"/>
        <v>0.5725235127394277</v>
      </c>
      <c r="AQ49">
        <f t="shared" si="18"/>
        <v>0.59021098698771657</v>
      </c>
      <c r="AR49">
        <f t="shared" si="19"/>
        <v>0.80497098242427956</v>
      </c>
      <c r="AS49" t="str">
        <f t="shared" si="20"/>
        <v>San Diego St.</v>
      </c>
      <c r="AT49">
        <f t="shared" si="21"/>
        <v>48</v>
      </c>
      <c r="AU49">
        <f t="shared" si="22"/>
        <v>29</v>
      </c>
      <c r="AV49">
        <v>28</v>
      </c>
      <c r="AW49" t="str">
        <f t="shared" si="23"/>
        <v>San Diego St.</v>
      </c>
      <c r="AX49" t="str">
        <f t="shared" si="24"/>
        <v/>
      </c>
      <c r="AY49">
        <v>48</v>
      </c>
      <c r="BE49" t="s">
        <v>238</v>
      </c>
      <c r="BF49">
        <f t="shared" si="28"/>
        <v>154.49074426754021</v>
      </c>
      <c r="BI49" t="s">
        <v>56</v>
      </c>
      <c r="BJ49">
        <v>545.22787089624603</v>
      </c>
    </row>
    <row r="50" spans="1:62" x14ac:dyDescent="0.25">
      <c r="A50">
        <v>1</v>
      </c>
      <c r="B50">
        <v>1</v>
      </c>
      <c r="C50">
        <v>1</v>
      </c>
      <c r="D50" t="s">
        <v>321</v>
      </c>
      <c r="E50">
        <v>71.504199999999997</v>
      </c>
      <c r="F50">
        <v>65</v>
      </c>
      <c r="G50">
        <v>70.503799999999998</v>
      </c>
      <c r="H50">
        <v>57</v>
      </c>
      <c r="I50">
        <v>111.895</v>
      </c>
      <c r="J50">
        <v>34</v>
      </c>
      <c r="K50">
        <v>116.447</v>
      </c>
      <c r="L50">
        <v>23</v>
      </c>
      <c r="M50">
        <v>104.07299999999999</v>
      </c>
      <c r="N50">
        <v>183</v>
      </c>
      <c r="O50">
        <v>102.063</v>
      </c>
      <c r="P50">
        <v>110</v>
      </c>
      <c r="Q50">
        <v>14.3834</v>
      </c>
      <c r="R50">
        <v>48</v>
      </c>
      <c r="S50">
        <f t="shared" si="0"/>
        <v>0.20116300860648748</v>
      </c>
      <c r="T50">
        <f t="shared" si="1"/>
        <v>50</v>
      </c>
      <c r="U50">
        <f t="shared" si="2"/>
        <v>969590.07393949782</v>
      </c>
      <c r="V50">
        <f t="shared" si="3"/>
        <v>22</v>
      </c>
      <c r="W50">
        <f t="shared" si="4"/>
        <v>22.901175525884234</v>
      </c>
      <c r="X50">
        <f t="shared" si="5"/>
        <v>81</v>
      </c>
      <c r="Y50">
        <f t="shared" si="6"/>
        <v>65.5</v>
      </c>
      <c r="Z50">
        <v>0.81869999999999998</v>
      </c>
      <c r="AA50">
        <f t="shared" si="7"/>
        <v>43</v>
      </c>
      <c r="AB50">
        <v>0.7681</v>
      </c>
      <c r="AC50">
        <f t="shared" si="8"/>
        <v>0.79339999999999999</v>
      </c>
      <c r="AD50">
        <f t="shared" si="9"/>
        <v>61</v>
      </c>
      <c r="AE50">
        <v>0.82620000000000005</v>
      </c>
      <c r="AF50">
        <f t="shared" si="10"/>
        <v>44</v>
      </c>
      <c r="AG50">
        <v>0.78310000000000002</v>
      </c>
      <c r="AH50">
        <f t="shared" si="11"/>
        <v>63</v>
      </c>
      <c r="AI50">
        <f t="shared" si="12"/>
        <v>50.916666666666664</v>
      </c>
      <c r="AJ50">
        <f>IF(C50=1,(AI50/Z50),REF)</f>
        <v>62.192093155816131</v>
      </c>
      <c r="AK50">
        <f t="shared" si="13"/>
        <v>44</v>
      </c>
      <c r="AL50">
        <f>IF(B50=1,(AI50/AC50),REF)</f>
        <v>64.175279388286697</v>
      </c>
      <c r="AM50">
        <f t="shared" si="14"/>
        <v>47</v>
      </c>
      <c r="AN50">
        <f t="shared" si="15"/>
        <v>44</v>
      </c>
      <c r="AO50" t="str">
        <f t="shared" si="16"/>
        <v>UCLA</v>
      </c>
      <c r="AP50">
        <f t="shared" si="17"/>
        <v>0.61113513540666287</v>
      </c>
      <c r="AQ50">
        <f t="shared" si="18"/>
        <v>0.54904989889961986</v>
      </c>
      <c r="AR50">
        <f t="shared" si="19"/>
        <v>0.80426451083665362</v>
      </c>
      <c r="AS50" t="str">
        <f t="shared" si="20"/>
        <v>UCLA</v>
      </c>
      <c r="AT50">
        <f t="shared" si="21"/>
        <v>49</v>
      </c>
      <c r="AU50">
        <f t="shared" si="22"/>
        <v>31</v>
      </c>
      <c r="AV50">
        <v>67</v>
      </c>
      <c r="AW50" t="str">
        <f t="shared" si="23"/>
        <v>UCLA</v>
      </c>
      <c r="AX50" t="str">
        <f t="shared" si="24"/>
        <v/>
      </c>
      <c r="AY50">
        <v>49</v>
      </c>
      <c r="BE50" t="s">
        <v>247</v>
      </c>
      <c r="BF50">
        <f t="shared" si="28"/>
        <v>114.02737661685293</v>
      </c>
      <c r="BI50" t="s">
        <v>57</v>
      </c>
      <c r="BJ50">
        <v>1355.3223388305846</v>
      </c>
    </row>
    <row r="51" spans="1:62" x14ac:dyDescent="0.25">
      <c r="A51">
        <v>1</v>
      </c>
      <c r="B51">
        <v>1</v>
      </c>
      <c r="C51">
        <v>1</v>
      </c>
      <c r="D51" t="s">
        <v>205</v>
      </c>
      <c r="E51">
        <v>69.833299999999994</v>
      </c>
      <c r="F51">
        <v>152</v>
      </c>
      <c r="G51">
        <v>68.227599999999995</v>
      </c>
      <c r="H51">
        <v>173</v>
      </c>
      <c r="I51">
        <v>107.914</v>
      </c>
      <c r="J51">
        <v>97</v>
      </c>
      <c r="K51">
        <v>108.45699999999999</v>
      </c>
      <c r="L51">
        <v>116</v>
      </c>
      <c r="M51">
        <v>92.530199999999994</v>
      </c>
      <c r="N51">
        <v>4</v>
      </c>
      <c r="O51">
        <v>94.900099999999995</v>
      </c>
      <c r="P51">
        <v>14</v>
      </c>
      <c r="Q51">
        <v>13.5573</v>
      </c>
      <c r="R51">
        <v>55</v>
      </c>
      <c r="S51">
        <f t="shared" si="0"/>
        <v>0.19413231223499391</v>
      </c>
      <c r="T51">
        <f t="shared" si="1"/>
        <v>55</v>
      </c>
      <c r="U51">
        <f t="shared" si="2"/>
        <v>821443.58052447147</v>
      </c>
      <c r="V51">
        <f t="shared" si="3"/>
        <v>108</v>
      </c>
      <c r="W51">
        <f t="shared" si="4"/>
        <v>20.872001957132976</v>
      </c>
      <c r="X51">
        <f t="shared" si="5"/>
        <v>9</v>
      </c>
      <c r="Y51">
        <f t="shared" si="6"/>
        <v>32</v>
      </c>
      <c r="Z51">
        <v>0.81689999999999996</v>
      </c>
      <c r="AA51">
        <f t="shared" si="7"/>
        <v>44</v>
      </c>
      <c r="AB51">
        <v>0.79810000000000003</v>
      </c>
      <c r="AC51">
        <f t="shared" si="8"/>
        <v>0.8075</v>
      </c>
      <c r="AD51">
        <f t="shared" si="9"/>
        <v>53</v>
      </c>
      <c r="AE51">
        <v>0.72829999999999995</v>
      </c>
      <c r="AF51">
        <f t="shared" si="10"/>
        <v>80</v>
      </c>
      <c r="AG51">
        <v>0.80079999999999996</v>
      </c>
      <c r="AH51">
        <f t="shared" si="11"/>
        <v>54</v>
      </c>
      <c r="AI51">
        <f t="shared" si="12"/>
        <v>63.666666666666664</v>
      </c>
      <c r="AJ51">
        <f>IF(C51=1,(AI51/Z51),REF)</f>
        <v>77.936915983188484</v>
      </c>
      <c r="AK51">
        <f t="shared" si="13"/>
        <v>53</v>
      </c>
      <c r="AL51">
        <f>IF(B51=1,(AI51/AC51),REF)</f>
        <v>78.844169246646018</v>
      </c>
      <c r="AM51">
        <f t="shared" si="14"/>
        <v>56</v>
      </c>
      <c r="AN51">
        <f t="shared" si="15"/>
        <v>53</v>
      </c>
      <c r="AO51" t="str">
        <f t="shared" si="16"/>
        <v>New Mexico St.</v>
      </c>
      <c r="AP51">
        <f t="shared" si="17"/>
        <v>0.59618432641432817</v>
      </c>
      <c r="AQ51">
        <f t="shared" si="18"/>
        <v>0.54461164602051315</v>
      </c>
      <c r="AR51">
        <f t="shared" si="19"/>
        <v>0.79886095180009986</v>
      </c>
      <c r="AS51" t="str">
        <f t="shared" si="20"/>
        <v>New Mexico St.</v>
      </c>
      <c r="AT51">
        <f t="shared" si="21"/>
        <v>50</v>
      </c>
      <c r="AU51">
        <f t="shared" si="22"/>
        <v>34.333333333333336</v>
      </c>
      <c r="AV51">
        <v>41</v>
      </c>
      <c r="AW51" t="str">
        <f t="shared" si="23"/>
        <v>New Mexico St.</v>
      </c>
      <c r="AX51" t="str">
        <f t="shared" si="24"/>
        <v/>
      </c>
      <c r="AY51">
        <v>50</v>
      </c>
      <c r="BE51" t="s">
        <v>248</v>
      </c>
      <c r="BF51">
        <f t="shared" si="28"/>
        <v>13.377227360610338</v>
      </c>
      <c r="BI51" t="s">
        <v>58</v>
      </c>
      <c r="BJ51">
        <v>288.86265249901618</v>
      </c>
    </row>
    <row r="52" spans="1:62" x14ac:dyDescent="0.25">
      <c r="A52">
        <v>1</v>
      </c>
      <c r="B52">
        <v>1</v>
      </c>
      <c r="C52">
        <v>1</v>
      </c>
      <c r="D52" t="s">
        <v>247</v>
      </c>
      <c r="E52">
        <v>69.507199999999997</v>
      </c>
      <c r="F52">
        <v>166</v>
      </c>
      <c r="G52">
        <v>67.096299999999999</v>
      </c>
      <c r="H52">
        <v>223</v>
      </c>
      <c r="I52">
        <v>104.379</v>
      </c>
      <c r="J52">
        <v>162</v>
      </c>
      <c r="K52">
        <v>108.926</v>
      </c>
      <c r="L52">
        <v>104</v>
      </c>
      <c r="M52">
        <v>102.961</v>
      </c>
      <c r="N52">
        <v>147</v>
      </c>
      <c r="O52">
        <v>97.007499999999993</v>
      </c>
      <c r="P52">
        <v>35</v>
      </c>
      <c r="Q52">
        <v>11.918900000000001</v>
      </c>
      <c r="R52">
        <v>63</v>
      </c>
      <c r="S52">
        <f t="shared" si="0"/>
        <v>0.1714714446848673</v>
      </c>
      <c r="T52">
        <f t="shared" si="1"/>
        <v>65</v>
      </c>
      <c r="U52">
        <f t="shared" si="2"/>
        <v>824694.13367102726</v>
      </c>
      <c r="V52">
        <f t="shared" si="3"/>
        <v>103</v>
      </c>
      <c r="W52">
        <f t="shared" si="4"/>
        <v>21.719944239841169</v>
      </c>
      <c r="X52">
        <f t="shared" si="5"/>
        <v>36</v>
      </c>
      <c r="Y52">
        <f t="shared" si="6"/>
        <v>50.5</v>
      </c>
      <c r="Z52">
        <v>0.82230000000000003</v>
      </c>
      <c r="AA52">
        <f t="shared" si="7"/>
        <v>40</v>
      </c>
      <c r="AB52">
        <v>0.77029999999999998</v>
      </c>
      <c r="AC52">
        <f t="shared" si="8"/>
        <v>0.79630000000000001</v>
      </c>
      <c r="AD52">
        <f t="shared" si="9"/>
        <v>59</v>
      </c>
      <c r="AE52">
        <v>0.82520000000000004</v>
      </c>
      <c r="AF52">
        <f t="shared" si="10"/>
        <v>46</v>
      </c>
      <c r="AG52">
        <v>0.69310000000000005</v>
      </c>
      <c r="AH52">
        <f t="shared" si="11"/>
        <v>94</v>
      </c>
      <c r="AI52">
        <f t="shared" si="12"/>
        <v>69.583333333333329</v>
      </c>
      <c r="AJ52">
        <f>IF(C52=1,(AI52/Z52),REF)</f>
        <v>84.620373748429188</v>
      </c>
      <c r="AK52">
        <f t="shared" si="13"/>
        <v>58</v>
      </c>
      <c r="AL52">
        <f>IF(B52=1,(AI52/AC52),REF)</f>
        <v>87.383314496211639</v>
      </c>
      <c r="AM52">
        <f t="shared" si="14"/>
        <v>63</v>
      </c>
      <c r="AN52">
        <f t="shared" si="15"/>
        <v>58</v>
      </c>
      <c r="AO52" t="str">
        <f t="shared" si="16"/>
        <v>Providence</v>
      </c>
      <c r="AP52">
        <f t="shared" si="17"/>
        <v>0.59520802255389216</v>
      </c>
      <c r="AQ52">
        <f t="shared" si="18"/>
        <v>0.53019880223873317</v>
      </c>
      <c r="AR52">
        <f t="shared" si="19"/>
        <v>0.79453277992783655</v>
      </c>
      <c r="AS52" t="str">
        <f t="shared" si="20"/>
        <v>Providence</v>
      </c>
      <c r="AT52">
        <f t="shared" si="21"/>
        <v>51</v>
      </c>
      <c r="AU52">
        <f t="shared" si="22"/>
        <v>36.333333333333336</v>
      </c>
      <c r="AV52">
        <v>80</v>
      </c>
      <c r="AW52" t="str">
        <f t="shared" si="23"/>
        <v>Providence</v>
      </c>
      <c r="AX52" t="str">
        <f t="shared" si="24"/>
        <v/>
      </c>
      <c r="AY52">
        <v>51</v>
      </c>
      <c r="BE52" t="s">
        <v>250</v>
      </c>
      <c r="BF52">
        <f t="shared" si="28"/>
        <v>330.30370206162712</v>
      </c>
      <c r="BI52" t="s">
        <v>59</v>
      </c>
      <c r="BJ52">
        <v>853.1542675384344</v>
      </c>
    </row>
    <row r="53" spans="1:62" x14ac:dyDescent="0.25">
      <c r="A53">
        <v>1</v>
      </c>
      <c r="B53">
        <v>1</v>
      </c>
      <c r="C53">
        <v>1</v>
      </c>
      <c r="D53" t="s">
        <v>77</v>
      </c>
      <c r="E53">
        <v>65.030699999999996</v>
      </c>
      <c r="F53">
        <v>335</v>
      </c>
      <c r="G53">
        <v>64.164500000000004</v>
      </c>
      <c r="H53">
        <v>335</v>
      </c>
      <c r="I53">
        <v>116.15900000000001</v>
      </c>
      <c r="J53">
        <v>9</v>
      </c>
      <c r="K53">
        <v>117.399</v>
      </c>
      <c r="L53">
        <v>18</v>
      </c>
      <c r="M53">
        <v>102.197</v>
      </c>
      <c r="N53">
        <v>126</v>
      </c>
      <c r="O53">
        <v>102.494</v>
      </c>
      <c r="P53">
        <v>115</v>
      </c>
      <c r="Q53">
        <v>14.905099999999999</v>
      </c>
      <c r="R53">
        <v>43</v>
      </c>
      <c r="S53">
        <f t="shared" si="0"/>
        <v>0.22919943964927336</v>
      </c>
      <c r="T53">
        <f t="shared" si="1"/>
        <v>39</v>
      </c>
      <c r="U53">
        <f t="shared" si="2"/>
        <v>896287.26158867066</v>
      </c>
      <c r="V53">
        <f t="shared" si="3"/>
        <v>45</v>
      </c>
      <c r="W53">
        <f t="shared" si="4"/>
        <v>25.351232555193405</v>
      </c>
      <c r="X53">
        <f t="shared" si="5"/>
        <v>197</v>
      </c>
      <c r="Y53">
        <f t="shared" si="6"/>
        <v>118</v>
      </c>
      <c r="Z53">
        <v>0.76529999999999998</v>
      </c>
      <c r="AA53">
        <f t="shared" si="7"/>
        <v>58</v>
      </c>
      <c r="AB53">
        <v>0.879</v>
      </c>
      <c r="AC53">
        <f t="shared" si="8"/>
        <v>0.82214999999999994</v>
      </c>
      <c r="AD53">
        <f t="shared" si="9"/>
        <v>48</v>
      </c>
      <c r="AE53">
        <v>0.86850000000000005</v>
      </c>
      <c r="AF53">
        <f t="shared" si="10"/>
        <v>31</v>
      </c>
      <c r="AG53">
        <v>0.68700000000000006</v>
      </c>
      <c r="AH53">
        <f t="shared" si="11"/>
        <v>97</v>
      </c>
      <c r="AI53">
        <f t="shared" si="12"/>
        <v>63</v>
      </c>
      <c r="AJ53">
        <f>IF(C53=1,(AI53/Z53),REF)</f>
        <v>82.320658565268531</v>
      </c>
      <c r="AK53">
        <f t="shared" si="13"/>
        <v>55</v>
      </c>
      <c r="AL53">
        <f>IF(B53=1,(AI53/AC53),REF)</f>
        <v>76.628352490421463</v>
      </c>
      <c r="AM53">
        <f t="shared" si="14"/>
        <v>53</v>
      </c>
      <c r="AN53">
        <f t="shared" si="15"/>
        <v>53</v>
      </c>
      <c r="AO53" t="str">
        <f t="shared" si="16"/>
        <v>Davidson</v>
      </c>
      <c r="AP53">
        <f t="shared" si="17"/>
        <v>0.55547793152970448</v>
      </c>
      <c r="AQ53">
        <f t="shared" si="18"/>
        <v>0.55647155030759932</v>
      </c>
      <c r="AR53">
        <f t="shared" si="19"/>
        <v>0.79071872684338873</v>
      </c>
      <c r="AS53" t="str">
        <f t="shared" si="20"/>
        <v>Davidson</v>
      </c>
      <c r="AT53">
        <f t="shared" si="21"/>
        <v>52</v>
      </c>
      <c r="AU53">
        <f t="shared" si="22"/>
        <v>35</v>
      </c>
      <c r="AV53">
        <v>44</v>
      </c>
      <c r="AW53" t="str">
        <f t="shared" si="23"/>
        <v>Davidson</v>
      </c>
      <c r="AX53" t="str">
        <f t="shared" si="24"/>
        <v/>
      </c>
      <c r="AY53">
        <v>52</v>
      </c>
      <c r="BE53" t="s">
        <v>251</v>
      </c>
      <c r="BF53">
        <f t="shared" si="28"/>
        <v>56.221478551871009</v>
      </c>
      <c r="BI53" t="s">
        <v>60</v>
      </c>
      <c r="BJ53">
        <v>1857.5078058472891</v>
      </c>
    </row>
    <row r="54" spans="1:62" x14ac:dyDescent="0.25">
      <c r="A54">
        <v>1</v>
      </c>
      <c r="B54">
        <v>1</v>
      </c>
      <c r="C54">
        <v>1</v>
      </c>
      <c r="D54" t="s">
        <v>111</v>
      </c>
      <c r="E54">
        <v>71.657799999999995</v>
      </c>
      <c r="F54">
        <v>59</v>
      </c>
      <c r="G54">
        <v>70.430899999999994</v>
      </c>
      <c r="H54">
        <v>60</v>
      </c>
      <c r="I54">
        <v>106.39100000000001</v>
      </c>
      <c r="J54">
        <v>123</v>
      </c>
      <c r="K54">
        <v>109.801</v>
      </c>
      <c r="L54">
        <v>89</v>
      </c>
      <c r="M54">
        <v>103.703</v>
      </c>
      <c r="N54">
        <v>173</v>
      </c>
      <c r="O54">
        <v>102.858</v>
      </c>
      <c r="P54">
        <v>123</v>
      </c>
      <c r="Q54">
        <v>6.9430800000000001</v>
      </c>
      <c r="R54">
        <v>99</v>
      </c>
      <c r="S54">
        <f t="shared" si="0"/>
        <v>9.6891057219172211E-2</v>
      </c>
      <c r="T54">
        <f t="shared" si="1"/>
        <v>99</v>
      </c>
      <c r="U54">
        <f t="shared" si="2"/>
        <v>863925.03923653776</v>
      </c>
      <c r="V54">
        <f t="shared" si="3"/>
        <v>70</v>
      </c>
      <c r="W54">
        <f t="shared" si="4"/>
        <v>23.137554262835888</v>
      </c>
      <c r="X54">
        <f t="shared" si="5"/>
        <v>87</v>
      </c>
      <c r="Y54">
        <f t="shared" si="6"/>
        <v>93</v>
      </c>
      <c r="Z54">
        <v>0.83350000000000002</v>
      </c>
      <c r="AA54">
        <f t="shared" si="7"/>
        <v>37</v>
      </c>
      <c r="AB54">
        <v>0.68940000000000001</v>
      </c>
      <c r="AC54">
        <f t="shared" si="8"/>
        <v>0.76144999999999996</v>
      </c>
      <c r="AD54">
        <f t="shared" si="9"/>
        <v>69</v>
      </c>
      <c r="AE54">
        <v>0.88080000000000003</v>
      </c>
      <c r="AF54">
        <f t="shared" si="10"/>
        <v>27</v>
      </c>
      <c r="AG54">
        <v>0.73870000000000002</v>
      </c>
      <c r="AH54">
        <f t="shared" si="11"/>
        <v>81</v>
      </c>
      <c r="AI54">
        <f t="shared" si="12"/>
        <v>73.166666666666671</v>
      </c>
      <c r="AJ54">
        <f>IF(C54=1,(AI54/Z54),REF)</f>
        <v>87.782443511297743</v>
      </c>
      <c r="AK54">
        <f t="shared" si="13"/>
        <v>65</v>
      </c>
      <c r="AL54">
        <f>IF(B54=1,(AI54/AC54),REF)</f>
        <v>96.088602884846907</v>
      </c>
      <c r="AM54">
        <f t="shared" si="14"/>
        <v>69</v>
      </c>
      <c r="AN54">
        <f t="shared" si="15"/>
        <v>65</v>
      </c>
      <c r="AO54" t="str">
        <f t="shared" si="16"/>
        <v>Georgetown</v>
      </c>
      <c r="AP54">
        <f t="shared" si="17"/>
        <v>0.60110566028064027</v>
      </c>
      <c r="AQ54">
        <f t="shared" si="18"/>
        <v>0.50101184879443339</v>
      </c>
      <c r="AR54">
        <f t="shared" si="19"/>
        <v>0.78791462635418119</v>
      </c>
      <c r="AS54" t="str">
        <f t="shared" si="20"/>
        <v>Georgetown</v>
      </c>
      <c r="AT54">
        <f t="shared" si="21"/>
        <v>53</v>
      </c>
      <c r="AU54">
        <f t="shared" si="22"/>
        <v>39.333333333333336</v>
      </c>
      <c r="AV54">
        <v>75</v>
      </c>
      <c r="AW54" t="str">
        <f t="shared" si="23"/>
        <v>Georgetown</v>
      </c>
      <c r="AX54" t="str">
        <f t="shared" si="24"/>
        <v/>
      </c>
      <c r="AY54">
        <v>53</v>
      </c>
      <c r="BE54" t="s">
        <v>266</v>
      </c>
      <c r="BF54">
        <f t="shared" si="28"/>
        <v>46.122595292149605</v>
      </c>
      <c r="BI54" t="s">
        <v>61</v>
      </c>
      <c r="BJ54">
        <v>1547.9876160990711</v>
      </c>
    </row>
    <row r="55" spans="1:62" x14ac:dyDescent="0.25">
      <c r="A55">
        <v>1</v>
      </c>
      <c r="B55">
        <v>1</v>
      </c>
      <c r="C55">
        <v>1</v>
      </c>
      <c r="D55" t="s">
        <v>280</v>
      </c>
      <c r="E55">
        <v>72.065600000000003</v>
      </c>
      <c r="F55">
        <v>52</v>
      </c>
      <c r="G55">
        <v>70.262900000000002</v>
      </c>
      <c r="H55">
        <v>71</v>
      </c>
      <c r="I55">
        <v>114.095</v>
      </c>
      <c r="J55">
        <v>20</v>
      </c>
      <c r="K55">
        <v>114.629</v>
      </c>
      <c r="L55">
        <v>41</v>
      </c>
      <c r="M55">
        <v>103.379</v>
      </c>
      <c r="N55">
        <v>162</v>
      </c>
      <c r="O55">
        <v>104.038</v>
      </c>
      <c r="P55">
        <v>148</v>
      </c>
      <c r="Q55">
        <v>10.5907</v>
      </c>
      <c r="R55">
        <v>75</v>
      </c>
      <c r="S55">
        <f t="shared" si="0"/>
        <v>0.14696332230634321</v>
      </c>
      <c r="T55">
        <f t="shared" si="1"/>
        <v>78</v>
      </c>
      <c r="U55">
        <f t="shared" si="2"/>
        <v>946928.12153324974</v>
      </c>
      <c r="V55">
        <f t="shared" si="3"/>
        <v>27</v>
      </c>
      <c r="W55">
        <f t="shared" si="4"/>
        <v>23.430372057178992</v>
      </c>
      <c r="X55">
        <f t="shared" si="5"/>
        <v>104</v>
      </c>
      <c r="Y55">
        <f t="shared" si="6"/>
        <v>91</v>
      </c>
      <c r="Z55">
        <v>0.76319999999999999</v>
      </c>
      <c r="AA55">
        <f t="shared" si="7"/>
        <v>60</v>
      </c>
      <c r="AB55">
        <v>0.83679999999999999</v>
      </c>
      <c r="AC55">
        <f t="shared" si="8"/>
        <v>0.8</v>
      </c>
      <c r="AD55">
        <f t="shared" si="9"/>
        <v>56</v>
      </c>
      <c r="AE55">
        <v>0.85770000000000002</v>
      </c>
      <c r="AF55">
        <f t="shared" si="10"/>
        <v>33</v>
      </c>
      <c r="AG55">
        <v>0.76500000000000001</v>
      </c>
      <c r="AH55">
        <f t="shared" si="11"/>
        <v>69</v>
      </c>
      <c r="AI55">
        <f t="shared" si="12"/>
        <v>59</v>
      </c>
      <c r="AJ55">
        <f>IF(C55=1,(AI55/Z55),REF)</f>
        <v>77.306079664570234</v>
      </c>
      <c r="AK55">
        <f t="shared" si="13"/>
        <v>51</v>
      </c>
      <c r="AL55">
        <f>IF(B55=1,(AI55/AC55),REF)</f>
        <v>73.75</v>
      </c>
      <c r="AM55">
        <f t="shared" si="14"/>
        <v>52</v>
      </c>
      <c r="AN55">
        <f t="shared" si="15"/>
        <v>51</v>
      </c>
      <c r="AO55" t="str">
        <f t="shared" si="16"/>
        <v>South Dakota St.</v>
      </c>
      <c r="AP55">
        <f t="shared" si="17"/>
        <v>0.55744622220553897</v>
      </c>
      <c r="AQ55">
        <f t="shared" si="18"/>
        <v>0.54407694677322482</v>
      </c>
      <c r="AR55">
        <f t="shared" si="19"/>
        <v>0.78774463902222891</v>
      </c>
      <c r="AS55" t="str">
        <f t="shared" si="20"/>
        <v>South Dakota St.</v>
      </c>
      <c r="AT55">
        <f t="shared" si="21"/>
        <v>54</v>
      </c>
      <c r="AU55">
        <f t="shared" si="22"/>
        <v>35</v>
      </c>
      <c r="AV55">
        <v>50</v>
      </c>
      <c r="AW55" t="str">
        <f t="shared" si="23"/>
        <v>South Dakota St.</v>
      </c>
      <c r="AX55" t="str">
        <f t="shared" si="24"/>
        <v/>
      </c>
      <c r="AY55">
        <v>54</v>
      </c>
      <c r="BE55" t="s">
        <v>272</v>
      </c>
      <c r="BF55">
        <f t="shared" si="28"/>
        <v>54.014351093282109</v>
      </c>
      <c r="BI55" t="s">
        <v>62</v>
      </c>
      <c r="BJ55">
        <v>5119.1709844559591</v>
      </c>
    </row>
    <row r="56" spans="1:62" x14ac:dyDescent="0.25">
      <c r="A56">
        <v>1</v>
      </c>
      <c r="B56">
        <v>1</v>
      </c>
      <c r="C56">
        <v>1</v>
      </c>
      <c r="D56" t="s">
        <v>38</v>
      </c>
      <c r="E56">
        <v>70.147199999999998</v>
      </c>
      <c r="F56">
        <v>129</v>
      </c>
      <c r="G56">
        <v>68.366600000000005</v>
      </c>
      <c r="H56">
        <v>164</v>
      </c>
      <c r="I56">
        <v>108.664</v>
      </c>
      <c r="J56">
        <v>84</v>
      </c>
      <c r="K56">
        <v>110.617</v>
      </c>
      <c r="L56">
        <v>77</v>
      </c>
      <c r="M56">
        <v>96.921499999999995</v>
      </c>
      <c r="N56">
        <v>21</v>
      </c>
      <c r="O56">
        <v>97.490099999999998</v>
      </c>
      <c r="P56">
        <v>42</v>
      </c>
      <c r="Q56">
        <v>13.127000000000001</v>
      </c>
      <c r="R56">
        <v>58</v>
      </c>
      <c r="S56">
        <f t="shared" si="0"/>
        <v>0.18713362757173496</v>
      </c>
      <c r="T56">
        <f t="shared" si="1"/>
        <v>59</v>
      </c>
      <c r="U56">
        <f t="shared" si="2"/>
        <v>858329.60519542091</v>
      </c>
      <c r="V56">
        <f t="shared" si="3"/>
        <v>76</v>
      </c>
      <c r="W56">
        <f t="shared" si="4"/>
        <v>21.693343096494324</v>
      </c>
      <c r="X56">
        <f t="shared" si="5"/>
        <v>34</v>
      </c>
      <c r="Y56">
        <f t="shared" si="6"/>
        <v>46.5</v>
      </c>
      <c r="Z56">
        <v>0.74619999999999997</v>
      </c>
      <c r="AA56">
        <f t="shared" si="7"/>
        <v>68</v>
      </c>
      <c r="AB56">
        <v>0.88109999999999999</v>
      </c>
      <c r="AC56">
        <f t="shared" si="8"/>
        <v>0.81364999999999998</v>
      </c>
      <c r="AD56">
        <f t="shared" si="9"/>
        <v>52</v>
      </c>
      <c r="AE56">
        <v>0.79890000000000005</v>
      </c>
      <c r="AF56">
        <f t="shared" si="10"/>
        <v>61</v>
      </c>
      <c r="AG56">
        <v>0.80669999999999997</v>
      </c>
      <c r="AH56">
        <f t="shared" si="11"/>
        <v>53</v>
      </c>
      <c r="AI56">
        <f t="shared" si="12"/>
        <v>57.916666666666664</v>
      </c>
      <c r="AJ56">
        <f>IF(C56=1,(AI56/Z56),REF)</f>
        <v>77.615473956937365</v>
      </c>
      <c r="AK56">
        <f t="shared" si="13"/>
        <v>52</v>
      </c>
      <c r="AL56">
        <f>IF(B56=1,(AI56/AC56),REF)</f>
        <v>71.18130236178537</v>
      </c>
      <c r="AM56">
        <f t="shared" si="14"/>
        <v>51</v>
      </c>
      <c r="AN56">
        <f t="shared" si="15"/>
        <v>51</v>
      </c>
      <c r="AO56" t="str">
        <f t="shared" si="16"/>
        <v>Boise St.</v>
      </c>
      <c r="AP56">
        <f t="shared" si="17"/>
        <v>0.54481165937090414</v>
      </c>
      <c r="AQ56">
        <f t="shared" si="18"/>
        <v>0.55581783511831262</v>
      </c>
      <c r="AR56">
        <f t="shared" si="19"/>
        <v>0.78748893538300491</v>
      </c>
      <c r="AS56" t="str">
        <f t="shared" si="20"/>
        <v>Boise St.</v>
      </c>
      <c r="AT56">
        <f t="shared" si="21"/>
        <v>55</v>
      </c>
      <c r="AU56">
        <f t="shared" si="22"/>
        <v>35.333333333333336</v>
      </c>
      <c r="AV56">
        <v>42</v>
      </c>
      <c r="AW56" t="str">
        <f t="shared" si="23"/>
        <v>Boise St.</v>
      </c>
      <c r="AX56" t="str">
        <f t="shared" si="24"/>
        <v/>
      </c>
      <c r="AY56">
        <v>55</v>
      </c>
      <c r="BE56" t="s">
        <v>280</v>
      </c>
      <c r="BF56">
        <f t="shared" si="28"/>
        <v>68.25</v>
      </c>
      <c r="BI56" t="s">
        <v>63</v>
      </c>
      <c r="BJ56">
        <v>12.871234900036924</v>
      </c>
    </row>
    <row r="57" spans="1:62" x14ac:dyDescent="0.25">
      <c r="A57">
        <v>1</v>
      </c>
      <c r="B57">
        <v>1</v>
      </c>
      <c r="C57">
        <v>1</v>
      </c>
      <c r="D57" s="8" t="s">
        <v>165</v>
      </c>
      <c r="E57" s="8">
        <v>65.867599999999996</v>
      </c>
      <c r="F57" s="8">
        <v>325</v>
      </c>
      <c r="G57" s="8">
        <v>65.322100000000006</v>
      </c>
      <c r="H57" s="8">
        <v>312</v>
      </c>
      <c r="I57" s="8">
        <v>108.717</v>
      </c>
      <c r="J57" s="8">
        <v>81</v>
      </c>
      <c r="K57" s="8">
        <v>111.331</v>
      </c>
      <c r="L57" s="8">
        <v>68</v>
      </c>
      <c r="M57" s="8">
        <v>93.929299999999998</v>
      </c>
      <c r="N57" s="8">
        <v>6</v>
      </c>
      <c r="O57" s="8">
        <v>96.191100000000006</v>
      </c>
      <c r="P57" s="8">
        <v>24</v>
      </c>
      <c r="Q57" s="8">
        <v>15.1402</v>
      </c>
      <c r="R57" s="8">
        <v>41</v>
      </c>
      <c r="S57">
        <f t="shared" si="0"/>
        <v>0.22985352434277245</v>
      </c>
      <c r="T57">
        <f t="shared" si="1"/>
        <v>38</v>
      </c>
      <c r="U57">
        <f t="shared" si="2"/>
        <v>816401.99910332367</v>
      </c>
      <c r="V57">
        <f t="shared" si="3"/>
        <v>112</v>
      </c>
      <c r="W57">
        <f t="shared" si="4"/>
        <v>22.612260832735778</v>
      </c>
      <c r="X57">
        <f t="shared" si="5"/>
        <v>66</v>
      </c>
      <c r="Y57">
        <f t="shared" si="6"/>
        <v>52</v>
      </c>
      <c r="Z57" s="8">
        <v>0.77780000000000005</v>
      </c>
      <c r="AA57">
        <f t="shared" si="7"/>
        <v>54</v>
      </c>
      <c r="AB57" s="8">
        <v>0.8216</v>
      </c>
      <c r="AC57" s="8">
        <f t="shared" si="8"/>
        <v>0.79970000000000008</v>
      </c>
      <c r="AD57">
        <f t="shared" si="9"/>
        <v>57</v>
      </c>
      <c r="AE57" s="8">
        <v>0.85719999999999996</v>
      </c>
      <c r="AF57">
        <f t="shared" si="10"/>
        <v>34</v>
      </c>
      <c r="AG57">
        <v>0.67130000000000001</v>
      </c>
      <c r="AH57">
        <f t="shared" si="11"/>
        <v>100</v>
      </c>
      <c r="AI57">
        <f t="shared" si="12"/>
        <v>65.5</v>
      </c>
      <c r="AJ57" s="8">
        <f>IF(C57=1,(AI57/Z57),REF)</f>
        <v>84.211879660581118</v>
      </c>
      <c r="AK57">
        <f t="shared" si="13"/>
        <v>57</v>
      </c>
      <c r="AL57" s="8">
        <f>IF(B57=1,(AI57/AC57),REF)</f>
        <v>81.905714642991114</v>
      </c>
      <c r="AM57">
        <f t="shared" si="14"/>
        <v>57</v>
      </c>
      <c r="AN57" s="8">
        <f t="shared" si="15"/>
        <v>57</v>
      </c>
      <c r="AO57" s="8" t="str">
        <f t="shared" si="16"/>
        <v>Loyola Chicago</v>
      </c>
      <c r="AP57" s="8">
        <f t="shared" si="17"/>
        <v>0.56326995000947389</v>
      </c>
      <c r="AQ57" s="8">
        <f t="shared" si="18"/>
        <v>0.53678875738224818</v>
      </c>
      <c r="AR57">
        <f t="shared" si="19"/>
        <v>0.78732555307248564</v>
      </c>
      <c r="AS57" s="8" t="str">
        <f t="shared" si="20"/>
        <v>Loyola Chicago</v>
      </c>
      <c r="AT57">
        <f t="shared" si="21"/>
        <v>56</v>
      </c>
      <c r="AU57">
        <f t="shared" si="22"/>
        <v>37.666666666666664</v>
      </c>
      <c r="AV57">
        <v>52</v>
      </c>
      <c r="AW57" t="str">
        <f t="shared" si="23"/>
        <v>Loyola Chicago</v>
      </c>
      <c r="AX57" t="str">
        <f t="shared" si="24"/>
        <v/>
      </c>
      <c r="AY57">
        <v>56</v>
      </c>
      <c r="AZ57">
        <v>4</v>
      </c>
      <c r="BE57" t="s">
        <v>288</v>
      </c>
      <c r="BF57">
        <f t="shared" si="28"/>
        <v>82.388460248238843</v>
      </c>
      <c r="BI57" t="s">
        <v>64</v>
      </c>
      <c r="BJ57">
        <v>34.325983177994999</v>
      </c>
    </row>
    <row r="58" spans="1:62" x14ac:dyDescent="0.25">
      <c r="A58">
        <v>1</v>
      </c>
      <c r="B58">
        <v>1</v>
      </c>
      <c r="C58">
        <v>1</v>
      </c>
      <c r="D58" t="s">
        <v>354</v>
      </c>
      <c r="E58">
        <v>69.873099999999994</v>
      </c>
      <c r="F58">
        <v>146</v>
      </c>
      <c r="G58">
        <v>68.747600000000006</v>
      </c>
      <c r="H58">
        <v>140</v>
      </c>
      <c r="I58">
        <v>111.494</v>
      </c>
      <c r="J58">
        <v>39</v>
      </c>
      <c r="K58">
        <v>113.624</v>
      </c>
      <c r="L58">
        <v>50</v>
      </c>
      <c r="M58">
        <v>100.589</v>
      </c>
      <c r="N58">
        <v>80</v>
      </c>
      <c r="O58">
        <v>101.07299999999999</v>
      </c>
      <c r="P58">
        <v>93</v>
      </c>
      <c r="Q58">
        <v>12.5511</v>
      </c>
      <c r="R58">
        <v>60</v>
      </c>
      <c r="S58">
        <f t="shared" si="0"/>
        <v>0.1796256356165678</v>
      </c>
      <c r="T58">
        <f t="shared" si="1"/>
        <v>63</v>
      </c>
      <c r="U58">
        <f t="shared" si="2"/>
        <v>902090.60486258543</v>
      </c>
      <c r="V58">
        <f t="shared" si="3"/>
        <v>44</v>
      </c>
      <c r="W58">
        <f t="shared" si="4"/>
        <v>23.073115421486996</v>
      </c>
      <c r="X58">
        <f t="shared" si="5"/>
        <v>86</v>
      </c>
      <c r="Y58">
        <f t="shared" si="6"/>
        <v>74.5</v>
      </c>
      <c r="Z58">
        <v>0.77680000000000005</v>
      </c>
      <c r="AA58">
        <f t="shared" si="7"/>
        <v>55</v>
      </c>
      <c r="AB58">
        <v>0.80969999999999998</v>
      </c>
      <c r="AC58">
        <f t="shared" si="8"/>
        <v>0.79325000000000001</v>
      </c>
      <c r="AD58">
        <f t="shared" si="9"/>
        <v>62</v>
      </c>
      <c r="AE58">
        <v>0.64780000000000004</v>
      </c>
      <c r="AF58">
        <f t="shared" si="10"/>
        <v>106</v>
      </c>
      <c r="AG58">
        <v>0.81</v>
      </c>
      <c r="AH58">
        <f t="shared" si="11"/>
        <v>52</v>
      </c>
      <c r="AI58">
        <f t="shared" si="12"/>
        <v>66.916666666666671</v>
      </c>
      <c r="AJ58">
        <f>IF(C58=1,(AI58/Z58),REF)</f>
        <v>86.144009612083764</v>
      </c>
      <c r="AK58">
        <f t="shared" si="13"/>
        <v>60</v>
      </c>
      <c r="AL58">
        <f>IF(B58=1,(AI58/AC58),REF)</f>
        <v>84.357600588297089</v>
      </c>
      <c r="AM58">
        <f t="shared" si="14"/>
        <v>61</v>
      </c>
      <c r="AN58">
        <f t="shared" si="15"/>
        <v>60</v>
      </c>
      <c r="AO58" t="str">
        <f t="shared" si="16"/>
        <v>Western Kentucky</v>
      </c>
      <c r="AP58">
        <f t="shared" si="17"/>
        <v>0.56127110997229113</v>
      </c>
      <c r="AQ58">
        <f t="shared" si="18"/>
        <v>0.53049970195818308</v>
      </c>
      <c r="AR58">
        <f t="shared" si="19"/>
        <v>0.78494746910236335</v>
      </c>
      <c r="AS58" t="str">
        <f t="shared" si="20"/>
        <v>Western Kentucky</v>
      </c>
      <c r="AT58">
        <f t="shared" si="21"/>
        <v>57</v>
      </c>
      <c r="AU58">
        <f t="shared" si="22"/>
        <v>39</v>
      </c>
      <c r="AV58">
        <v>57</v>
      </c>
      <c r="AW58" t="str">
        <f t="shared" si="23"/>
        <v>Western Kentucky</v>
      </c>
      <c r="AX58" t="str">
        <f t="shared" si="24"/>
        <v/>
      </c>
      <c r="AY58">
        <v>57</v>
      </c>
      <c r="BE58" t="s">
        <v>293</v>
      </c>
      <c r="BF58">
        <f t="shared" si="28"/>
        <v>122.45513497210074</v>
      </c>
      <c r="BI58" t="s">
        <v>65</v>
      </c>
      <c r="BJ58">
        <v>1349.4203927135084</v>
      </c>
    </row>
    <row r="59" spans="1:62" x14ac:dyDescent="0.25">
      <c r="A59">
        <v>1</v>
      </c>
      <c r="B59">
        <v>1</v>
      </c>
      <c r="C59">
        <v>1</v>
      </c>
      <c r="D59" t="s">
        <v>296</v>
      </c>
      <c r="E59">
        <v>64.515100000000004</v>
      </c>
      <c r="F59">
        <v>342</v>
      </c>
      <c r="G59">
        <v>63.399299999999997</v>
      </c>
      <c r="H59">
        <v>342</v>
      </c>
      <c r="I59">
        <v>103.01600000000001</v>
      </c>
      <c r="J59">
        <v>198</v>
      </c>
      <c r="K59">
        <v>107.705</v>
      </c>
      <c r="L59">
        <v>128</v>
      </c>
      <c r="M59">
        <v>98.328900000000004</v>
      </c>
      <c r="N59">
        <v>35</v>
      </c>
      <c r="O59">
        <v>94.112200000000001</v>
      </c>
      <c r="P59">
        <v>11</v>
      </c>
      <c r="Q59">
        <v>13.5929</v>
      </c>
      <c r="R59">
        <v>54</v>
      </c>
      <c r="S59">
        <f t="shared" si="0"/>
        <v>0.21069176053358046</v>
      </c>
      <c r="T59">
        <f t="shared" si="1"/>
        <v>45</v>
      </c>
      <c r="U59">
        <f t="shared" si="2"/>
        <v>748398.8386545775</v>
      </c>
      <c r="V59">
        <f t="shared" si="3"/>
        <v>204</v>
      </c>
      <c r="W59">
        <f t="shared" si="4"/>
        <v>22.293184301936513</v>
      </c>
      <c r="X59">
        <f t="shared" si="5"/>
        <v>58</v>
      </c>
      <c r="Y59">
        <f t="shared" si="6"/>
        <v>51.5</v>
      </c>
      <c r="Z59">
        <v>0.77810000000000001</v>
      </c>
      <c r="AA59">
        <f t="shared" si="7"/>
        <v>53</v>
      </c>
      <c r="AB59">
        <v>0.85199999999999998</v>
      </c>
      <c r="AC59">
        <f t="shared" si="8"/>
        <v>0.81505000000000005</v>
      </c>
      <c r="AD59">
        <f t="shared" si="9"/>
        <v>51</v>
      </c>
      <c r="AE59">
        <v>0.76859999999999995</v>
      </c>
      <c r="AF59">
        <f t="shared" si="10"/>
        <v>68</v>
      </c>
      <c r="AG59">
        <v>0.83679999999999999</v>
      </c>
      <c r="AH59">
        <f t="shared" si="11"/>
        <v>43</v>
      </c>
      <c r="AI59">
        <f t="shared" si="12"/>
        <v>77.083333333333329</v>
      </c>
      <c r="AJ59">
        <f>IF(C59=1,(AI59/Z59),REF)</f>
        <v>99.066101186651238</v>
      </c>
      <c r="AK59">
        <f t="shared" si="13"/>
        <v>70</v>
      </c>
      <c r="AL59">
        <f>IF(B59=1,(AI59/AC59),REF)</f>
        <v>94.574974950412027</v>
      </c>
      <c r="AM59">
        <f t="shared" si="14"/>
        <v>68</v>
      </c>
      <c r="AN59">
        <f t="shared" si="15"/>
        <v>68</v>
      </c>
      <c r="AO59" t="str">
        <f t="shared" si="16"/>
        <v>Syracuse</v>
      </c>
      <c r="AP59">
        <f t="shared" si="17"/>
        <v>0.55440723360891653</v>
      </c>
      <c r="AQ59">
        <f t="shared" si="18"/>
        <v>0.53734450638768594</v>
      </c>
      <c r="AR59">
        <f t="shared" si="19"/>
        <v>0.78494198423520423</v>
      </c>
      <c r="AS59" s="10" t="str">
        <f t="shared" si="20"/>
        <v>Syracuse</v>
      </c>
      <c r="AT59">
        <f t="shared" si="21"/>
        <v>58</v>
      </c>
      <c r="AU59">
        <f t="shared" si="22"/>
        <v>42</v>
      </c>
      <c r="AV59">
        <v>53</v>
      </c>
      <c r="AW59" t="str">
        <f t="shared" si="23"/>
        <v>Syracuse</v>
      </c>
      <c r="AX59" t="str">
        <f t="shared" si="24"/>
        <v/>
      </c>
      <c r="AY59">
        <v>58</v>
      </c>
      <c r="AZ59">
        <v>2</v>
      </c>
      <c r="BE59" t="s">
        <v>296</v>
      </c>
      <c r="BF59">
        <f t="shared" si="28"/>
        <v>72.878964480706699</v>
      </c>
      <c r="BI59" t="s">
        <v>66</v>
      </c>
      <c r="BJ59">
        <v>508.77417702062252</v>
      </c>
    </row>
    <row r="60" spans="1:62" x14ac:dyDescent="0.25">
      <c r="A60">
        <v>1</v>
      </c>
      <c r="B60">
        <v>1</v>
      </c>
      <c r="C60">
        <v>1</v>
      </c>
      <c r="D60" t="s">
        <v>184</v>
      </c>
      <c r="E60">
        <v>67.729900000000001</v>
      </c>
      <c r="F60">
        <v>251</v>
      </c>
      <c r="G60">
        <v>66.330699999999993</v>
      </c>
      <c r="H60">
        <v>262</v>
      </c>
      <c r="I60">
        <v>108.601</v>
      </c>
      <c r="J60">
        <v>85</v>
      </c>
      <c r="K60">
        <v>110.444</v>
      </c>
      <c r="L60">
        <v>79</v>
      </c>
      <c r="M60">
        <v>97.158000000000001</v>
      </c>
      <c r="N60">
        <v>22</v>
      </c>
      <c r="O60">
        <v>96.665199999999999</v>
      </c>
      <c r="P60">
        <v>31</v>
      </c>
      <c r="Q60">
        <v>13.7784</v>
      </c>
      <c r="R60">
        <v>52</v>
      </c>
      <c r="S60">
        <f t="shared" si="0"/>
        <v>0.20343747739181667</v>
      </c>
      <c r="T60">
        <f t="shared" si="1"/>
        <v>48</v>
      </c>
      <c r="U60">
        <f t="shared" si="2"/>
        <v>826160.99863356643</v>
      </c>
      <c r="V60">
        <f t="shared" si="3"/>
        <v>102</v>
      </c>
      <c r="W60">
        <f t="shared" si="4"/>
        <v>22.164187310382587</v>
      </c>
      <c r="X60">
        <f t="shared" si="5"/>
        <v>52</v>
      </c>
      <c r="Y60">
        <f t="shared" si="6"/>
        <v>50</v>
      </c>
      <c r="Z60">
        <v>0.73950000000000005</v>
      </c>
      <c r="AA60">
        <f t="shared" si="7"/>
        <v>72</v>
      </c>
      <c r="AB60">
        <v>0.90049999999999997</v>
      </c>
      <c r="AC60">
        <f t="shared" si="8"/>
        <v>0.82000000000000006</v>
      </c>
      <c r="AD60">
        <f t="shared" si="9"/>
        <v>50</v>
      </c>
      <c r="AE60">
        <v>0.75370000000000004</v>
      </c>
      <c r="AF60">
        <f t="shared" si="10"/>
        <v>72</v>
      </c>
      <c r="AG60">
        <v>0.7853</v>
      </c>
      <c r="AH60">
        <f t="shared" si="11"/>
        <v>62</v>
      </c>
      <c r="AI60">
        <f t="shared" si="12"/>
        <v>64</v>
      </c>
      <c r="AJ60">
        <f>IF(C60=1,(AI60/Z60),REF)</f>
        <v>86.54496281271129</v>
      </c>
      <c r="AK60">
        <f t="shared" si="13"/>
        <v>62</v>
      </c>
      <c r="AL60">
        <f>IF(B60=1,(AI60/AC60),REF)</f>
        <v>78.048780487804876</v>
      </c>
      <c r="AM60">
        <f t="shared" si="14"/>
        <v>55</v>
      </c>
      <c r="AN60">
        <f t="shared" si="15"/>
        <v>55</v>
      </c>
      <c r="AO60" t="str">
        <f t="shared" si="16"/>
        <v>Middle Tennessee</v>
      </c>
      <c r="AP60">
        <f t="shared" si="17"/>
        <v>0.53407220786674969</v>
      </c>
      <c r="AQ60">
        <f t="shared" si="18"/>
        <v>0.55374354663551939</v>
      </c>
      <c r="AR60">
        <f t="shared" si="19"/>
        <v>0.78380880785675677</v>
      </c>
      <c r="AS60" t="str">
        <f t="shared" si="20"/>
        <v>Middle Tennessee</v>
      </c>
      <c r="AT60">
        <f t="shared" si="21"/>
        <v>59</v>
      </c>
      <c r="AU60">
        <f t="shared" si="22"/>
        <v>38</v>
      </c>
      <c r="AV60">
        <v>45</v>
      </c>
      <c r="AW60" t="str">
        <f t="shared" si="23"/>
        <v>Middle Tennessee</v>
      </c>
      <c r="AX60" t="str">
        <f t="shared" si="24"/>
        <v/>
      </c>
      <c r="AY60">
        <v>59</v>
      </c>
      <c r="BE60" t="s">
        <v>297</v>
      </c>
      <c r="BF60">
        <f t="shared" si="28"/>
        <v>57.272727272727273</v>
      </c>
      <c r="BI60" t="s">
        <v>67</v>
      </c>
      <c r="BJ60">
        <v>428.60629729070047</v>
      </c>
    </row>
    <row r="61" spans="1:62" x14ac:dyDescent="0.25">
      <c r="A61">
        <v>1</v>
      </c>
      <c r="B61">
        <v>1</v>
      </c>
      <c r="C61">
        <v>1</v>
      </c>
      <c r="D61" t="s">
        <v>18</v>
      </c>
      <c r="E61">
        <v>70.290099999999995</v>
      </c>
      <c r="F61">
        <v>122</v>
      </c>
      <c r="G61">
        <v>68.796199999999999</v>
      </c>
      <c r="H61">
        <v>137</v>
      </c>
      <c r="I61">
        <v>102.776</v>
      </c>
      <c r="J61">
        <v>209</v>
      </c>
      <c r="K61">
        <v>108.459</v>
      </c>
      <c r="L61">
        <v>115</v>
      </c>
      <c r="M61">
        <v>99.709900000000005</v>
      </c>
      <c r="N61">
        <v>59</v>
      </c>
      <c r="O61">
        <v>94.633399999999995</v>
      </c>
      <c r="P61">
        <v>13</v>
      </c>
      <c r="Q61">
        <v>13.825200000000001</v>
      </c>
      <c r="R61">
        <v>51</v>
      </c>
      <c r="S61">
        <f t="shared" si="0"/>
        <v>0.19669341770747245</v>
      </c>
      <c r="T61">
        <f t="shared" si="1"/>
        <v>52</v>
      </c>
      <c r="U61">
        <f t="shared" si="2"/>
        <v>826847.37686295807</v>
      </c>
      <c r="V61">
        <f t="shared" si="3"/>
        <v>101</v>
      </c>
      <c r="W61">
        <f t="shared" si="4"/>
        <v>20.643196606966097</v>
      </c>
      <c r="X61">
        <f t="shared" si="5"/>
        <v>6</v>
      </c>
      <c r="Y61">
        <f t="shared" si="6"/>
        <v>29</v>
      </c>
      <c r="Z61">
        <v>0.74890000000000001</v>
      </c>
      <c r="AA61">
        <f t="shared" si="7"/>
        <v>65</v>
      </c>
      <c r="AB61">
        <v>0.84709999999999996</v>
      </c>
      <c r="AC61">
        <f t="shared" si="8"/>
        <v>0.79800000000000004</v>
      </c>
      <c r="AD61">
        <f t="shared" si="9"/>
        <v>58</v>
      </c>
      <c r="AE61">
        <v>0.84019999999999995</v>
      </c>
      <c r="AF61">
        <f t="shared" si="10"/>
        <v>40</v>
      </c>
      <c r="AG61">
        <v>0.7097</v>
      </c>
      <c r="AH61">
        <f t="shared" si="11"/>
        <v>88</v>
      </c>
      <c r="AI61">
        <f t="shared" si="12"/>
        <v>61.333333333333336</v>
      </c>
      <c r="AJ61">
        <f>IF(C61=1,(AI61/Z61),REF)</f>
        <v>81.897894689989769</v>
      </c>
      <c r="AK61">
        <f t="shared" si="13"/>
        <v>54</v>
      </c>
      <c r="AL61">
        <f>IF(B61=1,(AI61/AC61),REF)</f>
        <v>76.858813700918958</v>
      </c>
      <c r="AM61">
        <f t="shared" si="14"/>
        <v>54</v>
      </c>
      <c r="AN61">
        <f t="shared" si="15"/>
        <v>54</v>
      </c>
      <c r="AO61" t="str">
        <f t="shared" si="16"/>
        <v>Alabama</v>
      </c>
      <c r="AP61">
        <f t="shared" si="17"/>
        <v>0.54385426252803037</v>
      </c>
      <c r="AQ61">
        <f t="shared" si="18"/>
        <v>0.53992293073028985</v>
      </c>
      <c r="AR61">
        <f t="shared" si="19"/>
        <v>0.78264353977565015</v>
      </c>
      <c r="AS61" t="str">
        <f t="shared" si="20"/>
        <v>Alabama</v>
      </c>
      <c r="AT61">
        <f t="shared" si="21"/>
        <v>60</v>
      </c>
      <c r="AU61">
        <f t="shared" si="22"/>
        <v>38</v>
      </c>
      <c r="AV61">
        <v>61</v>
      </c>
      <c r="AW61" t="str">
        <f t="shared" si="23"/>
        <v>Alabama</v>
      </c>
      <c r="AX61" t="str">
        <f t="shared" si="24"/>
        <v/>
      </c>
      <c r="AY61">
        <v>60</v>
      </c>
      <c r="BE61" t="s">
        <v>299</v>
      </c>
      <c r="BF61">
        <f t="shared" si="28"/>
        <v>19.303763149333044</v>
      </c>
      <c r="BI61" t="s">
        <v>68</v>
      </c>
      <c r="BJ61">
        <v>228.16850479117699</v>
      </c>
    </row>
    <row r="62" spans="1:62" x14ac:dyDescent="0.25">
      <c r="A62">
        <v>1</v>
      </c>
      <c r="B62">
        <v>1</v>
      </c>
      <c r="C62">
        <v>1</v>
      </c>
      <c r="D62" t="s">
        <v>188</v>
      </c>
      <c r="E62">
        <v>68.622699999999995</v>
      </c>
      <c r="F62">
        <v>214</v>
      </c>
      <c r="G62">
        <v>67.631100000000004</v>
      </c>
      <c r="H62">
        <v>200</v>
      </c>
      <c r="I62">
        <v>105.503</v>
      </c>
      <c r="J62">
        <v>132</v>
      </c>
      <c r="K62">
        <v>109.611</v>
      </c>
      <c r="L62">
        <v>91</v>
      </c>
      <c r="M62">
        <v>98.681600000000003</v>
      </c>
      <c r="N62">
        <v>45</v>
      </c>
      <c r="O62">
        <v>97.255300000000005</v>
      </c>
      <c r="P62">
        <v>37</v>
      </c>
      <c r="Q62">
        <v>12.3553</v>
      </c>
      <c r="R62">
        <v>62</v>
      </c>
      <c r="S62">
        <f t="shared" si="0"/>
        <v>0.18005266478876522</v>
      </c>
      <c r="T62">
        <f t="shared" si="1"/>
        <v>62</v>
      </c>
      <c r="U62">
        <f t="shared" si="2"/>
        <v>824472.32338958676</v>
      </c>
      <c r="V62">
        <f t="shared" si="3"/>
        <v>104</v>
      </c>
      <c r="W62">
        <f t="shared" si="4"/>
        <v>22.089884388924652</v>
      </c>
      <c r="X62">
        <f t="shared" si="5"/>
        <v>49</v>
      </c>
      <c r="Y62">
        <f t="shared" si="6"/>
        <v>55.5</v>
      </c>
      <c r="Z62">
        <v>0.75529999999999997</v>
      </c>
      <c r="AA62">
        <f t="shared" si="7"/>
        <v>63</v>
      </c>
      <c r="AB62">
        <v>0.84550000000000003</v>
      </c>
      <c r="AC62">
        <f t="shared" si="8"/>
        <v>0.8004</v>
      </c>
      <c r="AD62">
        <f t="shared" si="9"/>
        <v>55</v>
      </c>
      <c r="AE62">
        <v>0.83399999999999996</v>
      </c>
      <c r="AF62">
        <f t="shared" si="10"/>
        <v>43</v>
      </c>
      <c r="AG62">
        <v>0.74409999999999998</v>
      </c>
      <c r="AH62">
        <f t="shared" si="11"/>
        <v>78</v>
      </c>
      <c r="AI62">
        <f t="shared" si="12"/>
        <v>66.25</v>
      </c>
      <c r="AJ62">
        <f>IF(C62=1,(AI62/Z62),REF)</f>
        <v>87.713491327949157</v>
      </c>
      <c r="AK62">
        <f t="shared" si="13"/>
        <v>64</v>
      </c>
      <c r="AL62">
        <f>IF(B62=1,(AI62/AC62),REF)</f>
        <v>82.771114442778611</v>
      </c>
      <c r="AM62">
        <f t="shared" si="14"/>
        <v>58</v>
      </c>
      <c r="AN62">
        <f t="shared" si="15"/>
        <v>58</v>
      </c>
      <c r="AO62" t="str">
        <f t="shared" si="16"/>
        <v>Mississippi St.</v>
      </c>
      <c r="AP62">
        <f t="shared" si="17"/>
        <v>0.54475198924157886</v>
      </c>
      <c r="AQ62">
        <f t="shared" si="18"/>
        <v>0.53655323838751423</v>
      </c>
      <c r="AR62">
        <f t="shared" si="19"/>
        <v>0.78192900421293376</v>
      </c>
      <c r="AS62" t="str">
        <f t="shared" si="20"/>
        <v>Mississippi St.</v>
      </c>
      <c r="AT62">
        <f t="shared" si="21"/>
        <v>61</v>
      </c>
      <c r="AU62">
        <f t="shared" si="22"/>
        <v>39.666666666666664</v>
      </c>
      <c r="AV62">
        <v>65</v>
      </c>
      <c r="AW62" t="str">
        <f t="shared" si="23"/>
        <v>Mississippi St.</v>
      </c>
      <c r="AX62" t="str">
        <f t="shared" si="24"/>
        <v/>
      </c>
      <c r="AY62">
        <v>61</v>
      </c>
      <c r="BE62" t="s">
        <v>303</v>
      </c>
      <c r="BF62">
        <f t="shared" si="28"/>
        <v>55.045871559633028</v>
      </c>
      <c r="BI62" t="s">
        <v>69</v>
      </c>
      <c r="BJ62">
        <v>234.95219885277243</v>
      </c>
    </row>
    <row r="63" spans="1:62" x14ac:dyDescent="0.25">
      <c r="A63">
        <v>1</v>
      </c>
      <c r="B63">
        <v>1</v>
      </c>
      <c r="C63">
        <v>1</v>
      </c>
      <c r="D63" t="s">
        <v>161</v>
      </c>
      <c r="E63">
        <v>71.950800000000001</v>
      </c>
      <c r="F63">
        <v>54</v>
      </c>
      <c r="G63">
        <v>70.2958</v>
      </c>
      <c r="H63">
        <v>69</v>
      </c>
      <c r="I63">
        <v>113.514</v>
      </c>
      <c r="J63">
        <v>24</v>
      </c>
      <c r="K63">
        <v>113.494</v>
      </c>
      <c r="L63">
        <v>51</v>
      </c>
      <c r="M63">
        <v>98.648799999999994</v>
      </c>
      <c r="N63">
        <v>44</v>
      </c>
      <c r="O63">
        <v>102.122</v>
      </c>
      <c r="P63">
        <v>111</v>
      </c>
      <c r="Q63">
        <v>11.372199999999999</v>
      </c>
      <c r="R63">
        <v>66</v>
      </c>
      <c r="S63">
        <f t="shared" si="0"/>
        <v>0.15805244694986018</v>
      </c>
      <c r="T63">
        <f t="shared" si="1"/>
        <v>71</v>
      </c>
      <c r="U63">
        <f t="shared" si="2"/>
        <v>926790.19890062883</v>
      </c>
      <c r="V63">
        <f t="shared" si="3"/>
        <v>31</v>
      </c>
      <c r="W63">
        <f t="shared" si="4"/>
        <v>22.78008139424249</v>
      </c>
      <c r="X63">
        <f t="shared" si="5"/>
        <v>74</v>
      </c>
      <c r="Y63">
        <f t="shared" si="6"/>
        <v>72.5</v>
      </c>
      <c r="Z63">
        <v>0.76559999999999995</v>
      </c>
      <c r="AA63">
        <f t="shared" si="7"/>
        <v>57</v>
      </c>
      <c r="AB63">
        <v>0.81169999999999998</v>
      </c>
      <c r="AC63">
        <f t="shared" si="8"/>
        <v>0.78864999999999996</v>
      </c>
      <c r="AD63">
        <f t="shared" si="9"/>
        <v>65</v>
      </c>
      <c r="AE63">
        <v>0.80789999999999995</v>
      </c>
      <c r="AF63">
        <f t="shared" si="10"/>
        <v>55</v>
      </c>
      <c r="AG63">
        <v>0.66249999999999998</v>
      </c>
      <c r="AH63">
        <f t="shared" si="11"/>
        <v>102</v>
      </c>
      <c r="AI63">
        <f t="shared" si="12"/>
        <v>66.083333333333329</v>
      </c>
      <c r="AJ63">
        <f>IF(C63=1,(AI63/Z63),REF)</f>
        <v>86.315743643329853</v>
      </c>
      <c r="AK63">
        <f t="shared" si="13"/>
        <v>61</v>
      </c>
      <c r="AL63">
        <f>IF(B63=1,(AI63/AC63),REF)</f>
        <v>83.792979564234244</v>
      </c>
      <c r="AM63">
        <f t="shared" si="14"/>
        <v>60</v>
      </c>
      <c r="AN63">
        <f t="shared" si="15"/>
        <v>60</v>
      </c>
      <c r="AO63" t="str">
        <f t="shared" si="16"/>
        <v>Louisiana Lafayette</v>
      </c>
      <c r="AP63">
        <f t="shared" si="17"/>
        <v>0.55306847335798248</v>
      </c>
      <c r="AQ63">
        <f t="shared" si="18"/>
        <v>0.52786630916640365</v>
      </c>
      <c r="AR63">
        <f t="shared" si="19"/>
        <v>0.7818218405590438</v>
      </c>
      <c r="AS63" t="str">
        <f t="shared" si="20"/>
        <v>Louisiana Lafayette</v>
      </c>
      <c r="AT63">
        <f t="shared" si="21"/>
        <v>62</v>
      </c>
      <c r="AU63">
        <f t="shared" si="22"/>
        <v>40.666666666666664</v>
      </c>
      <c r="AV63">
        <v>48</v>
      </c>
      <c r="AW63" t="str">
        <f t="shared" si="23"/>
        <v>Louisiana Lafayette</v>
      </c>
      <c r="AX63" t="str">
        <f t="shared" si="24"/>
        <v/>
      </c>
      <c r="AY63">
        <v>62</v>
      </c>
      <c r="BE63" t="s">
        <v>304</v>
      </c>
      <c r="BF63">
        <f t="shared" si="28"/>
        <v>40.025303352694223</v>
      </c>
      <c r="BI63" t="s">
        <v>70</v>
      </c>
      <c r="BJ63">
        <v>660.05739629533002</v>
      </c>
    </row>
    <row r="64" spans="1:62" x14ac:dyDescent="0.25">
      <c r="A64">
        <v>1</v>
      </c>
      <c r="B64">
        <v>1</v>
      </c>
      <c r="C64">
        <v>1</v>
      </c>
      <c r="D64" t="s">
        <v>46</v>
      </c>
      <c r="E64">
        <v>73.852699999999999</v>
      </c>
      <c r="F64">
        <v>18</v>
      </c>
      <c r="G64">
        <v>72.802199999999999</v>
      </c>
      <c r="H64">
        <v>15</v>
      </c>
      <c r="I64">
        <v>113.539</v>
      </c>
      <c r="J64">
        <v>23</v>
      </c>
      <c r="K64">
        <v>114.28400000000001</v>
      </c>
      <c r="L64">
        <v>42</v>
      </c>
      <c r="M64">
        <v>102.44</v>
      </c>
      <c r="N64">
        <v>131</v>
      </c>
      <c r="O64">
        <v>103.791</v>
      </c>
      <c r="P64">
        <v>138</v>
      </c>
      <c r="Q64">
        <v>10.4931</v>
      </c>
      <c r="R64">
        <v>77</v>
      </c>
      <c r="S64">
        <f t="shared" si="0"/>
        <v>0.1420801135232701</v>
      </c>
      <c r="T64">
        <f t="shared" si="1"/>
        <v>80</v>
      </c>
      <c r="U64">
        <f t="shared" si="2"/>
        <v>964577.75589377119</v>
      </c>
      <c r="V64">
        <f t="shared" si="3"/>
        <v>24</v>
      </c>
      <c r="W64">
        <f t="shared" si="4"/>
        <v>22.776612681546709</v>
      </c>
      <c r="X64">
        <f t="shared" si="5"/>
        <v>73</v>
      </c>
      <c r="Y64">
        <f t="shared" si="6"/>
        <v>76.5</v>
      </c>
      <c r="Z64">
        <v>0.79859999999999998</v>
      </c>
      <c r="AA64">
        <f t="shared" si="7"/>
        <v>50</v>
      </c>
      <c r="AB64">
        <v>0.70599999999999996</v>
      </c>
      <c r="AC64">
        <f t="shared" si="8"/>
        <v>0.75229999999999997</v>
      </c>
      <c r="AD64">
        <f t="shared" si="9"/>
        <v>71</v>
      </c>
      <c r="AE64">
        <v>0.81369999999999998</v>
      </c>
      <c r="AF64">
        <f t="shared" si="10"/>
        <v>51</v>
      </c>
      <c r="AG64">
        <v>0.65510000000000002</v>
      </c>
      <c r="AH64">
        <f t="shared" si="11"/>
        <v>106</v>
      </c>
      <c r="AI64">
        <f t="shared" si="12"/>
        <v>68.083333333333329</v>
      </c>
      <c r="AJ64">
        <f>IF(C64=1,(AI64/Z64),REF)</f>
        <v>85.253360046748469</v>
      </c>
      <c r="AK64">
        <f t="shared" si="13"/>
        <v>59</v>
      </c>
      <c r="AL64">
        <f>IF(B64=1,(AI64/AC64),REF)</f>
        <v>90.500243697106654</v>
      </c>
      <c r="AM64">
        <f t="shared" si="14"/>
        <v>66</v>
      </c>
      <c r="AN64">
        <f t="shared" si="15"/>
        <v>59</v>
      </c>
      <c r="AO64" t="str">
        <f t="shared" si="16"/>
        <v>Buffalo</v>
      </c>
      <c r="AP64">
        <f t="shared" si="17"/>
        <v>0.57762254446784289</v>
      </c>
      <c r="AQ64">
        <f t="shared" si="18"/>
        <v>0.49871270700813342</v>
      </c>
      <c r="AR64">
        <f t="shared" si="19"/>
        <v>0.78048943279508509</v>
      </c>
      <c r="AS64" t="str">
        <f t="shared" si="20"/>
        <v>Buffalo</v>
      </c>
      <c r="AT64">
        <f t="shared" si="21"/>
        <v>63</v>
      </c>
      <c r="AU64">
        <f t="shared" si="22"/>
        <v>40.666666666666664</v>
      </c>
      <c r="AV64">
        <v>58</v>
      </c>
      <c r="AW64" t="str">
        <f t="shared" si="23"/>
        <v>Buffalo</v>
      </c>
      <c r="AX64" t="str">
        <f t="shared" si="24"/>
        <v/>
      </c>
      <c r="AY64">
        <v>63</v>
      </c>
      <c r="BE64" t="s">
        <v>306</v>
      </c>
      <c r="BF64">
        <f t="shared" si="28"/>
        <v>825.85278276481142</v>
      </c>
      <c r="BI64" t="s">
        <v>71</v>
      </c>
      <c r="BJ64">
        <v>616.72652642380706</v>
      </c>
    </row>
    <row r="65" spans="1:62" x14ac:dyDescent="0.25">
      <c r="A65">
        <v>1</v>
      </c>
      <c r="B65">
        <v>1</v>
      </c>
      <c r="C65">
        <v>1</v>
      </c>
      <c r="D65" t="s">
        <v>106</v>
      </c>
      <c r="E65">
        <v>68.323499999999996</v>
      </c>
      <c r="F65">
        <v>225</v>
      </c>
      <c r="G65">
        <v>66.574200000000005</v>
      </c>
      <c r="H65">
        <v>247</v>
      </c>
      <c r="I65">
        <v>109.41500000000001</v>
      </c>
      <c r="J65">
        <v>68</v>
      </c>
      <c r="K65">
        <v>110.083</v>
      </c>
      <c r="L65">
        <v>84</v>
      </c>
      <c r="M65">
        <v>100.218</v>
      </c>
      <c r="N65">
        <v>73</v>
      </c>
      <c r="O65">
        <v>99.884399999999999</v>
      </c>
      <c r="P65">
        <v>74</v>
      </c>
      <c r="Q65">
        <v>10.1991</v>
      </c>
      <c r="R65">
        <v>79</v>
      </c>
      <c r="S65">
        <f t="shared" si="0"/>
        <v>0.14926928509224496</v>
      </c>
      <c r="T65">
        <f t="shared" si="1"/>
        <v>77</v>
      </c>
      <c r="U65">
        <f t="shared" si="2"/>
        <v>827962.40779059147</v>
      </c>
      <c r="V65">
        <f t="shared" si="3"/>
        <v>99</v>
      </c>
      <c r="W65">
        <f t="shared" si="4"/>
        <v>23.1540069051646</v>
      </c>
      <c r="X65">
        <f t="shared" si="5"/>
        <v>89</v>
      </c>
      <c r="Y65">
        <f t="shared" si="6"/>
        <v>83</v>
      </c>
      <c r="Z65">
        <v>0.80300000000000005</v>
      </c>
      <c r="AA65">
        <f t="shared" si="7"/>
        <v>47</v>
      </c>
      <c r="AB65">
        <v>0.70440000000000003</v>
      </c>
      <c r="AC65">
        <f t="shared" si="8"/>
        <v>0.75370000000000004</v>
      </c>
      <c r="AD65">
        <f t="shared" si="9"/>
        <v>70</v>
      </c>
      <c r="AE65">
        <v>0.82189999999999996</v>
      </c>
      <c r="AF65">
        <f t="shared" si="10"/>
        <v>47</v>
      </c>
      <c r="AG65">
        <v>0.79330000000000001</v>
      </c>
      <c r="AH65">
        <f t="shared" si="11"/>
        <v>59</v>
      </c>
      <c r="AI65">
        <f t="shared" si="12"/>
        <v>72.5</v>
      </c>
      <c r="AJ65">
        <f>IF(C65=1,(AI65/Z65),REF)</f>
        <v>90.286425902864252</v>
      </c>
      <c r="AK65">
        <f t="shared" si="13"/>
        <v>66</v>
      </c>
      <c r="AL65">
        <f>IF(B65=1,(AI65/AC65),REF)</f>
        <v>96.192118880191046</v>
      </c>
      <c r="AM65">
        <f t="shared" si="14"/>
        <v>70</v>
      </c>
      <c r="AN65">
        <f t="shared" si="15"/>
        <v>66</v>
      </c>
      <c r="AO65" t="str">
        <f t="shared" si="16"/>
        <v>Fresno St.</v>
      </c>
      <c r="AP65">
        <f t="shared" si="17"/>
        <v>0.57748309986710156</v>
      </c>
      <c r="AQ65">
        <f t="shared" si="18"/>
        <v>0.49584583504130031</v>
      </c>
      <c r="AR65">
        <f t="shared" si="19"/>
        <v>0.77961670569110519</v>
      </c>
      <c r="AS65" t="str">
        <f t="shared" si="20"/>
        <v>Fresno St.</v>
      </c>
      <c r="AT65">
        <f t="shared" si="21"/>
        <v>64</v>
      </c>
      <c r="AU65">
        <f t="shared" si="22"/>
        <v>43.333333333333336</v>
      </c>
      <c r="AV65">
        <v>46</v>
      </c>
      <c r="AW65" t="str">
        <f t="shared" si="23"/>
        <v>Fresno St.</v>
      </c>
      <c r="AX65" t="str">
        <f t="shared" si="24"/>
        <v/>
      </c>
      <c r="AY65">
        <v>64</v>
      </c>
      <c r="BE65" t="s">
        <v>308</v>
      </c>
      <c r="BF65">
        <f t="shared" si="28"/>
        <v>18.663194444444443</v>
      </c>
      <c r="BI65" t="s">
        <v>72</v>
      </c>
      <c r="BJ65">
        <v>485.03188155192913</v>
      </c>
    </row>
    <row r="66" spans="1:62" x14ac:dyDescent="0.25">
      <c r="A66">
        <v>1</v>
      </c>
      <c r="B66">
        <v>1</v>
      </c>
      <c r="C66">
        <v>1</v>
      </c>
      <c r="D66" t="s">
        <v>291</v>
      </c>
      <c r="E66">
        <v>71.047399999999996</v>
      </c>
      <c r="F66">
        <v>92</v>
      </c>
      <c r="G66">
        <v>69.281300000000002</v>
      </c>
      <c r="H66">
        <v>106</v>
      </c>
      <c r="I66">
        <v>101.10899999999999</v>
      </c>
      <c r="J66">
        <v>241</v>
      </c>
      <c r="K66">
        <v>106.673</v>
      </c>
      <c r="L66">
        <v>143</v>
      </c>
      <c r="M66">
        <v>101.858</v>
      </c>
      <c r="N66">
        <v>116</v>
      </c>
      <c r="O66">
        <v>96.585599999999999</v>
      </c>
      <c r="P66">
        <v>29</v>
      </c>
      <c r="Q66">
        <v>10.0876</v>
      </c>
      <c r="R66">
        <v>80</v>
      </c>
      <c r="S66">
        <f t="shared" ref="S66:S129" si="29">(K66-O66)/E66</f>
        <v>0.14198126884305412</v>
      </c>
      <c r="T66">
        <f t="shared" ref="T66:T129" si="30">RANK(S66,S:S,0)</f>
        <v>81</v>
      </c>
      <c r="U66">
        <f t="shared" ref="U66:U129" si="31">(K66^2)*E66</f>
        <v>808457.52467023453</v>
      </c>
      <c r="V66">
        <f t="shared" ref="V66:V129" si="32">RANK(U66,U:U,0)</f>
        <v>122</v>
      </c>
      <c r="W66">
        <f t="shared" ref="W66:W129" si="33">O66^1.6/E66</f>
        <v>21.101417090801107</v>
      </c>
      <c r="X66">
        <f t="shared" ref="X66:X129" si="34">RANK(W66,W:W,1)</f>
        <v>13</v>
      </c>
      <c r="Y66">
        <f t="shared" ref="Y66:Y129" si="35">AVERAGE(X66,T66)</f>
        <v>47</v>
      </c>
      <c r="Z66">
        <v>0.7591</v>
      </c>
      <c r="AA66">
        <f t="shared" ref="AA66:AA129" si="36">RANK(Z66,Z:Z,0)</f>
        <v>62</v>
      </c>
      <c r="AB66">
        <v>0.78459999999999996</v>
      </c>
      <c r="AC66">
        <f t="shared" ref="AC66:AC129" si="37">(Z66+AB66)/2</f>
        <v>0.77184999999999993</v>
      </c>
      <c r="AD66">
        <f t="shared" ref="AD66:AD129" si="38">RANK(AC66,AC:AC,0)</f>
        <v>68</v>
      </c>
      <c r="AE66">
        <v>0.84489999999999998</v>
      </c>
      <c r="AF66">
        <f t="shared" ref="AF66:AF129" si="39">RANK(AE66,AE:AE,0)</f>
        <v>36</v>
      </c>
      <c r="AG66">
        <v>0.83679999999999999</v>
      </c>
      <c r="AH66">
        <f t="shared" ref="AH66:AH129" si="40">RANK(AG66,AG:AG,0)</f>
        <v>43</v>
      </c>
      <c r="AI66">
        <f t="shared" ref="AI66:AI129" si="41">(T66+V66+(AD66)+AF66+AH66+Y66)/6</f>
        <v>66.166666666666671</v>
      </c>
      <c r="AJ66">
        <f>IF(C66=1,(AI66/Z66),REF)</f>
        <v>87.164624774952799</v>
      </c>
      <c r="AK66">
        <f t="shared" ref="AK66:AK129" si="42">RANK(AJ66,AJ:AJ,1)</f>
        <v>63</v>
      </c>
      <c r="AL66">
        <f>IF(B66=1,(AI66/AC66),REF)</f>
        <v>85.72477381183738</v>
      </c>
      <c r="AM66">
        <f t="shared" ref="AM66:AM129" si="43">RANK(AL66,AL:AL,1)</f>
        <v>62</v>
      </c>
      <c r="AN66">
        <f t="shared" ref="AN66:AN129" si="44">MIN(AK66,AM66)</f>
        <v>62</v>
      </c>
      <c r="AO66" t="str">
        <f t="shared" ref="AO66:AO129" si="45">D66</f>
        <v>St. John's</v>
      </c>
      <c r="AP66">
        <f t="shared" ref="AP66:AP129" si="46">(Z66*(($BC$3)/((AJ66)))^(1/10))</f>
        <v>0.54783647574496486</v>
      </c>
      <c r="AQ66">
        <f t="shared" ref="AQ66:AQ129" si="47">(AC66*(($BC$2)/((AL66)))^(1/8))</f>
        <v>0.51515178119722327</v>
      </c>
      <c r="AR66">
        <f t="shared" ref="AR66:AR129" si="48">((AP66+AQ66)/2)^(1/(2.5))</f>
        <v>0.7766035804011544</v>
      </c>
      <c r="AS66" t="str">
        <f t="shared" ref="AS66:AS129" si="49">AO66</f>
        <v>St. John's</v>
      </c>
      <c r="AT66">
        <f t="shared" ref="AT66:AT129" si="50">RANK(AR66,AR:AR,0)</f>
        <v>65</v>
      </c>
      <c r="AU66">
        <f t="shared" ref="AU66:AU129" si="51">(AT66+AN66)/3</f>
        <v>42.333333333333336</v>
      </c>
      <c r="AV66">
        <v>88</v>
      </c>
      <c r="AW66" t="str">
        <f t="shared" ref="AW66:AW129" si="52">AS66</f>
        <v>St. John's</v>
      </c>
      <c r="AX66" t="str">
        <f t="shared" ref="AX66:AX129" si="53">IF(OR(((RANK(Z66,Z:Z,0))&lt;17),(RANK(AB66,AB:AB,0)&lt;17)),"y","")</f>
        <v/>
      </c>
      <c r="AY66">
        <v>65</v>
      </c>
      <c r="BE66" t="s">
        <v>321</v>
      </c>
      <c r="BF66">
        <f t="shared" si="28"/>
        <v>94.025712125031504</v>
      </c>
      <c r="BI66" t="s">
        <v>73</v>
      </c>
      <c r="BJ66">
        <v>5480.3921568627447</v>
      </c>
    </row>
    <row r="67" spans="1:62" x14ac:dyDescent="0.25">
      <c r="A67">
        <v>1</v>
      </c>
      <c r="B67">
        <v>1</v>
      </c>
      <c r="C67">
        <v>1</v>
      </c>
      <c r="D67" t="s">
        <v>214</v>
      </c>
      <c r="E67">
        <v>72.043099999999995</v>
      </c>
      <c r="F67">
        <v>53</v>
      </c>
      <c r="G67">
        <v>71.354799999999997</v>
      </c>
      <c r="H67">
        <v>40</v>
      </c>
      <c r="I67">
        <v>111.861</v>
      </c>
      <c r="J67">
        <v>36</v>
      </c>
      <c r="K67">
        <v>116.426</v>
      </c>
      <c r="L67">
        <v>24</v>
      </c>
      <c r="M67">
        <v>103.121</v>
      </c>
      <c r="N67">
        <v>155</v>
      </c>
      <c r="O67">
        <v>101.294</v>
      </c>
      <c r="P67">
        <v>99</v>
      </c>
      <c r="Q67">
        <v>15.132300000000001</v>
      </c>
      <c r="R67">
        <v>42</v>
      </c>
      <c r="S67">
        <f t="shared" si="29"/>
        <v>0.21004093382988803</v>
      </c>
      <c r="T67">
        <f t="shared" si="30"/>
        <v>46</v>
      </c>
      <c r="U67">
        <f t="shared" si="31"/>
        <v>976545.1913528156</v>
      </c>
      <c r="V67">
        <f t="shared" si="32"/>
        <v>19</v>
      </c>
      <c r="W67">
        <f t="shared" si="33"/>
        <v>22.456473761348757</v>
      </c>
      <c r="X67">
        <f t="shared" si="34"/>
        <v>61</v>
      </c>
      <c r="Y67">
        <f t="shared" si="35"/>
        <v>53.5</v>
      </c>
      <c r="Z67">
        <v>0.70730000000000004</v>
      </c>
      <c r="AA67">
        <f t="shared" si="36"/>
        <v>84</v>
      </c>
      <c r="AB67">
        <v>0.87129999999999996</v>
      </c>
      <c r="AC67">
        <f t="shared" si="37"/>
        <v>0.7893</v>
      </c>
      <c r="AD67">
        <f t="shared" si="38"/>
        <v>63</v>
      </c>
      <c r="AE67">
        <v>0.75939999999999996</v>
      </c>
      <c r="AF67">
        <f t="shared" si="39"/>
        <v>70</v>
      </c>
      <c r="AG67">
        <v>0.74780000000000002</v>
      </c>
      <c r="AH67">
        <f t="shared" si="40"/>
        <v>76</v>
      </c>
      <c r="AI67">
        <f t="shared" si="41"/>
        <v>54.583333333333336</v>
      </c>
      <c r="AJ67">
        <f>IF(C67=1,(AI67/Z67),REF)</f>
        <v>77.171402987888214</v>
      </c>
      <c r="AK67">
        <f t="shared" si="42"/>
        <v>50</v>
      </c>
      <c r="AL67">
        <f>IF(B67=1,(AI67/AC67),REF)</f>
        <v>69.154102791503021</v>
      </c>
      <c r="AM67">
        <f t="shared" si="43"/>
        <v>49</v>
      </c>
      <c r="AN67">
        <f t="shared" si="44"/>
        <v>49</v>
      </c>
      <c r="AO67" t="str">
        <f t="shared" si="45"/>
        <v>North Carolina St.</v>
      </c>
      <c r="AP67">
        <f t="shared" si="46"/>
        <v>0.51670658749227349</v>
      </c>
      <c r="AQ67">
        <f t="shared" si="47"/>
        <v>0.54113478216741706</v>
      </c>
      <c r="AR67">
        <f t="shared" si="48"/>
        <v>0.77509729388647008</v>
      </c>
      <c r="AS67" t="str">
        <f t="shared" si="49"/>
        <v>North Carolina St.</v>
      </c>
      <c r="AT67">
        <f t="shared" si="50"/>
        <v>66</v>
      </c>
      <c r="AU67">
        <f t="shared" si="51"/>
        <v>38.333333333333336</v>
      </c>
      <c r="AV67">
        <v>72</v>
      </c>
      <c r="AW67" t="str">
        <f t="shared" si="52"/>
        <v>North Carolina St.</v>
      </c>
      <c r="AX67" t="str">
        <f t="shared" si="53"/>
        <v/>
      </c>
      <c r="AY67">
        <v>66</v>
      </c>
      <c r="BE67" t="s">
        <v>323</v>
      </c>
      <c r="BF67">
        <f t="shared" si="28"/>
        <v>360.66362106275545</v>
      </c>
      <c r="BI67" t="s">
        <v>74</v>
      </c>
      <c r="BJ67">
        <v>756.19378254694641</v>
      </c>
    </row>
    <row r="68" spans="1:62" x14ac:dyDescent="0.25">
      <c r="A68">
        <v>1</v>
      </c>
      <c r="B68">
        <v>1</v>
      </c>
      <c r="C68">
        <v>1</v>
      </c>
      <c r="D68" t="s">
        <v>200</v>
      </c>
      <c r="E68">
        <v>68.3339</v>
      </c>
      <c r="F68">
        <v>224</v>
      </c>
      <c r="G68">
        <v>67.513000000000005</v>
      </c>
      <c r="H68">
        <v>207</v>
      </c>
      <c r="I68">
        <v>106.02800000000001</v>
      </c>
      <c r="J68">
        <v>127</v>
      </c>
      <c r="K68">
        <v>110.965</v>
      </c>
      <c r="L68">
        <v>75</v>
      </c>
      <c r="M68">
        <v>100.122</v>
      </c>
      <c r="N68">
        <v>69</v>
      </c>
      <c r="O68">
        <v>97.534999999999997</v>
      </c>
      <c r="P68">
        <v>43</v>
      </c>
      <c r="Q68">
        <v>13.4297</v>
      </c>
      <c r="R68">
        <v>57</v>
      </c>
      <c r="S68">
        <f t="shared" si="29"/>
        <v>0.19653495556378323</v>
      </c>
      <c r="T68">
        <f t="shared" si="30"/>
        <v>53</v>
      </c>
      <c r="U68">
        <f t="shared" si="31"/>
        <v>841411.11120602756</v>
      </c>
      <c r="V68">
        <f t="shared" si="32"/>
        <v>89</v>
      </c>
      <c r="W68">
        <f t="shared" si="33"/>
        <v>22.285407177359943</v>
      </c>
      <c r="X68">
        <f t="shared" si="34"/>
        <v>57</v>
      </c>
      <c r="Y68">
        <f t="shared" si="35"/>
        <v>55</v>
      </c>
      <c r="Z68">
        <v>0.72319999999999995</v>
      </c>
      <c r="AA68">
        <f t="shared" si="36"/>
        <v>80</v>
      </c>
      <c r="AB68">
        <v>0.89049999999999996</v>
      </c>
      <c r="AC68">
        <f t="shared" si="37"/>
        <v>0.80684999999999996</v>
      </c>
      <c r="AD68">
        <f t="shared" si="38"/>
        <v>54</v>
      </c>
      <c r="AE68">
        <v>0.70030000000000003</v>
      </c>
      <c r="AF68">
        <f t="shared" si="39"/>
        <v>88</v>
      </c>
      <c r="AG68">
        <v>0.70430000000000004</v>
      </c>
      <c r="AH68">
        <f t="shared" si="40"/>
        <v>90</v>
      </c>
      <c r="AI68">
        <f t="shared" si="41"/>
        <v>71.5</v>
      </c>
      <c r="AJ68">
        <f>IF(C68=1,(AI68/Z68),REF)</f>
        <v>98.866150442477888</v>
      </c>
      <c r="AK68">
        <f t="shared" si="42"/>
        <v>68</v>
      </c>
      <c r="AL68">
        <f>IF(B68=1,(AI68/AC68),REF)</f>
        <v>88.616223585548738</v>
      </c>
      <c r="AM68">
        <f t="shared" si="43"/>
        <v>65</v>
      </c>
      <c r="AN68">
        <f t="shared" si="44"/>
        <v>65</v>
      </c>
      <c r="AO68" t="str">
        <f t="shared" si="45"/>
        <v>Nebraska</v>
      </c>
      <c r="AP68">
        <f t="shared" si="46"/>
        <v>0.51539432821422793</v>
      </c>
      <c r="AQ68">
        <f t="shared" si="47"/>
        <v>0.53628325823502243</v>
      </c>
      <c r="AR68">
        <f t="shared" si="48"/>
        <v>0.77328760516457451</v>
      </c>
      <c r="AS68" t="str">
        <f t="shared" si="49"/>
        <v>Nebraska</v>
      </c>
      <c r="AT68">
        <f t="shared" si="50"/>
        <v>67</v>
      </c>
      <c r="AU68">
        <f t="shared" si="51"/>
        <v>44</v>
      </c>
      <c r="AV68">
        <v>76</v>
      </c>
      <c r="AW68" t="str">
        <f t="shared" si="52"/>
        <v>Nebraska</v>
      </c>
      <c r="AX68" t="str">
        <f t="shared" si="53"/>
        <v/>
      </c>
      <c r="AY68">
        <v>67</v>
      </c>
      <c r="BE68" t="s">
        <v>326</v>
      </c>
      <c r="BF68">
        <f t="shared" si="28"/>
        <v>110.47376248141066</v>
      </c>
      <c r="BI68" t="s">
        <v>75</v>
      </c>
      <c r="BJ68">
        <v>46.535154274152752</v>
      </c>
    </row>
    <row r="69" spans="1:62" x14ac:dyDescent="0.25">
      <c r="A69">
        <v>1</v>
      </c>
      <c r="B69">
        <v>1</v>
      </c>
      <c r="C69">
        <v>1</v>
      </c>
      <c r="D69" t="s">
        <v>112</v>
      </c>
      <c r="E69">
        <v>65.402100000000004</v>
      </c>
      <c r="F69">
        <v>331</v>
      </c>
      <c r="G69">
        <v>64.390799999999999</v>
      </c>
      <c r="H69">
        <v>332</v>
      </c>
      <c r="I69">
        <v>102.452</v>
      </c>
      <c r="J69">
        <v>215</v>
      </c>
      <c r="K69">
        <v>107.77</v>
      </c>
      <c r="L69">
        <v>127</v>
      </c>
      <c r="M69">
        <v>100.914</v>
      </c>
      <c r="N69">
        <v>88</v>
      </c>
      <c r="O69">
        <v>95.859200000000001</v>
      </c>
      <c r="P69">
        <v>20</v>
      </c>
      <c r="Q69">
        <v>11.910399999999999</v>
      </c>
      <c r="R69">
        <v>64</v>
      </c>
      <c r="S69">
        <f t="shared" si="29"/>
        <v>0.18211647638225675</v>
      </c>
      <c r="T69">
        <f t="shared" si="30"/>
        <v>60</v>
      </c>
      <c r="U69">
        <f t="shared" si="31"/>
        <v>759604.37784308998</v>
      </c>
      <c r="V69">
        <f t="shared" si="32"/>
        <v>189</v>
      </c>
      <c r="W69">
        <f t="shared" si="33"/>
        <v>22.647610486274885</v>
      </c>
      <c r="X69">
        <f t="shared" si="34"/>
        <v>68</v>
      </c>
      <c r="Y69">
        <f t="shared" si="35"/>
        <v>64</v>
      </c>
      <c r="Z69">
        <v>0.754</v>
      </c>
      <c r="AA69">
        <f t="shared" si="36"/>
        <v>64</v>
      </c>
      <c r="AB69">
        <v>0.83620000000000005</v>
      </c>
      <c r="AC69">
        <f t="shared" si="37"/>
        <v>0.79510000000000003</v>
      </c>
      <c r="AD69">
        <f t="shared" si="38"/>
        <v>60</v>
      </c>
      <c r="AE69">
        <v>0.75929999999999997</v>
      </c>
      <c r="AF69">
        <f t="shared" si="39"/>
        <v>71</v>
      </c>
      <c r="AG69">
        <v>0.73080000000000001</v>
      </c>
      <c r="AH69">
        <f t="shared" si="40"/>
        <v>82</v>
      </c>
      <c r="AI69">
        <f t="shared" si="41"/>
        <v>87.666666666666671</v>
      </c>
      <c r="AJ69">
        <f>IF(C69=1,(AI69/Z69),REF)</f>
        <v>116.26878868258179</v>
      </c>
      <c r="AK69">
        <f t="shared" si="42"/>
        <v>75</v>
      </c>
      <c r="AL69">
        <f>IF(B69=1,(AI69/AC69),REF)</f>
        <v>110.25866767282942</v>
      </c>
      <c r="AM69">
        <f t="shared" si="43"/>
        <v>74</v>
      </c>
      <c r="AN69">
        <f t="shared" si="44"/>
        <v>74</v>
      </c>
      <c r="AO69" t="str">
        <f t="shared" si="45"/>
        <v>Georgia</v>
      </c>
      <c r="AP69">
        <f t="shared" si="46"/>
        <v>0.5287020702501638</v>
      </c>
      <c r="AQ69">
        <f t="shared" si="47"/>
        <v>0.51423395721282528</v>
      </c>
      <c r="AR69">
        <f t="shared" si="48"/>
        <v>0.77071013444686476</v>
      </c>
      <c r="AS69" t="str">
        <f t="shared" si="49"/>
        <v>Georgia</v>
      </c>
      <c r="AT69">
        <f t="shared" si="50"/>
        <v>68</v>
      </c>
      <c r="AU69">
        <f t="shared" si="51"/>
        <v>47.333333333333336</v>
      </c>
      <c r="AV69">
        <v>69</v>
      </c>
      <c r="AW69" t="str">
        <f t="shared" si="52"/>
        <v>Georgia</v>
      </c>
      <c r="AX69" t="str">
        <f t="shared" si="53"/>
        <v/>
      </c>
      <c r="AY69">
        <v>68</v>
      </c>
      <c r="BE69" t="s">
        <v>342</v>
      </c>
      <c r="BF69">
        <f t="shared" si="28"/>
        <v>3.5311834657527132</v>
      </c>
      <c r="BI69" t="s">
        <v>76</v>
      </c>
      <c r="BJ69">
        <v>1475.0182793078236</v>
      </c>
    </row>
    <row r="70" spans="1:62" x14ac:dyDescent="0.25">
      <c r="A70">
        <v>1</v>
      </c>
      <c r="B70">
        <v>1</v>
      </c>
      <c r="C70">
        <v>1</v>
      </c>
      <c r="D70" t="s">
        <v>279</v>
      </c>
      <c r="E70">
        <v>71.948300000000003</v>
      </c>
      <c r="F70">
        <v>55</v>
      </c>
      <c r="G70">
        <v>70.337599999999995</v>
      </c>
      <c r="H70">
        <v>67</v>
      </c>
      <c r="I70">
        <v>110.96599999999999</v>
      </c>
      <c r="J70">
        <v>50</v>
      </c>
      <c r="K70">
        <v>110.133</v>
      </c>
      <c r="L70">
        <v>83</v>
      </c>
      <c r="M70">
        <v>97.448300000000003</v>
      </c>
      <c r="N70">
        <v>29</v>
      </c>
      <c r="O70">
        <v>98.775300000000001</v>
      </c>
      <c r="P70">
        <v>56</v>
      </c>
      <c r="Q70">
        <v>11.357200000000001</v>
      </c>
      <c r="R70">
        <v>67</v>
      </c>
      <c r="S70">
        <f t="shared" si="29"/>
        <v>0.1578591849981166</v>
      </c>
      <c r="T70">
        <f t="shared" si="30"/>
        <v>72</v>
      </c>
      <c r="U70">
        <f t="shared" si="31"/>
        <v>872680.90995147859</v>
      </c>
      <c r="V70">
        <f t="shared" si="32"/>
        <v>61</v>
      </c>
      <c r="W70">
        <f t="shared" si="33"/>
        <v>21.598164021279246</v>
      </c>
      <c r="X70">
        <f t="shared" si="34"/>
        <v>31</v>
      </c>
      <c r="Y70">
        <f t="shared" si="35"/>
        <v>51.5</v>
      </c>
      <c r="Z70">
        <v>0.73829999999999996</v>
      </c>
      <c r="AA70">
        <f t="shared" si="36"/>
        <v>73</v>
      </c>
      <c r="AB70">
        <v>0.75819999999999999</v>
      </c>
      <c r="AC70">
        <f t="shared" si="37"/>
        <v>0.74824999999999997</v>
      </c>
      <c r="AD70">
        <f t="shared" si="38"/>
        <v>75</v>
      </c>
      <c r="AE70">
        <v>0.8256</v>
      </c>
      <c r="AF70">
        <f t="shared" si="39"/>
        <v>45</v>
      </c>
      <c r="AG70">
        <v>0.76639999999999997</v>
      </c>
      <c r="AH70">
        <f t="shared" si="40"/>
        <v>68</v>
      </c>
      <c r="AI70">
        <f t="shared" si="41"/>
        <v>62.083333333333336</v>
      </c>
      <c r="AJ70">
        <f>IF(C70=1,(AI70/Z70),REF)</f>
        <v>84.089575150119657</v>
      </c>
      <c r="AK70">
        <f t="shared" si="42"/>
        <v>56</v>
      </c>
      <c r="AL70">
        <f>IF(B70=1,(AI70/AC70),REF)</f>
        <v>82.971377658982078</v>
      </c>
      <c r="AM70">
        <f t="shared" si="43"/>
        <v>59</v>
      </c>
      <c r="AN70">
        <f t="shared" si="44"/>
        <v>56</v>
      </c>
      <c r="AO70" t="str">
        <f t="shared" si="45"/>
        <v>South Dakota</v>
      </c>
      <c r="AP70">
        <f t="shared" si="46"/>
        <v>0.53474241428438385</v>
      </c>
      <c r="AQ70">
        <f t="shared" si="47"/>
        <v>0.50144266005713822</v>
      </c>
      <c r="AR70">
        <f t="shared" si="48"/>
        <v>0.76871071485390474</v>
      </c>
      <c r="AS70" t="str">
        <f t="shared" si="49"/>
        <v>South Dakota</v>
      </c>
      <c r="AT70">
        <f t="shared" si="50"/>
        <v>69</v>
      </c>
      <c r="AU70">
        <f t="shared" si="51"/>
        <v>41.666666666666664</v>
      </c>
      <c r="AV70">
        <v>43</v>
      </c>
      <c r="AW70" t="str">
        <f t="shared" si="52"/>
        <v>South Dakota</v>
      </c>
      <c r="AX70" t="str">
        <f t="shared" si="53"/>
        <v/>
      </c>
      <c r="AY70">
        <v>69</v>
      </c>
      <c r="BE70" t="s">
        <v>343</v>
      </c>
      <c r="BF70">
        <f t="shared" si="28"/>
        <v>7.8435419784302596</v>
      </c>
      <c r="BI70" t="s">
        <v>77</v>
      </c>
      <c r="BJ70">
        <v>63.978592714224902</v>
      </c>
    </row>
    <row r="71" spans="1:62" x14ac:dyDescent="0.25">
      <c r="A71">
        <v>1</v>
      </c>
      <c r="B71">
        <v>1</v>
      </c>
      <c r="C71">
        <v>1</v>
      </c>
      <c r="D71" t="s">
        <v>288</v>
      </c>
      <c r="E71">
        <v>69.190700000000007</v>
      </c>
      <c r="F71">
        <v>183</v>
      </c>
      <c r="G71">
        <v>69.240799999999993</v>
      </c>
      <c r="H71">
        <v>109</v>
      </c>
      <c r="I71">
        <v>111.09399999999999</v>
      </c>
      <c r="J71">
        <v>48</v>
      </c>
      <c r="K71">
        <v>112.288</v>
      </c>
      <c r="L71">
        <v>59</v>
      </c>
      <c r="M71">
        <v>101.078</v>
      </c>
      <c r="N71">
        <v>93</v>
      </c>
      <c r="O71">
        <v>101.093</v>
      </c>
      <c r="P71">
        <v>94</v>
      </c>
      <c r="Q71">
        <v>11.195399999999999</v>
      </c>
      <c r="R71">
        <v>69</v>
      </c>
      <c r="S71">
        <f t="shared" si="29"/>
        <v>0.16179920133775191</v>
      </c>
      <c r="T71">
        <f t="shared" si="30"/>
        <v>70</v>
      </c>
      <c r="U71">
        <f t="shared" si="31"/>
        <v>872397.51019182079</v>
      </c>
      <c r="V71">
        <f t="shared" si="32"/>
        <v>62</v>
      </c>
      <c r="W71">
        <f t="shared" si="33"/>
        <v>23.308053762133561</v>
      </c>
      <c r="X71">
        <f t="shared" si="34"/>
        <v>95</v>
      </c>
      <c r="Y71">
        <f t="shared" si="35"/>
        <v>82.5</v>
      </c>
      <c r="Z71">
        <v>0.74739999999999995</v>
      </c>
      <c r="AA71">
        <f t="shared" si="36"/>
        <v>66</v>
      </c>
      <c r="AB71">
        <v>0.74309999999999998</v>
      </c>
      <c r="AC71">
        <f t="shared" si="37"/>
        <v>0.74524999999999997</v>
      </c>
      <c r="AD71">
        <f t="shared" si="38"/>
        <v>77</v>
      </c>
      <c r="AE71">
        <v>0.77900000000000003</v>
      </c>
      <c r="AF71">
        <f t="shared" si="39"/>
        <v>64</v>
      </c>
      <c r="AG71">
        <v>0.79810000000000003</v>
      </c>
      <c r="AH71">
        <f t="shared" si="40"/>
        <v>57</v>
      </c>
      <c r="AI71">
        <f t="shared" si="41"/>
        <v>68.75</v>
      </c>
      <c r="AJ71">
        <f>IF(C71=1,(AI71/Z71),REF)</f>
        <v>91.985549906341987</v>
      </c>
      <c r="AK71">
        <f t="shared" si="42"/>
        <v>67</v>
      </c>
      <c r="AL71">
        <f>IF(B71=1,(AI71/AC71),REF)</f>
        <v>92.250922509225092</v>
      </c>
      <c r="AM71">
        <f t="shared" si="43"/>
        <v>67</v>
      </c>
      <c r="AN71">
        <f t="shared" si="44"/>
        <v>67</v>
      </c>
      <c r="AO71" t="str">
        <f t="shared" si="45"/>
        <v>St. Bonaventure</v>
      </c>
      <c r="AP71">
        <f t="shared" si="46"/>
        <v>0.53649677110811267</v>
      </c>
      <c r="AQ71">
        <f t="shared" si="47"/>
        <v>0.49285734792469016</v>
      </c>
      <c r="AR71">
        <f t="shared" si="48"/>
        <v>0.76667962970628034</v>
      </c>
      <c r="AS71" t="str">
        <f t="shared" si="49"/>
        <v>St. Bonaventure</v>
      </c>
      <c r="AT71">
        <f t="shared" si="50"/>
        <v>70</v>
      </c>
      <c r="AU71">
        <f t="shared" si="51"/>
        <v>45.666666666666664</v>
      </c>
      <c r="AV71">
        <v>60</v>
      </c>
      <c r="AW71" t="str">
        <f t="shared" si="52"/>
        <v>St. Bonaventure</v>
      </c>
      <c r="AX71" t="str">
        <f t="shared" si="53"/>
        <v/>
      </c>
      <c r="AY71">
        <v>70</v>
      </c>
      <c r="BE71" t="s">
        <v>344</v>
      </c>
      <c r="BF71">
        <f t="shared" si="28"/>
        <v>49.16676515778277</v>
      </c>
      <c r="BI71" t="s">
        <v>78</v>
      </c>
      <c r="BJ71">
        <v>345.02712477396028</v>
      </c>
    </row>
    <row r="72" spans="1:62" x14ac:dyDescent="0.25">
      <c r="A72">
        <v>1</v>
      </c>
      <c r="B72">
        <v>1</v>
      </c>
      <c r="C72">
        <v>1</v>
      </c>
      <c r="D72" t="s">
        <v>198</v>
      </c>
      <c r="E72">
        <v>67.6785</v>
      </c>
      <c r="F72">
        <v>253</v>
      </c>
      <c r="G72">
        <v>67.300200000000004</v>
      </c>
      <c r="H72">
        <v>216</v>
      </c>
      <c r="I72">
        <v>114.708</v>
      </c>
      <c r="J72">
        <v>15</v>
      </c>
      <c r="K72">
        <v>113.139</v>
      </c>
      <c r="L72">
        <v>56</v>
      </c>
      <c r="M72">
        <v>97.505600000000001</v>
      </c>
      <c r="N72">
        <v>30</v>
      </c>
      <c r="O72">
        <v>100.444</v>
      </c>
      <c r="P72">
        <v>82</v>
      </c>
      <c r="Q72">
        <v>12.6951</v>
      </c>
      <c r="R72">
        <v>59</v>
      </c>
      <c r="S72">
        <f t="shared" si="29"/>
        <v>0.18757803438314966</v>
      </c>
      <c r="T72">
        <f t="shared" si="30"/>
        <v>58</v>
      </c>
      <c r="U72">
        <f t="shared" si="31"/>
        <v>866314.12651529838</v>
      </c>
      <c r="V72">
        <f t="shared" si="32"/>
        <v>67</v>
      </c>
      <c r="W72">
        <f t="shared" si="33"/>
        <v>23.58455435525395</v>
      </c>
      <c r="X72">
        <f t="shared" si="34"/>
        <v>107</v>
      </c>
      <c r="Y72">
        <f t="shared" si="35"/>
        <v>82.5</v>
      </c>
      <c r="Z72">
        <v>0.74709999999999999</v>
      </c>
      <c r="AA72">
        <f t="shared" si="36"/>
        <v>67</v>
      </c>
      <c r="AB72">
        <v>0.74260000000000004</v>
      </c>
      <c r="AC72">
        <f t="shared" si="37"/>
        <v>0.74485000000000001</v>
      </c>
      <c r="AD72">
        <f t="shared" si="38"/>
        <v>78</v>
      </c>
      <c r="AE72">
        <v>0.75309999999999999</v>
      </c>
      <c r="AF72">
        <f t="shared" si="39"/>
        <v>73</v>
      </c>
      <c r="AG72">
        <v>0.71519999999999995</v>
      </c>
      <c r="AH72">
        <f t="shared" si="40"/>
        <v>85</v>
      </c>
      <c r="AI72">
        <f t="shared" si="41"/>
        <v>73.916666666666671</v>
      </c>
      <c r="AJ72">
        <f>IF(C72=1,(AI72/Z72),REF)</f>
        <v>98.93811627180655</v>
      </c>
      <c r="AK72">
        <f t="shared" si="42"/>
        <v>69</v>
      </c>
      <c r="AL72">
        <f>IF(B72=1,(AI72/AC72),REF)</f>
        <v>99.236982837707814</v>
      </c>
      <c r="AM72">
        <f t="shared" si="43"/>
        <v>71</v>
      </c>
      <c r="AN72">
        <f t="shared" si="44"/>
        <v>69</v>
      </c>
      <c r="AO72" t="str">
        <f t="shared" si="45"/>
        <v>Murray St.</v>
      </c>
      <c r="AP72">
        <f t="shared" si="46"/>
        <v>0.53238811601685299</v>
      </c>
      <c r="AQ72">
        <f t="shared" si="47"/>
        <v>0.48811844483479727</v>
      </c>
      <c r="AR72">
        <f t="shared" si="48"/>
        <v>0.76403687956192912</v>
      </c>
      <c r="AS72" t="str">
        <f t="shared" si="49"/>
        <v>Murray St.</v>
      </c>
      <c r="AT72">
        <f t="shared" si="50"/>
        <v>71</v>
      </c>
      <c r="AU72">
        <f t="shared" si="51"/>
        <v>46.666666666666664</v>
      </c>
      <c r="AV72">
        <v>54</v>
      </c>
      <c r="AW72" t="str">
        <f t="shared" si="52"/>
        <v>Murray St.</v>
      </c>
      <c r="AX72" t="str">
        <f t="shared" si="53"/>
        <v/>
      </c>
      <c r="AY72">
        <v>71</v>
      </c>
      <c r="BE72" t="s">
        <v>351</v>
      </c>
      <c r="BF72">
        <f t="shared" si="28"/>
        <v>17.491766992387841</v>
      </c>
      <c r="BI72" t="s">
        <v>79</v>
      </c>
      <c r="BJ72">
        <v>703.26495232591742</v>
      </c>
    </row>
    <row r="73" spans="1:62" x14ac:dyDescent="0.25">
      <c r="A73">
        <v>1</v>
      </c>
      <c r="B73">
        <v>1</v>
      </c>
      <c r="C73">
        <v>1</v>
      </c>
      <c r="D73" t="s">
        <v>39</v>
      </c>
      <c r="E73">
        <v>70.258899999999997</v>
      </c>
      <c r="F73">
        <v>123</v>
      </c>
      <c r="G73">
        <v>70.148399999999995</v>
      </c>
      <c r="H73">
        <v>73</v>
      </c>
      <c r="I73">
        <v>108.352</v>
      </c>
      <c r="J73">
        <v>87</v>
      </c>
      <c r="K73">
        <v>113.834</v>
      </c>
      <c r="L73">
        <v>47</v>
      </c>
      <c r="M73">
        <v>105.408</v>
      </c>
      <c r="N73">
        <v>220</v>
      </c>
      <c r="O73">
        <v>103.11799999999999</v>
      </c>
      <c r="P73">
        <v>126</v>
      </c>
      <c r="Q73">
        <v>10.715999999999999</v>
      </c>
      <c r="R73">
        <v>73</v>
      </c>
      <c r="S73">
        <f t="shared" si="29"/>
        <v>0.15252160224540959</v>
      </c>
      <c r="T73">
        <f t="shared" si="30"/>
        <v>76</v>
      </c>
      <c r="U73">
        <f t="shared" si="31"/>
        <v>910427.44160704839</v>
      </c>
      <c r="V73">
        <f t="shared" si="32"/>
        <v>40</v>
      </c>
      <c r="W73">
        <f t="shared" si="33"/>
        <v>23.693751204535399</v>
      </c>
      <c r="X73">
        <f t="shared" si="34"/>
        <v>121</v>
      </c>
      <c r="Y73">
        <f t="shared" si="35"/>
        <v>98.5</v>
      </c>
      <c r="Z73">
        <v>0.7349</v>
      </c>
      <c r="AA73">
        <f t="shared" si="36"/>
        <v>75</v>
      </c>
      <c r="AB73">
        <v>0.74709999999999999</v>
      </c>
      <c r="AC73">
        <f t="shared" si="37"/>
        <v>0.74099999999999999</v>
      </c>
      <c r="AD73">
        <f t="shared" si="38"/>
        <v>79</v>
      </c>
      <c r="AE73">
        <v>0.80879999999999996</v>
      </c>
      <c r="AF73">
        <f t="shared" si="39"/>
        <v>54</v>
      </c>
      <c r="AG73">
        <v>0.66279999999999994</v>
      </c>
      <c r="AH73">
        <f t="shared" si="40"/>
        <v>101</v>
      </c>
      <c r="AI73">
        <f t="shared" si="41"/>
        <v>74.75</v>
      </c>
      <c r="AJ73">
        <f>IF(C73=1,(AI73/Z73),REF)</f>
        <v>101.71451898217444</v>
      </c>
      <c r="AK73">
        <f t="shared" si="42"/>
        <v>72</v>
      </c>
      <c r="AL73">
        <f>IF(B73=1,(AI73/AC73),REF)</f>
        <v>100.87719298245614</v>
      </c>
      <c r="AM73">
        <f t="shared" si="43"/>
        <v>73</v>
      </c>
      <c r="AN73">
        <f t="shared" si="44"/>
        <v>72</v>
      </c>
      <c r="AO73" t="str">
        <f t="shared" si="45"/>
        <v>Boston College</v>
      </c>
      <c r="AP73">
        <f t="shared" si="46"/>
        <v>0.52224697405964016</v>
      </c>
      <c r="AQ73">
        <f t="shared" si="47"/>
        <v>0.48460141189932071</v>
      </c>
      <c r="AR73">
        <f t="shared" si="48"/>
        <v>0.75993007591340589</v>
      </c>
      <c r="AS73" t="str">
        <f t="shared" si="49"/>
        <v>Boston College</v>
      </c>
      <c r="AT73">
        <f t="shared" si="50"/>
        <v>72</v>
      </c>
      <c r="AU73">
        <f t="shared" si="51"/>
        <v>48</v>
      </c>
      <c r="AV73">
        <v>93</v>
      </c>
      <c r="AW73" t="str">
        <f t="shared" si="52"/>
        <v>Boston College</v>
      </c>
      <c r="AX73" t="str">
        <f t="shared" si="53"/>
        <v/>
      </c>
      <c r="AY73">
        <v>72</v>
      </c>
      <c r="BE73" t="s">
        <v>356</v>
      </c>
      <c r="BF73">
        <f t="shared" ref="BF73:BF75" si="54">VLOOKUP(BE73,BI73:BJ467,2,FALSE)</f>
        <v>37.897380286513332</v>
      </c>
      <c r="BI73" t="s">
        <v>80</v>
      </c>
      <c r="BJ73">
        <v>8078.6127167630048</v>
      </c>
    </row>
    <row r="74" spans="1:62" x14ac:dyDescent="0.25">
      <c r="A74">
        <v>1</v>
      </c>
      <c r="B74">
        <v>1</v>
      </c>
      <c r="C74">
        <v>1</v>
      </c>
      <c r="D74" t="s">
        <v>233</v>
      </c>
      <c r="E74">
        <v>66.574100000000001</v>
      </c>
      <c r="F74">
        <v>303</v>
      </c>
      <c r="G74">
        <v>64.427199999999999</v>
      </c>
      <c r="H74">
        <v>330</v>
      </c>
      <c r="I74">
        <v>109.252</v>
      </c>
      <c r="J74">
        <v>70</v>
      </c>
      <c r="K74">
        <v>108.709</v>
      </c>
      <c r="L74">
        <v>107</v>
      </c>
      <c r="M74">
        <v>93.715199999999996</v>
      </c>
      <c r="N74">
        <v>5</v>
      </c>
      <c r="O74">
        <v>97.382099999999994</v>
      </c>
      <c r="P74">
        <v>40</v>
      </c>
      <c r="Q74">
        <v>11.326700000000001</v>
      </c>
      <c r="R74">
        <v>68</v>
      </c>
      <c r="S74">
        <f t="shared" si="29"/>
        <v>0.17013973902764001</v>
      </c>
      <c r="T74">
        <f t="shared" si="30"/>
        <v>66</v>
      </c>
      <c r="U74">
        <f t="shared" si="31"/>
        <v>786749.19190556218</v>
      </c>
      <c r="V74">
        <f t="shared" si="32"/>
        <v>151</v>
      </c>
      <c r="W74">
        <f t="shared" si="33"/>
        <v>22.817145565079596</v>
      </c>
      <c r="X74">
        <f t="shared" si="34"/>
        <v>77</v>
      </c>
      <c r="Y74">
        <f t="shared" si="35"/>
        <v>71.5</v>
      </c>
      <c r="Z74">
        <v>0.71189999999999998</v>
      </c>
      <c r="AA74">
        <f t="shared" si="36"/>
        <v>83</v>
      </c>
      <c r="AB74">
        <v>0.86570000000000003</v>
      </c>
      <c r="AC74">
        <f t="shared" si="37"/>
        <v>0.78879999999999995</v>
      </c>
      <c r="AD74">
        <f t="shared" si="38"/>
        <v>64</v>
      </c>
      <c r="AE74">
        <v>0.65400000000000003</v>
      </c>
      <c r="AF74">
        <f t="shared" si="39"/>
        <v>103</v>
      </c>
      <c r="AG74">
        <v>0.7571</v>
      </c>
      <c r="AH74">
        <f t="shared" si="40"/>
        <v>74</v>
      </c>
      <c r="AI74">
        <f t="shared" si="41"/>
        <v>88.25</v>
      </c>
      <c r="AJ74">
        <f>IF(C74=1,(AI74/Z74),REF)</f>
        <v>123.96403989324344</v>
      </c>
      <c r="AK74">
        <f t="shared" si="42"/>
        <v>79</v>
      </c>
      <c r="AL74">
        <f>IF(B74=1,(AI74/AC74),REF)</f>
        <v>111.87880324543612</v>
      </c>
      <c r="AM74">
        <f t="shared" si="43"/>
        <v>76</v>
      </c>
      <c r="AN74">
        <f t="shared" si="44"/>
        <v>76</v>
      </c>
      <c r="AO74" t="str">
        <f t="shared" si="45"/>
        <v>Old Dominion</v>
      </c>
      <c r="AP74">
        <f t="shared" si="46"/>
        <v>0.49599283261743438</v>
      </c>
      <c r="AQ74">
        <f t="shared" si="47"/>
        <v>0.50923004115490778</v>
      </c>
      <c r="AR74">
        <f t="shared" si="48"/>
        <v>0.7594390886221114</v>
      </c>
      <c r="AS74" t="str">
        <f t="shared" si="49"/>
        <v>Old Dominion</v>
      </c>
      <c r="AT74">
        <f t="shared" si="50"/>
        <v>73</v>
      </c>
      <c r="AU74">
        <f t="shared" si="51"/>
        <v>49.666666666666664</v>
      </c>
      <c r="AV74">
        <v>59</v>
      </c>
      <c r="AW74" t="str">
        <f t="shared" si="52"/>
        <v>Old Dominion</v>
      </c>
      <c r="AX74" t="str">
        <f t="shared" si="53"/>
        <v/>
      </c>
      <c r="AY74">
        <v>73</v>
      </c>
      <c r="BE74" t="s">
        <v>361</v>
      </c>
      <c r="BF74">
        <f t="shared" si="54"/>
        <v>237.58684968649382</v>
      </c>
      <c r="BI74" t="s">
        <v>81</v>
      </c>
      <c r="BJ74">
        <v>551.52109911678122</v>
      </c>
    </row>
    <row r="75" spans="1:62" x14ac:dyDescent="0.25">
      <c r="A75">
        <v>1</v>
      </c>
      <c r="B75">
        <v>1</v>
      </c>
      <c r="C75">
        <v>1</v>
      </c>
      <c r="D75" t="s">
        <v>333</v>
      </c>
      <c r="E75">
        <v>67.704099999999997</v>
      </c>
      <c r="F75">
        <v>252</v>
      </c>
      <c r="G75">
        <v>65.607200000000006</v>
      </c>
      <c r="H75">
        <v>299</v>
      </c>
      <c r="I75">
        <v>108.298</v>
      </c>
      <c r="J75">
        <v>89</v>
      </c>
      <c r="K75">
        <v>111.869</v>
      </c>
      <c r="L75">
        <v>64</v>
      </c>
      <c r="M75">
        <v>101.476</v>
      </c>
      <c r="N75">
        <v>108</v>
      </c>
      <c r="O75">
        <v>99.990399999999994</v>
      </c>
      <c r="P75">
        <v>75</v>
      </c>
      <c r="Q75">
        <v>11.878399999999999</v>
      </c>
      <c r="R75">
        <v>65</v>
      </c>
      <c r="S75">
        <f t="shared" si="29"/>
        <v>0.17544875421134032</v>
      </c>
      <c r="T75">
        <f t="shared" si="30"/>
        <v>64</v>
      </c>
      <c r="U75">
        <f t="shared" si="31"/>
        <v>847294.68315966008</v>
      </c>
      <c r="V75">
        <f t="shared" si="32"/>
        <v>83</v>
      </c>
      <c r="W75">
        <f t="shared" si="33"/>
        <v>23.405521377256367</v>
      </c>
      <c r="X75">
        <f t="shared" si="34"/>
        <v>102</v>
      </c>
      <c r="Y75">
        <f t="shared" si="35"/>
        <v>83</v>
      </c>
      <c r="Z75">
        <v>0.6804</v>
      </c>
      <c r="AA75">
        <f t="shared" si="36"/>
        <v>91</v>
      </c>
      <c r="AB75">
        <v>0.88580000000000003</v>
      </c>
      <c r="AC75">
        <f t="shared" si="37"/>
        <v>0.78310000000000002</v>
      </c>
      <c r="AD75">
        <f t="shared" si="38"/>
        <v>66</v>
      </c>
      <c r="AE75">
        <v>0.76639999999999997</v>
      </c>
      <c r="AF75">
        <f t="shared" si="39"/>
        <v>69</v>
      </c>
      <c r="AG75">
        <v>0.82809999999999995</v>
      </c>
      <c r="AH75">
        <f t="shared" si="40"/>
        <v>47</v>
      </c>
      <c r="AI75">
        <f t="shared" si="41"/>
        <v>68.666666666666671</v>
      </c>
      <c r="AJ75">
        <f>IF(C75=1,(AI75/Z75),REF)</f>
        <v>100.92102684695278</v>
      </c>
      <c r="AK75">
        <f t="shared" si="42"/>
        <v>71</v>
      </c>
      <c r="AL75">
        <f>IF(B75=1,(AI75/AC75),REF)</f>
        <v>87.685693610862813</v>
      </c>
      <c r="AM75">
        <f t="shared" si="43"/>
        <v>64</v>
      </c>
      <c r="AN75">
        <f t="shared" si="44"/>
        <v>64</v>
      </c>
      <c r="AO75" t="str">
        <f t="shared" si="45"/>
        <v>Utah</v>
      </c>
      <c r="AP75">
        <f t="shared" si="46"/>
        <v>0.48389609652772553</v>
      </c>
      <c r="AQ75">
        <f t="shared" si="47"/>
        <v>0.5211847768564134</v>
      </c>
      <c r="AR75">
        <f t="shared" si="48"/>
        <v>0.75939617466990683</v>
      </c>
      <c r="AS75" t="str">
        <f t="shared" si="49"/>
        <v>Utah</v>
      </c>
      <c r="AT75">
        <f t="shared" si="50"/>
        <v>74</v>
      </c>
      <c r="AU75">
        <f t="shared" si="51"/>
        <v>46</v>
      </c>
      <c r="AV75">
        <v>66</v>
      </c>
      <c r="AW75" t="str">
        <f t="shared" si="52"/>
        <v>Utah</v>
      </c>
      <c r="AX75" t="str">
        <f t="shared" si="53"/>
        <v/>
      </c>
      <c r="AY75">
        <v>74</v>
      </c>
      <c r="BE75" t="s">
        <v>363</v>
      </c>
      <c r="BF75">
        <f t="shared" si="54"/>
        <v>25.16405444980747</v>
      </c>
      <c r="BI75" t="s">
        <v>82</v>
      </c>
      <c r="BJ75">
        <v>189.53042984820542</v>
      </c>
    </row>
    <row r="76" spans="1:62" x14ac:dyDescent="0.25">
      <c r="A76">
        <v>1</v>
      </c>
      <c r="B76">
        <v>1</v>
      </c>
      <c r="C76">
        <v>1</v>
      </c>
      <c r="D76" t="s">
        <v>277</v>
      </c>
      <c r="E76">
        <v>69.588499999999996</v>
      </c>
      <c r="F76">
        <v>163</v>
      </c>
      <c r="G76">
        <v>68.627399999999994</v>
      </c>
      <c r="H76">
        <v>150</v>
      </c>
      <c r="I76">
        <v>99.678399999999996</v>
      </c>
      <c r="J76">
        <v>266</v>
      </c>
      <c r="K76">
        <v>105.82599999999999</v>
      </c>
      <c r="L76">
        <v>158</v>
      </c>
      <c r="M76">
        <v>99.811000000000007</v>
      </c>
      <c r="N76">
        <v>62</v>
      </c>
      <c r="O76">
        <v>95.840900000000005</v>
      </c>
      <c r="P76">
        <v>19</v>
      </c>
      <c r="Q76">
        <v>9.9855199999999993</v>
      </c>
      <c r="R76">
        <v>81</v>
      </c>
      <c r="S76">
        <f t="shared" si="29"/>
        <v>0.14348778893064212</v>
      </c>
      <c r="T76">
        <f t="shared" si="30"/>
        <v>79</v>
      </c>
      <c r="U76">
        <f t="shared" si="31"/>
        <v>779331.51227342582</v>
      </c>
      <c r="V76">
        <f t="shared" si="32"/>
        <v>159</v>
      </c>
      <c r="W76">
        <f t="shared" si="33"/>
        <v>21.278643479027419</v>
      </c>
      <c r="X76">
        <f t="shared" si="34"/>
        <v>17</v>
      </c>
      <c r="Y76">
        <f t="shared" si="35"/>
        <v>48</v>
      </c>
      <c r="Z76">
        <v>0.74580000000000002</v>
      </c>
      <c r="AA76">
        <f t="shared" si="36"/>
        <v>69</v>
      </c>
      <c r="AB76">
        <v>0.75739999999999996</v>
      </c>
      <c r="AC76">
        <f t="shared" si="37"/>
        <v>0.75160000000000005</v>
      </c>
      <c r="AD76">
        <f t="shared" si="38"/>
        <v>72</v>
      </c>
      <c r="AE76">
        <v>0.66759999999999997</v>
      </c>
      <c r="AF76">
        <f t="shared" si="39"/>
        <v>98</v>
      </c>
      <c r="AG76">
        <v>0.7571</v>
      </c>
      <c r="AH76">
        <f t="shared" si="40"/>
        <v>74</v>
      </c>
      <c r="AI76">
        <f t="shared" si="41"/>
        <v>88.333333333333329</v>
      </c>
      <c r="AJ76">
        <f>IF(C76=1,(AI76/Z76),REF)</f>
        <v>118.44104764458746</v>
      </c>
      <c r="AK76">
        <f t="shared" si="42"/>
        <v>77</v>
      </c>
      <c r="AL76">
        <f>IF(B76=1,(AI76/AC76),REF)</f>
        <v>117.52705339719708</v>
      </c>
      <c r="AM76">
        <f t="shared" si="43"/>
        <v>79</v>
      </c>
      <c r="AN76">
        <f t="shared" si="44"/>
        <v>77</v>
      </c>
      <c r="AO76" t="str">
        <f t="shared" si="45"/>
        <v>South Carolina</v>
      </c>
      <c r="AP76">
        <f t="shared" si="46"/>
        <v>0.52198513439172489</v>
      </c>
      <c r="AQ76">
        <f t="shared" si="47"/>
        <v>0.48223655844300861</v>
      </c>
      <c r="AR76">
        <f t="shared" si="48"/>
        <v>0.7591364439995083</v>
      </c>
      <c r="AS76" t="str">
        <f t="shared" si="49"/>
        <v>South Carolina</v>
      </c>
      <c r="AT76">
        <f t="shared" si="50"/>
        <v>75</v>
      </c>
      <c r="AU76">
        <f t="shared" si="51"/>
        <v>50.666666666666664</v>
      </c>
      <c r="AV76">
        <v>84</v>
      </c>
      <c r="AW76" t="str">
        <f t="shared" si="52"/>
        <v>South Carolina</v>
      </c>
      <c r="AX76" t="str">
        <f t="shared" si="53"/>
        <v/>
      </c>
      <c r="AY76">
        <v>75</v>
      </c>
      <c r="BI76" t="s">
        <v>83</v>
      </c>
      <c r="BJ76">
        <v>1631.578947368421</v>
      </c>
    </row>
    <row r="77" spans="1:62" x14ac:dyDescent="0.25">
      <c r="A77">
        <v>1</v>
      </c>
      <c r="B77">
        <v>1</v>
      </c>
      <c r="C77">
        <v>1</v>
      </c>
      <c r="D77" t="s">
        <v>359</v>
      </c>
      <c r="E77">
        <v>63.456600000000002</v>
      </c>
      <c r="F77">
        <v>348</v>
      </c>
      <c r="G77">
        <v>62.677799999999998</v>
      </c>
      <c r="H77">
        <v>347</v>
      </c>
      <c r="I77">
        <v>104.982</v>
      </c>
      <c r="J77">
        <v>149</v>
      </c>
      <c r="K77">
        <v>110.048</v>
      </c>
      <c r="L77">
        <v>85</v>
      </c>
      <c r="M77">
        <v>103.6</v>
      </c>
      <c r="N77">
        <v>171</v>
      </c>
      <c r="O77">
        <v>99.432599999999994</v>
      </c>
      <c r="P77">
        <v>68</v>
      </c>
      <c r="Q77">
        <v>10.615500000000001</v>
      </c>
      <c r="R77">
        <v>74</v>
      </c>
      <c r="S77">
        <f t="shared" si="29"/>
        <v>0.1672859875883676</v>
      </c>
      <c r="T77">
        <f t="shared" si="30"/>
        <v>67</v>
      </c>
      <c r="U77">
        <f t="shared" si="31"/>
        <v>768495.10790000646</v>
      </c>
      <c r="V77">
        <f t="shared" si="32"/>
        <v>180</v>
      </c>
      <c r="W77">
        <f t="shared" si="33"/>
        <v>24.749662106432698</v>
      </c>
      <c r="X77">
        <f t="shared" si="34"/>
        <v>166</v>
      </c>
      <c r="Y77">
        <f t="shared" si="35"/>
        <v>116.5</v>
      </c>
      <c r="Z77">
        <v>0.73799999999999999</v>
      </c>
      <c r="AA77">
        <f t="shared" si="36"/>
        <v>74</v>
      </c>
      <c r="AB77">
        <v>0.76149999999999995</v>
      </c>
      <c r="AC77">
        <f t="shared" si="37"/>
        <v>0.74974999999999992</v>
      </c>
      <c r="AD77">
        <f t="shared" si="38"/>
        <v>73</v>
      </c>
      <c r="AE77">
        <v>0.90380000000000005</v>
      </c>
      <c r="AF77">
        <f t="shared" si="39"/>
        <v>19</v>
      </c>
      <c r="AG77">
        <v>0.77649999999999997</v>
      </c>
      <c r="AH77">
        <f t="shared" si="40"/>
        <v>66</v>
      </c>
      <c r="AI77">
        <f t="shared" si="41"/>
        <v>86.916666666666671</v>
      </c>
      <c r="AJ77">
        <f>IF(C77=1,(AI77/Z77),REF)</f>
        <v>117.773261065944</v>
      </c>
      <c r="AK77">
        <f t="shared" si="42"/>
        <v>76</v>
      </c>
      <c r="AL77">
        <f>IF(B77=1,(AI77/AC77),REF)</f>
        <v>115.92753139935536</v>
      </c>
      <c r="AM77">
        <f t="shared" si="43"/>
        <v>78</v>
      </c>
      <c r="AN77">
        <f t="shared" si="44"/>
        <v>76</v>
      </c>
      <c r="AO77" t="str">
        <f t="shared" si="45"/>
        <v>Wisconsin</v>
      </c>
      <c r="AP77">
        <f t="shared" si="46"/>
        <v>0.51681804830646561</v>
      </c>
      <c r="AQ77">
        <f t="shared" si="47"/>
        <v>0.48187427470785271</v>
      </c>
      <c r="AR77">
        <f t="shared" si="48"/>
        <v>0.75746171409822172</v>
      </c>
      <c r="AS77" t="str">
        <f t="shared" si="49"/>
        <v>Wisconsin</v>
      </c>
      <c r="AT77">
        <f t="shared" si="50"/>
        <v>76</v>
      </c>
      <c r="AU77">
        <f t="shared" si="51"/>
        <v>50.666666666666664</v>
      </c>
      <c r="AV77">
        <v>82</v>
      </c>
      <c r="AW77" t="str">
        <f t="shared" si="52"/>
        <v>Wisconsin</v>
      </c>
      <c r="AX77" t="str">
        <f t="shared" si="53"/>
        <v/>
      </c>
      <c r="AY77">
        <v>76</v>
      </c>
      <c r="BI77" t="s">
        <v>84</v>
      </c>
      <c r="BJ77">
        <v>300.13593112822838</v>
      </c>
    </row>
    <row r="78" spans="1:62" x14ac:dyDescent="0.25">
      <c r="A78">
        <v>1</v>
      </c>
      <c r="B78">
        <v>1</v>
      </c>
      <c r="C78">
        <v>1</v>
      </c>
      <c r="D78" t="s">
        <v>48</v>
      </c>
      <c r="E78">
        <v>67.432500000000005</v>
      </c>
      <c r="F78">
        <v>263</v>
      </c>
      <c r="G78">
        <v>67.348500000000001</v>
      </c>
      <c r="H78">
        <v>212</v>
      </c>
      <c r="I78">
        <v>108.69799999999999</v>
      </c>
      <c r="J78">
        <v>82</v>
      </c>
      <c r="K78">
        <v>109.04300000000001</v>
      </c>
      <c r="L78">
        <v>102</v>
      </c>
      <c r="M78">
        <v>98.6053</v>
      </c>
      <c r="N78">
        <v>41</v>
      </c>
      <c r="O78">
        <v>98.075800000000001</v>
      </c>
      <c r="P78">
        <v>52</v>
      </c>
      <c r="Q78">
        <v>10.967000000000001</v>
      </c>
      <c r="R78">
        <v>70</v>
      </c>
      <c r="S78">
        <f t="shared" si="29"/>
        <v>0.16263967671375085</v>
      </c>
      <c r="T78">
        <f t="shared" si="30"/>
        <v>69</v>
      </c>
      <c r="U78">
        <f t="shared" si="31"/>
        <v>801797.76943769271</v>
      </c>
      <c r="V78">
        <f t="shared" si="32"/>
        <v>130</v>
      </c>
      <c r="W78">
        <f t="shared" si="33"/>
        <v>22.78398646087609</v>
      </c>
      <c r="X78">
        <f t="shared" si="34"/>
        <v>75</v>
      </c>
      <c r="Y78">
        <f t="shared" si="35"/>
        <v>72</v>
      </c>
      <c r="Z78">
        <v>0.72750000000000004</v>
      </c>
      <c r="AA78">
        <f t="shared" si="36"/>
        <v>77</v>
      </c>
      <c r="AB78">
        <v>0.7429</v>
      </c>
      <c r="AC78">
        <f t="shared" si="37"/>
        <v>0.73520000000000008</v>
      </c>
      <c r="AD78">
        <f t="shared" si="38"/>
        <v>80</v>
      </c>
      <c r="AE78">
        <v>0.63670000000000004</v>
      </c>
      <c r="AF78">
        <f t="shared" si="39"/>
        <v>111</v>
      </c>
      <c r="AG78">
        <v>0.74080000000000001</v>
      </c>
      <c r="AH78">
        <f t="shared" si="40"/>
        <v>80</v>
      </c>
      <c r="AI78">
        <f t="shared" si="41"/>
        <v>90.333333333333329</v>
      </c>
      <c r="AJ78">
        <f>IF(C78=1,(AI78/Z78),REF)</f>
        <v>124.16953035509735</v>
      </c>
      <c r="AK78">
        <f t="shared" si="42"/>
        <v>80</v>
      </c>
      <c r="AL78">
        <f>IF(B78=1,(AI78/AC78),REF)</f>
        <v>122.86906057308667</v>
      </c>
      <c r="AM78">
        <f t="shared" si="43"/>
        <v>83</v>
      </c>
      <c r="AN78">
        <f t="shared" si="44"/>
        <v>80</v>
      </c>
      <c r="AO78" t="str">
        <f t="shared" si="45"/>
        <v>BYU</v>
      </c>
      <c r="AP78">
        <f t="shared" si="46"/>
        <v>0.50677767382071282</v>
      </c>
      <c r="AQ78">
        <f t="shared" si="47"/>
        <v>0.46910036615627437</v>
      </c>
      <c r="AR78">
        <f t="shared" si="48"/>
        <v>0.75049226382419887</v>
      </c>
      <c r="AS78" t="str">
        <f t="shared" si="49"/>
        <v>BYU</v>
      </c>
      <c r="AT78">
        <f t="shared" si="50"/>
        <v>77</v>
      </c>
      <c r="AU78">
        <f t="shared" si="51"/>
        <v>52.333333333333336</v>
      </c>
      <c r="AV78">
        <v>73</v>
      </c>
      <c r="AW78" t="str">
        <f t="shared" si="52"/>
        <v>BYU</v>
      </c>
      <c r="AX78" t="str">
        <f t="shared" si="53"/>
        <v/>
      </c>
      <c r="AY78">
        <v>77</v>
      </c>
      <c r="BI78" t="s">
        <v>85</v>
      </c>
      <c r="BJ78">
        <v>881.01983002832867</v>
      </c>
    </row>
    <row r="79" spans="1:62" x14ac:dyDescent="0.25">
      <c r="A79">
        <v>1</v>
      </c>
      <c r="B79">
        <v>1</v>
      </c>
      <c r="C79">
        <v>1</v>
      </c>
      <c r="D79" t="s">
        <v>168</v>
      </c>
      <c r="E79">
        <v>69.099900000000005</v>
      </c>
      <c r="F79">
        <v>190</v>
      </c>
      <c r="G79">
        <v>68.244200000000006</v>
      </c>
      <c r="H79">
        <v>171</v>
      </c>
      <c r="I79">
        <v>111.876</v>
      </c>
      <c r="J79">
        <v>35</v>
      </c>
      <c r="K79">
        <v>115.619</v>
      </c>
      <c r="L79">
        <v>33</v>
      </c>
      <c r="M79">
        <v>106.572</v>
      </c>
      <c r="N79">
        <v>243</v>
      </c>
      <c r="O79">
        <v>103.154</v>
      </c>
      <c r="P79">
        <v>128</v>
      </c>
      <c r="Q79">
        <v>12.465400000000001</v>
      </c>
      <c r="R79">
        <v>61</v>
      </c>
      <c r="S79">
        <f t="shared" si="29"/>
        <v>0.18039099911866735</v>
      </c>
      <c r="T79">
        <f t="shared" si="30"/>
        <v>61</v>
      </c>
      <c r="U79">
        <f t="shared" si="31"/>
        <v>923710.40664978395</v>
      </c>
      <c r="V79">
        <f t="shared" si="32"/>
        <v>33</v>
      </c>
      <c r="W79">
        <f t="shared" si="33"/>
        <v>24.104620497174231</v>
      </c>
      <c r="X79">
        <f t="shared" si="34"/>
        <v>139</v>
      </c>
      <c r="Y79">
        <f t="shared" si="35"/>
        <v>100</v>
      </c>
      <c r="Z79">
        <v>0.66559999999999997</v>
      </c>
      <c r="AA79">
        <f t="shared" si="36"/>
        <v>94</v>
      </c>
      <c r="AB79">
        <v>0.87849999999999995</v>
      </c>
      <c r="AC79">
        <f t="shared" si="37"/>
        <v>0.7720499999999999</v>
      </c>
      <c r="AD79">
        <f t="shared" si="38"/>
        <v>67</v>
      </c>
      <c r="AE79">
        <v>0.5665</v>
      </c>
      <c r="AF79">
        <f t="shared" si="39"/>
        <v>139</v>
      </c>
      <c r="AG79">
        <v>0.7893</v>
      </c>
      <c r="AH79">
        <f t="shared" si="40"/>
        <v>60</v>
      </c>
      <c r="AI79">
        <f t="shared" si="41"/>
        <v>76.666666666666671</v>
      </c>
      <c r="AJ79">
        <f>IF(C79=1,(AI79/Z79),REF)</f>
        <v>115.18429487179489</v>
      </c>
      <c r="AK79">
        <f t="shared" si="42"/>
        <v>74</v>
      </c>
      <c r="AL79">
        <f>IF(B79=1,(AI79/AC79),REF)</f>
        <v>99.302722189840921</v>
      </c>
      <c r="AM79">
        <f t="shared" si="43"/>
        <v>72</v>
      </c>
      <c r="AN79">
        <f t="shared" si="44"/>
        <v>72</v>
      </c>
      <c r="AO79" t="str">
        <f t="shared" si="45"/>
        <v>LSU</v>
      </c>
      <c r="AP79">
        <f t="shared" si="46"/>
        <v>0.46715388656691875</v>
      </c>
      <c r="AQ79">
        <f t="shared" si="47"/>
        <v>0.505901391364733</v>
      </c>
      <c r="AR79">
        <f t="shared" si="48"/>
        <v>0.74962317889786811</v>
      </c>
      <c r="AS79" t="str">
        <f t="shared" si="49"/>
        <v>LSU</v>
      </c>
      <c r="AT79">
        <f t="shared" si="50"/>
        <v>78</v>
      </c>
      <c r="AU79">
        <f t="shared" si="51"/>
        <v>50</v>
      </c>
      <c r="AV79">
        <v>97</v>
      </c>
      <c r="AW79" t="str">
        <f t="shared" si="52"/>
        <v>LSU</v>
      </c>
      <c r="AX79" t="str">
        <f t="shared" si="53"/>
        <v/>
      </c>
      <c r="AY79">
        <v>78</v>
      </c>
      <c r="BI79" t="s">
        <v>86</v>
      </c>
      <c r="BJ79">
        <v>4.4136191677175285</v>
      </c>
    </row>
    <row r="80" spans="1:62" x14ac:dyDescent="0.25">
      <c r="A80">
        <v>1</v>
      </c>
      <c r="B80">
        <v>1</v>
      </c>
      <c r="C80">
        <v>1</v>
      </c>
      <c r="D80" t="s">
        <v>82</v>
      </c>
      <c r="E80">
        <v>71.242000000000004</v>
      </c>
      <c r="F80">
        <v>78</v>
      </c>
      <c r="G80">
        <v>69.815100000000001</v>
      </c>
      <c r="H80">
        <v>86</v>
      </c>
      <c r="I80">
        <v>100.646</v>
      </c>
      <c r="J80">
        <v>250</v>
      </c>
      <c r="K80">
        <v>104.75</v>
      </c>
      <c r="L80">
        <v>183</v>
      </c>
      <c r="M80">
        <v>103.035</v>
      </c>
      <c r="N80">
        <v>151</v>
      </c>
      <c r="O80">
        <v>98.013400000000004</v>
      </c>
      <c r="P80">
        <v>49</v>
      </c>
      <c r="Q80">
        <v>6.7363099999999996</v>
      </c>
      <c r="R80">
        <v>101</v>
      </c>
      <c r="S80">
        <f t="shared" si="29"/>
        <v>9.4559389124392851E-2</v>
      </c>
      <c r="T80">
        <f t="shared" si="30"/>
        <v>100</v>
      </c>
      <c r="U80">
        <f t="shared" si="31"/>
        <v>781707.29762500001</v>
      </c>
      <c r="V80">
        <f t="shared" si="32"/>
        <v>158</v>
      </c>
      <c r="W80">
        <f t="shared" si="33"/>
        <v>21.543716456435121</v>
      </c>
      <c r="X80">
        <f t="shared" si="34"/>
        <v>28</v>
      </c>
      <c r="Y80">
        <f t="shared" si="35"/>
        <v>64</v>
      </c>
      <c r="Z80">
        <v>0.75919999999999999</v>
      </c>
      <c r="AA80">
        <f t="shared" si="36"/>
        <v>61</v>
      </c>
      <c r="AB80">
        <v>0.65059999999999996</v>
      </c>
      <c r="AC80">
        <f t="shared" si="37"/>
        <v>0.70489999999999997</v>
      </c>
      <c r="AD80">
        <f t="shared" si="38"/>
        <v>91</v>
      </c>
      <c r="AE80">
        <v>0.70879999999999999</v>
      </c>
      <c r="AF80">
        <f t="shared" si="39"/>
        <v>85</v>
      </c>
      <c r="AG80">
        <v>0.69920000000000004</v>
      </c>
      <c r="AH80">
        <f t="shared" si="40"/>
        <v>91</v>
      </c>
      <c r="AI80">
        <f t="shared" si="41"/>
        <v>98.166666666666671</v>
      </c>
      <c r="AJ80">
        <f>IF(C80=1,(AI80/Z80),REF)</f>
        <v>129.30277485072006</v>
      </c>
      <c r="AK80">
        <f t="shared" si="42"/>
        <v>85</v>
      </c>
      <c r="AL80">
        <f>IF(B80=1,(AI80/AC80),REF)</f>
        <v>139.26325247079964</v>
      </c>
      <c r="AM80">
        <f t="shared" si="43"/>
        <v>91</v>
      </c>
      <c r="AN80">
        <f t="shared" si="44"/>
        <v>85</v>
      </c>
      <c r="AO80" t="str">
        <f t="shared" si="45"/>
        <v>DePaul</v>
      </c>
      <c r="AP80">
        <f t="shared" si="46"/>
        <v>0.52672192308312382</v>
      </c>
      <c r="AQ80">
        <f t="shared" si="47"/>
        <v>0.44278054921037596</v>
      </c>
      <c r="AR80">
        <f t="shared" si="48"/>
        <v>0.74852717194562446</v>
      </c>
      <c r="AS80" t="str">
        <f t="shared" si="49"/>
        <v>DePaul</v>
      </c>
      <c r="AT80">
        <f t="shared" si="50"/>
        <v>79</v>
      </c>
      <c r="AU80">
        <f t="shared" si="51"/>
        <v>54.666666666666664</v>
      </c>
      <c r="AV80">
        <v>107</v>
      </c>
      <c r="AW80" t="str">
        <f t="shared" si="52"/>
        <v>DePaul</v>
      </c>
      <c r="AX80" t="str">
        <f t="shared" si="53"/>
        <v/>
      </c>
      <c r="AY80">
        <v>79</v>
      </c>
      <c r="BI80" t="s">
        <v>87</v>
      </c>
      <c r="BJ80">
        <v>351.62447028142998</v>
      </c>
    </row>
    <row r="81" spans="1:62" x14ac:dyDescent="0.25">
      <c r="A81">
        <v>1</v>
      </c>
      <c r="B81">
        <v>1</v>
      </c>
      <c r="C81">
        <v>1</v>
      </c>
      <c r="D81" t="s">
        <v>136</v>
      </c>
      <c r="E81">
        <v>67.5989</v>
      </c>
      <c r="F81">
        <v>254</v>
      </c>
      <c r="G81">
        <v>66.595299999999995</v>
      </c>
      <c r="H81">
        <v>246</v>
      </c>
      <c r="I81">
        <v>105.181</v>
      </c>
      <c r="J81">
        <v>143</v>
      </c>
      <c r="K81">
        <v>109.72799999999999</v>
      </c>
      <c r="L81">
        <v>90</v>
      </c>
      <c r="M81">
        <v>102.83199999999999</v>
      </c>
      <c r="N81">
        <v>143</v>
      </c>
      <c r="O81">
        <v>99.329599999999999</v>
      </c>
      <c r="P81">
        <v>66</v>
      </c>
      <c r="Q81">
        <v>10.3979</v>
      </c>
      <c r="R81">
        <v>78</v>
      </c>
      <c r="S81">
        <f t="shared" si="29"/>
        <v>0.15382498827643637</v>
      </c>
      <c r="T81">
        <f t="shared" si="30"/>
        <v>74</v>
      </c>
      <c r="U81">
        <f t="shared" si="31"/>
        <v>813906.57306101755</v>
      </c>
      <c r="V81">
        <f t="shared" si="32"/>
        <v>115</v>
      </c>
      <c r="W81">
        <f t="shared" si="33"/>
        <v>23.194567005592663</v>
      </c>
      <c r="X81">
        <f t="shared" si="34"/>
        <v>93</v>
      </c>
      <c r="Y81">
        <f t="shared" si="35"/>
        <v>83.5</v>
      </c>
      <c r="Z81">
        <v>0.70069999999999999</v>
      </c>
      <c r="AA81">
        <f t="shared" si="36"/>
        <v>86</v>
      </c>
      <c r="AB81">
        <v>0.7903</v>
      </c>
      <c r="AC81">
        <f t="shared" si="37"/>
        <v>0.74550000000000005</v>
      </c>
      <c r="AD81">
        <f t="shared" si="38"/>
        <v>76</v>
      </c>
      <c r="AE81">
        <v>0.84060000000000001</v>
      </c>
      <c r="AF81">
        <f t="shared" si="39"/>
        <v>39</v>
      </c>
      <c r="AG81">
        <v>0.61350000000000005</v>
      </c>
      <c r="AH81">
        <f t="shared" si="40"/>
        <v>127</v>
      </c>
      <c r="AI81">
        <f t="shared" si="41"/>
        <v>85.75</v>
      </c>
      <c r="AJ81">
        <f>IF(C81=1,(AI81/Z81),REF)</f>
        <v>122.37762237762237</v>
      </c>
      <c r="AK81">
        <f t="shared" si="42"/>
        <v>78</v>
      </c>
      <c r="AL81">
        <f>IF(B81=1,(AI81/AC81),REF)</f>
        <v>115.02347417840375</v>
      </c>
      <c r="AM81">
        <f t="shared" si="43"/>
        <v>77</v>
      </c>
      <c r="AN81">
        <f t="shared" si="44"/>
        <v>77</v>
      </c>
      <c r="AO81" t="str">
        <f t="shared" si="45"/>
        <v>Indiana</v>
      </c>
      <c r="AP81">
        <f t="shared" si="46"/>
        <v>0.4888187951930954</v>
      </c>
      <c r="AQ81">
        <f t="shared" si="47"/>
        <v>0.47961187603137051</v>
      </c>
      <c r="AR81">
        <f t="shared" si="48"/>
        <v>0.74819605841859471</v>
      </c>
      <c r="AS81" t="str">
        <f t="shared" si="49"/>
        <v>Indiana</v>
      </c>
      <c r="AT81">
        <f t="shared" si="50"/>
        <v>80</v>
      </c>
      <c r="AU81">
        <f t="shared" si="51"/>
        <v>52.333333333333336</v>
      </c>
      <c r="AV81">
        <v>89</v>
      </c>
      <c r="AW81" t="str">
        <f t="shared" si="52"/>
        <v>Indiana</v>
      </c>
      <c r="AX81" t="str">
        <f t="shared" si="53"/>
        <v/>
      </c>
      <c r="AY81">
        <v>80</v>
      </c>
      <c r="BI81" t="s">
        <v>88</v>
      </c>
      <c r="BJ81">
        <v>1583.5449466734385</v>
      </c>
    </row>
    <row r="82" spans="1:62" x14ac:dyDescent="0.25">
      <c r="A82">
        <v>1</v>
      </c>
      <c r="B82">
        <v>1</v>
      </c>
      <c r="C82">
        <v>1</v>
      </c>
      <c r="D82" t="s">
        <v>328</v>
      </c>
      <c r="E82">
        <v>73.736000000000004</v>
      </c>
      <c r="F82">
        <v>20</v>
      </c>
      <c r="G82">
        <v>72.312299999999993</v>
      </c>
      <c r="H82">
        <v>20</v>
      </c>
      <c r="I82">
        <v>111.041</v>
      </c>
      <c r="J82">
        <v>49</v>
      </c>
      <c r="K82">
        <v>111.747</v>
      </c>
      <c r="L82">
        <v>65</v>
      </c>
      <c r="M82">
        <v>104.342</v>
      </c>
      <c r="N82">
        <v>192</v>
      </c>
      <c r="O82">
        <v>105.229</v>
      </c>
      <c r="P82">
        <v>169</v>
      </c>
      <c r="Q82">
        <v>6.51797</v>
      </c>
      <c r="R82">
        <v>106</v>
      </c>
      <c r="S82">
        <f t="shared" si="29"/>
        <v>8.8396441358359557E-2</v>
      </c>
      <c r="T82">
        <f t="shared" si="30"/>
        <v>108</v>
      </c>
      <c r="U82">
        <f t="shared" si="31"/>
        <v>920770.33717562398</v>
      </c>
      <c r="V82">
        <f t="shared" si="32"/>
        <v>34</v>
      </c>
      <c r="W82">
        <f t="shared" si="33"/>
        <v>23.320461184820008</v>
      </c>
      <c r="X82">
        <f t="shared" si="34"/>
        <v>97</v>
      </c>
      <c r="Y82">
        <f t="shared" si="35"/>
        <v>102.5</v>
      </c>
      <c r="Z82">
        <v>0.74409999999999998</v>
      </c>
      <c r="AA82">
        <f t="shared" si="36"/>
        <v>70</v>
      </c>
      <c r="AB82">
        <v>0.6472</v>
      </c>
      <c r="AC82">
        <f t="shared" si="37"/>
        <v>0.69564999999999999</v>
      </c>
      <c r="AD82">
        <f t="shared" si="38"/>
        <v>94</v>
      </c>
      <c r="AE82">
        <v>0.56730000000000003</v>
      </c>
      <c r="AF82">
        <f t="shared" si="39"/>
        <v>138</v>
      </c>
      <c r="AG82">
        <v>0.86819999999999997</v>
      </c>
      <c r="AH82">
        <f t="shared" si="40"/>
        <v>32</v>
      </c>
      <c r="AI82">
        <f t="shared" si="41"/>
        <v>84.75</v>
      </c>
      <c r="AJ82">
        <f>IF(C82=1,(AI82/Z82),REF)</f>
        <v>113.89598172288672</v>
      </c>
      <c r="AK82">
        <f t="shared" si="42"/>
        <v>73</v>
      </c>
      <c r="AL82">
        <f>IF(B82=1,(AI82/AC82),REF)</f>
        <v>121.82850571408036</v>
      </c>
      <c r="AM82">
        <f t="shared" si="43"/>
        <v>81</v>
      </c>
      <c r="AN82">
        <f t="shared" si="44"/>
        <v>73</v>
      </c>
      <c r="AO82" t="str">
        <f t="shared" si="45"/>
        <v>UNLV</v>
      </c>
      <c r="AP82">
        <f t="shared" si="46"/>
        <v>0.52283715670609465</v>
      </c>
      <c r="AQ82">
        <f t="shared" si="47"/>
        <v>0.44433729370294545</v>
      </c>
      <c r="AR82">
        <f t="shared" si="48"/>
        <v>0.74780769175195205</v>
      </c>
      <c r="AS82" t="str">
        <f t="shared" si="49"/>
        <v>UNLV</v>
      </c>
      <c r="AT82">
        <f t="shared" si="50"/>
        <v>81</v>
      </c>
      <c r="AU82">
        <f t="shared" si="51"/>
        <v>51.333333333333336</v>
      </c>
      <c r="AV82">
        <v>90</v>
      </c>
      <c r="AW82" t="str">
        <f t="shared" si="52"/>
        <v>UNLV</v>
      </c>
      <c r="AX82" t="str">
        <f t="shared" si="53"/>
        <v/>
      </c>
      <c r="AY82">
        <v>81</v>
      </c>
      <c r="BI82" t="s">
        <v>89</v>
      </c>
      <c r="BJ82">
        <v>127.68138223881691</v>
      </c>
    </row>
    <row r="83" spans="1:62" x14ac:dyDescent="0.25">
      <c r="A83">
        <v>1</v>
      </c>
      <c r="B83">
        <v>1</v>
      </c>
      <c r="C83">
        <v>1</v>
      </c>
      <c r="D83" t="s">
        <v>347</v>
      </c>
      <c r="E83">
        <v>69.876599999999996</v>
      </c>
      <c r="F83">
        <v>145</v>
      </c>
      <c r="G83">
        <v>69.367599999999996</v>
      </c>
      <c r="H83">
        <v>103</v>
      </c>
      <c r="I83">
        <v>105.169</v>
      </c>
      <c r="J83">
        <v>144</v>
      </c>
      <c r="K83">
        <v>111.107</v>
      </c>
      <c r="L83">
        <v>73</v>
      </c>
      <c r="M83">
        <v>106.315</v>
      </c>
      <c r="N83">
        <v>239</v>
      </c>
      <c r="O83">
        <v>103.102</v>
      </c>
      <c r="P83">
        <v>125</v>
      </c>
      <c r="Q83">
        <v>8.0048300000000001</v>
      </c>
      <c r="R83">
        <v>89</v>
      </c>
      <c r="S83">
        <f t="shared" si="29"/>
        <v>0.11455909417458772</v>
      </c>
      <c r="T83">
        <f t="shared" si="30"/>
        <v>89</v>
      </c>
      <c r="U83">
        <f t="shared" si="31"/>
        <v>862610.23737359338</v>
      </c>
      <c r="V83">
        <f t="shared" si="32"/>
        <v>72</v>
      </c>
      <c r="W83">
        <f t="shared" si="33"/>
        <v>23.817467353824512</v>
      </c>
      <c r="X83">
        <f t="shared" si="34"/>
        <v>126</v>
      </c>
      <c r="Y83">
        <f t="shared" si="35"/>
        <v>107.5</v>
      </c>
      <c r="Z83">
        <v>0.72230000000000005</v>
      </c>
      <c r="AA83">
        <f t="shared" si="36"/>
        <v>81</v>
      </c>
      <c r="AB83">
        <v>0.73660000000000003</v>
      </c>
      <c r="AC83">
        <f t="shared" si="37"/>
        <v>0.72945000000000004</v>
      </c>
      <c r="AD83">
        <f t="shared" si="38"/>
        <v>84</v>
      </c>
      <c r="AE83">
        <v>0.59279999999999999</v>
      </c>
      <c r="AF83">
        <f t="shared" si="39"/>
        <v>130</v>
      </c>
      <c r="AG83">
        <v>0.74560000000000004</v>
      </c>
      <c r="AH83">
        <f t="shared" si="40"/>
        <v>77</v>
      </c>
      <c r="AI83">
        <f t="shared" si="41"/>
        <v>93.25</v>
      </c>
      <c r="AJ83">
        <f>IF(C83=1,(AI83/Z83),REF)</f>
        <v>129.10148137892841</v>
      </c>
      <c r="AK83">
        <f t="shared" si="42"/>
        <v>84</v>
      </c>
      <c r="AL83">
        <f>IF(B83=1,(AI83/AC83),REF)</f>
        <v>127.83604085269722</v>
      </c>
      <c r="AM83">
        <f t="shared" si="43"/>
        <v>86</v>
      </c>
      <c r="AN83">
        <f t="shared" si="44"/>
        <v>84</v>
      </c>
      <c r="AO83" t="str">
        <f t="shared" si="45"/>
        <v>Wake Forest</v>
      </c>
      <c r="AP83">
        <f t="shared" si="46"/>
        <v>0.50119931897047898</v>
      </c>
      <c r="AQ83">
        <f t="shared" si="47"/>
        <v>0.46313164372919724</v>
      </c>
      <c r="AR83">
        <f t="shared" si="48"/>
        <v>0.74692749464111474</v>
      </c>
      <c r="AS83" t="str">
        <f t="shared" si="49"/>
        <v>Wake Forest</v>
      </c>
      <c r="AT83">
        <f t="shared" si="50"/>
        <v>82</v>
      </c>
      <c r="AU83">
        <f t="shared" si="51"/>
        <v>55.333333333333336</v>
      </c>
      <c r="AV83">
        <v>113</v>
      </c>
      <c r="AW83" t="str">
        <f t="shared" si="52"/>
        <v>Wake Forest</v>
      </c>
      <c r="AX83" t="str">
        <f t="shared" si="53"/>
        <v/>
      </c>
      <c r="AY83">
        <v>82</v>
      </c>
      <c r="BI83" t="s">
        <v>90</v>
      </c>
      <c r="BJ83">
        <v>782.13716108452945</v>
      </c>
    </row>
    <row r="84" spans="1:62" x14ac:dyDescent="0.25">
      <c r="A84">
        <v>1</v>
      </c>
      <c r="B84">
        <v>1</v>
      </c>
      <c r="C84">
        <v>1</v>
      </c>
      <c r="D84" t="s">
        <v>35</v>
      </c>
      <c r="E84">
        <v>68.500799999999998</v>
      </c>
      <c r="F84">
        <v>217</v>
      </c>
      <c r="G84">
        <v>66.901200000000003</v>
      </c>
      <c r="H84">
        <v>234</v>
      </c>
      <c r="I84">
        <v>113.47</v>
      </c>
      <c r="J84">
        <v>25</v>
      </c>
      <c r="K84">
        <v>113.00700000000001</v>
      </c>
      <c r="L84">
        <v>58</v>
      </c>
      <c r="M84">
        <v>101.035</v>
      </c>
      <c r="N84">
        <v>89</v>
      </c>
      <c r="O84">
        <v>103.988</v>
      </c>
      <c r="P84">
        <v>146</v>
      </c>
      <c r="Q84">
        <v>9.0187899999999992</v>
      </c>
      <c r="R84">
        <v>83</v>
      </c>
      <c r="S84">
        <f t="shared" si="29"/>
        <v>0.13166269591012084</v>
      </c>
      <c r="T84">
        <f t="shared" si="30"/>
        <v>84</v>
      </c>
      <c r="U84">
        <f t="shared" si="31"/>
        <v>874795.08682213922</v>
      </c>
      <c r="V84">
        <f t="shared" si="32"/>
        <v>57</v>
      </c>
      <c r="W84">
        <f t="shared" si="33"/>
        <v>24.630743256570199</v>
      </c>
      <c r="X84">
        <f t="shared" si="34"/>
        <v>163</v>
      </c>
      <c r="Y84">
        <f t="shared" si="35"/>
        <v>123.5</v>
      </c>
      <c r="Z84">
        <v>0.72350000000000003</v>
      </c>
      <c r="AA84">
        <f t="shared" si="36"/>
        <v>79</v>
      </c>
      <c r="AB84">
        <v>0.71740000000000004</v>
      </c>
      <c r="AC84">
        <f t="shared" si="37"/>
        <v>0.72045000000000003</v>
      </c>
      <c r="AD84">
        <f t="shared" si="38"/>
        <v>87</v>
      </c>
      <c r="AE84">
        <v>0.65710000000000002</v>
      </c>
      <c r="AF84">
        <f t="shared" si="39"/>
        <v>101</v>
      </c>
      <c r="AG84">
        <v>0.69310000000000005</v>
      </c>
      <c r="AH84">
        <f t="shared" si="40"/>
        <v>94</v>
      </c>
      <c r="AI84">
        <f t="shared" si="41"/>
        <v>91.083333333333329</v>
      </c>
      <c r="AJ84">
        <f>IF(C84=1,(AI84/Z84),REF)</f>
        <v>125.89265146279658</v>
      </c>
      <c r="AK84">
        <f t="shared" si="42"/>
        <v>81</v>
      </c>
      <c r="AL84">
        <f>IF(B84=1,(AI84/AC84),REF)</f>
        <v>126.42561362111643</v>
      </c>
      <c r="AM84">
        <f t="shared" si="43"/>
        <v>85</v>
      </c>
      <c r="AN84">
        <f t="shared" si="44"/>
        <v>81</v>
      </c>
      <c r="AO84" t="str">
        <f t="shared" si="45"/>
        <v>Belmont</v>
      </c>
      <c r="AP84">
        <f t="shared" si="46"/>
        <v>0.50329715715346079</v>
      </c>
      <c r="AQ84">
        <f t="shared" si="47"/>
        <v>0.45805228366251866</v>
      </c>
      <c r="AR84">
        <f t="shared" si="48"/>
        <v>0.74600289518884144</v>
      </c>
      <c r="AS84" t="str">
        <f t="shared" si="49"/>
        <v>Belmont</v>
      </c>
      <c r="AT84">
        <f t="shared" si="50"/>
        <v>83</v>
      </c>
      <c r="AU84">
        <f t="shared" si="51"/>
        <v>54.666666666666664</v>
      </c>
      <c r="AV84">
        <v>70</v>
      </c>
      <c r="AW84" t="str">
        <f t="shared" si="52"/>
        <v>Belmont</v>
      </c>
      <c r="AX84" t="str">
        <f t="shared" si="53"/>
        <v/>
      </c>
      <c r="AY84">
        <v>83</v>
      </c>
      <c r="BI84" t="s">
        <v>91</v>
      </c>
      <c r="BJ84">
        <v>1246.6929682060804</v>
      </c>
    </row>
    <row r="85" spans="1:62" x14ac:dyDescent="0.25">
      <c r="A85">
        <v>1</v>
      </c>
      <c r="B85">
        <v>1</v>
      </c>
      <c r="C85">
        <v>1</v>
      </c>
      <c r="D85" t="s">
        <v>341</v>
      </c>
      <c r="E85">
        <v>64.773099999999999</v>
      </c>
      <c r="F85">
        <v>339</v>
      </c>
      <c r="G85">
        <v>63.787300000000002</v>
      </c>
      <c r="H85">
        <v>340</v>
      </c>
      <c r="I85">
        <v>113.923</v>
      </c>
      <c r="J85">
        <v>21</v>
      </c>
      <c r="K85">
        <v>114.117</v>
      </c>
      <c r="L85">
        <v>43</v>
      </c>
      <c r="M85">
        <v>99.717200000000005</v>
      </c>
      <c r="N85">
        <v>60</v>
      </c>
      <c r="O85">
        <v>103.361</v>
      </c>
      <c r="P85">
        <v>130</v>
      </c>
      <c r="Q85">
        <v>10.755699999999999</v>
      </c>
      <c r="R85">
        <v>72</v>
      </c>
      <c r="S85">
        <f t="shared" si="29"/>
        <v>0.16605658830594799</v>
      </c>
      <c r="T85">
        <f t="shared" si="30"/>
        <v>68</v>
      </c>
      <c r="U85">
        <f t="shared" si="31"/>
        <v>843519.98149456596</v>
      </c>
      <c r="V85">
        <f t="shared" si="32"/>
        <v>88</v>
      </c>
      <c r="W85">
        <f t="shared" si="33"/>
        <v>25.79740615233726</v>
      </c>
      <c r="X85">
        <f t="shared" si="34"/>
        <v>221</v>
      </c>
      <c r="Y85">
        <f t="shared" si="35"/>
        <v>144.5</v>
      </c>
      <c r="Z85">
        <v>0.73089999999999999</v>
      </c>
      <c r="AA85">
        <f t="shared" si="36"/>
        <v>76</v>
      </c>
      <c r="AB85">
        <v>0.66010000000000002</v>
      </c>
      <c r="AC85">
        <f t="shared" si="37"/>
        <v>0.69550000000000001</v>
      </c>
      <c r="AD85">
        <f t="shared" si="38"/>
        <v>95</v>
      </c>
      <c r="AE85">
        <v>0.76959999999999995</v>
      </c>
      <c r="AF85">
        <f t="shared" si="39"/>
        <v>67</v>
      </c>
      <c r="AG85">
        <v>0.69289999999999996</v>
      </c>
      <c r="AH85">
        <f t="shared" si="40"/>
        <v>96</v>
      </c>
      <c r="AI85">
        <f t="shared" si="41"/>
        <v>93.083333333333329</v>
      </c>
      <c r="AJ85">
        <f>IF(C85=1,(AI85/Z85),REF)</f>
        <v>127.35440324713822</v>
      </c>
      <c r="AK85">
        <f t="shared" si="42"/>
        <v>83</v>
      </c>
      <c r="AL85">
        <f>IF(B85=1,(AI85/AC85),REF)</f>
        <v>133.83656841600765</v>
      </c>
      <c r="AM85">
        <f t="shared" si="43"/>
        <v>89</v>
      </c>
      <c r="AN85">
        <f t="shared" si="44"/>
        <v>83</v>
      </c>
      <c r="AO85" t="str">
        <f t="shared" si="45"/>
        <v>Vermont</v>
      </c>
      <c r="AP85">
        <f t="shared" si="46"/>
        <v>0.50785828911120845</v>
      </c>
      <c r="AQ85">
        <f t="shared" si="47"/>
        <v>0.43905191527517518</v>
      </c>
      <c r="AR85">
        <f t="shared" si="48"/>
        <v>0.74150062331253574</v>
      </c>
      <c r="AS85" t="str">
        <f t="shared" si="49"/>
        <v>Vermont</v>
      </c>
      <c r="AT85">
        <f t="shared" si="50"/>
        <v>84</v>
      </c>
      <c r="AU85">
        <f t="shared" si="51"/>
        <v>55.666666666666664</v>
      </c>
      <c r="AV85">
        <v>62</v>
      </c>
      <c r="AW85" t="str">
        <f t="shared" si="52"/>
        <v>Vermont</v>
      </c>
      <c r="AX85" t="str">
        <f t="shared" si="53"/>
        <v/>
      </c>
      <c r="AY85">
        <v>84</v>
      </c>
      <c r="BI85" t="s">
        <v>92</v>
      </c>
      <c r="BJ85">
        <v>216.58086277294512</v>
      </c>
    </row>
    <row r="86" spans="1:62" x14ac:dyDescent="0.25">
      <c r="A86">
        <v>1</v>
      </c>
      <c r="B86">
        <v>1</v>
      </c>
      <c r="C86">
        <v>1</v>
      </c>
      <c r="D86" t="s">
        <v>224</v>
      </c>
      <c r="E86">
        <v>70.139200000000002</v>
      </c>
      <c r="F86">
        <v>131</v>
      </c>
      <c r="G86">
        <v>68.528499999999994</v>
      </c>
      <c r="H86">
        <v>156</v>
      </c>
      <c r="I86">
        <v>109.205</v>
      </c>
      <c r="J86">
        <v>73</v>
      </c>
      <c r="K86">
        <v>108.17</v>
      </c>
      <c r="L86">
        <v>119</v>
      </c>
      <c r="M86">
        <v>95.651499999999999</v>
      </c>
      <c r="N86">
        <v>15</v>
      </c>
      <c r="O86">
        <v>100.86499999999999</v>
      </c>
      <c r="P86">
        <v>90</v>
      </c>
      <c r="Q86">
        <v>7.3044099999999998</v>
      </c>
      <c r="R86">
        <v>95</v>
      </c>
      <c r="S86">
        <f t="shared" si="29"/>
        <v>0.10415003307708109</v>
      </c>
      <c r="T86">
        <f t="shared" si="30"/>
        <v>97</v>
      </c>
      <c r="U86">
        <f t="shared" si="31"/>
        <v>820681.16724688001</v>
      </c>
      <c r="V86">
        <f t="shared" si="32"/>
        <v>109</v>
      </c>
      <c r="W86">
        <f t="shared" si="33"/>
        <v>22.909941515097234</v>
      </c>
      <c r="X86">
        <f t="shared" si="34"/>
        <v>82</v>
      </c>
      <c r="Y86">
        <f t="shared" si="35"/>
        <v>89.5</v>
      </c>
      <c r="Z86">
        <v>0.69689999999999996</v>
      </c>
      <c r="AA86">
        <f t="shared" si="36"/>
        <v>87</v>
      </c>
      <c r="AB86">
        <v>0.75870000000000004</v>
      </c>
      <c r="AC86">
        <f t="shared" si="37"/>
        <v>0.7278</v>
      </c>
      <c r="AD86">
        <f t="shared" si="38"/>
        <v>85</v>
      </c>
      <c r="AE86">
        <v>0.64329999999999998</v>
      </c>
      <c r="AF86">
        <f t="shared" si="39"/>
        <v>107</v>
      </c>
      <c r="AG86">
        <v>0.75880000000000003</v>
      </c>
      <c r="AH86">
        <f t="shared" si="40"/>
        <v>73</v>
      </c>
      <c r="AI86">
        <f t="shared" si="41"/>
        <v>93.416666666666671</v>
      </c>
      <c r="AJ86">
        <f>IF(C86=1,(AI86/Z86),REF)</f>
        <v>134.0460132969819</v>
      </c>
      <c r="AK86">
        <f t="shared" si="42"/>
        <v>88</v>
      </c>
      <c r="AL86">
        <f>IF(B86=1,(AI86/AC86),REF)</f>
        <v>128.35485939360632</v>
      </c>
      <c r="AM86">
        <f t="shared" si="43"/>
        <v>87</v>
      </c>
      <c r="AN86">
        <f t="shared" si="44"/>
        <v>87</v>
      </c>
      <c r="AO86" t="str">
        <f t="shared" si="45"/>
        <v>Northern Kentucky</v>
      </c>
      <c r="AP86">
        <f t="shared" si="46"/>
        <v>0.4817603505961765</v>
      </c>
      <c r="AQ86">
        <f t="shared" si="47"/>
        <v>0.46185016447204064</v>
      </c>
      <c r="AR86">
        <f t="shared" si="48"/>
        <v>0.74046598063578883</v>
      </c>
      <c r="AS86" t="str">
        <f t="shared" si="49"/>
        <v>Northern Kentucky</v>
      </c>
      <c r="AT86">
        <f t="shared" si="50"/>
        <v>85</v>
      </c>
      <c r="AU86">
        <f t="shared" si="51"/>
        <v>57.333333333333336</v>
      </c>
      <c r="AV86">
        <v>71</v>
      </c>
      <c r="AW86" t="str">
        <f t="shared" si="52"/>
        <v>Northern Kentucky</v>
      </c>
      <c r="AX86" t="str">
        <f t="shared" si="53"/>
        <v/>
      </c>
      <c r="AY86">
        <v>85</v>
      </c>
      <c r="BI86" t="s">
        <v>93</v>
      </c>
      <c r="BJ86">
        <v>200.507614213198</v>
      </c>
    </row>
    <row r="87" spans="1:62" x14ac:dyDescent="0.25">
      <c r="A87">
        <v>1</v>
      </c>
      <c r="B87">
        <v>1</v>
      </c>
      <c r="C87">
        <v>1</v>
      </c>
      <c r="D87" t="s">
        <v>298</v>
      </c>
      <c r="E87">
        <v>67.526399999999995</v>
      </c>
      <c r="F87">
        <v>256</v>
      </c>
      <c r="G87">
        <v>67.576999999999998</v>
      </c>
      <c r="H87">
        <v>203</v>
      </c>
      <c r="I87">
        <v>103.358</v>
      </c>
      <c r="J87">
        <v>188</v>
      </c>
      <c r="K87">
        <v>109.06100000000001</v>
      </c>
      <c r="L87">
        <v>100</v>
      </c>
      <c r="M87">
        <v>103.771</v>
      </c>
      <c r="N87">
        <v>175</v>
      </c>
      <c r="O87">
        <v>100.774</v>
      </c>
      <c r="P87">
        <v>88</v>
      </c>
      <c r="Q87">
        <v>8.2874499999999998</v>
      </c>
      <c r="R87">
        <v>86</v>
      </c>
      <c r="S87">
        <f t="shared" si="29"/>
        <v>0.12272237228698711</v>
      </c>
      <c r="T87">
        <f t="shared" si="30"/>
        <v>86</v>
      </c>
      <c r="U87">
        <f t="shared" si="31"/>
        <v>803179.37573293445</v>
      </c>
      <c r="V87">
        <f t="shared" si="32"/>
        <v>128</v>
      </c>
      <c r="W87">
        <f t="shared" si="33"/>
        <v>23.762055099653402</v>
      </c>
      <c r="X87">
        <f t="shared" si="34"/>
        <v>124</v>
      </c>
      <c r="Y87">
        <f t="shared" si="35"/>
        <v>105</v>
      </c>
      <c r="Z87">
        <v>0.72750000000000004</v>
      </c>
      <c r="AA87">
        <f t="shared" si="36"/>
        <v>77</v>
      </c>
      <c r="AB87">
        <v>0.67500000000000004</v>
      </c>
      <c r="AC87">
        <f t="shared" si="37"/>
        <v>0.70125000000000004</v>
      </c>
      <c r="AD87">
        <f t="shared" si="38"/>
        <v>93</v>
      </c>
      <c r="AE87">
        <v>0.61809999999999998</v>
      </c>
      <c r="AF87">
        <f t="shared" si="39"/>
        <v>122</v>
      </c>
      <c r="AG87">
        <v>0.80069999999999997</v>
      </c>
      <c r="AH87">
        <f t="shared" si="40"/>
        <v>55</v>
      </c>
      <c r="AI87">
        <f t="shared" si="41"/>
        <v>98.166666666666671</v>
      </c>
      <c r="AJ87">
        <f>IF(C87=1,(AI87/Z87),REF)</f>
        <v>134.93699885452463</v>
      </c>
      <c r="AK87">
        <f t="shared" si="42"/>
        <v>91</v>
      </c>
      <c r="AL87">
        <f>IF(B87=1,(AI87/AC87),REF)</f>
        <v>139.9881164587047</v>
      </c>
      <c r="AM87">
        <f t="shared" si="43"/>
        <v>92</v>
      </c>
      <c r="AN87">
        <f t="shared" si="44"/>
        <v>91</v>
      </c>
      <c r="AO87" t="str">
        <f t="shared" si="45"/>
        <v>Temple</v>
      </c>
      <c r="AP87">
        <f t="shared" si="46"/>
        <v>0.50258077637568577</v>
      </c>
      <c r="AQ87">
        <f t="shared" si="47"/>
        <v>0.44020205817562019</v>
      </c>
      <c r="AR87">
        <f t="shared" si="48"/>
        <v>0.74020611468332731</v>
      </c>
      <c r="AS87" t="str">
        <f t="shared" si="49"/>
        <v>Temple</v>
      </c>
      <c r="AT87">
        <f t="shared" si="50"/>
        <v>86</v>
      </c>
      <c r="AU87">
        <f t="shared" si="51"/>
        <v>59</v>
      </c>
      <c r="AV87">
        <v>101</v>
      </c>
      <c r="AW87" t="str">
        <f t="shared" si="52"/>
        <v>Temple</v>
      </c>
      <c r="AX87" t="str">
        <f t="shared" si="53"/>
        <v/>
      </c>
      <c r="AY87">
        <v>86</v>
      </c>
      <c r="BI87" t="s">
        <v>94</v>
      </c>
      <c r="BJ87">
        <v>794.33461197993506</v>
      </c>
    </row>
    <row r="88" spans="1:62" x14ac:dyDescent="0.25">
      <c r="A88">
        <v>1</v>
      </c>
      <c r="B88">
        <v>1</v>
      </c>
      <c r="C88">
        <v>1</v>
      </c>
      <c r="D88" t="s">
        <v>235</v>
      </c>
      <c r="E88">
        <v>69.165400000000005</v>
      </c>
      <c r="F88">
        <v>186</v>
      </c>
      <c r="G88">
        <v>66.702699999999993</v>
      </c>
      <c r="H88">
        <v>242</v>
      </c>
      <c r="I88">
        <v>109.81699999999999</v>
      </c>
      <c r="J88">
        <v>60</v>
      </c>
      <c r="K88">
        <v>110.876</v>
      </c>
      <c r="L88">
        <v>76</v>
      </c>
      <c r="M88">
        <v>101.545</v>
      </c>
      <c r="N88">
        <v>111</v>
      </c>
      <c r="O88">
        <v>100.30800000000001</v>
      </c>
      <c r="P88">
        <v>80</v>
      </c>
      <c r="Q88">
        <v>10.5677</v>
      </c>
      <c r="R88">
        <v>76</v>
      </c>
      <c r="S88">
        <f t="shared" si="29"/>
        <v>0.1527931595855731</v>
      </c>
      <c r="T88">
        <f t="shared" si="30"/>
        <v>75</v>
      </c>
      <c r="U88">
        <f t="shared" si="31"/>
        <v>850283.97175599053</v>
      </c>
      <c r="V88">
        <f t="shared" si="32"/>
        <v>80</v>
      </c>
      <c r="W88">
        <f t="shared" si="33"/>
        <v>23.027565226541629</v>
      </c>
      <c r="X88">
        <f t="shared" si="34"/>
        <v>85</v>
      </c>
      <c r="Y88">
        <f t="shared" si="35"/>
        <v>80</v>
      </c>
      <c r="Z88">
        <v>0.65380000000000005</v>
      </c>
      <c r="AA88">
        <f t="shared" si="36"/>
        <v>99</v>
      </c>
      <c r="AB88">
        <v>0.84389999999999998</v>
      </c>
      <c r="AC88">
        <f t="shared" si="37"/>
        <v>0.74885000000000002</v>
      </c>
      <c r="AD88">
        <f t="shared" si="38"/>
        <v>74</v>
      </c>
      <c r="AE88">
        <v>0.62390000000000001</v>
      </c>
      <c r="AF88">
        <f t="shared" si="39"/>
        <v>118</v>
      </c>
      <c r="AG88">
        <v>0.76390000000000002</v>
      </c>
      <c r="AH88">
        <f t="shared" si="40"/>
        <v>71</v>
      </c>
      <c r="AI88">
        <f t="shared" si="41"/>
        <v>83</v>
      </c>
      <c r="AJ88">
        <f>IF(C88=1,(AI88/Z88),REF)</f>
        <v>126.95013765677577</v>
      </c>
      <c r="AK88">
        <f t="shared" si="42"/>
        <v>82</v>
      </c>
      <c r="AL88">
        <f>IF(B88=1,(AI88/AC88),REF)</f>
        <v>110.83661614475528</v>
      </c>
      <c r="AM88">
        <f t="shared" si="43"/>
        <v>75</v>
      </c>
      <c r="AN88">
        <f t="shared" si="44"/>
        <v>75</v>
      </c>
      <c r="AO88" t="str">
        <f t="shared" si="45"/>
        <v>Oregon</v>
      </c>
      <c r="AP88">
        <f t="shared" si="46"/>
        <v>0.45443061125330997</v>
      </c>
      <c r="AQ88">
        <f t="shared" si="47"/>
        <v>0.48400518889088473</v>
      </c>
      <c r="AR88">
        <f t="shared" si="48"/>
        <v>0.73883902855705386</v>
      </c>
      <c r="AS88" t="str">
        <f t="shared" si="49"/>
        <v>Oregon</v>
      </c>
      <c r="AT88">
        <f t="shared" si="50"/>
        <v>87</v>
      </c>
      <c r="AU88">
        <f t="shared" si="51"/>
        <v>54</v>
      </c>
      <c r="AV88">
        <v>79</v>
      </c>
      <c r="AW88" t="str">
        <f t="shared" si="52"/>
        <v>Oregon</v>
      </c>
      <c r="AX88" t="str">
        <f t="shared" si="53"/>
        <v/>
      </c>
      <c r="AY88">
        <v>87</v>
      </c>
      <c r="BI88" t="s">
        <v>95</v>
      </c>
      <c r="BJ88">
        <v>364.9438202247191</v>
      </c>
    </row>
    <row r="89" spans="1:62" x14ac:dyDescent="0.25">
      <c r="A89">
        <v>1</v>
      </c>
      <c r="B89">
        <v>1</v>
      </c>
      <c r="C89">
        <v>1</v>
      </c>
      <c r="D89" t="s">
        <v>193</v>
      </c>
      <c r="E89">
        <v>69.854200000000006</v>
      </c>
      <c r="F89">
        <v>147</v>
      </c>
      <c r="G89">
        <v>67.970799999999997</v>
      </c>
      <c r="H89">
        <v>183</v>
      </c>
      <c r="I89">
        <v>110.01600000000001</v>
      </c>
      <c r="J89">
        <v>56</v>
      </c>
      <c r="K89">
        <v>110.14400000000001</v>
      </c>
      <c r="L89">
        <v>82</v>
      </c>
      <c r="M89">
        <v>96.839600000000004</v>
      </c>
      <c r="N89">
        <v>20</v>
      </c>
      <c r="O89">
        <v>99.313199999999995</v>
      </c>
      <c r="P89">
        <v>65</v>
      </c>
      <c r="Q89">
        <v>10.830399999999999</v>
      </c>
      <c r="R89">
        <v>71</v>
      </c>
      <c r="S89">
        <f t="shared" si="29"/>
        <v>0.15504865849154395</v>
      </c>
      <c r="T89">
        <f t="shared" si="30"/>
        <v>73</v>
      </c>
      <c r="U89">
        <f t="shared" si="31"/>
        <v>847450.24955269136</v>
      </c>
      <c r="V89">
        <f t="shared" si="32"/>
        <v>82</v>
      </c>
      <c r="W89">
        <f t="shared" si="33"/>
        <v>22.43978222020737</v>
      </c>
      <c r="X89">
        <f t="shared" si="34"/>
        <v>60</v>
      </c>
      <c r="Y89">
        <f t="shared" si="35"/>
        <v>66.5</v>
      </c>
      <c r="Z89">
        <v>0.66239999999999999</v>
      </c>
      <c r="AA89">
        <f t="shared" si="36"/>
        <v>96</v>
      </c>
      <c r="AB89">
        <v>0.80420000000000003</v>
      </c>
      <c r="AC89">
        <f t="shared" si="37"/>
        <v>0.73330000000000006</v>
      </c>
      <c r="AD89">
        <f t="shared" si="38"/>
        <v>82</v>
      </c>
      <c r="AE89">
        <v>0.66369999999999996</v>
      </c>
      <c r="AF89">
        <f t="shared" si="39"/>
        <v>100</v>
      </c>
      <c r="AG89">
        <v>0.60960000000000003</v>
      </c>
      <c r="AH89">
        <f t="shared" si="40"/>
        <v>131</v>
      </c>
      <c r="AI89">
        <f t="shared" si="41"/>
        <v>89.083333333333329</v>
      </c>
      <c r="AJ89">
        <f>IF(C89=1,(AI89/Z89),REF)</f>
        <v>134.48570853462158</v>
      </c>
      <c r="AK89">
        <f t="shared" si="42"/>
        <v>90</v>
      </c>
      <c r="AL89">
        <f>IF(B89=1,(AI89/AC89),REF)</f>
        <v>121.4827946724851</v>
      </c>
      <c r="AM89">
        <f t="shared" si="43"/>
        <v>80</v>
      </c>
      <c r="AN89">
        <f t="shared" si="44"/>
        <v>80</v>
      </c>
      <c r="AO89" t="str">
        <f t="shared" si="45"/>
        <v>Montana</v>
      </c>
      <c r="AP89">
        <f t="shared" si="46"/>
        <v>0.45776089559258043</v>
      </c>
      <c r="AQ89">
        <f t="shared" si="47"/>
        <v>0.46855214350505969</v>
      </c>
      <c r="AR89">
        <f t="shared" si="48"/>
        <v>0.73500638646644445</v>
      </c>
      <c r="AS89" t="str">
        <f t="shared" si="49"/>
        <v>Montana</v>
      </c>
      <c r="AT89">
        <f t="shared" si="50"/>
        <v>88</v>
      </c>
      <c r="AU89">
        <f t="shared" si="51"/>
        <v>56</v>
      </c>
      <c r="AV89">
        <v>78</v>
      </c>
      <c r="AW89" t="str">
        <f t="shared" si="52"/>
        <v>Montana</v>
      </c>
      <c r="AX89" t="str">
        <f t="shared" si="53"/>
        <v/>
      </c>
      <c r="AY89">
        <v>88</v>
      </c>
      <c r="BI89" t="s">
        <v>96</v>
      </c>
      <c r="BJ89">
        <v>505.03485670023241</v>
      </c>
    </row>
    <row r="90" spans="1:62" x14ac:dyDescent="0.25">
      <c r="A90">
        <v>1</v>
      </c>
      <c r="B90">
        <v>1</v>
      </c>
      <c r="C90">
        <v>1</v>
      </c>
      <c r="D90" t="s">
        <v>275</v>
      </c>
      <c r="E90">
        <v>64.439800000000005</v>
      </c>
      <c r="F90">
        <v>343</v>
      </c>
      <c r="G90">
        <v>64.242800000000003</v>
      </c>
      <c r="H90">
        <v>334</v>
      </c>
      <c r="I90">
        <v>107.586</v>
      </c>
      <c r="J90">
        <v>101</v>
      </c>
      <c r="K90">
        <v>109.895</v>
      </c>
      <c r="L90">
        <v>86</v>
      </c>
      <c r="M90">
        <v>99.380300000000005</v>
      </c>
      <c r="N90">
        <v>54</v>
      </c>
      <c r="O90">
        <v>101.114</v>
      </c>
      <c r="P90">
        <v>95</v>
      </c>
      <c r="Q90">
        <v>8.7804400000000005</v>
      </c>
      <c r="R90">
        <v>85</v>
      </c>
      <c r="S90">
        <f t="shared" si="29"/>
        <v>0.13626671715306365</v>
      </c>
      <c r="T90">
        <f t="shared" si="30"/>
        <v>83</v>
      </c>
      <c r="U90">
        <f t="shared" si="31"/>
        <v>778233.73106879508</v>
      </c>
      <c r="V90">
        <f t="shared" si="32"/>
        <v>160</v>
      </c>
      <c r="W90">
        <f t="shared" si="33"/>
        <v>25.034785918834565</v>
      </c>
      <c r="X90">
        <f t="shared" si="34"/>
        <v>178</v>
      </c>
      <c r="Y90">
        <f t="shared" si="35"/>
        <v>130.5</v>
      </c>
      <c r="Z90">
        <v>0.67600000000000005</v>
      </c>
      <c r="AA90">
        <f t="shared" si="36"/>
        <v>92</v>
      </c>
      <c r="AB90">
        <v>0.78549999999999998</v>
      </c>
      <c r="AC90">
        <f t="shared" si="37"/>
        <v>0.73075000000000001</v>
      </c>
      <c r="AD90">
        <f t="shared" si="38"/>
        <v>83</v>
      </c>
      <c r="AE90">
        <v>0.63039999999999996</v>
      </c>
      <c r="AF90">
        <f t="shared" si="39"/>
        <v>115</v>
      </c>
      <c r="AG90">
        <v>0.8649</v>
      </c>
      <c r="AH90">
        <f t="shared" si="40"/>
        <v>34</v>
      </c>
      <c r="AI90">
        <f t="shared" si="41"/>
        <v>100.91666666666667</v>
      </c>
      <c r="AJ90">
        <f>IF(C90=1,(AI90/Z90),REF)</f>
        <v>149.28500986193293</v>
      </c>
      <c r="AK90">
        <f t="shared" si="42"/>
        <v>93</v>
      </c>
      <c r="AL90">
        <f>IF(B90=1,(AI90/AC90),REF)</f>
        <v>138.1001254418976</v>
      </c>
      <c r="AM90">
        <f t="shared" si="43"/>
        <v>90</v>
      </c>
      <c r="AN90">
        <f t="shared" si="44"/>
        <v>90</v>
      </c>
      <c r="AO90" t="str">
        <f t="shared" si="45"/>
        <v>SMU</v>
      </c>
      <c r="AP90">
        <f t="shared" si="46"/>
        <v>0.46230762421717542</v>
      </c>
      <c r="AQ90">
        <f t="shared" si="47"/>
        <v>0.45949961905782416</v>
      </c>
      <c r="AR90">
        <f t="shared" si="48"/>
        <v>0.73357419932042234</v>
      </c>
      <c r="AS90" t="str">
        <f t="shared" si="49"/>
        <v>SMU</v>
      </c>
      <c r="AT90">
        <f t="shared" si="50"/>
        <v>89</v>
      </c>
      <c r="AU90">
        <f t="shared" si="51"/>
        <v>59.666666666666664</v>
      </c>
      <c r="AV90">
        <v>74</v>
      </c>
      <c r="AW90" t="str">
        <f t="shared" si="52"/>
        <v>SMU</v>
      </c>
      <c r="AX90" t="str">
        <f t="shared" si="53"/>
        <v/>
      </c>
      <c r="AY90">
        <v>89</v>
      </c>
      <c r="BI90" t="s">
        <v>97</v>
      </c>
      <c r="BJ90">
        <v>1265.7182193666822</v>
      </c>
    </row>
    <row r="91" spans="1:62" x14ac:dyDescent="0.25">
      <c r="A91">
        <v>1</v>
      </c>
      <c r="B91">
        <v>1</v>
      </c>
      <c r="C91">
        <v>1</v>
      </c>
      <c r="D91" t="s">
        <v>132</v>
      </c>
      <c r="E91">
        <v>70.501599999999996</v>
      </c>
      <c r="F91">
        <v>109</v>
      </c>
      <c r="G91">
        <v>69.878100000000003</v>
      </c>
      <c r="H91">
        <v>84</v>
      </c>
      <c r="I91">
        <v>105.069</v>
      </c>
      <c r="J91">
        <v>147</v>
      </c>
      <c r="K91">
        <v>109.86499999999999</v>
      </c>
      <c r="L91">
        <v>88</v>
      </c>
      <c r="M91">
        <v>104.29</v>
      </c>
      <c r="N91">
        <v>191</v>
      </c>
      <c r="O91">
        <v>103.282</v>
      </c>
      <c r="P91">
        <v>129</v>
      </c>
      <c r="Q91">
        <v>6.5830299999999999</v>
      </c>
      <c r="R91">
        <v>103</v>
      </c>
      <c r="S91">
        <f t="shared" si="29"/>
        <v>9.3373767403860317E-2</v>
      </c>
      <c r="T91">
        <f t="shared" si="30"/>
        <v>103</v>
      </c>
      <c r="U91">
        <f t="shared" si="31"/>
        <v>850976.74737165985</v>
      </c>
      <c r="V91">
        <f t="shared" si="32"/>
        <v>79</v>
      </c>
      <c r="W91">
        <f t="shared" si="33"/>
        <v>23.67229964682825</v>
      </c>
      <c r="X91">
        <f t="shared" si="34"/>
        <v>115</v>
      </c>
      <c r="Y91">
        <f t="shared" si="35"/>
        <v>109</v>
      </c>
      <c r="Z91">
        <v>0.66810000000000003</v>
      </c>
      <c r="AA91">
        <f t="shared" si="36"/>
        <v>93</v>
      </c>
      <c r="AB91">
        <v>0.76839999999999997</v>
      </c>
      <c r="AC91">
        <f t="shared" si="37"/>
        <v>0.71825000000000006</v>
      </c>
      <c r="AD91">
        <f t="shared" si="38"/>
        <v>88</v>
      </c>
      <c r="AE91">
        <v>0.71330000000000005</v>
      </c>
      <c r="AF91">
        <f t="shared" si="39"/>
        <v>83</v>
      </c>
      <c r="AG91">
        <v>0.76839999999999997</v>
      </c>
      <c r="AH91">
        <f t="shared" si="40"/>
        <v>67</v>
      </c>
      <c r="AI91">
        <f t="shared" si="41"/>
        <v>88.166666666666671</v>
      </c>
      <c r="AJ91">
        <f>IF(C91=1,(AI91/Z91),REF)</f>
        <v>131.9662725140947</v>
      </c>
      <c r="AK91">
        <f t="shared" si="42"/>
        <v>86</v>
      </c>
      <c r="AL91">
        <f>IF(B91=1,(AI91/AC91),REF)</f>
        <v>122.75205940364312</v>
      </c>
      <c r="AM91">
        <f t="shared" si="43"/>
        <v>82</v>
      </c>
      <c r="AN91">
        <f t="shared" si="44"/>
        <v>82</v>
      </c>
      <c r="AO91" t="str">
        <f t="shared" si="45"/>
        <v>Illinois</v>
      </c>
      <c r="AP91">
        <f t="shared" si="46"/>
        <v>0.46257393400026081</v>
      </c>
      <c r="AQ91">
        <f t="shared" si="47"/>
        <v>0.45833985927643617</v>
      </c>
      <c r="AR91">
        <f t="shared" si="48"/>
        <v>0.73328971357987649</v>
      </c>
      <c r="AS91" t="str">
        <f t="shared" si="49"/>
        <v>Illinois</v>
      </c>
      <c r="AT91">
        <f t="shared" si="50"/>
        <v>90</v>
      </c>
      <c r="AU91">
        <f t="shared" si="51"/>
        <v>57.333333333333336</v>
      </c>
      <c r="AV91">
        <v>99</v>
      </c>
      <c r="AW91" t="str">
        <f t="shared" si="52"/>
        <v>Illinois</v>
      </c>
      <c r="AX91" t="str">
        <f t="shared" si="53"/>
        <v/>
      </c>
      <c r="AY91">
        <v>90</v>
      </c>
      <c r="BI91" t="s">
        <v>98</v>
      </c>
      <c r="BJ91">
        <v>577.33557307145622</v>
      </c>
    </row>
    <row r="92" spans="1:62" x14ac:dyDescent="0.25">
      <c r="A92">
        <v>1</v>
      </c>
      <c r="B92">
        <v>1</v>
      </c>
      <c r="C92">
        <v>1</v>
      </c>
      <c r="D92" t="s">
        <v>107</v>
      </c>
      <c r="E92">
        <v>70.027699999999996</v>
      </c>
      <c r="F92">
        <v>137</v>
      </c>
      <c r="G92">
        <v>68.585999999999999</v>
      </c>
      <c r="H92">
        <v>153</v>
      </c>
      <c r="I92">
        <v>110.49299999999999</v>
      </c>
      <c r="J92">
        <v>54</v>
      </c>
      <c r="K92">
        <v>109.301</v>
      </c>
      <c r="L92">
        <v>97</v>
      </c>
      <c r="M92">
        <v>99.306600000000003</v>
      </c>
      <c r="N92">
        <v>53</v>
      </c>
      <c r="O92">
        <v>101.88</v>
      </c>
      <c r="P92">
        <v>108</v>
      </c>
      <c r="Q92">
        <v>7.4210799999999999</v>
      </c>
      <c r="R92">
        <v>93</v>
      </c>
      <c r="S92">
        <f t="shared" si="29"/>
        <v>0.10597235094112768</v>
      </c>
      <c r="T92">
        <f t="shared" si="30"/>
        <v>95</v>
      </c>
      <c r="U92">
        <f t="shared" si="31"/>
        <v>836600.52589824772</v>
      </c>
      <c r="V92">
        <f t="shared" si="32"/>
        <v>94</v>
      </c>
      <c r="W92">
        <f t="shared" si="33"/>
        <v>23.31698726543161</v>
      </c>
      <c r="X92">
        <f t="shared" si="34"/>
        <v>96</v>
      </c>
      <c r="Y92">
        <f t="shared" si="35"/>
        <v>95.5</v>
      </c>
      <c r="Z92">
        <v>0.71599999999999997</v>
      </c>
      <c r="AA92">
        <f t="shared" si="36"/>
        <v>82</v>
      </c>
      <c r="AB92">
        <v>0.64149999999999996</v>
      </c>
      <c r="AC92">
        <f t="shared" si="37"/>
        <v>0.67874999999999996</v>
      </c>
      <c r="AD92">
        <f t="shared" si="38"/>
        <v>100</v>
      </c>
      <c r="AE92">
        <v>0.69389999999999996</v>
      </c>
      <c r="AF92">
        <f t="shared" si="39"/>
        <v>89</v>
      </c>
      <c r="AG92">
        <v>0.66110000000000002</v>
      </c>
      <c r="AH92">
        <f t="shared" si="40"/>
        <v>103</v>
      </c>
      <c r="AI92">
        <f t="shared" si="41"/>
        <v>96.083333333333329</v>
      </c>
      <c r="AJ92">
        <f>IF(C92=1,(AI92/Z92),REF)</f>
        <v>134.19459962756051</v>
      </c>
      <c r="AK92">
        <f t="shared" si="42"/>
        <v>89</v>
      </c>
      <c r="AL92">
        <f>IF(B92=1,(AI92/AC92),REF)</f>
        <v>141.55923879680785</v>
      </c>
      <c r="AM92">
        <f t="shared" si="43"/>
        <v>93</v>
      </c>
      <c r="AN92">
        <f t="shared" si="44"/>
        <v>89</v>
      </c>
      <c r="AO92" t="str">
        <f t="shared" si="45"/>
        <v>Furman</v>
      </c>
      <c r="AP92">
        <f t="shared" si="46"/>
        <v>0.49490916719863659</v>
      </c>
      <c r="AQ92">
        <f t="shared" si="47"/>
        <v>0.42548392419887737</v>
      </c>
      <c r="AR92">
        <f t="shared" si="48"/>
        <v>0.73312383915318091</v>
      </c>
      <c r="AS92" t="str">
        <f t="shared" si="49"/>
        <v>Furman</v>
      </c>
      <c r="AT92">
        <f t="shared" si="50"/>
        <v>91</v>
      </c>
      <c r="AU92">
        <f t="shared" si="51"/>
        <v>60</v>
      </c>
      <c r="AV92">
        <v>77</v>
      </c>
      <c r="AW92" t="str">
        <f t="shared" si="52"/>
        <v>Furman</v>
      </c>
      <c r="AX92" t="str">
        <f t="shared" si="53"/>
        <v/>
      </c>
      <c r="AY92">
        <v>91</v>
      </c>
      <c r="BI92" t="s">
        <v>99</v>
      </c>
      <c r="BJ92">
        <v>34.457844717390095</v>
      </c>
    </row>
    <row r="93" spans="1:62" x14ac:dyDescent="0.25">
      <c r="A93">
        <v>1</v>
      </c>
      <c r="B93">
        <v>1</v>
      </c>
      <c r="C93">
        <v>1</v>
      </c>
      <c r="D93" t="s">
        <v>140</v>
      </c>
      <c r="E93">
        <v>69.579599999999999</v>
      </c>
      <c r="F93">
        <v>164</v>
      </c>
      <c r="G93">
        <v>68.903000000000006</v>
      </c>
      <c r="H93">
        <v>128</v>
      </c>
      <c r="I93">
        <v>103.72199999999999</v>
      </c>
      <c r="J93">
        <v>180</v>
      </c>
      <c r="K93">
        <v>110.16200000000001</v>
      </c>
      <c r="L93">
        <v>81</v>
      </c>
      <c r="M93">
        <v>107.467</v>
      </c>
      <c r="N93">
        <v>259</v>
      </c>
      <c r="O93">
        <v>103.59699999999999</v>
      </c>
      <c r="P93">
        <v>132</v>
      </c>
      <c r="Q93">
        <v>6.5651099999999998</v>
      </c>
      <c r="R93">
        <v>104</v>
      </c>
      <c r="S93">
        <f t="shared" si="29"/>
        <v>9.4352367647988947E-2</v>
      </c>
      <c r="T93">
        <f t="shared" si="30"/>
        <v>101</v>
      </c>
      <c r="U93">
        <f t="shared" si="31"/>
        <v>844394.80299102247</v>
      </c>
      <c r="V93">
        <f t="shared" si="32"/>
        <v>86</v>
      </c>
      <c r="W93">
        <f t="shared" si="33"/>
        <v>24.103136423300924</v>
      </c>
      <c r="X93">
        <f t="shared" si="34"/>
        <v>138</v>
      </c>
      <c r="Y93">
        <f t="shared" si="35"/>
        <v>119.5</v>
      </c>
      <c r="Z93">
        <v>0.68759999999999999</v>
      </c>
      <c r="AA93">
        <f t="shared" si="36"/>
        <v>89</v>
      </c>
      <c r="AB93">
        <v>0.75360000000000005</v>
      </c>
      <c r="AC93">
        <f t="shared" si="37"/>
        <v>0.72060000000000002</v>
      </c>
      <c r="AD93">
        <f t="shared" si="38"/>
        <v>86</v>
      </c>
      <c r="AE93">
        <v>0.62570000000000003</v>
      </c>
      <c r="AF93">
        <f t="shared" si="39"/>
        <v>116</v>
      </c>
      <c r="AG93">
        <v>0.61029999999999995</v>
      </c>
      <c r="AH93">
        <f t="shared" si="40"/>
        <v>130</v>
      </c>
      <c r="AI93">
        <f t="shared" si="41"/>
        <v>106.41666666666667</v>
      </c>
      <c r="AJ93">
        <f>IF(C93=1,(AI93/Z93),REF)</f>
        <v>154.76536746170254</v>
      </c>
      <c r="AK93">
        <f t="shared" si="42"/>
        <v>96</v>
      </c>
      <c r="AL93">
        <f>IF(B93=1,(AI93/AC93),REF)</f>
        <v>147.6778610417245</v>
      </c>
      <c r="AM93">
        <f t="shared" si="43"/>
        <v>95</v>
      </c>
      <c r="AN93">
        <f t="shared" si="44"/>
        <v>95</v>
      </c>
      <c r="AO93" t="str">
        <f t="shared" si="45"/>
        <v>Iowa St.</v>
      </c>
      <c r="AP93">
        <f t="shared" si="46"/>
        <v>0.46854841123316338</v>
      </c>
      <c r="AQ93">
        <f t="shared" si="47"/>
        <v>0.44933518212273166</v>
      </c>
      <c r="AR93">
        <f t="shared" si="48"/>
        <v>0.73232362458487044</v>
      </c>
      <c r="AS93" t="str">
        <f t="shared" si="49"/>
        <v>Iowa St.</v>
      </c>
      <c r="AT93">
        <f t="shared" si="50"/>
        <v>92</v>
      </c>
      <c r="AU93">
        <f t="shared" si="51"/>
        <v>62.333333333333336</v>
      </c>
      <c r="AV93">
        <v>130</v>
      </c>
      <c r="AW93" t="str">
        <f t="shared" si="52"/>
        <v>Iowa St.</v>
      </c>
      <c r="AX93" t="str">
        <f t="shared" si="53"/>
        <v/>
      </c>
      <c r="AY93">
        <v>92</v>
      </c>
      <c r="BI93" t="s">
        <v>100</v>
      </c>
      <c r="BJ93">
        <v>5024.3542435424351</v>
      </c>
    </row>
    <row r="94" spans="1:62" x14ac:dyDescent="0.25">
      <c r="A94">
        <v>1</v>
      </c>
      <c r="B94">
        <v>1</v>
      </c>
      <c r="C94">
        <v>1</v>
      </c>
      <c r="D94" t="s">
        <v>114</v>
      </c>
      <c r="E94">
        <v>67.741600000000005</v>
      </c>
      <c r="F94">
        <v>249</v>
      </c>
      <c r="G94">
        <v>66.896900000000002</v>
      </c>
      <c r="H94">
        <v>236</v>
      </c>
      <c r="I94">
        <v>108.676</v>
      </c>
      <c r="J94">
        <v>83</v>
      </c>
      <c r="K94">
        <v>109.045</v>
      </c>
      <c r="L94">
        <v>101</v>
      </c>
      <c r="M94">
        <v>98.418899999999994</v>
      </c>
      <c r="N94">
        <v>37</v>
      </c>
      <c r="O94">
        <v>101.83499999999999</v>
      </c>
      <c r="P94">
        <v>106</v>
      </c>
      <c r="Q94">
        <v>7.2092099999999997</v>
      </c>
      <c r="R94">
        <v>96</v>
      </c>
      <c r="S94">
        <f t="shared" si="29"/>
        <v>0.10643386043435654</v>
      </c>
      <c r="T94">
        <f t="shared" si="30"/>
        <v>94</v>
      </c>
      <c r="U94">
        <f t="shared" si="31"/>
        <v>805502.63187274011</v>
      </c>
      <c r="V94">
        <f t="shared" si="32"/>
        <v>126</v>
      </c>
      <c r="W94">
        <f t="shared" si="33"/>
        <v>24.086841690421544</v>
      </c>
      <c r="X94">
        <f t="shared" si="34"/>
        <v>136</v>
      </c>
      <c r="Y94">
        <f t="shared" si="35"/>
        <v>115</v>
      </c>
      <c r="Z94">
        <v>0.74239999999999995</v>
      </c>
      <c r="AA94">
        <f t="shared" si="36"/>
        <v>71</v>
      </c>
      <c r="AB94">
        <v>0.54479999999999995</v>
      </c>
      <c r="AC94">
        <f t="shared" si="37"/>
        <v>0.64359999999999995</v>
      </c>
      <c r="AD94">
        <f t="shared" si="38"/>
        <v>117</v>
      </c>
      <c r="AE94">
        <v>0.84240000000000004</v>
      </c>
      <c r="AF94">
        <f t="shared" si="39"/>
        <v>38</v>
      </c>
      <c r="AG94">
        <v>0.67689999999999995</v>
      </c>
      <c r="AH94">
        <f t="shared" si="40"/>
        <v>99</v>
      </c>
      <c r="AI94">
        <f t="shared" si="41"/>
        <v>98.166666666666671</v>
      </c>
      <c r="AJ94">
        <f>IF(C94=1,(AI94/Z94),REF)</f>
        <v>132.22880747126439</v>
      </c>
      <c r="AK94">
        <f t="shared" si="42"/>
        <v>87</v>
      </c>
      <c r="AL94">
        <f>IF(B94=1,(AI94/AC94),REF)</f>
        <v>152.5274497617568</v>
      </c>
      <c r="AM94">
        <f t="shared" si="43"/>
        <v>99</v>
      </c>
      <c r="AN94">
        <f t="shared" si="44"/>
        <v>87</v>
      </c>
      <c r="AO94" t="str">
        <f t="shared" si="45"/>
        <v>Georgia St.</v>
      </c>
      <c r="AP94">
        <f t="shared" si="46"/>
        <v>0.5139150485955577</v>
      </c>
      <c r="AQ94">
        <f t="shared" si="47"/>
        <v>0.39970366006056668</v>
      </c>
      <c r="AR94">
        <f t="shared" si="48"/>
        <v>0.73096064553460438</v>
      </c>
      <c r="AS94" t="str">
        <f t="shared" si="49"/>
        <v>Georgia St.</v>
      </c>
      <c r="AT94">
        <f t="shared" si="50"/>
        <v>93</v>
      </c>
      <c r="AU94">
        <f t="shared" si="51"/>
        <v>60</v>
      </c>
      <c r="AV94">
        <v>68</v>
      </c>
      <c r="AW94" t="str">
        <f t="shared" si="52"/>
        <v>Georgia St.</v>
      </c>
      <c r="AX94" t="str">
        <f t="shared" si="53"/>
        <v/>
      </c>
      <c r="AY94">
        <v>93</v>
      </c>
      <c r="BI94" t="s">
        <v>101</v>
      </c>
      <c r="BJ94">
        <v>837.87289234760044</v>
      </c>
    </row>
    <row r="95" spans="1:62" x14ac:dyDescent="0.25">
      <c r="A95">
        <v>1</v>
      </c>
      <c r="B95">
        <v>1</v>
      </c>
      <c r="C95">
        <v>1</v>
      </c>
      <c r="D95" t="s">
        <v>89</v>
      </c>
      <c r="E95">
        <v>69.373400000000004</v>
      </c>
      <c r="F95">
        <v>175</v>
      </c>
      <c r="G95">
        <v>67.596800000000002</v>
      </c>
      <c r="H95">
        <v>201</v>
      </c>
      <c r="I95">
        <v>107.206</v>
      </c>
      <c r="J95">
        <v>109</v>
      </c>
      <c r="K95">
        <v>105.60299999999999</v>
      </c>
      <c r="L95">
        <v>167</v>
      </c>
      <c r="M95">
        <v>95.808899999999994</v>
      </c>
      <c r="N95">
        <v>16</v>
      </c>
      <c r="O95">
        <v>98.073400000000007</v>
      </c>
      <c r="P95">
        <v>51</v>
      </c>
      <c r="Q95">
        <v>7.5294100000000004</v>
      </c>
      <c r="R95">
        <v>92</v>
      </c>
      <c r="S95">
        <f t="shared" si="29"/>
        <v>0.10853727797686127</v>
      </c>
      <c r="T95">
        <f t="shared" si="30"/>
        <v>93</v>
      </c>
      <c r="U95">
        <f t="shared" si="31"/>
        <v>773651.71343460062</v>
      </c>
      <c r="V95">
        <f t="shared" si="32"/>
        <v>166</v>
      </c>
      <c r="W95">
        <f t="shared" si="33"/>
        <v>22.145678501188549</v>
      </c>
      <c r="X95">
        <f t="shared" si="34"/>
        <v>51</v>
      </c>
      <c r="Y95">
        <f t="shared" si="35"/>
        <v>72</v>
      </c>
      <c r="Z95">
        <v>0.70120000000000005</v>
      </c>
      <c r="AA95">
        <f t="shared" si="36"/>
        <v>85</v>
      </c>
      <c r="AB95">
        <v>0.66469999999999996</v>
      </c>
      <c r="AC95">
        <f t="shared" si="37"/>
        <v>0.68294999999999995</v>
      </c>
      <c r="AD95">
        <f t="shared" si="38"/>
        <v>98</v>
      </c>
      <c r="AE95">
        <v>0.6401</v>
      </c>
      <c r="AF95">
        <f t="shared" si="39"/>
        <v>110</v>
      </c>
      <c r="AG95">
        <v>0.64019999999999999</v>
      </c>
      <c r="AH95">
        <f t="shared" si="40"/>
        <v>113</v>
      </c>
      <c r="AI95">
        <f t="shared" si="41"/>
        <v>108.66666666666667</v>
      </c>
      <c r="AJ95">
        <f>IF(C95=1,(AI95/Z95),REF)</f>
        <v>154.97242821829244</v>
      </c>
      <c r="AK95">
        <f t="shared" si="42"/>
        <v>97</v>
      </c>
      <c r="AL95">
        <f>IF(B95=1,(AI95/AC95),REF)</f>
        <v>159.11364912023819</v>
      </c>
      <c r="AM95">
        <f t="shared" si="43"/>
        <v>103</v>
      </c>
      <c r="AN95">
        <f t="shared" si="44"/>
        <v>97</v>
      </c>
      <c r="AO95" t="str">
        <f t="shared" si="45"/>
        <v>East Tennessee St.</v>
      </c>
      <c r="AP95">
        <f t="shared" si="46"/>
        <v>0.47775192269657063</v>
      </c>
      <c r="AQ95">
        <f t="shared" si="47"/>
        <v>0.42190635851414854</v>
      </c>
      <c r="AR95">
        <f t="shared" si="48"/>
        <v>0.72647225812999461</v>
      </c>
      <c r="AS95" t="str">
        <f t="shared" si="49"/>
        <v>East Tennessee St.</v>
      </c>
      <c r="AT95">
        <f t="shared" si="50"/>
        <v>94</v>
      </c>
      <c r="AU95">
        <f t="shared" si="51"/>
        <v>63.666666666666664</v>
      </c>
      <c r="AV95">
        <v>85</v>
      </c>
      <c r="AW95" t="str">
        <f t="shared" si="52"/>
        <v>East Tennessee St.</v>
      </c>
      <c r="AX95" t="str">
        <f t="shared" si="53"/>
        <v/>
      </c>
      <c r="AY95">
        <v>94</v>
      </c>
      <c r="BI95" t="s">
        <v>102</v>
      </c>
      <c r="BJ95">
        <v>149.22870556673374</v>
      </c>
    </row>
    <row r="96" spans="1:62" x14ac:dyDescent="0.25">
      <c r="A96">
        <v>1</v>
      </c>
      <c r="B96">
        <v>1</v>
      </c>
      <c r="C96">
        <v>1</v>
      </c>
      <c r="D96" t="s">
        <v>186</v>
      </c>
      <c r="E96">
        <v>70.303200000000004</v>
      </c>
      <c r="F96">
        <v>119</v>
      </c>
      <c r="G96">
        <v>69.7864</v>
      </c>
      <c r="H96">
        <v>88</v>
      </c>
      <c r="I96">
        <v>105.217</v>
      </c>
      <c r="J96">
        <v>139</v>
      </c>
      <c r="K96">
        <v>108.973</v>
      </c>
      <c r="L96">
        <v>103</v>
      </c>
      <c r="M96">
        <v>105.983</v>
      </c>
      <c r="N96">
        <v>233</v>
      </c>
      <c r="O96">
        <v>103.976</v>
      </c>
      <c r="P96">
        <v>145</v>
      </c>
      <c r="Q96">
        <v>4.9967699999999997</v>
      </c>
      <c r="R96">
        <v>118</v>
      </c>
      <c r="S96">
        <f t="shared" si="29"/>
        <v>7.1077845674165613E-2</v>
      </c>
      <c r="T96">
        <f t="shared" si="30"/>
        <v>116</v>
      </c>
      <c r="U96">
        <f t="shared" si="31"/>
        <v>834858.56581583282</v>
      </c>
      <c r="V96">
        <f t="shared" si="32"/>
        <v>95</v>
      </c>
      <c r="W96">
        <f t="shared" si="33"/>
        <v>23.994840984524206</v>
      </c>
      <c r="X96">
        <f t="shared" si="34"/>
        <v>131</v>
      </c>
      <c r="Y96">
        <f t="shared" si="35"/>
        <v>123.5</v>
      </c>
      <c r="Z96">
        <v>0.68189999999999995</v>
      </c>
      <c r="AA96">
        <f t="shared" si="36"/>
        <v>90</v>
      </c>
      <c r="AB96">
        <v>0.70389999999999997</v>
      </c>
      <c r="AC96">
        <f t="shared" si="37"/>
        <v>0.69289999999999996</v>
      </c>
      <c r="AD96">
        <f t="shared" si="38"/>
        <v>96</v>
      </c>
      <c r="AE96">
        <v>0.52880000000000005</v>
      </c>
      <c r="AF96">
        <f t="shared" si="39"/>
        <v>152</v>
      </c>
      <c r="AG96">
        <v>0.81879999999999997</v>
      </c>
      <c r="AH96">
        <f t="shared" si="40"/>
        <v>49</v>
      </c>
      <c r="AI96">
        <f t="shared" si="41"/>
        <v>105.25</v>
      </c>
      <c r="AJ96">
        <f>IF(C96=1,(AI96/Z96),REF)</f>
        <v>154.34814488927995</v>
      </c>
      <c r="AK96">
        <f t="shared" si="42"/>
        <v>95</v>
      </c>
      <c r="AL96">
        <f>IF(B96=1,(AI96/AC96),REF)</f>
        <v>151.89782075335546</v>
      </c>
      <c r="AM96">
        <f t="shared" si="43"/>
        <v>98</v>
      </c>
      <c r="AN96">
        <f t="shared" si="44"/>
        <v>95</v>
      </c>
      <c r="AO96" t="str">
        <f t="shared" si="45"/>
        <v>Minnesota</v>
      </c>
      <c r="AP96">
        <f t="shared" si="46"/>
        <v>0.464789736027095</v>
      </c>
      <c r="AQ96">
        <f t="shared" si="47"/>
        <v>0.43054367074171979</v>
      </c>
      <c r="AR96">
        <f t="shared" si="48"/>
        <v>0.72507330735739017</v>
      </c>
      <c r="AS96" t="str">
        <f t="shared" si="49"/>
        <v>Minnesota</v>
      </c>
      <c r="AT96">
        <f t="shared" si="50"/>
        <v>95</v>
      </c>
      <c r="AU96">
        <f t="shared" si="51"/>
        <v>63.333333333333336</v>
      </c>
      <c r="AV96">
        <v>114</v>
      </c>
      <c r="AW96" t="str">
        <f t="shared" si="52"/>
        <v>Minnesota</v>
      </c>
      <c r="AX96" t="str">
        <f t="shared" si="53"/>
        <v/>
      </c>
      <c r="AY96">
        <v>95</v>
      </c>
      <c r="BI96" t="s">
        <v>103</v>
      </c>
      <c r="BJ96">
        <v>67.438171885096637</v>
      </c>
    </row>
    <row r="97" spans="1:62" x14ac:dyDescent="0.25">
      <c r="A97">
        <v>1</v>
      </c>
      <c r="B97">
        <v>1</v>
      </c>
      <c r="C97">
        <v>1</v>
      </c>
      <c r="D97" t="s">
        <v>139</v>
      </c>
      <c r="E97">
        <v>70.983199999999997</v>
      </c>
      <c r="F97">
        <v>94</v>
      </c>
      <c r="G97">
        <v>70.323099999999997</v>
      </c>
      <c r="H97">
        <v>68</v>
      </c>
      <c r="I97">
        <v>111.238</v>
      </c>
      <c r="J97">
        <v>44</v>
      </c>
      <c r="K97">
        <v>116.679</v>
      </c>
      <c r="L97">
        <v>20</v>
      </c>
      <c r="M97">
        <v>110.395</v>
      </c>
      <c r="N97">
        <v>307</v>
      </c>
      <c r="O97">
        <v>108.754</v>
      </c>
      <c r="P97">
        <v>243</v>
      </c>
      <c r="Q97">
        <v>7.9244500000000002</v>
      </c>
      <c r="R97">
        <v>90</v>
      </c>
      <c r="S97">
        <f t="shared" si="29"/>
        <v>0.11164613598710678</v>
      </c>
      <c r="T97">
        <f t="shared" si="30"/>
        <v>91</v>
      </c>
      <c r="U97">
        <f t="shared" si="31"/>
        <v>966364.50689511118</v>
      </c>
      <c r="V97">
        <f t="shared" si="32"/>
        <v>23</v>
      </c>
      <c r="W97">
        <f t="shared" si="33"/>
        <v>25.536231634300631</v>
      </c>
      <c r="X97">
        <f t="shared" si="34"/>
        <v>212</v>
      </c>
      <c r="Y97">
        <f t="shared" si="35"/>
        <v>151.5</v>
      </c>
      <c r="Z97">
        <v>0.63180000000000003</v>
      </c>
      <c r="AA97">
        <f t="shared" si="36"/>
        <v>107</v>
      </c>
      <c r="AB97">
        <v>0.79610000000000003</v>
      </c>
      <c r="AC97">
        <f t="shared" si="37"/>
        <v>0.71395000000000008</v>
      </c>
      <c r="AD97">
        <f t="shared" si="38"/>
        <v>89</v>
      </c>
      <c r="AE97">
        <v>0.64949999999999997</v>
      </c>
      <c r="AF97">
        <f t="shared" si="39"/>
        <v>104</v>
      </c>
      <c r="AG97">
        <v>0.76300000000000001</v>
      </c>
      <c r="AH97">
        <f t="shared" si="40"/>
        <v>72</v>
      </c>
      <c r="AI97">
        <f t="shared" si="41"/>
        <v>88.416666666666671</v>
      </c>
      <c r="AJ97">
        <f>IF(C97=1,(AI97/Z97),REF)</f>
        <v>139.94407512926031</v>
      </c>
      <c r="AK97">
        <f t="shared" si="42"/>
        <v>92</v>
      </c>
      <c r="AL97">
        <f>IF(B97=1,(AI97/AC97),REF)</f>
        <v>123.84153885659593</v>
      </c>
      <c r="AM97">
        <f t="shared" si="43"/>
        <v>84</v>
      </c>
      <c r="AN97">
        <f t="shared" si="44"/>
        <v>84</v>
      </c>
      <c r="AO97" t="str">
        <f t="shared" si="45"/>
        <v>Iowa</v>
      </c>
      <c r="AP97">
        <f t="shared" si="46"/>
        <v>0.43488071575756987</v>
      </c>
      <c r="AQ97">
        <f t="shared" si="47"/>
        <v>0.45509293791514904</v>
      </c>
      <c r="AR97">
        <f t="shared" si="48"/>
        <v>0.72333397071190741</v>
      </c>
      <c r="AS97" t="str">
        <f t="shared" si="49"/>
        <v>Iowa</v>
      </c>
      <c r="AT97">
        <f t="shared" si="50"/>
        <v>96</v>
      </c>
      <c r="AU97">
        <f t="shared" si="51"/>
        <v>60</v>
      </c>
      <c r="AV97">
        <v>116</v>
      </c>
      <c r="AW97" t="str">
        <f t="shared" si="52"/>
        <v>Iowa</v>
      </c>
      <c r="AX97" t="str">
        <f t="shared" si="53"/>
        <v/>
      </c>
      <c r="AY97">
        <v>96</v>
      </c>
      <c r="BI97" t="s">
        <v>104</v>
      </c>
      <c r="BJ97">
        <v>1128.1407035175878</v>
      </c>
    </row>
    <row r="98" spans="1:62" x14ac:dyDescent="0.25">
      <c r="A98">
        <v>1</v>
      </c>
      <c r="B98">
        <v>1</v>
      </c>
      <c r="C98">
        <v>1</v>
      </c>
      <c r="D98" t="s">
        <v>326</v>
      </c>
      <c r="E98">
        <v>66.0852</v>
      </c>
      <c r="F98">
        <v>320</v>
      </c>
      <c r="G98">
        <v>64.977599999999995</v>
      </c>
      <c r="H98">
        <v>318</v>
      </c>
      <c r="I98">
        <v>106.84699999999999</v>
      </c>
      <c r="J98">
        <v>112</v>
      </c>
      <c r="K98">
        <v>105.672</v>
      </c>
      <c r="L98">
        <v>164</v>
      </c>
      <c r="M98">
        <v>93.960999999999999</v>
      </c>
      <c r="N98">
        <v>7</v>
      </c>
      <c r="O98">
        <v>96.615600000000001</v>
      </c>
      <c r="P98">
        <v>30</v>
      </c>
      <c r="Q98">
        <v>9.0562000000000005</v>
      </c>
      <c r="R98">
        <v>82</v>
      </c>
      <c r="S98">
        <f t="shared" si="29"/>
        <v>0.13704127399175603</v>
      </c>
      <c r="T98">
        <f t="shared" si="30"/>
        <v>82</v>
      </c>
      <c r="U98">
        <f t="shared" si="31"/>
        <v>737945.11644295673</v>
      </c>
      <c r="V98">
        <f t="shared" si="32"/>
        <v>218</v>
      </c>
      <c r="W98">
        <f t="shared" si="33"/>
        <v>22.697153759251623</v>
      </c>
      <c r="X98">
        <f t="shared" si="34"/>
        <v>70</v>
      </c>
      <c r="Y98">
        <f t="shared" si="35"/>
        <v>76</v>
      </c>
      <c r="Z98">
        <v>0.65980000000000005</v>
      </c>
      <c r="AA98">
        <f t="shared" si="36"/>
        <v>97</v>
      </c>
      <c r="AB98">
        <v>0.75229999999999997</v>
      </c>
      <c r="AC98">
        <f t="shared" si="37"/>
        <v>0.70605000000000007</v>
      </c>
      <c r="AD98">
        <f t="shared" si="38"/>
        <v>90</v>
      </c>
      <c r="AE98">
        <v>0.77100000000000002</v>
      </c>
      <c r="AF98">
        <f t="shared" si="39"/>
        <v>66</v>
      </c>
      <c r="AG98">
        <v>0.63800000000000001</v>
      </c>
      <c r="AH98">
        <f t="shared" si="40"/>
        <v>115</v>
      </c>
      <c r="AI98">
        <f t="shared" si="41"/>
        <v>107.83333333333333</v>
      </c>
      <c r="AJ98">
        <f>IF(C98=1,(AI98/Z98),REF)</f>
        <v>163.43336364554915</v>
      </c>
      <c r="AK98">
        <f t="shared" si="42"/>
        <v>101</v>
      </c>
      <c r="AL98">
        <f>IF(B98=1,(AI98/AC98),REF)</f>
        <v>152.72761608006985</v>
      </c>
      <c r="AM98">
        <f t="shared" si="43"/>
        <v>100</v>
      </c>
      <c r="AN98">
        <f t="shared" si="44"/>
        <v>100</v>
      </c>
      <c r="AO98" t="str">
        <f t="shared" si="45"/>
        <v>UNC Greensboro</v>
      </c>
      <c r="AP98">
        <f t="shared" si="46"/>
        <v>0.44716130940153814</v>
      </c>
      <c r="AQ98">
        <f t="shared" si="47"/>
        <v>0.43841595576024883</v>
      </c>
      <c r="AR98">
        <f t="shared" si="48"/>
        <v>0.72190256547463771</v>
      </c>
      <c r="AS98" t="str">
        <f t="shared" si="49"/>
        <v>UNC Greensboro</v>
      </c>
      <c r="AT98">
        <f t="shared" si="50"/>
        <v>97</v>
      </c>
      <c r="AU98">
        <f t="shared" si="51"/>
        <v>65.666666666666671</v>
      </c>
      <c r="AV98">
        <v>81</v>
      </c>
      <c r="AW98" t="str">
        <f t="shared" si="52"/>
        <v>UNC Greensboro</v>
      </c>
      <c r="AX98" t="str">
        <f t="shared" si="53"/>
        <v/>
      </c>
      <c r="AY98">
        <v>97</v>
      </c>
      <c r="BI98" t="s">
        <v>105</v>
      </c>
      <c r="BJ98">
        <v>384.23966134809507</v>
      </c>
    </row>
    <row r="99" spans="1:62" x14ac:dyDescent="0.25">
      <c r="A99">
        <v>1</v>
      </c>
      <c r="B99">
        <v>1</v>
      </c>
      <c r="C99">
        <v>1</v>
      </c>
      <c r="D99" t="s">
        <v>225</v>
      </c>
      <c r="E99">
        <v>65.147599999999997</v>
      </c>
      <c r="F99">
        <v>333</v>
      </c>
      <c r="G99">
        <v>63.841700000000003</v>
      </c>
      <c r="H99">
        <v>339</v>
      </c>
      <c r="I99">
        <v>103.79900000000001</v>
      </c>
      <c r="J99">
        <v>177</v>
      </c>
      <c r="K99">
        <v>109.271</v>
      </c>
      <c r="L99">
        <v>98</v>
      </c>
      <c r="M99">
        <v>102.393</v>
      </c>
      <c r="N99">
        <v>129</v>
      </c>
      <c r="O99">
        <v>101.001</v>
      </c>
      <c r="P99">
        <v>92</v>
      </c>
      <c r="Q99">
        <v>8.2695000000000007</v>
      </c>
      <c r="R99">
        <v>87</v>
      </c>
      <c r="S99">
        <f t="shared" si="29"/>
        <v>0.12694251208026078</v>
      </c>
      <c r="T99">
        <f t="shared" si="30"/>
        <v>85</v>
      </c>
      <c r="U99">
        <f t="shared" si="31"/>
        <v>777872.2100176916</v>
      </c>
      <c r="V99">
        <f t="shared" si="32"/>
        <v>161</v>
      </c>
      <c r="W99">
        <f t="shared" si="33"/>
        <v>24.718530959660825</v>
      </c>
      <c r="X99">
        <f t="shared" si="34"/>
        <v>165</v>
      </c>
      <c r="Y99">
        <f t="shared" si="35"/>
        <v>125</v>
      </c>
      <c r="Z99">
        <v>0.61580000000000001</v>
      </c>
      <c r="AA99">
        <f t="shared" si="36"/>
        <v>112</v>
      </c>
      <c r="AB99">
        <v>0.85140000000000005</v>
      </c>
      <c r="AC99">
        <f t="shared" si="37"/>
        <v>0.73360000000000003</v>
      </c>
      <c r="AD99">
        <f t="shared" si="38"/>
        <v>81</v>
      </c>
      <c r="AE99">
        <v>0.6754</v>
      </c>
      <c r="AF99">
        <f t="shared" si="39"/>
        <v>97</v>
      </c>
      <c r="AG99">
        <v>0.72109999999999996</v>
      </c>
      <c r="AH99">
        <f t="shared" si="40"/>
        <v>84</v>
      </c>
      <c r="AI99">
        <f t="shared" si="41"/>
        <v>105.5</v>
      </c>
      <c r="AJ99">
        <f>IF(C99=1,(AI99/Z99),REF)</f>
        <v>171.32185774602144</v>
      </c>
      <c r="AK99">
        <f t="shared" si="42"/>
        <v>104</v>
      </c>
      <c r="AL99">
        <f>IF(B99=1,(AI99/AC99),REF)</f>
        <v>143.81134133042531</v>
      </c>
      <c r="AM99">
        <f t="shared" si="43"/>
        <v>94</v>
      </c>
      <c r="AN99">
        <f t="shared" si="44"/>
        <v>94</v>
      </c>
      <c r="AO99" t="str">
        <f t="shared" si="45"/>
        <v>Northwestern</v>
      </c>
      <c r="AP99">
        <f t="shared" si="46"/>
        <v>0.41537885701821031</v>
      </c>
      <c r="AQ99">
        <f t="shared" si="47"/>
        <v>0.45896098751838782</v>
      </c>
      <c r="AR99">
        <f t="shared" si="48"/>
        <v>0.71822432488452381</v>
      </c>
      <c r="AS99" t="str">
        <f t="shared" si="49"/>
        <v>Northwestern</v>
      </c>
      <c r="AT99">
        <f t="shared" si="50"/>
        <v>98</v>
      </c>
      <c r="AU99">
        <f t="shared" si="51"/>
        <v>64</v>
      </c>
      <c r="AV99">
        <v>95</v>
      </c>
      <c r="AW99" t="str">
        <f t="shared" si="52"/>
        <v>Northwestern</v>
      </c>
      <c r="AX99" t="str">
        <f t="shared" si="53"/>
        <v/>
      </c>
      <c r="AY99">
        <v>98</v>
      </c>
      <c r="BI99" t="s">
        <v>106</v>
      </c>
      <c r="BJ99">
        <v>73.769404272256864</v>
      </c>
    </row>
    <row r="100" spans="1:62" x14ac:dyDescent="0.25">
      <c r="A100">
        <v>1</v>
      </c>
      <c r="B100">
        <v>1</v>
      </c>
      <c r="C100">
        <v>1</v>
      </c>
      <c r="D100" t="s">
        <v>348</v>
      </c>
      <c r="E100">
        <v>70.648700000000005</v>
      </c>
      <c r="F100">
        <v>102</v>
      </c>
      <c r="G100">
        <v>69.461600000000004</v>
      </c>
      <c r="H100">
        <v>100</v>
      </c>
      <c r="I100">
        <v>103.925</v>
      </c>
      <c r="J100">
        <v>173</v>
      </c>
      <c r="K100">
        <v>106.264</v>
      </c>
      <c r="L100">
        <v>152</v>
      </c>
      <c r="M100">
        <v>101.461</v>
      </c>
      <c r="N100">
        <v>105</v>
      </c>
      <c r="O100">
        <v>99.255499999999998</v>
      </c>
      <c r="P100">
        <v>62</v>
      </c>
      <c r="Q100">
        <v>7.0088600000000003</v>
      </c>
      <c r="R100">
        <v>98</v>
      </c>
      <c r="S100">
        <f t="shared" si="29"/>
        <v>9.9202108460594421E-2</v>
      </c>
      <c r="T100">
        <f t="shared" si="30"/>
        <v>98</v>
      </c>
      <c r="U100">
        <f t="shared" si="31"/>
        <v>797767.78357339522</v>
      </c>
      <c r="V100">
        <f t="shared" si="32"/>
        <v>135</v>
      </c>
      <c r="W100">
        <f t="shared" si="33"/>
        <v>22.166807790084061</v>
      </c>
      <c r="X100">
        <f t="shared" si="34"/>
        <v>53</v>
      </c>
      <c r="Y100">
        <f t="shared" si="35"/>
        <v>75.5</v>
      </c>
      <c r="Z100">
        <v>0.65949999999999998</v>
      </c>
      <c r="AA100">
        <f t="shared" si="36"/>
        <v>98</v>
      </c>
      <c r="AB100">
        <v>0.69989999999999997</v>
      </c>
      <c r="AC100">
        <f t="shared" si="37"/>
        <v>0.67969999999999997</v>
      </c>
      <c r="AD100">
        <f t="shared" si="38"/>
        <v>99</v>
      </c>
      <c r="AE100">
        <v>0.4894</v>
      </c>
      <c r="AF100">
        <f t="shared" si="39"/>
        <v>167</v>
      </c>
      <c r="AG100">
        <v>0.64329999999999998</v>
      </c>
      <c r="AH100">
        <f t="shared" si="40"/>
        <v>110</v>
      </c>
      <c r="AI100">
        <f t="shared" si="41"/>
        <v>114.08333333333333</v>
      </c>
      <c r="AJ100">
        <f>IF(C100=1,(AI100/Z100),REF)</f>
        <v>172.98458428102097</v>
      </c>
      <c r="AK100">
        <f t="shared" si="42"/>
        <v>106</v>
      </c>
      <c r="AL100">
        <f>IF(B100=1,(AI100/AC100),REF)</f>
        <v>167.84365651512923</v>
      </c>
      <c r="AM100">
        <f t="shared" si="43"/>
        <v>108</v>
      </c>
      <c r="AN100">
        <f t="shared" si="44"/>
        <v>106</v>
      </c>
      <c r="AO100" t="str">
        <f t="shared" si="45"/>
        <v>Washington</v>
      </c>
      <c r="AP100">
        <f t="shared" si="46"/>
        <v>0.44442659483410085</v>
      </c>
      <c r="AQ100">
        <f t="shared" si="47"/>
        <v>0.41710437404455764</v>
      </c>
      <c r="AR100">
        <f t="shared" si="48"/>
        <v>0.71399695408559838</v>
      </c>
      <c r="AS100" t="str">
        <f t="shared" si="49"/>
        <v>Washington</v>
      </c>
      <c r="AT100">
        <f t="shared" si="50"/>
        <v>99</v>
      </c>
      <c r="AU100">
        <f t="shared" si="51"/>
        <v>68.333333333333329</v>
      </c>
      <c r="AV100">
        <v>110</v>
      </c>
      <c r="AW100" t="str">
        <f t="shared" si="52"/>
        <v>Washington</v>
      </c>
      <c r="AX100" t="str">
        <f t="shared" si="53"/>
        <v/>
      </c>
      <c r="AY100">
        <v>99</v>
      </c>
      <c r="BI100" t="s">
        <v>107</v>
      </c>
      <c r="BJ100">
        <v>109.61325966850831</v>
      </c>
    </row>
    <row r="101" spans="1:62" x14ac:dyDescent="0.25">
      <c r="A101">
        <v>1</v>
      </c>
      <c r="B101">
        <v>1</v>
      </c>
      <c r="C101">
        <v>1</v>
      </c>
      <c r="D101" t="s">
        <v>221</v>
      </c>
      <c r="E101">
        <v>72.801400000000001</v>
      </c>
      <c r="F101">
        <v>34</v>
      </c>
      <c r="G101">
        <v>71.236199999999997</v>
      </c>
      <c r="H101">
        <v>45</v>
      </c>
      <c r="I101">
        <v>107.133</v>
      </c>
      <c r="J101">
        <v>110</v>
      </c>
      <c r="K101">
        <v>107.414</v>
      </c>
      <c r="L101">
        <v>134</v>
      </c>
      <c r="M101">
        <v>99.942099999999996</v>
      </c>
      <c r="N101">
        <v>65</v>
      </c>
      <c r="O101">
        <v>101.286</v>
      </c>
      <c r="P101">
        <v>98</v>
      </c>
      <c r="Q101">
        <v>6.1283700000000003</v>
      </c>
      <c r="R101">
        <v>108</v>
      </c>
      <c r="S101">
        <f t="shared" si="29"/>
        <v>8.4174205441104155E-2</v>
      </c>
      <c r="T101">
        <f t="shared" si="30"/>
        <v>109</v>
      </c>
      <c r="U101">
        <f t="shared" si="31"/>
        <v>839965.61930315453</v>
      </c>
      <c r="V101">
        <f t="shared" si="32"/>
        <v>90</v>
      </c>
      <c r="W101">
        <f t="shared" si="33"/>
        <v>22.219758855586512</v>
      </c>
      <c r="X101">
        <f t="shared" si="34"/>
        <v>55</v>
      </c>
      <c r="Y101">
        <f t="shared" si="35"/>
        <v>82</v>
      </c>
      <c r="Z101">
        <v>0.64829999999999999</v>
      </c>
      <c r="AA101">
        <f t="shared" si="36"/>
        <v>100</v>
      </c>
      <c r="AB101">
        <v>0.65910000000000002</v>
      </c>
      <c r="AC101">
        <f t="shared" si="37"/>
        <v>0.65369999999999995</v>
      </c>
      <c r="AD101">
        <f t="shared" si="38"/>
        <v>112</v>
      </c>
      <c r="AE101">
        <v>0.68700000000000006</v>
      </c>
      <c r="AF101">
        <f t="shared" si="39"/>
        <v>93</v>
      </c>
      <c r="AG101">
        <v>0.65290000000000004</v>
      </c>
      <c r="AH101">
        <f t="shared" si="40"/>
        <v>107</v>
      </c>
      <c r="AI101">
        <f t="shared" si="41"/>
        <v>98.833333333333329</v>
      </c>
      <c r="AJ101">
        <f>IF(C101=1,(AI101/Z101),REF)</f>
        <v>152.44999742917372</v>
      </c>
      <c r="AK101">
        <f t="shared" si="42"/>
        <v>94</v>
      </c>
      <c r="AL101">
        <f>IF(B101=1,(AI101/AC101),REF)</f>
        <v>151.19065830401306</v>
      </c>
      <c r="AM101">
        <f t="shared" si="43"/>
        <v>97</v>
      </c>
      <c r="AN101">
        <f t="shared" si="44"/>
        <v>94</v>
      </c>
      <c r="AO101" t="str">
        <f t="shared" si="45"/>
        <v>Northern Colorado</v>
      </c>
      <c r="AP101">
        <f t="shared" si="46"/>
        <v>0.44243477963743577</v>
      </c>
      <c r="AQ101">
        <f t="shared" si="47"/>
        <v>0.40642316726879529</v>
      </c>
      <c r="AR101">
        <f t="shared" si="48"/>
        <v>0.70977714241253786</v>
      </c>
      <c r="AS101" t="str">
        <f t="shared" si="49"/>
        <v>Northern Colorado</v>
      </c>
      <c r="AT101">
        <f t="shared" si="50"/>
        <v>100</v>
      </c>
      <c r="AU101">
        <f t="shared" si="51"/>
        <v>64.666666666666671</v>
      </c>
      <c r="AV101">
        <v>94</v>
      </c>
      <c r="AW101" t="str">
        <f t="shared" si="52"/>
        <v>Northern Colorado</v>
      </c>
      <c r="AX101" t="str">
        <f t="shared" si="53"/>
        <v/>
      </c>
      <c r="AY101">
        <v>100</v>
      </c>
      <c r="BI101" t="s">
        <v>108</v>
      </c>
      <c r="BJ101">
        <v>749.25727866904333</v>
      </c>
    </row>
    <row r="102" spans="1:62" x14ac:dyDescent="0.25">
      <c r="A102">
        <v>1</v>
      </c>
      <c r="B102">
        <v>1</v>
      </c>
      <c r="C102">
        <v>1</v>
      </c>
      <c r="D102" t="s">
        <v>293</v>
      </c>
      <c r="E102">
        <v>72.730400000000003</v>
      </c>
      <c r="F102">
        <v>36</v>
      </c>
      <c r="G102">
        <v>71.141599999999997</v>
      </c>
      <c r="H102">
        <v>48</v>
      </c>
      <c r="I102">
        <v>107.235</v>
      </c>
      <c r="J102">
        <v>107</v>
      </c>
      <c r="K102">
        <v>104.983</v>
      </c>
      <c r="L102">
        <v>177</v>
      </c>
      <c r="M102">
        <v>93.961799999999997</v>
      </c>
      <c r="N102">
        <v>8</v>
      </c>
      <c r="O102">
        <v>99.420599999999993</v>
      </c>
      <c r="P102">
        <v>67</v>
      </c>
      <c r="Q102">
        <v>5.5628900000000003</v>
      </c>
      <c r="R102">
        <v>111</v>
      </c>
      <c r="S102">
        <f t="shared" si="29"/>
        <v>7.6479711372411135E-2</v>
      </c>
      <c r="T102">
        <f t="shared" si="30"/>
        <v>113</v>
      </c>
      <c r="U102">
        <f t="shared" si="31"/>
        <v>801593.03349108575</v>
      </c>
      <c r="V102">
        <f t="shared" si="32"/>
        <v>132</v>
      </c>
      <c r="W102">
        <f t="shared" si="33"/>
        <v>21.589681303085737</v>
      </c>
      <c r="X102">
        <f t="shared" si="34"/>
        <v>29</v>
      </c>
      <c r="Y102">
        <f t="shared" si="35"/>
        <v>71</v>
      </c>
      <c r="Z102">
        <v>0.64029999999999998</v>
      </c>
      <c r="AA102">
        <f t="shared" si="36"/>
        <v>104</v>
      </c>
      <c r="AB102">
        <v>0.68589999999999995</v>
      </c>
      <c r="AC102">
        <f t="shared" si="37"/>
        <v>0.66310000000000002</v>
      </c>
      <c r="AD102">
        <f t="shared" si="38"/>
        <v>108</v>
      </c>
      <c r="AE102">
        <v>0.72940000000000005</v>
      </c>
      <c r="AF102">
        <f t="shared" si="39"/>
        <v>79</v>
      </c>
      <c r="AG102">
        <v>0.65269999999999995</v>
      </c>
      <c r="AH102">
        <f t="shared" si="40"/>
        <v>108</v>
      </c>
      <c r="AI102">
        <f t="shared" si="41"/>
        <v>101.83333333333333</v>
      </c>
      <c r="AJ102">
        <f>IF(C102=1,(AI102/Z102),REF)</f>
        <v>159.04003331771565</v>
      </c>
      <c r="AK102">
        <f t="shared" si="42"/>
        <v>99</v>
      </c>
      <c r="AL102">
        <f>IF(B102=1,(AI102/AC102),REF)</f>
        <v>153.57160810335293</v>
      </c>
      <c r="AM102">
        <f t="shared" si="43"/>
        <v>102</v>
      </c>
      <c r="AN102">
        <f t="shared" si="44"/>
        <v>99</v>
      </c>
      <c r="AO102" t="str">
        <f t="shared" si="45"/>
        <v>Stephen F. Austin</v>
      </c>
      <c r="AP102">
        <f t="shared" si="46"/>
        <v>0.43512980883846653</v>
      </c>
      <c r="AQ102">
        <f t="shared" si="47"/>
        <v>0.41146296586461506</v>
      </c>
      <c r="AR102">
        <f t="shared" si="48"/>
        <v>0.70901892066788641</v>
      </c>
      <c r="AS102" t="str">
        <f t="shared" si="49"/>
        <v>Stephen F. Austin</v>
      </c>
      <c r="AT102">
        <f t="shared" si="50"/>
        <v>101</v>
      </c>
      <c r="AU102">
        <f t="shared" si="51"/>
        <v>66.666666666666671</v>
      </c>
      <c r="AV102">
        <v>86</v>
      </c>
      <c r="AW102" t="str">
        <f t="shared" si="52"/>
        <v>Stephen F. Austin</v>
      </c>
      <c r="AX102" t="str">
        <f t="shared" si="53"/>
        <v/>
      </c>
      <c r="AY102">
        <v>101</v>
      </c>
      <c r="BI102" t="s">
        <v>109</v>
      </c>
      <c r="BJ102">
        <v>603.88559093362107</v>
      </c>
    </row>
    <row r="103" spans="1:62" x14ac:dyDescent="0.25">
      <c r="A103">
        <v>1</v>
      </c>
      <c r="B103">
        <v>1</v>
      </c>
      <c r="C103">
        <v>1</v>
      </c>
      <c r="D103" t="s">
        <v>265</v>
      </c>
      <c r="E103">
        <v>66.860200000000006</v>
      </c>
      <c r="F103">
        <v>292</v>
      </c>
      <c r="G103">
        <v>66.829599999999999</v>
      </c>
      <c r="H103">
        <v>238</v>
      </c>
      <c r="I103">
        <v>101.889</v>
      </c>
      <c r="J103">
        <v>226</v>
      </c>
      <c r="K103">
        <v>104.017</v>
      </c>
      <c r="L103">
        <v>192</v>
      </c>
      <c r="M103">
        <v>98.611900000000006</v>
      </c>
      <c r="N103">
        <v>42</v>
      </c>
      <c r="O103">
        <v>100.056</v>
      </c>
      <c r="P103">
        <v>77</v>
      </c>
      <c r="Q103">
        <v>3.96095</v>
      </c>
      <c r="R103">
        <v>124</v>
      </c>
      <c r="S103">
        <f t="shared" si="29"/>
        <v>5.924301752013901E-2</v>
      </c>
      <c r="T103">
        <f t="shared" si="30"/>
        <v>124</v>
      </c>
      <c r="U103">
        <f t="shared" si="31"/>
        <v>723396.36018979782</v>
      </c>
      <c r="V103">
        <f t="shared" si="32"/>
        <v>232</v>
      </c>
      <c r="W103">
        <f t="shared" si="33"/>
        <v>23.725826355807374</v>
      </c>
      <c r="X103">
        <f t="shared" si="34"/>
        <v>122</v>
      </c>
      <c r="Y103">
        <f t="shared" si="35"/>
        <v>123</v>
      </c>
      <c r="Z103">
        <v>0.69179999999999997</v>
      </c>
      <c r="AA103">
        <f t="shared" si="36"/>
        <v>88</v>
      </c>
      <c r="AB103">
        <v>0.5998</v>
      </c>
      <c r="AC103">
        <f t="shared" si="37"/>
        <v>0.64579999999999993</v>
      </c>
      <c r="AD103">
        <f t="shared" si="38"/>
        <v>115</v>
      </c>
      <c r="AE103">
        <v>0.52659999999999996</v>
      </c>
      <c r="AF103">
        <f t="shared" si="39"/>
        <v>154</v>
      </c>
      <c r="AG103">
        <v>0.76480000000000004</v>
      </c>
      <c r="AH103">
        <f t="shared" si="40"/>
        <v>70</v>
      </c>
      <c r="AI103">
        <f t="shared" si="41"/>
        <v>136.33333333333334</v>
      </c>
      <c r="AJ103">
        <f>IF(C103=1,(AI103/Z103),REF)</f>
        <v>197.07044425171054</v>
      </c>
      <c r="AK103">
        <f t="shared" si="42"/>
        <v>117</v>
      </c>
      <c r="AL103">
        <f>IF(B103=1,(AI103/AC103),REF)</f>
        <v>211.10767007329414</v>
      </c>
      <c r="AM103">
        <f t="shared" si="43"/>
        <v>124</v>
      </c>
      <c r="AN103">
        <f t="shared" si="44"/>
        <v>117</v>
      </c>
      <c r="AO103" t="str">
        <f t="shared" si="45"/>
        <v>San Diego</v>
      </c>
      <c r="AP103">
        <f t="shared" si="46"/>
        <v>0.46015525707997329</v>
      </c>
      <c r="AQ103">
        <f t="shared" si="47"/>
        <v>0.38510187211485086</v>
      </c>
      <c r="AR103">
        <f t="shared" si="48"/>
        <v>0.70857126906581003</v>
      </c>
      <c r="AS103" t="str">
        <f t="shared" si="49"/>
        <v>San Diego</v>
      </c>
      <c r="AT103">
        <f t="shared" si="50"/>
        <v>102</v>
      </c>
      <c r="AU103">
        <f t="shared" si="51"/>
        <v>73</v>
      </c>
      <c r="AV103">
        <v>109</v>
      </c>
      <c r="AW103" t="str">
        <f t="shared" si="52"/>
        <v>San Diego</v>
      </c>
      <c r="AX103" t="str">
        <f t="shared" si="53"/>
        <v/>
      </c>
      <c r="AY103">
        <v>102</v>
      </c>
      <c r="BI103" t="s">
        <v>110</v>
      </c>
      <c r="BJ103">
        <v>443.72990353697747</v>
      </c>
    </row>
    <row r="104" spans="1:62" x14ac:dyDescent="0.25">
      <c r="A104">
        <v>1</v>
      </c>
      <c r="B104">
        <v>1</v>
      </c>
      <c r="C104">
        <v>1</v>
      </c>
      <c r="D104" t="s">
        <v>219</v>
      </c>
      <c r="E104">
        <v>67.835800000000006</v>
      </c>
      <c r="F104">
        <v>245</v>
      </c>
      <c r="G104">
        <v>66.974199999999996</v>
      </c>
      <c r="H104">
        <v>231</v>
      </c>
      <c r="I104">
        <v>108.91200000000001</v>
      </c>
      <c r="J104">
        <v>78</v>
      </c>
      <c r="K104">
        <v>107.928</v>
      </c>
      <c r="L104">
        <v>123</v>
      </c>
      <c r="M104">
        <v>101.212</v>
      </c>
      <c r="N104">
        <v>95</v>
      </c>
      <c r="O104">
        <v>100.752</v>
      </c>
      <c r="P104">
        <v>85</v>
      </c>
      <c r="Q104">
        <v>7.1754699999999998</v>
      </c>
      <c r="R104">
        <v>97</v>
      </c>
      <c r="S104">
        <f t="shared" si="29"/>
        <v>0.10578485106684084</v>
      </c>
      <c r="T104">
        <f t="shared" si="30"/>
        <v>96</v>
      </c>
      <c r="U104">
        <f t="shared" si="31"/>
        <v>790182.14049918728</v>
      </c>
      <c r="V104">
        <f t="shared" si="32"/>
        <v>148</v>
      </c>
      <c r="W104">
        <f t="shared" si="33"/>
        <v>23.645414441573323</v>
      </c>
      <c r="X104">
        <f t="shared" si="34"/>
        <v>112</v>
      </c>
      <c r="Y104">
        <f t="shared" si="35"/>
        <v>104</v>
      </c>
      <c r="Z104">
        <v>0.6411</v>
      </c>
      <c r="AA104">
        <f t="shared" si="36"/>
        <v>103</v>
      </c>
      <c r="AB104">
        <v>0.68540000000000001</v>
      </c>
      <c r="AC104">
        <f t="shared" si="37"/>
        <v>0.66325000000000001</v>
      </c>
      <c r="AD104">
        <f t="shared" si="38"/>
        <v>107</v>
      </c>
      <c r="AE104">
        <v>0.83630000000000004</v>
      </c>
      <c r="AF104">
        <f t="shared" si="39"/>
        <v>42</v>
      </c>
      <c r="AG104">
        <v>0.58679999999999999</v>
      </c>
      <c r="AH104">
        <f t="shared" si="40"/>
        <v>138</v>
      </c>
      <c r="AI104">
        <f t="shared" si="41"/>
        <v>105.83333333333333</v>
      </c>
      <c r="AJ104">
        <f>IF(C104=1,(AI104/Z104),REF)</f>
        <v>165.08085062132793</v>
      </c>
      <c r="AK104">
        <f t="shared" si="42"/>
        <v>102</v>
      </c>
      <c r="AL104">
        <f>IF(B104=1,(AI104/AC104),REF)</f>
        <v>159.56778489760021</v>
      </c>
      <c r="AM104">
        <f t="shared" si="43"/>
        <v>104</v>
      </c>
      <c r="AN104">
        <f t="shared" si="44"/>
        <v>102</v>
      </c>
      <c r="AO104" t="str">
        <f t="shared" si="45"/>
        <v>Northeastern</v>
      </c>
      <c r="AP104">
        <f t="shared" si="46"/>
        <v>0.43405232512579994</v>
      </c>
      <c r="AQ104">
        <f t="shared" si="47"/>
        <v>0.40959033240769133</v>
      </c>
      <c r="AR104">
        <f t="shared" si="48"/>
        <v>0.70802959985335789</v>
      </c>
      <c r="AS104" t="str">
        <f t="shared" si="49"/>
        <v>Northeastern</v>
      </c>
      <c r="AT104">
        <f t="shared" si="50"/>
        <v>103</v>
      </c>
      <c r="AU104">
        <f t="shared" si="51"/>
        <v>68.333333333333329</v>
      </c>
      <c r="AV104">
        <v>91</v>
      </c>
      <c r="AW104" t="str">
        <f t="shared" si="52"/>
        <v>Northeastern</v>
      </c>
      <c r="AX104" t="str">
        <f t="shared" si="53"/>
        <v/>
      </c>
      <c r="AY104">
        <v>103</v>
      </c>
      <c r="BI104" t="s">
        <v>111</v>
      </c>
      <c r="BJ104">
        <v>110.8411583163701</v>
      </c>
    </row>
    <row r="105" spans="1:62" x14ac:dyDescent="0.25">
      <c r="A105">
        <v>1</v>
      </c>
      <c r="B105">
        <v>1</v>
      </c>
      <c r="C105">
        <v>1</v>
      </c>
      <c r="D105" t="s">
        <v>292</v>
      </c>
      <c r="E105">
        <v>71.858900000000006</v>
      </c>
      <c r="F105">
        <v>56</v>
      </c>
      <c r="G105">
        <v>70.361699999999999</v>
      </c>
      <c r="H105">
        <v>66</v>
      </c>
      <c r="I105">
        <v>104.634</v>
      </c>
      <c r="J105">
        <v>158</v>
      </c>
      <c r="K105">
        <v>108.482</v>
      </c>
      <c r="L105">
        <v>114</v>
      </c>
      <c r="M105">
        <v>103.184</v>
      </c>
      <c r="N105">
        <v>157</v>
      </c>
      <c r="O105">
        <v>99.686199999999999</v>
      </c>
      <c r="P105">
        <v>71</v>
      </c>
      <c r="Q105">
        <v>8.7954600000000003</v>
      </c>
      <c r="R105">
        <v>84</v>
      </c>
      <c r="S105">
        <f t="shared" si="29"/>
        <v>0.12240376626973136</v>
      </c>
      <c r="T105">
        <f t="shared" si="30"/>
        <v>87</v>
      </c>
      <c r="U105">
        <f t="shared" si="31"/>
        <v>845660.27794388367</v>
      </c>
      <c r="V105">
        <f t="shared" si="32"/>
        <v>84</v>
      </c>
      <c r="W105">
        <f t="shared" si="33"/>
        <v>21.944995748395527</v>
      </c>
      <c r="X105">
        <f t="shared" si="34"/>
        <v>44</v>
      </c>
      <c r="Y105">
        <f t="shared" si="35"/>
        <v>65.5</v>
      </c>
      <c r="Z105">
        <v>0.58199999999999996</v>
      </c>
      <c r="AA105">
        <f t="shared" si="36"/>
        <v>125</v>
      </c>
      <c r="AB105">
        <v>0.82069999999999999</v>
      </c>
      <c r="AC105">
        <f t="shared" si="37"/>
        <v>0.70134999999999992</v>
      </c>
      <c r="AD105">
        <f t="shared" si="38"/>
        <v>92</v>
      </c>
      <c r="AE105">
        <v>0.64229999999999998</v>
      </c>
      <c r="AF105">
        <f t="shared" si="39"/>
        <v>108</v>
      </c>
      <c r="AG105">
        <v>0.65620000000000001</v>
      </c>
      <c r="AH105">
        <f t="shared" si="40"/>
        <v>105</v>
      </c>
      <c r="AI105">
        <f t="shared" si="41"/>
        <v>90.25</v>
      </c>
      <c r="AJ105">
        <f>IF(C105=1,(AI105/Z105),REF)</f>
        <v>155.06872852233678</v>
      </c>
      <c r="AK105">
        <f t="shared" si="42"/>
        <v>98</v>
      </c>
      <c r="AL105">
        <f>IF(B105=1,(AI105/AC105),REF)</f>
        <v>128.68040208169958</v>
      </c>
      <c r="AM105">
        <f t="shared" si="43"/>
        <v>88</v>
      </c>
      <c r="AN105">
        <f t="shared" si="44"/>
        <v>88</v>
      </c>
      <c r="AO105" t="str">
        <f t="shared" si="45"/>
        <v>Stanford</v>
      </c>
      <c r="AP105">
        <f t="shared" si="46"/>
        <v>0.3965121886851074</v>
      </c>
      <c r="AQ105">
        <f t="shared" si="47"/>
        <v>0.44492452037697527</v>
      </c>
      <c r="AR105">
        <f t="shared" si="48"/>
        <v>0.70728847861911481</v>
      </c>
      <c r="AS105" t="str">
        <f t="shared" si="49"/>
        <v>Stanford</v>
      </c>
      <c r="AT105">
        <f t="shared" si="50"/>
        <v>104</v>
      </c>
      <c r="AU105">
        <f t="shared" si="51"/>
        <v>64</v>
      </c>
      <c r="AV105">
        <v>105</v>
      </c>
      <c r="AW105" t="str">
        <f t="shared" si="52"/>
        <v>Stanford</v>
      </c>
      <c r="AX105" t="str">
        <f t="shared" si="53"/>
        <v/>
      </c>
      <c r="AY105">
        <v>104</v>
      </c>
      <c r="BI105" t="s">
        <v>112</v>
      </c>
      <c r="BJ105">
        <v>94.076216828071935</v>
      </c>
    </row>
    <row r="106" spans="1:62" x14ac:dyDescent="0.25">
      <c r="A106">
        <v>1</v>
      </c>
      <c r="B106">
        <v>1</v>
      </c>
      <c r="C106">
        <v>1</v>
      </c>
      <c r="D106" t="s">
        <v>187</v>
      </c>
      <c r="E106">
        <v>70.650400000000005</v>
      </c>
      <c r="F106">
        <v>101</v>
      </c>
      <c r="G106">
        <v>70.007300000000001</v>
      </c>
      <c r="H106">
        <v>77</v>
      </c>
      <c r="I106">
        <v>105.48</v>
      </c>
      <c r="J106">
        <v>133</v>
      </c>
      <c r="K106">
        <v>111.48699999999999</v>
      </c>
      <c r="L106">
        <v>67</v>
      </c>
      <c r="M106">
        <v>108.95399999999999</v>
      </c>
      <c r="N106">
        <v>282</v>
      </c>
      <c r="O106">
        <v>104.959</v>
      </c>
      <c r="P106">
        <v>163</v>
      </c>
      <c r="Q106">
        <v>6.5274099999999997</v>
      </c>
      <c r="R106">
        <v>105</v>
      </c>
      <c r="S106">
        <f t="shared" si="29"/>
        <v>9.2398627608619222E-2</v>
      </c>
      <c r="T106">
        <f t="shared" si="30"/>
        <v>104</v>
      </c>
      <c r="U106">
        <f t="shared" si="31"/>
        <v>878138.63183031767</v>
      </c>
      <c r="V106">
        <f t="shared" si="32"/>
        <v>55</v>
      </c>
      <c r="W106">
        <f t="shared" si="33"/>
        <v>24.239121178003181</v>
      </c>
      <c r="X106">
        <f t="shared" si="34"/>
        <v>144</v>
      </c>
      <c r="Y106">
        <f t="shared" si="35"/>
        <v>124</v>
      </c>
      <c r="Z106">
        <v>0.61470000000000002</v>
      </c>
      <c r="AA106">
        <f t="shared" si="36"/>
        <v>113</v>
      </c>
      <c r="AB106">
        <v>0.7359</v>
      </c>
      <c r="AC106">
        <f t="shared" si="37"/>
        <v>0.67530000000000001</v>
      </c>
      <c r="AD106">
        <f t="shared" si="38"/>
        <v>102</v>
      </c>
      <c r="AE106">
        <v>0.54969999999999997</v>
      </c>
      <c r="AF106">
        <f t="shared" si="39"/>
        <v>147</v>
      </c>
      <c r="AG106">
        <v>0.7046</v>
      </c>
      <c r="AH106">
        <f t="shared" si="40"/>
        <v>89</v>
      </c>
      <c r="AI106">
        <f t="shared" si="41"/>
        <v>103.5</v>
      </c>
      <c r="AJ106">
        <f>IF(C106=1,(AI106/Z106),REF)</f>
        <v>168.37481698389459</v>
      </c>
      <c r="AK106">
        <f t="shared" si="42"/>
        <v>103</v>
      </c>
      <c r="AL106">
        <f>IF(B106=1,(AI106/AC106),REF)</f>
        <v>153.26521545979566</v>
      </c>
      <c r="AM106">
        <f t="shared" si="43"/>
        <v>101</v>
      </c>
      <c r="AN106">
        <f t="shared" si="44"/>
        <v>101</v>
      </c>
      <c r="AO106" t="str">
        <f t="shared" si="45"/>
        <v>Mississippi</v>
      </c>
      <c r="AP106">
        <f t="shared" si="46"/>
        <v>0.4153569477262184</v>
      </c>
      <c r="AQ106">
        <f t="shared" si="47"/>
        <v>0.41913785885513855</v>
      </c>
      <c r="AR106">
        <f t="shared" si="48"/>
        <v>0.70494860753555944</v>
      </c>
      <c r="AS106" t="str">
        <f t="shared" si="49"/>
        <v>Mississippi</v>
      </c>
      <c r="AT106">
        <f t="shared" si="50"/>
        <v>105</v>
      </c>
      <c r="AU106">
        <f t="shared" si="51"/>
        <v>68.666666666666671</v>
      </c>
      <c r="AV106">
        <v>135</v>
      </c>
      <c r="AW106" t="str">
        <f t="shared" si="52"/>
        <v>Mississippi</v>
      </c>
      <c r="AX106" t="str">
        <f t="shared" si="53"/>
        <v/>
      </c>
      <c r="AY106">
        <v>105</v>
      </c>
      <c r="BI106" t="s">
        <v>113</v>
      </c>
      <c r="BJ106">
        <v>252.17706821480405</v>
      </c>
    </row>
    <row r="107" spans="1:62" x14ac:dyDescent="0.25">
      <c r="A107">
        <v>1</v>
      </c>
      <c r="B107">
        <v>1</v>
      </c>
      <c r="C107">
        <v>1</v>
      </c>
      <c r="D107" t="s">
        <v>191</v>
      </c>
      <c r="E107">
        <v>66.046400000000006</v>
      </c>
      <c r="F107">
        <v>321</v>
      </c>
      <c r="G107">
        <v>65.446100000000001</v>
      </c>
      <c r="H107">
        <v>308</v>
      </c>
      <c r="I107">
        <v>105.08499999999999</v>
      </c>
      <c r="J107">
        <v>146</v>
      </c>
      <c r="K107">
        <v>108.51600000000001</v>
      </c>
      <c r="L107">
        <v>113</v>
      </c>
      <c r="M107">
        <v>101.468</v>
      </c>
      <c r="N107">
        <v>107</v>
      </c>
      <c r="O107">
        <v>103.926</v>
      </c>
      <c r="P107">
        <v>142</v>
      </c>
      <c r="Q107">
        <v>4.5899099999999997</v>
      </c>
      <c r="R107">
        <v>122</v>
      </c>
      <c r="S107">
        <f t="shared" si="29"/>
        <v>6.9496596332275534E-2</v>
      </c>
      <c r="T107">
        <f t="shared" si="30"/>
        <v>121</v>
      </c>
      <c r="U107">
        <f t="shared" si="31"/>
        <v>777744.06240867858</v>
      </c>
      <c r="V107">
        <f t="shared" si="32"/>
        <v>162</v>
      </c>
      <c r="W107">
        <f t="shared" si="33"/>
        <v>25.521699384122901</v>
      </c>
      <c r="X107">
        <f t="shared" si="34"/>
        <v>211</v>
      </c>
      <c r="Y107">
        <f t="shared" si="35"/>
        <v>166</v>
      </c>
      <c r="Z107">
        <v>0.64249999999999996</v>
      </c>
      <c r="AA107">
        <f t="shared" si="36"/>
        <v>102</v>
      </c>
      <c r="AB107">
        <v>0.66400000000000003</v>
      </c>
      <c r="AC107">
        <f t="shared" si="37"/>
        <v>0.65325</v>
      </c>
      <c r="AD107">
        <f t="shared" si="38"/>
        <v>113</v>
      </c>
      <c r="AE107">
        <v>0.59330000000000005</v>
      </c>
      <c r="AF107">
        <f t="shared" si="39"/>
        <v>129</v>
      </c>
      <c r="AG107">
        <v>0.77700000000000002</v>
      </c>
      <c r="AH107">
        <f t="shared" si="40"/>
        <v>65</v>
      </c>
      <c r="AI107">
        <f t="shared" si="41"/>
        <v>126</v>
      </c>
      <c r="AJ107">
        <f>IF(C107=1,(AI107/Z107),REF)</f>
        <v>196.10894941634243</v>
      </c>
      <c r="AK107">
        <f t="shared" si="42"/>
        <v>115</v>
      </c>
      <c r="AL107">
        <f>IF(B107=1,(AI107/AC107),REF)</f>
        <v>192.8817451205511</v>
      </c>
      <c r="AM107">
        <f t="shared" si="43"/>
        <v>119</v>
      </c>
      <c r="AN107">
        <f t="shared" si="44"/>
        <v>115</v>
      </c>
      <c r="AO107" t="str">
        <f t="shared" si="45"/>
        <v>Missouri St.</v>
      </c>
      <c r="AP107">
        <f t="shared" si="46"/>
        <v>0.42757211160311592</v>
      </c>
      <c r="AQ107">
        <f t="shared" si="47"/>
        <v>0.39396588689759104</v>
      </c>
      <c r="AR107">
        <f t="shared" si="48"/>
        <v>0.70054988155099207</v>
      </c>
      <c r="AS107" t="str">
        <f t="shared" si="49"/>
        <v>Missouri St.</v>
      </c>
      <c r="AT107">
        <f t="shared" si="50"/>
        <v>106</v>
      </c>
      <c r="AU107">
        <f t="shared" si="51"/>
        <v>73.666666666666671</v>
      </c>
      <c r="AV107">
        <v>98</v>
      </c>
      <c r="AW107" t="str">
        <f t="shared" si="52"/>
        <v>Missouri St.</v>
      </c>
      <c r="AX107" t="str">
        <f t="shared" si="53"/>
        <v/>
      </c>
      <c r="AY107">
        <v>106</v>
      </c>
      <c r="BI107" t="s">
        <v>114</v>
      </c>
      <c r="BJ107">
        <v>108.45245494095713</v>
      </c>
    </row>
    <row r="108" spans="1:62" x14ac:dyDescent="0.25">
      <c r="A108">
        <v>1</v>
      </c>
      <c r="B108">
        <v>1</v>
      </c>
      <c r="C108">
        <v>1</v>
      </c>
      <c r="D108" t="s">
        <v>335</v>
      </c>
      <c r="E108">
        <v>69.641400000000004</v>
      </c>
      <c r="F108">
        <v>159</v>
      </c>
      <c r="G108">
        <v>67.6845</v>
      </c>
      <c r="H108">
        <v>196</v>
      </c>
      <c r="I108">
        <v>109.11</v>
      </c>
      <c r="J108">
        <v>75</v>
      </c>
      <c r="K108">
        <v>111.038</v>
      </c>
      <c r="L108">
        <v>74</v>
      </c>
      <c r="M108">
        <v>99.199100000000001</v>
      </c>
      <c r="N108">
        <v>51</v>
      </c>
      <c r="O108">
        <v>103.119</v>
      </c>
      <c r="P108">
        <v>127</v>
      </c>
      <c r="Q108">
        <v>7.9196499999999999</v>
      </c>
      <c r="R108">
        <v>91</v>
      </c>
      <c r="S108">
        <f t="shared" si="29"/>
        <v>0.11371109713475025</v>
      </c>
      <c r="T108">
        <f t="shared" si="30"/>
        <v>90</v>
      </c>
      <c r="U108">
        <f t="shared" si="31"/>
        <v>858639.28481258161</v>
      </c>
      <c r="V108">
        <f t="shared" si="32"/>
        <v>75</v>
      </c>
      <c r="W108">
        <f t="shared" si="33"/>
        <v>23.90421109221451</v>
      </c>
      <c r="X108">
        <f t="shared" si="34"/>
        <v>129</v>
      </c>
      <c r="Y108">
        <f t="shared" si="35"/>
        <v>109.5</v>
      </c>
      <c r="Z108">
        <v>0.58050000000000002</v>
      </c>
      <c r="AA108">
        <f t="shared" si="36"/>
        <v>126</v>
      </c>
      <c r="AB108">
        <v>0.79659999999999997</v>
      </c>
      <c r="AC108">
        <f t="shared" si="37"/>
        <v>0.68855</v>
      </c>
      <c r="AD108">
        <f t="shared" si="38"/>
        <v>97</v>
      </c>
      <c r="AE108">
        <v>0.60870000000000002</v>
      </c>
      <c r="AF108">
        <f t="shared" si="39"/>
        <v>124</v>
      </c>
      <c r="AG108">
        <v>0.63380000000000003</v>
      </c>
      <c r="AH108">
        <f t="shared" si="40"/>
        <v>118</v>
      </c>
      <c r="AI108">
        <f t="shared" si="41"/>
        <v>102.25</v>
      </c>
      <c r="AJ108">
        <f>IF(C108=1,(AI108/Z108),REF)</f>
        <v>176.14125753660636</v>
      </c>
      <c r="AK108">
        <f t="shared" si="42"/>
        <v>107</v>
      </c>
      <c r="AL108">
        <f>IF(B108=1,(AI108/AC108),REF)</f>
        <v>148.50047200639025</v>
      </c>
      <c r="AM108">
        <f t="shared" si="43"/>
        <v>96</v>
      </c>
      <c r="AN108">
        <f t="shared" si="44"/>
        <v>96</v>
      </c>
      <c r="AO108" t="str">
        <f t="shared" si="45"/>
        <v>Utah Valley</v>
      </c>
      <c r="AP108">
        <f t="shared" si="46"/>
        <v>0.39048296714912356</v>
      </c>
      <c r="AQ108">
        <f t="shared" si="47"/>
        <v>0.42905216142666125</v>
      </c>
      <c r="AR108">
        <f t="shared" si="48"/>
        <v>0.69986621854711928</v>
      </c>
      <c r="AS108" t="str">
        <f t="shared" si="49"/>
        <v>Utah Valley</v>
      </c>
      <c r="AT108">
        <f t="shared" si="50"/>
        <v>107</v>
      </c>
      <c r="AU108">
        <f t="shared" si="51"/>
        <v>67.666666666666671</v>
      </c>
      <c r="AV108">
        <v>87</v>
      </c>
      <c r="AW108" t="str">
        <f t="shared" si="52"/>
        <v>Utah Valley</v>
      </c>
      <c r="AX108" t="str">
        <f t="shared" si="53"/>
        <v/>
      </c>
      <c r="AY108">
        <v>107</v>
      </c>
      <c r="BI108" t="s">
        <v>115</v>
      </c>
      <c r="BJ108">
        <v>260.34764985579545</v>
      </c>
    </row>
    <row r="109" spans="1:62" x14ac:dyDescent="0.25">
      <c r="A109">
        <v>1</v>
      </c>
      <c r="B109">
        <v>1</v>
      </c>
      <c r="C109">
        <v>1</v>
      </c>
      <c r="D109" t="s">
        <v>118</v>
      </c>
      <c r="E109">
        <v>70.502399999999994</v>
      </c>
      <c r="F109">
        <v>108</v>
      </c>
      <c r="G109">
        <v>69.040000000000006</v>
      </c>
      <c r="H109">
        <v>119</v>
      </c>
      <c r="I109">
        <v>103.054</v>
      </c>
      <c r="J109">
        <v>196</v>
      </c>
      <c r="K109">
        <v>102.4</v>
      </c>
      <c r="L109">
        <v>226</v>
      </c>
      <c r="M109">
        <v>90.445800000000006</v>
      </c>
      <c r="N109">
        <v>3</v>
      </c>
      <c r="O109">
        <v>96.902000000000001</v>
      </c>
      <c r="P109">
        <v>33</v>
      </c>
      <c r="Q109">
        <v>5.4981</v>
      </c>
      <c r="R109">
        <v>112</v>
      </c>
      <c r="S109">
        <f t="shared" si="29"/>
        <v>7.7983160856935435E-2</v>
      </c>
      <c r="T109">
        <f t="shared" si="30"/>
        <v>112</v>
      </c>
      <c r="U109">
        <f t="shared" si="31"/>
        <v>739271.2458240001</v>
      </c>
      <c r="V109">
        <f t="shared" si="32"/>
        <v>214</v>
      </c>
      <c r="W109">
        <f t="shared" si="33"/>
        <v>21.376100563276918</v>
      </c>
      <c r="X109">
        <f t="shared" si="34"/>
        <v>19</v>
      </c>
      <c r="Y109">
        <f t="shared" si="35"/>
        <v>65.5</v>
      </c>
      <c r="Z109">
        <v>0.62109999999999999</v>
      </c>
      <c r="AA109">
        <f t="shared" si="36"/>
        <v>110</v>
      </c>
      <c r="AB109">
        <v>0.71719999999999995</v>
      </c>
      <c r="AC109">
        <f t="shared" si="37"/>
        <v>0.66914999999999991</v>
      </c>
      <c r="AD109">
        <f t="shared" si="38"/>
        <v>103</v>
      </c>
      <c r="AE109">
        <v>0.45069999999999999</v>
      </c>
      <c r="AF109">
        <f t="shared" si="39"/>
        <v>182</v>
      </c>
      <c r="AG109">
        <v>0.74219999999999997</v>
      </c>
      <c r="AH109">
        <f t="shared" si="40"/>
        <v>79</v>
      </c>
      <c r="AI109">
        <f t="shared" si="41"/>
        <v>125.91666666666667</v>
      </c>
      <c r="AJ109">
        <f>IF(C109=1,(AI109/Z109),REF)</f>
        <v>202.73171255299738</v>
      </c>
      <c r="AK109">
        <f t="shared" si="42"/>
        <v>119</v>
      </c>
      <c r="AL109">
        <f>IF(B109=1,(AI109/AC109),REF)</f>
        <v>188.17405165757557</v>
      </c>
      <c r="AM109">
        <f t="shared" si="43"/>
        <v>113</v>
      </c>
      <c r="AN109">
        <f t="shared" si="44"/>
        <v>113</v>
      </c>
      <c r="AO109" t="str">
        <f t="shared" si="45"/>
        <v>Grand Canyon</v>
      </c>
      <c r="AP109">
        <f t="shared" si="46"/>
        <v>0.41196027581912831</v>
      </c>
      <c r="AQ109">
        <f t="shared" si="47"/>
        <v>0.40480335761874142</v>
      </c>
      <c r="AR109">
        <f t="shared" si="48"/>
        <v>0.69891853628980138</v>
      </c>
      <c r="AS109" t="str">
        <f t="shared" si="49"/>
        <v>Grand Canyon</v>
      </c>
      <c r="AT109">
        <f t="shared" si="50"/>
        <v>108</v>
      </c>
      <c r="AU109">
        <f t="shared" si="51"/>
        <v>73.666666666666671</v>
      </c>
      <c r="AV109">
        <v>108</v>
      </c>
      <c r="AW109" t="str">
        <f t="shared" si="52"/>
        <v>Grand Canyon</v>
      </c>
      <c r="AX109" t="str">
        <f t="shared" si="53"/>
        <v/>
      </c>
      <c r="AY109">
        <v>108</v>
      </c>
      <c r="BI109" t="s">
        <v>116</v>
      </c>
      <c r="BJ109">
        <v>8.9769554983852426</v>
      </c>
    </row>
    <row r="110" spans="1:62" x14ac:dyDescent="0.25">
      <c r="A110">
        <v>1</v>
      </c>
      <c r="B110">
        <v>1</v>
      </c>
      <c r="C110">
        <v>1</v>
      </c>
      <c r="D110" t="s">
        <v>314</v>
      </c>
      <c r="E110">
        <v>68.109700000000004</v>
      </c>
      <c r="F110">
        <v>240</v>
      </c>
      <c r="G110">
        <v>67.203400000000002</v>
      </c>
      <c r="H110">
        <v>221</v>
      </c>
      <c r="I110">
        <v>106.51300000000001</v>
      </c>
      <c r="J110">
        <v>120</v>
      </c>
      <c r="K110">
        <v>108.59099999999999</v>
      </c>
      <c r="L110">
        <v>112</v>
      </c>
      <c r="M110">
        <v>102.68300000000001</v>
      </c>
      <c r="N110">
        <v>138</v>
      </c>
      <c r="O110">
        <v>102.41500000000001</v>
      </c>
      <c r="P110">
        <v>113</v>
      </c>
      <c r="Q110">
        <v>6.1751899999999997</v>
      </c>
      <c r="R110">
        <v>107</v>
      </c>
      <c r="S110">
        <f t="shared" si="29"/>
        <v>9.0677245678662324E-2</v>
      </c>
      <c r="T110">
        <f t="shared" si="30"/>
        <v>106</v>
      </c>
      <c r="U110">
        <f t="shared" si="31"/>
        <v>803149.94208732562</v>
      </c>
      <c r="V110">
        <f t="shared" si="32"/>
        <v>129</v>
      </c>
      <c r="W110">
        <f t="shared" si="33"/>
        <v>24.175348510783373</v>
      </c>
      <c r="X110">
        <f t="shared" si="34"/>
        <v>141</v>
      </c>
      <c r="Y110">
        <f t="shared" si="35"/>
        <v>123.5</v>
      </c>
      <c r="Z110">
        <v>0.60550000000000004</v>
      </c>
      <c r="AA110">
        <f t="shared" si="36"/>
        <v>117</v>
      </c>
      <c r="AB110">
        <v>0.73170000000000002</v>
      </c>
      <c r="AC110">
        <f t="shared" si="37"/>
        <v>0.66860000000000008</v>
      </c>
      <c r="AD110">
        <f t="shared" si="38"/>
        <v>104</v>
      </c>
      <c r="AE110">
        <v>0.68659999999999999</v>
      </c>
      <c r="AF110">
        <f t="shared" si="39"/>
        <v>94</v>
      </c>
      <c r="AG110">
        <v>0.61299999999999999</v>
      </c>
      <c r="AH110">
        <f t="shared" si="40"/>
        <v>128</v>
      </c>
      <c r="AI110">
        <f t="shared" si="41"/>
        <v>114.08333333333333</v>
      </c>
      <c r="AJ110">
        <f>IF(C110=1,(AI110/Z110),REF)</f>
        <v>188.41178089733</v>
      </c>
      <c r="AK110">
        <f t="shared" si="42"/>
        <v>110</v>
      </c>
      <c r="AL110">
        <f>IF(B110=1,(AI110/AC110),REF)</f>
        <v>170.6301724997507</v>
      </c>
      <c r="AM110">
        <f t="shared" si="43"/>
        <v>110</v>
      </c>
      <c r="AN110">
        <f t="shared" si="44"/>
        <v>110</v>
      </c>
      <c r="AO110" t="str">
        <f t="shared" si="45"/>
        <v>Tulsa</v>
      </c>
      <c r="AP110">
        <f t="shared" si="46"/>
        <v>0.40456594443942306</v>
      </c>
      <c r="AQ110">
        <f t="shared" si="47"/>
        <v>0.40944915983810853</v>
      </c>
      <c r="AR110">
        <f t="shared" si="48"/>
        <v>0.69797679955275449</v>
      </c>
      <c r="AS110" t="str">
        <f t="shared" si="49"/>
        <v>Tulsa</v>
      </c>
      <c r="AT110">
        <f t="shared" si="50"/>
        <v>109</v>
      </c>
      <c r="AU110">
        <f t="shared" si="51"/>
        <v>73</v>
      </c>
      <c r="AV110">
        <v>104</v>
      </c>
      <c r="AW110" t="str">
        <f t="shared" si="52"/>
        <v>Tulsa</v>
      </c>
      <c r="AX110" t="str">
        <f t="shared" si="53"/>
        <v/>
      </c>
      <c r="AY110">
        <v>109</v>
      </c>
      <c r="BI110" t="s">
        <v>117</v>
      </c>
      <c r="BJ110">
        <v>1602.4729520865533</v>
      </c>
    </row>
    <row r="111" spans="1:62" x14ac:dyDescent="0.25">
      <c r="A111">
        <v>1</v>
      </c>
      <c r="B111">
        <v>1</v>
      </c>
      <c r="C111">
        <v>1</v>
      </c>
      <c r="D111" t="s">
        <v>173</v>
      </c>
      <c r="E111">
        <v>75.903099999999995</v>
      </c>
      <c r="F111">
        <v>7</v>
      </c>
      <c r="G111">
        <v>74.830799999999996</v>
      </c>
      <c r="H111">
        <v>6</v>
      </c>
      <c r="I111">
        <v>108.999</v>
      </c>
      <c r="J111">
        <v>76</v>
      </c>
      <c r="K111">
        <v>109.328</v>
      </c>
      <c r="L111">
        <v>96</v>
      </c>
      <c r="M111">
        <v>102.91500000000001</v>
      </c>
      <c r="N111">
        <v>146</v>
      </c>
      <c r="O111">
        <v>103.944</v>
      </c>
      <c r="P111">
        <v>144</v>
      </c>
      <c r="Q111">
        <v>5.3840199999999996</v>
      </c>
      <c r="R111">
        <v>114</v>
      </c>
      <c r="S111">
        <f t="shared" si="29"/>
        <v>7.0932544257085686E-2</v>
      </c>
      <c r="T111">
        <f t="shared" si="30"/>
        <v>117</v>
      </c>
      <c r="U111">
        <f t="shared" si="31"/>
        <v>907240.27232151036</v>
      </c>
      <c r="V111">
        <f t="shared" si="32"/>
        <v>42</v>
      </c>
      <c r="W111">
        <f t="shared" si="33"/>
        <v>22.213631708294521</v>
      </c>
      <c r="X111">
        <f t="shared" si="34"/>
        <v>54</v>
      </c>
      <c r="Y111">
        <f t="shared" si="35"/>
        <v>85.5</v>
      </c>
      <c r="Z111">
        <v>0.6371</v>
      </c>
      <c r="AA111">
        <f t="shared" si="36"/>
        <v>106</v>
      </c>
      <c r="AB111">
        <v>0.59530000000000005</v>
      </c>
      <c r="AC111">
        <f t="shared" si="37"/>
        <v>0.61620000000000008</v>
      </c>
      <c r="AD111">
        <f t="shared" si="38"/>
        <v>123</v>
      </c>
      <c r="AE111">
        <v>0.73950000000000005</v>
      </c>
      <c r="AF111">
        <f t="shared" si="39"/>
        <v>76</v>
      </c>
      <c r="AG111">
        <v>0.4889</v>
      </c>
      <c r="AH111">
        <f t="shared" si="40"/>
        <v>168</v>
      </c>
      <c r="AI111">
        <f t="shared" si="41"/>
        <v>101.91666666666667</v>
      </c>
      <c r="AJ111">
        <f>IF(C111=1,(AI111/Z111),REF)</f>
        <v>159.96965416208863</v>
      </c>
      <c r="AK111">
        <f t="shared" si="42"/>
        <v>100</v>
      </c>
      <c r="AL111">
        <f>IF(B111=1,(AI111/AC111),REF)</f>
        <v>165.39543438277613</v>
      </c>
      <c r="AM111">
        <f t="shared" si="43"/>
        <v>105</v>
      </c>
      <c r="AN111">
        <f t="shared" si="44"/>
        <v>100</v>
      </c>
      <c r="AO111" t="str">
        <f t="shared" si="45"/>
        <v>Marshall</v>
      </c>
      <c r="AP111">
        <f t="shared" si="46"/>
        <v>0.43270291845317377</v>
      </c>
      <c r="AQ111">
        <f t="shared" si="47"/>
        <v>0.37883216427837951</v>
      </c>
      <c r="AR111">
        <f t="shared" si="48"/>
        <v>0.6971254236051303</v>
      </c>
      <c r="AS111" t="str">
        <f t="shared" si="49"/>
        <v>Marshall</v>
      </c>
      <c r="AT111">
        <f t="shared" si="50"/>
        <v>110</v>
      </c>
      <c r="AU111">
        <f t="shared" si="51"/>
        <v>70</v>
      </c>
      <c r="AV111">
        <v>106</v>
      </c>
      <c r="AW111" t="str">
        <f t="shared" si="52"/>
        <v>Marshall</v>
      </c>
      <c r="AX111" t="str">
        <f t="shared" si="53"/>
        <v/>
      </c>
      <c r="AY111">
        <v>110</v>
      </c>
      <c r="BI111" t="s">
        <v>118</v>
      </c>
      <c r="BJ111">
        <v>174.54980198759623</v>
      </c>
    </row>
    <row r="112" spans="1:62" x14ac:dyDescent="0.25">
      <c r="A112">
        <v>1</v>
      </c>
      <c r="B112">
        <v>1</v>
      </c>
      <c r="C112">
        <v>1</v>
      </c>
      <c r="D112" t="s">
        <v>102</v>
      </c>
      <c r="E112">
        <v>73.237099999999998</v>
      </c>
      <c r="F112">
        <v>26</v>
      </c>
      <c r="G112">
        <v>71.236400000000003</v>
      </c>
      <c r="H112">
        <v>44</v>
      </c>
      <c r="I112">
        <v>111.349</v>
      </c>
      <c r="J112">
        <v>41</v>
      </c>
      <c r="K112">
        <v>108.292</v>
      </c>
      <c r="L112">
        <v>118</v>
      </c>
      <c r="M112">
        <v>99.953400000000002</v>
      </c>
      <c r="N112">
        <v>67</v>
      </c>
      <c r="O112">
        <v>104.875</v>
      </c>
      <c r="P112">
        <v>161</v>
      </c>
      <c r="Q112">
        <v>3.4172600000000002</v>
      </c>
      <c r="R112">
        <v>132</v>
      </c>
      <c r="S112">
        <f t="shared" si="29"/>
        <v>4.6656680835259749E-2</v>
      </c>
      <c r="T112">
        <f t="shared" si="30"/>
        <v>131</v>
      </c>
      <c r="U112">
        <f t="shared" si="31"/>
        <v>858862.98925929435</v>
      </c>
      <c r="V112">
        <f t="shared" si="32"/>
        <v>74</v>
      </c>
      <c r="W112">
        <f t="shared" si="33"/>
        <v>23.353072043349982</v>
      </c>
      <c r="X112">
        <f t="shared" si="34"/>
        <v>100</v>
      </c>
      <c r="Y112">
        <f t="shared" si="35"/>
        <v>115.5</v>
      </c>
      <c r="Z112">
        <v>0.66290000000000004</v>
      </c>
      <c r="AA112">
        <f t="shared" si="36"/>
        <v>95</v>
      </c>
      <c r="AB112">
        <v>0.52990000000000004</v>
      </c>
      <c r="AC112">
        <f t="shared" si="37"/>
        <v>0.59640000000000004</v>
      </c>
      <c r="AD112">
        <f t="shared" si="38"/>
        <v>127</v>
      </c>
      <c r="AE112">
        <v>0.71250000000000002</v>
      </c>
      <c r="AF112">
        <f t="shared" si="39"/>
        <v>84</v>
      </c>
      <c r="AG112">
        <v>0.54949999999999999</v>
      </c>
      <c r="AH112">
        <f t="shared" si="40"/>
        <v>152</v>
      </c>
      <c r="AI112">
        <f t="shared" si="41"/>
        <v>113.91666666666667</v>
      </c>
      <c r="AJ112">
        <f>IF(C112=1,(AI112/Z112),REF)</f>
        <v>171.84592950168451</v>
      </c>
      <c r="AK112">
        <f t="shared" si="42"/>
        <v>105</v>
      </c>
      <c r="AL112">
        <f>IF(B112=1,(AI112/AC112),REF)</f>
        <v>191.00715403532305</v>
      </c>
      <c r="AM112">
        <f t="shared" si="43"/>
        <v>115</v>
      </c>
      <c r="AN112">
        <f t="shared" si="44"/>
        <v>105</v>
      </c>
      <c r="AO112" t="str">
        <f t="shared" si="45"/>
        <v>Florida Gulf Coast</v>
      </c>
      <c r="AP112">
        <f t="shared" si="46"/>
        <v>0.44701291820858052</v>
      </c>
      <c r="AQ112">
        <f t="shared" si="47"/>
        <v>0.36011981746750027</v>
      </c>
      <c r="AR112">
        <f t="shared" si="48"/>
        <v>0.69561027181994695</v>
      </c>
      <c r="AS112" t="str">
        <f t="shared" si="49"/>
        <v>Florida Gulf Coast</v>
      </c>
      <c r="AT112">
        <f t="shared" si="50"/>
        <v>111</v>
      </c>
      <c r="AU112">
        <f t="shared" si="51"/>
        <v>72</v>
      </c>
      <c r="AV112">
        <v>92</v>
      </c>
      <c r="AW112" t="str">
        <f t="shared" si="52"/>
        <v>Florida Gulf Coast</v>
      </c>
      <c r="AX112" t="str">
        <f t="shared" si="53"/>
        <v/>
      </c>
      <c r="AY112">
        <v>111</v>
      </c>
      <c r="BI112" t="s">
        <v>119</v>
      </c>
      <c r="BJ112">
        <v>986.98358800226379</v>
      </c>
    </row>
    <row r="113" spans="1:62" x14ac:dyDescent="0.25">
      <c r="A113">
        <v>1</v>
      </c>
      <c r="B113">
        <v>1</v>
      </c>
      <c r="C113">
        <v>1</v>
      </c>
      <c r="D113" t="s">
        <v>315</v>
      </c>
      <c r="E113">
        <v>69.037700000000001</v>
      </c>
      <c r="F113">
        <v>195</v>
      </c>
      <c r="G113">
        <v>67.631399999999999</v>
      </c>
      <c r="H113">
        <v>199</v>
      </c>
      <c r="I113">
        <v>109.542</v>
      </c>
      <c r="J113">
        <v>65</v>
      </c>
      <c r="K113">
        <v>109.533</v>
      </c>
      <c r="L113">
        <v>92</v>
      </c>
      <c r="M113">
        <v>101.643</v>
      </c>
      <c r="N113">
        <v>113</v>
      </c>
      <c r="O113">
        <v>104.06</v>
      </c>
      <c r="P113">
        <v>149</v>
      </c>
      <c r="Q113">
        <v>5.4731300000000003</v>
      </c>
      <c r="R113">
        <v>113</v>
      </c>
      <c r="S113">
        <f t="shared" si="29"/>
        <v>7.9275526270429039E-2</v>
      </c>
      <c r="T113">
        <f t="shared" si="30"/>
        <v>111</v>
      </c>
      <c r="U113">
        <f t="shared" si="31"/>
        <v>828278.29306495527</v>
      </c>
      <c r="V113">
        <f t="shared" si="32"/>
        <v>98</v>
      </c>
      <c r="W113">
        <f t="shared" si="33"/>
        <v>24.466272028087154</v>
      </c>
      <c r="X113">
        <f t="shared" si="34"/>
        <v>154</v>
      </c>
      <c r="Y113">
        <f t="shared" si="35"/>
        <v>132.5</v>
      </c>
      <c r="Z113">
        <v>0.60440000000000005</v>
      </c>
      <c r="AA113">
        <f t="shared" si="36"/>
        <v>118</v>
      </c>
      <c r="AB113">
        <v>0.72609999999999997</v>
      </c>
      <c r="AC113">
        <f t="shared" si="37"/>
        <v>0.66525000000000001</v>
      </c>
      <c r="AD113">
        <f t="shared" si="38"/>
        <v>106</v>
      </c>
      <c r="AE113">
        <v>0.4531</v>
      </c>
      <c r="AF113">
        <f t="shared" si="39"/>
        <v>181</v>
      </c>
      <c r="AG113">
        <v>0.71289999999999998</v>
      </c>
      <c r="AH113">
        <f t="shared" si="40"/>
        <v>86</v>
      </c>
      <c r="AI113">
        <f t="shared" si="41"/>
        <v>119.08333333333333</v>
      </c>
      <c r="AJ113">
        <f>IF(C113=1,(AI113/Z113),REF)</f>
        <v>197.02735495257002</v>
      </c>
      <c r="AK113">
        <f t="shared" si="42"/>
        <v>116</v>
      </c>
      <c r="AL113">
        <f>IF(B113=1,(AI113/AC113),REF)</f>
        <v>179.00538644619817</v>
      </c>
      <c r="AM113">
        <f t="shared" si="43"/>
        <v>111</v>
      </c>
      <c r="AN113">
        <f t="shared" si="44"/>
        <v>111</v>
      </c>
      <c r="AO113" t="str">
        <f t="shared" si="45"/>
        <v>UAB</v>
      </c>
      <c r="AP113">
        <f t="shared" si="46"/>
        <v>0.40202937140125206</v>
      </c>
      <c r="AQ113">
        <f t="shared" si="47"/>
        <v>0.40496474039431696</v>
      </c>
      <c r="AR113">
        <f t="shared" si="48"/>
        <v>0.69556248133403697</v>
      </c>
      <c r="AS113" t="str">
        <f t="shared" si="49"/>
        <v>UAB</v>
      </c>
      <c r="AT113">
        <f t="shared" si="50"/>
        <v>112</v>
      </c>
      <c r="AU113">
        <f t="shared" si="51"/>
        <v>74.333333333333329</v>
      </c>
      <c r="AV113">
        <v>103</v>
      </c>
      <c r="AW113" t="str">
        <f t="shared" si="52"/>
        <v>UAB</v>
      </c>
      <c r="AX113" t="str">
        <f t="shared" si="53"/>
        <v/>
      </c>
      <c r="AY113">
        <v>112</v>
      </c>
      <c r="BI113" t="s">
        <v>120</v>
      </c>
      <c r="BJ113">
        <v>564.81481481481478</v>
      </c>
    </row>
    <row r="114" spans="1:62" x14ac:dyDescent="0.25">
      <c r="A114">
        <v>1</v>
      </c>
      <c r="B114">
        <v>1</v>
      </c>
      <c r="C114">
        <v>1</v>
      </c>
      <c r="D114" t="s">
        <v>45</v>
      </c>
      <c r="E114">
        <v>72.537700000000001</v>
      </c>
      <c r="F114">
        <v>42</v>
      </c>
      <c r="G114">
        <v>71.4452</v>
      </c>
      <c r="H114">
        <v>37</v>
      </c>
      <c r="I114">
        <v>110.42700000000001</v>
      </c>
      <c r="J114">
        <v>55</v>
      </c>
      <c r="K114">
        <v>109.182</v>
      </c>
      <c r="L114">
        <v>99</v>
      </c>
      <c r="M114">
        <v>98.86</v>
      </c>
      <c r="N114">
        <v>47</v>
      </c>
      <c r="O114">
        <v>102.36799999999999</v>
      </c>
      <c r="P114">
        <v>112</v>
      </c>
      <c r="Q114">
        <v>6.8136999999999999</v>
      </c>
      <c r="R114">
        <v>100</v>
      </c>
      <c r="S114">
        <f t="shared" si="29"/>
        <v>9.3937359469627613E-2</v>
      </c>
      <c r="T114">
        <f t="shared" si="30"/>
        <v>102</v>
      </c>
      <c r="U114">
        <f t="shared" si="31"/>
        <v>864700.82222397486</v>
      </c>
      <c r="V114">
        <f t="shared" si="32"/>
        <v>69</v>
      </c>
      <c r="W114">
        <f t="shared" si="33"/>
        <v>22.682920384525691</v>
      </c>
      <c r="X114">
        <f t="shared" si="34"/>
        <v>69</v>
      </c>
      <c r="Y114">
        <f t="shared" si="35"/>
        <v>85.5</v>
      </c>
      <c r="Z114">
        <v>0.60560000000000003</v>
      </c>
      <c r="AA114">
        <f t="shared" si="36"/>
        <v>116</v>
      </c>
      <c r="AB114">
        <v>0.70040000000000002</v>
      </c>
      <c r="AC114">
        <f t="shared" si="37"/>
        <v>0.65300000000000002</v>
      </c>
      <c r="AD114">
        <f t="shared" si="38"/>
        <v>114</v>
      </c>
      <c r="AE114">
        <v>0.55689999999999995</v>
      </c>
      <c r="AF114">
        <f t="shared" si="39"/>
        <v>145</v>
      </c>
      <c r="AG114">
        <v>0.56850000000000001</v>
      </c>
      <c r="AH114">
        <f t="shared" si="40"/>
        <v>143</v>
      </c>
      <c r="AI114">
        <f t="shared" si="41"/>
        <v>109.75</v>
      </c>
      <c r="AJ114">
        <f>IF(C114=1,(AI114/Z114),REF)</f>
        <v>181.22523117569352</v>
      </c>
      <c r="AK114">
        <f t="shared" si="42"/>
        <v>108</v>
      </c>
      <c r="AL114">
        <f>IF(B114=1,(AI114/AC114),REF)</f>
        <v>168.07044410413476</v>
      </c>
      <c r="AM114">
        <f t="shared" si="43"/>
        <v>109</v>
      </c>
      <c r="AN114">
        <f t="shared" si="44"/>
        <v>108</v>
      </c>
      <c r="AO114" t="str">
        <f t="shared" si="45"/>
        <v>Bucknell</v>
      </c>
      <c r="AP114">
        <f t="shared" si="46"/>
        <v>0.40620941034403368</v>
      </c>
      <c r="AQ114">
        <f t="shared" si="47"/>
        <v>0.40065203559041618</v>
      </c>
      <c r="AR114">
        <f t="shared" si="48"/>
        <v>0.69551674025831733</v>
      </c>
      <c r="AS114" t="str">
        <f t="shared" si="49"/>
        <v>Bucknell</v>
      </c>
      <c r="AT114">
        <f t="shared" si="50"/>
        <v>113</v>
      </c>
      <c r="AU114">
        <f t="shared" si="51"/>
        <v>73.666666666666671</v>
      </c>
      <c r="AV114">
        <v>96</v>
      </c>
      <c r="AW114" t="str">
        <f t="shared" si="52"/>
        <v>Bucknell</v>
      </c>
      <c r="AX114" t="str">
        <f t="shared" si="53"/>
        <v/>
      </c>
      <c r="AY114">
        <v>113</v>
      </c>
      <c r="BI114" t="s">
        <v>121</v>
      </c>
      <c r="BJ114">
        <v>533.48435508990519</v>
      </c>
    </row>
    <row r="115" spans="1:62" x14ac:dyDescent="0.25">
      <c r="A115">
        <v>1</v>
      </c>
      <c r="B115">
        <v>1</v>
      </c>
      <c r="C115">
        <v>1</v>
      </c>
      <c r="D115" t="s">
        <v>236</v>
      </c>
      <c r="E115">
        <v>67.423199999999994</v>
      </c>
      <c r="F115">
        <v>265</v>
      </c>
      <c r="G115">
        <v>65.507400000000004</v>
      </c>
      <c r="H115">
        <v>305</v>
      </c>
      <c r="I115">
        <v>106.57299999999999</v>
      </c>
      <c r="J115">
        <v>117</v>
      </c>
      <c r="K115">
        <v>108.83</v>
      </c>
      <c r="L115">
        <v>105</v>
      </c>
      <c r="M115">
        <v>102.878</v>
      </c>
      <c r="N115">
        <v>145</v>
      </c>
      <c r="O115">
        <v>101.453</v>
      </c>
      <c r="P115">
        <v>101</v>
      </c>
      <c r="Q115">
        <v>7.3765999999999998</v>
      </c>
      <c r="R115">
        <v>94</v>
      </c>
      <c r="S115">
        <f t="shared" si="29"/>
        <v>0.10941337699782858</v>
      </c>
      <c r="T115">
        <f t="shared" si="30"/>
        <v>92</v>
      </c>
      <c r="U115">
        <f t="shared" si="31"/>
        <v>798558.28393847996</v>
      </c>
      <c r="V115">
        <f t="shared" si="32"/>
        <v>134</v>
      </c>
      <c r="W115">
        <f t="shared" si="33"/>
        <v>24.055504481734953</v>
      </c>
      <c r="X115">
        <f t="shared" si="34"/>
        <v>133</v>
      </c>
      <c r="Y115">
        <f t="shared" si="35"/>
        <v>112.5</v>
      </c>
      <c r="Z115">
        <v>0.60819999999999996</v>
      </c>
      <c r="AA115">
        <f t="shared" si="36"/>
        <v>114</v>
      </c>
      <c r="AB115">
        <v>0.71099999999999997</v>
      </c>
      <c r="AC115">
        <f t="shared" si="37"/>
        <v>0.65959999999999996</v>
      </c>
      <c r="AD115">
        <f t="shared" si="38"/>
        <v>109</v>
      </c>
      <c r="AE115">
        <v>0.59760000000000002</v>
      </c>
      <c r="AF115">
        <f t="shared" si="39"/>
        <v>128</v>
      </c>
      <c r="AG115">
        <v>0.56430000000000002</v>
      </c>
      <c r="AH115">
        <f t="shared" si="40"/>
        <v>147</v>
      </c>
      <c r="AI115">
        <f t="shared" si="41"/>
        <v>120.41666666666667</v>
      </c>
      <c r="AJ115">
        <f>IF(C115=1,(AI115/Z115),REF)</f>
        <v>197.98860024114876</v>
      </c>
      <c r="AK115">
        <f t="shared" si="42"/>
        <v>118</v>
      </c>
      <c r="AL115">
        <f>IF(B115=1,(AI115/AC115),REF)</f>
        <v>182.5601374570447</v>
      </c>
      <c r="AM115">
        <f t="shared" si="43"/>
        <v>112</v>
      </c>
      <c r="AN115">
        <f t="shared" si="44"/>
        <v>112</v>
      </c>
      <c r="AO115" t="str">
        <f t="shared" si="45"/>
        <v>Oregon St.</v>
      </c>
      <c r="AP115">
        <f t="shared" si="46"/>
        <v>0.4043601762681866</v>
      </c>
      <c r="AQ115">
        <f t="shared" si="47"/>
        <v>0.40053963109822321</v>
      </c>
      <c r="AR115">
        <f t="shared" si="48"/>
        <v>0.69483987120516377</v>
      </c>
      <c r="AS115" t="str">
        <f t="shared" si="49"/>
        <v>Oregon St.</v>
      </c>
      <c r="AT115">
        <f t="shared" si="50"/>
        <v>114</v>
      </c>
      <c r="AU115">
        <f t="shared" si="51"/>
        <v>75.333333333333329</v>
      </c>
      <c r="AV115">
        <v>112</v>
      </c>
      <c r="AW115" t="str">
        <f t="shared" si="52"/>
        <v>Oregon St.</v>
      </c>
      <c r="AX115" t="str">
        <f t="shared" si="53"/>
        <v/>
      </c>
      <c r="AY115">
        <v>114</v>
      </c>
      <c r="BI115" t="s">
        <v>122</v>
      </c>
      <c r="BJ115">
        <v>274.13587604290825</v>
      </c>
    </row>
    <row r="116" spans="1:62" x14ac:dyDescent="0.25">
      <c r="A116">
        <v>1</v>
      </c>
      <c r="B116">
        <v>1</v>
      </c>
      <c r="C116">
        <v>1</v>
      </c>
      <c r="D116" t="s">
        <v>310</v>
      </c>
      <c r="E116">
        <v>69.835999999999999</v>
      </c>
      <c r="F116">
        <v>150</v>
      </c>
      <c r="G116">
        <v>68.419600000000003</v>
      </c>
      <c r="H116">
        <v>163</v>
      </c>
      <c r="I116">
        <v>113.624</v>
      </c>
      <c r="J116">
        <v>22</v>
      </c>
      <c r="K116">
        <v>114.05800000000001</v>
      </c>
      <c r="L116">
        <v>45</v>
      </c>
      <c r="M116">
        <v>107.03100000000001</v>
      </c>
      <c r="N116">
        <v>250</v>
      </c>
      <c r="O116">
        <v>109.116</v>
      </c>
      <c r="P116">
        <v>255</v>
      </c>
      <c r="Q116">
        <v>4.9413900000000002</v>
      </c>
      <c r="R116">
        <v>119</v>
      </c>
      <c r="S116">
        <f t="shared" si="29"/>
        <v>7.0765794146285685E-2</v>
      </c>
      <c r="T116">
        <f t="shared" si="30"/>
        <v>118</v>
      </c>
      <c r="U116">
        <f t="shared" si="31"/>
        <v>908512.40219230414</v>
      </c>
      <c r="V116">
        <f t="shared" si="32"/>
        <v>41</v>
      </c>
      <c r="W116">
        <f t="shared" si="33"/>
        <v>26.094089228187837</v>
      </c>
      <c r="X116">
        <f t="shared" si="34"/>
        <v>236</v>
      </c>
      <c r="Y116">
        <f t="shared" si="35"/>
        <v>177</v>
      </c>
      <c r="Z116">
        <v>0.63919999999999999</v>
      </c>
      <c r="AA116">
        <f t="shared" si="36"/>
        <v>105</v>
      </c>
      <c r="AB116">
        <v>0.61119999999999997</v>
      </c>
      <c r="AC116">
        <f t="shared" si="37"/>
        <v>0.62519999999999998</v>
      </c>
      <c r="AD116">
        <f t="shared" si="38"/>
        <v>120</v>
      </c>
      <c r="AE116">
        <v>0.64890000000000003</v>
      </c>
      <c r="AF116">
        <f t="shared" si="39"/>
        <v>105</v>
      </c>
      <c r="AG116">
        <v>0.51180000000000003</v>
      </c>
      <c r="AH116">
        <f t="shared" si="40"/>
        <v>160</v>
      </c>
      <c r="AI116">
        <f t="shared" si="41"/>
        <v>120.16666666666667</v>
      </c>
      <c r="AJ116">
        <f>IF(C116=1,(AI116/Z116),REF)</f>
        <v>187.9954109303296</v>
      </c>
      <c r="AK116">
        <f t="shared" si="42"/>
        <v>109</v>
      </c>
      <c r="AL116">
        <f>IF(B116=1,(AI116/AC116),REF)</f>
        <v>192.20516101514184</v>
      </c>
      <c r="AM116">
        <f t="shared" si="43"/>
        <v>117</v>
      </c>
      <c r="AN116">
        <f t="shared" si="44"/>
        <v>109</v>
      </c>
      <c r="AO116" t="str">
        <f t="shared" si="45"/>
        <v>Toledo</v>
      </c>
      <c r="AP116">
        <f t="shared" si="46"/>
        <v>0.42717715735462852</v>
      </c>
      <c r="AQ116">
        <f t="shared" si="47"/>
        <v>0.37721497856568265</v>
      </c>
      <c r="AR116">
        <f t="shared" si="48"/>
        <v>0.69466453652219839</v>
      </c>
      <c r="AS116" t="str">
        <f t="shared" si="49"/>
        <v>Toledo</v>
      </c>
      <c r="AT116">
        <f t="shared" si="50"/>
        <v>115</v>
      </c>
      <c r="AU116">
        <f t="shared" si="51"/>
        <v>74.666666666666671</v>
      </c>
      <c r="AV116">
        <v>111</v>
      </c>
      <c r="AW116" t="str">
        <f t="shared" si="52"/>
        <v>Toledo</v>
      </c>
      <c r="AX116" t="str">
        <f t="shared" si="53"/>
        <v/>
      </c>
      <c r="AY116">
        <v>115</v>
      </c>
      <c r="BI116" t="s">
        <v>123</v>
      </c>
      <c r="BJ116">
        <v>381.97887475749081</v>
      </c>
    </row>
    <row r="117" spans="1:62" x14ac:dyDescent="0.25">
      <c r="A117">
        <v>1</v>
      </c>
      <c r="B117">
        <v>1</v>
      </c>
      <c r="C117">
        <v>1</v>
      </c>
      <c r="D117" t="s">
        <v>115</v>
      </c>
      <c r="E117">
        <v>66.518600000000006</v>
      </c>
      <c r="F117">
        <v>307</v>
      </c>
      <c r="G117">
        <v>66.102900000000005</v>
      </c>
      <c r="H117">
        <v>274</v>
      </c>
      <c r="I117">
        <v>98.592100000000002</v>
      </c>
      <c r="J117">
        <v>282</v>
      </c>
      <c r="K117">
        <v>103.961</v>
      </c>
      <c r="L117">
        <v>193</v>
      </c>
      <c r="M117">
        <v>101.89</v>
      </c>
      <c r="N117">
        <v>118</v>
      </c>
      <c r="O117">
        <v>98.9358</v>
      </c>
      <c r="P117">
        <v>57</v>
      </c>
      <c r="Q117">
        <v>5.0252100000000004</v>
      </c>
      <c r="R117">
        <v>116</v>
      </c>
      <c r="S117">
        <f t="shared" si="29"/>
        <v>7.5545787193356403E-2</v>
      </c>
      <c r="T117">
        <f t="shared" si="30"/>
        <v>114</v>
      </c>
      <c r="U117">
        <f t="shared" si="31"/>
        <v>718925.67989159061</v>
      </c>
      <c r="V117">
        <f t="shared" si="32"/>
        <v>236</v>
      </c>
      <c r="W117">
        <f t="shared" si="33"/>
        <v>23.421917752967932</v>
      </c>
      <c r="X117">
        <f t="shared" si="34"/>
        <v>103</v>
      </c>
      <c r="Y117">
        <f t="shared" si="35"/>
        <v>108.5</v>
      </c>
      <c r="Z117">
        <v>0.6452</v>
      </c>
      <c r="AA117">
        <f t="shared" si="36"/>
        <v>101</v>
      </c>
      <c r="AB117">
        <v>0.63770000000000004</v>
      </c>
      <c r="AC117">
        <f t="shared" si="37"/>
        <v>0.64145000000000008</v>
      </c>
      <c r="AD117">
        <f t="shared" si="38"/>
        <v>118</v>
      </c>
      <c r="AE117">
        <v>0.57569999999999999</v>
      </c>
      <c r="AF117">
        <f t="shared" si="39"/>
        <v>135</v>
      </c>
      <c r="AG117">
        <v>0.52929999999999999</v>
      </c>
      <c r="AH117">
        <f t="shared" si="40"/>
        <v>156</v>
      </c>
      <c r="AI117">
        <f t="shared" si="41"/>
        <v>144.58333333333334</v>
      </c>
      <c r="AJ117">
        <f>IF(C117=1,(AI117/Z117),REF)</f>
        <v>224.09072122339327</v>
      </c>
      <c r="AK117">
        <f t="shared" si="42"/>
        <v>125</v>
      </c>
      <c r="AL117">
        <f>IF(B117=1,(AI117/AC117),REF)</f>
        <v>225.40078468054148</v>
      </c>
      <c r="AM117">
        <f t="shared" si="43"/>
        <v>127</v>
      </c>
      <c r="AN117">
        <f t="shared" si="44"/>
        <v>125</v>
      </c>
      <c r="AO117" t="str">
        <f t="shared" si="45"/>
        <v>Georgia Tech</v>
      </c>
      <c r="AP117">
        <f t="shared" si="46"/>
        <v>0.42367998806122692</v>
      </c>
      <c r="AQ117">
        <f t="shared" si="47"/>
        <v>0.37938833389369236</v>
      </c>
      <c r="AR117">
        <f t="shared" si="48"/>
        <v>0.69420701785666072</v>
      </c>
      <c r="AS117" t="str">
        <f t="shared" si="49"/>
        <v>Georgia Tech</v>
      </c>
      <c r="AT117">
        <f t="shared" si="50"/>
        <v>116</v>
      </c>
      <c r="AU117">
        <f t="shared" si="51"/>
        <v>80.333333333333329</v>
      </c>
      <c r="AV117">
        <v>140</v>
      </c>
      <c r="AW117" t="str">
        <f t="shared" si="52"/>
        <v>Georgia Tech</v>
      </c>
      <c r="AX117" t="str">
        <f t="shared" si="53"/>
        <v/>
      </c>
      <c r="AY117">
        <v>116</v>
      </c>
      <c r="BI117" t="s">
        <v>124</v>
      </c>
      <c r="BJ117">
        <v>665.79215857746692</v>
      </c>
    </row>
    <row r="118" spans="1:62" x14ac:dyDescent="0.25">
      <c r="A118">
        <v>1</v>
      </c>
      <c r="B118">
        <v>1</v>
      </c>
      <c r="C118">
        <v>1</v>
      </c>
      <c r="D118" t="s">
        <v>319</v>
      </c>
      <c r="E118">
        <v>67.431600000000003</v>
      </c>
      <c r="F118">
        <v>264</v>
      </c>
      <c r="G118">
        <v>66.629199999999997</v>
      </c>
      <c r="H118">
        <v>245</v>
      </c>
      <c r="I118">
        <v>111.128</v>
      </c>
      <c r="J118">
        <v>47</v>
      </c>
      <c r="K118">
        <v>111.90900000000001</v>
      </c>
      <c r="L118">
        <v>63</v>
      </c>
      <c r="M118">
        <v>103.19199999999999</v>
      </c>
      <c r="N118">
        <v>158</v>
      </c>
      <c r="O118">
        <v>107.21899999999999</v>
      </c>
      <c r="P118">
        <v>210</v>
      </c>
      <c r="Q118">
        <v>4.6898099999999996</v>
      </c>
      <c r="R118">
        <v>121</v>
      </c>
      <c r="S118">
        <f t="shared" si="29"/>
        <v>6.9551960801760779E-2</v>
      </c>
      <c r="T118">
        <f t="shared" si="30"/>
        <v>120</v>
      </c>
      <c r="U118">
        <f t="shared" si="31"/>
        <v>844488.02306667983</v>
      </c>
      <c r="V118">
        <f t="shared" si="32"/>
        <v>85</v>
      </c>
      <c r="W118">
        <f t="shared" si="33"/>
        <v>26.276731244304148</v>
      </c>
      <c r="X118">
        <f t="shared" si="34"/>
        <v>248</v>
      </c>
      <c r="Y118">
        <f t="shared" si="35"/>
        <v>184</v>
      </c>
      <c r="Z118">
        <v>0.62380000000000002</v>
      </c>
      <c r="AA118">
        <f t="shared" si="36"/>
        <v>108</v>
      </c>
      <c r="AB118">
        <v>0.6028</v>
      </c>
      <c r="AC118">
        <f t="shared" si="37"/>
        <v>0.61329999999999996</v>
      </c>
      <c r="AD118">
        <f t="shared" si="38"/>
        <v>124</v>
      </c>
      <c r="AE118">
        <v>0.7046</v>
      </c>
      <c r="AF118">
        <f t="shared" si="39"/>
        <v>86</v>
      </c>
      <c r="AG118">
        <v>0.64829999999999999</v>
      </c>
      <c r="AH118">
        <f t="shared" si="40"/>
        <v>109</v>
      </c>
      <c r="AI118">
        <f t="shared" si="41"/>
        <v>118</v>
      </c>
      <c r="AJ118">
        <f>IF(C118=1,(AI118/Z118),REF)</f>
        <v>189.16319333119588</v>
      </c>
      <c r="AK118">
        <f t="shared" si="42"/>
        <v>111</v>
      </c>
      <c r="AL118">
        <f>IF(B118=1,(AI118/AC118),REF)</f>
        <v>192.40176096526986</v>
      </c>
      <c r="AM118">
        <f t="shared" si="43"/>
        <v>118</v>
      </c>
      <c r="AN118">
        <f t="shared" si="44"/>
        <v>111</v>
      </c>
      <c r="AO118" t="str">
        <f t="shared" si="45"/>
        <v>UC Santa Barbara</v>
      </c>
      <c r="AP118">
        <f t="shared" si="46"/>
        <v>0.4166272639587239</v>
      </c>
      <c r="AQ118">
        <f t="shared" si="47"/>
        <v>0.36998781813699261</v>
      </c>
      <c r="AR118">
        <f t="shared" si="48"/>
        <v>0.68848250573630465</v>
      </c>
      <c r="AS118" t="str">
        <f t="shared" si="49"/>
        <v>UC Santa Barbara</v>
      </c>
      <c r="AT118">
        <f t="shared" si="50"/>
        <v>117</v>
      </c>
      <c r="AU118">
        <f t="shared" si="51"/>
        <v>76</v>
      </c>
      <c r="AV118">
        <v>100</v>
      </c>
      <c r="AW118" t="str">
        <f t="shared" si="52"/>
        <v>UC Santa Barbara</v>
      </c>
      <c r="AX118" t="str">
        <f t="shared" si="53"/>
        <v/>
      </c>
      <c r="AY118">
        <v>117</v>
      </c>
      <c r="BI118" t="s">
        <v>125</v>
      </c>
      <c r="BJ118">
        <v>362.51122866553544</v>
      </c>
    </row>
    <row r="119" spans="1:62" x14ac:dyDescent="0.25">
      <c r="A119">
        <v>1</v>
      </c>
      <c r="B119">
        <v>1</v>
      </c>
      <c r="C119">
        <v>1</v>
      </c>
      <c r="D119" t="s">
        <v>238</v>
      </c>
      <c r="E119">
        <v>70.069299999999998</v>
      </c>
      <c r="F119">
        <v>135</v>
      </c>
      <c r="G119">
        <v>68.853800000000007</v>
      </c>
      <c r="H119">
        <v>131</v>
      </c>
      <c r="I119">
        <v>105.352</v>
      </c>
      <c r="J119">
        <v>136</v>
      </c>
      <c r="K119">
        <v>103.553</v>
      </c>
      <c r="L119">
        <v>205</v>
      </c>
      <c r="M119">
        <v>96.751599999999996</v>
      </c>
      <c r="N119">
        <v>19</v>
      </c>
      <c r="O119">
        <v>99.857699999999994</v>
      </c>
      <c r="P119">
        <v>73</v>
      </c>
      <c r="Q119">
        <v>3.6953900000000002</v>
      </c>
      <c r="R119">
        <v>127</v>
      </c>
      <c r="S119">
        <f t="shared" si="29"/>
        <v>5.2737789588307618E-2</v>
      </c>
      <c r="T119">
        <f t="shared" si="30"/>
        <v>128</v>
      </c>
      <c r="U119">
        <f t="shared" si="31"/>
        <v>751368.7860399636</v>
      </c>
      <c r="V119">
        <f t="shared" si="32"/>
        <v>197</v>
      </c>
      <c r="W119">
        <f t="shared" si="33"/>
        <v>22.567461761357855</v>
      </c>
      <c r="X119">
        <f t="shared" si="34"/>
        <v>65</v>
      </c>
      <c r="Y119">
        <f t="shared" si="35"/>
        <v>96.5</v>
      </c>
      <c r="Z119">
        <v>0.59360000000000002</v>
      </c>
      <c r="AA119">
        <f t="shared" si="36"/>
        <v>121</v>
      </c>
      <c r="AB119">
        <v>0.71909999999999996</v>
      </c>
      <c r="AC119">
        <f t="shared" si="37"/>
        <v>0.65634999999999999</v>
      </c>
      <c r="AD119">
        <f t="shared" si="38"/>
        <v>110</v>
      </c>
      <c r="AE119">
        <v>0.61819999999999997</v>
      </c>
      <c r="AF119">
        <f t="shared" si="39"/>
        <v>121</v>
      </c>
      <c r="AG119">
        <v>0.6351</v>
      </c>
      <c r="AH119">
        <f t="shared" si="40"/>
        <v>117</v>
      </c>
      <c r="AI119">
        <f t="shared" si="41"/>
        <v>128.25</v>
      </c>
      <c r="AJ119">
        <f>IF(C119=1,(AI119/Z119),REF)</f>
        <v>216.05458221024259</v>
      </c>
      <c r="AK119">
        <f t="shared" si="42"/>
        <v>123</v>
      </c>
      <c r="AL119">
        <f>IF(B119=1,(AI119/AC119),REF)</f>
        <v>195.39879637388589</v>
      </c>
      <c r="AM119">
        <f t="shared" si="43"/>
        <v>120</v>
      </c>
      <c r="AN119">
        <f t="shared" si="44"/>
        <v>120</v>
      </c>
      <c r="AO119" t="str">
        <f t="shared" si="45"/>
        <v>Penn</v>
      </c>
      <c r="AP119">
        <f t="shared" si="46"/>
        <v>0.3912222297835859</v>
      </c>
      <c r="AQ119">
        <f t="shared" si="47"/>
        <v>0.395194457265993</v>
      </c>
      <c r="AR119">
        <f t="shared" si="48"/>
        <v>0.68841304261104153</v>
      </c>
      <c r="AS119" t="str">
        <f t="shared" si="49"/>
        <v>Penn</v>
      </c>
      <c r="AT119">
        <f t="shared" si="50"/>
        <v>118</v>
      </c>
      <c r="AU119">
        <f t="shared" si="51"/>
        <v>79.333333333333329</v>
      </c>
      <c r="AV119">
        <v>102</v>
      </c>
      <c r="AW119" t="str">
        <f t="shared" si="52"/>
        <v>Penn</v>
      </c>
      <c r="AX119" t="str">
        <f t="shared" si="53"/>
        <v/>
      </c>
      <c r="AY119">
        <v>118</v>
      </c>
      <c r="BI119" t="s">
        <v>126</v>
      </c>
      <c r="BJ119">
        <v>1023.9334027055151</v>
      </c>
    </row>
    <row r="120" spans="1:62" x14ac:dyDescent="0.25">
      <c r="A120">
        <v>1</v>
      </c>
      <c r="B120">
        <v>1</v>
      </c>
      <c r="C120">
        <v>1</v>
      </c>
      <c r="D120" t="s">
        <v>339</v>
      </c>
      <c r="E120">
        <v>66.495500000000007</v>
      </c>
      <c r="F120">
        <v>308</v>
      </c>
      <c r="G120">
        <v>65.788399999999996</v>
      </c>
      <c r="H120">
        <v>287</v>
      </c>
      <c r="I120">
        <v>108.33799999999999</v>
      </c>
      <c r="J120">
        <v>88</v>
      </c>
      <c r="K120">
        <v>115.59699999999999</v>
      </c>
      <c r="L120">
        <v>34</v>
      </c>
      <c r="M120">
        <v>110.77800000000001</v>
      </c>
      <c r="N120">
        <v>311</v>
      </c>
      <c r="O120">
        <v>107.51900000000001</v>
      </c>
      <c r="P120">
        <v>216</v>
      </c>
      <c r="Q120">
        <v>8.07789</v>
      </c>
      <c r="R120">
        <v>88</v>
      </c>
      <c r="S120">
        <f t="shared" si="29"/>
        <v>0.12148190479054956</v>
      </c>
      <c r="T120">
        <f t="shared" si="30"/>
        <v>88</v>
      </c>
      <c r="U120">
        <f t="shared" si="31"/>
        <v>888557.1841996595</v>
      </c>
      <c r="V120">
        <f t="shared" si="32"/>
        <v>51</v>
      </c>
      <c r="W120">
        <f t="shared" si="33"/>
        <v>26.766038014298342</v>
      </c>
      <c r="X120">
        <f t="shared" si="34"/>
        <v>274</v>
      </c>
      <c r="Y120">
        <f t="shared" si="35"/>
        <v>181</v>
      </c>
      <c r="Z120">
        <v>0.5413</v>
      </c>
      <c r="AA120">
        <f t="shared" si="36"/>
        <v>136</v>
      </c>
      <c r="AB120">
        <v>0.8125</v>
      </c>
      <c r="AC120">
        <f t="shared" si="37"/>
        <v>0.67690000000000006</v>
      </c>
      <c r="AD120">
        <f t="shared" si="38"/>
        <v>101</v>
      </c>
      <c r="AE120">
        <v>0.49309999999999998</v>
      </c>
      <c r="AF120">
        <f t="shared" si="39"/>
        <v>164</v>
      </c>
      <c r="AG120">
        <v>0.69889999999999997</v>
      </c>
      <c r="AH120">
        <f t="shared" si="40"/>
        <v>92</v>
      </c>
      <c r="AI120">
        <f t="shared" si="41"/>
        <v>112.83333333333333</v>
      </c>
      <c r="AJ120">
        <f>IF(C120=1,(AI120/Z120),REF)</f>
        <v>208.44879610813473</v>
      </c>
      <c r="AK120">
        <f t="shared" si="42"/>
        <v>120</v>
      </c>
      <c r="AL120">
        <f>IF(B120=1,(AI120/AC120),REF)</f>
        <v>166.69128871817597</v>
      </c>
      <c r="AM120">
        <f t="shared" si="43"/>
        <v>106</v>
      </c>
      <c r="AN120">
        <f t="shared" si="44"/>
        <v>106</v>
      </c>
      <c r="AO120" t="str">
        <f t="shared" si="45"/>
        <v>Vanderbilt</v>
      </c>
      <c r="AP120">
        <f t="shared" si="46"/>
        <v>0.35803383293049024</v>
      </c>
      <c r="AQ120">
        <f t="shared" si="47"/>
        <v>0.41574400156476676</v>
      </c>
      <c r="AR120">
        <f t="shared" si="48"/>
        <v>0.68396600350264214</v>
      </c>
      <c r="AS120" t="str">
        <f t="shared" si="49"/>
        <v>Vanderbilt</v>
      </c>
      <c r="AT120">
        <f t="shared" si="50"/>
        <v>119</v>
      </c>
      <c r="AU120">
        <f t="shared" si="51"/>
        <v>75</v>
      </c>
      <c r="AV120">
        <v>141</v>
      </c>
      <c r="AW120" t="str">
        <f t="shared" si="52"/>
        <v>Vanderbilt</v>
      </c>
      <c r="AX120" t="str">
        <f t="shared" si="53"/>
        <v/>
      </c>
      <c r="AY120">
        <v>119</v>
      </c>
      <c r="BI120" t="s">
        <v>127</v>
      </c>
      <c r="BJ120">
        <v>19.841712183703045</v>
      </c>
    </row>
    <row r="121" spans="1:62" x14ac:dyDescent="0.25">
      <c r="A121">
        <v>1</v>
      </c>
      <c r="B121">
        <v>1</v>
      </c>
      <c r="C121">
        <v>1</v>
      </c>
      <c r="D121" t="s">
        <v>223</v>
      </c>
      <c r="E121">
        <v>63.620399999999997</v>
      </c>
      <c r="F121">
        <v>347</v>
      </c>
      <c r="G121">
        <v>62.627699999999997</v>
      </c>
      <c r="H121">
        <v>349</v>
      </c>
      <c r="I121">
        <v>98.988</v>
      </c>
      <c r="J121">
        <v>279</v>
      </c>
      <c r="K121">
        <v>103.32599999999999</v>
      </c>
      <c r="L121">
        <v>212</v>
      </c>
      <c r="M121">
        <v>99.067300000000003</v>
      </c>
      <c r="N121">
        <v>49</v>
      </c>
      <c r="O121">
        <v>99.053899999999999</v>
      </c>
      <c r="P121">
        <v>60</v>
      </c>
      <c r="Q121">
        <v>4.2723399999999998</v>
      </c>
      <c r="R121">
        <v>123</v>
      </c>
      <c r="S121">
        <f t="shared" si="29"/>
        <v>6.7149845018264501E-2</v>
      </c>
      <c r="T121">
        <f t="shared" si="30"/>
        <v>123</v>
      </c>
      <c r="U121">
        <f t="shared" si="31"/>
        <v>679228.07650403038</v>
      </c>
      <c r="V121">
        <f t="shared" si="32"/>
        <v>276</v>
      </c>
      <c r="W121">
        <f t="shared" si="33"/>
        <v>24.53568186417619</v>
      </c>
      <c r="X121">
        <f t="shared" si="34"/>
        <v>159</v>
      </c>
      <c r="Y121">
        <f t="shared" si="35"/>
        <v>141</v>
      </c>
      <c r="Z121">
        <v>0.56930000000000003</v>
      </c>
      <c r="AA121">
        <f t="shared" si="36"/>
        <v>129</v>
      </c>
      <c r="AB121">
        <v>0.76670000000000005</v>
      </c>
      <c r="AC121">
        <f t="shared" si="37"/>
        <v>0.66800000000000004</v>
      </c>
      <c r="AD121">
        <f t="shared" si="38"/>
        <v>105</v>
      </c>
      <c r="AE121">
        <v>0.64170000000000005</v>
      </c>
      <c r="AF121">
        <f t="shared" si="39"/>
        <v>109</v>
      </c>
      <c r="AG121">
        <v>0.78029999999999999</v>
      </c>
      <c r="AH121">
        <f t="shared" si="40"/>
        <v>64</v>
      </c>
      <c r="AI121">
        <f t="shared" si="41"/>
        <v>136.33333333333334</v>
      </c>
      <c r="AJ121">
        <f>IF(C121=1,(AI121/Z121),REF)</f>
        <v>239.47537912055742</v>
      </c>
      <c r="AK121">
        <f t="shared" si="42"/>
        <v>129</v>
      </c>
      <c r="AL121">
        <f>IF(B121=1,(AI121/AC121),REF)</f>
        <v>204.09181636726547</v>
      </c>
      <c r="AM121">
        <f t="shared" si="43"/>
        <v>122</v>
      </c>
      <c r="AN121">
        <f t="shared" si="44"/>
        <v>122</v>
      </c>
      <c r="AO121" t="str">
        <f t="shared" si="45"/>
        <v>Northern Iowa</v>
      </c>
      <c r="AP121">
        <f t="shared" si="46"/>
        <v>0.37136509093564984</v>
      </c>
      <c r="AQ121">
        <f t="shared" si="47"/>
        <v>0.40002658475874825</v>
      </c>
      <c r="AR121">
        <f t="shared" si="48"/>
        <v>0.68312154206715336</v>
      </c>
      <c r="AS121" t="str">
        <f t="shared" si="49"/>
        <v>Northern Iowa</v>
      </c>
      <c r="AT121">
        <f t="shared" si="50"/>
        <v>120</v>
      </c>
      <c r="AU121">
        <f t="shared" si="51"/>
        <v>80.666666666666671</v>
      </c>
      <c r="AV121">
        <v>118</v>
      </c>
      <c r="AW121" t="str">
        <f t="shared" si="52"/>
        <v>Northern Iowa</v>
      </c>
      <c r="AX121" t="str">
        <f t="shared" si="53"/>
        <v/>
      </c>
      <c r="AY121">
        <v>120</v>
      </c>
      <c r="BI121" t="s">
        <v>128</v>
      </c>
      <c r="BJ121">
        <v>1906.2027231467473</v>
      </c>
    </row>
    <row r="122" spans="1:62" x14ac:dyDescent="0.25">
      <c r="A122">
        <v>1</v>
      </c>
      <c r="B122">
        <v>1</v>
      </c>
      <c r="C122">
        <v>1</v>
      </c>
      <c r="D122" t="s">
        <v>204</v>
      </c>
      <c r="E122">
        <v>72.726699999999994</v>
      </c>
      <c r="F122">
        <v>37</v>
      </c>
      <c r="G122">
        <v>71.286900000000003</v>
      </c>
      <c r="H122">
        <v>42</v>
      </c>
      <c r="I122">
        <v>109.91200000000001</v>
      </c>
      <c r="J122">
        <v>57</v>
      </c>
      <c r="K122">
        <v>113.687</v>
      </c>
      <c r="L122">
        <v>49</v>
      </c>
      <c r="M122">
        <v>106.376</v>
      </c>
      <c r="N122">
        <v>242</v>
      </c>
      <c r="O122">
        <v>107.029</v>
      </c>
      <c r="P122">
        <v>208</v>
      </c>
      <c r="Q122">
        <v>6.6573900000000004</v>
      </c>
      <c r="R122">
        <v>102</v>
      </c>
      <c r="S122">
        <f t="shared" si="29"/>
        <v>9.1548220942239938E-2</v>
      </c>
      <c r="T122">
        <f t="shared" si="30"/>
        <v>105</v>
      </c>
      <c r="U122">
        <f t="shared" si="31"/>
        <v>939973.24994327209</v>
      </c>
      <c r="V122">
        <f t="shared" si="32"/>
        <v>29</v>
      </c>
      <c r="W122">
        <f t="shared" si="33"/>
        <v>24.294528038935514</v>
      </c>
      <c r="X122">
        <f t="shared" si="34"/>
        <v>149</v>
      </c>
      <c r="Y122">
        <f t="shared" si="35"/>
        <v>127</v>
      </c>
      <c r="Z122">
        <v>0.55520000000000003</v>
      </c>
      <c r="AA122">
        <f t="shared" si="36"/>
        <v>133</v>
      </c>
      <c r="AB122">
        <v>0.73560000000000003</v>
      </c>
      <c r="AC122">
        <f t="shared" si="37"/>
        <v>0.64539999999999997</v>
      </c>
      <c r="AD122">
        <f t="shared" si="38"/>
        <v>116</v>
      </c>
      <c r="AE122">
        <v>0.72789999999999999</v>
      </c>
      <c r="AF122">
        <f t="shared" si="39"/>
        <v>81</v>
      </c>
      <c r="AG122">
        <v>0.439</v>
      </c>
      <c r="AH122">
        <f t="shared" si="40"/>
        <v>188</v>
      </c>
      <c r="AI122">
        <f t="shared" si="41"/>
        <v>107.66666666666667</v>
      </c>
      <c r="AJ122">
        <f>IF(C122=1,(AI122/Z122),REF)</f>
        <v>193.92411143131605</v>
      </c>
      <c r="AK122">
        <f t="shared" si="42"/>
        <v>114</v>
      </c>
      <c r="AL122">
        <f>IF(B122=1,(AI122/AC122),REF)</f>
        <v>166.82160933787833</v>
      </c>
      <c r="AM122">
        <f t="shared" si="43"/>
        <v>107</v>
      </c>
      <c r="AN122">
        <f t="shared" si="44"/>
        <v>107</v>
      </c>
      <c r="AO122" t="str">
        <f t="shared" si="45"/>
        <v>New Mexico</v>
      </c>
      <c r="AP122">
        <f t="shared" si="46"/>
        <v>0.36988971556579736</v>
      </c>
      <c r="AQ122">
        <f t="shared" si="47"/>
        <v>0.39635835156182586</v>
      </c>
      <c r="AR122">
        <f t="shared" si="48"/>
        <v>0.68129587356987764</v>
      </c>
      <c r="AS122" t="str">
        <f t="shared" si="49"/>
        <v>New Mexico</v>
      </c>
      <c r="AT122">
        <f t="shared" si="50"/>
        <v>121</v>
      </c>
      <c r="AU122">
        <f t="shared" si="51"/>
        <v>76</v>
      </c>
      <c r="AV122">
        <v>128</v>
      </c>
      <c r="AW122" t="str">
        <f t="shared" si="52"/>
        <v>New Mexico</v>
      </c>
      <c r="AX122" t="str">
        <f t="shared" si="53"/>
        <v/>
      </c>
      <c r="AY122">
        <v>121</v>
      </c>
      <c r="BI122" t="s">
        <v>129</v>
      </c>
      <c r="BJ122">
        <v>2417.0403587443943</v>
      </c>
    </row>
    <row r="123" spans="1:62" x14ac:dyDescent="0.25">
      <c r="A123">
        <v>1</v>
      </c>
      <c r="B123">
        <v>1</v>
      </c>
      <c r="C123">
        <v>1</v>
      </c>
      <c r="D123" t="s">
        <v>259</v>
      </c>
      <c r="E123">
        <v>71.190399999999997</v>
      </c>
      <c r="F123">
        <v>83</v>
      </c>
      <c r="G123">
        <v>70.474400000000003</v>
      </c>
      <c r="H123">
        <v>58</v>
      </c>
      <c r="I123">
        <v>103.41500000000001</v>
      </c>
      <c r="J123">
        <v>186</v>
      </c>
      <c r="K123">
        <v>105.76300000000001</v>
      </c>
      <c r="L123">
        <v>160</v>
      </c>
      <c r="M123">
        <v>100.806</v>
      </c>
      <c r="N123">
        <v>85</v>
      </c>
      <c r="O123">
        <v>100.747</v>
      </c>
      <c r="P123">
        <v>84</v>
      </c>
      <c r="Q123">
        <v>5.0163099999999998</v>
      </c>
      <c r="R123">
        <v>117</v>
      </c>
      <c r="S123">
        <f t="shared" si="29"/>
        <v>7.0458938283813624E-2</v>
      </c>
      <c r="T123">
        <f t="shared" si="30"/>
        <v>119</v>
      </c>
      <c r="U123">
        <f t="shared" si="31"/>
        <v>796322.44263597764</v>
      </c>
      <c r="V123">
        <f t="shared" si="32"/>
        <v>138</v>
      </c>
      <c r="W123">
        <f t="shared" si="33"/>
        <v>22.52941750841174</v>
      </c>
      <c r="X123">
        <f t="shared" si="34"/>
        <v>64</v>
      </c>
      <c r="Y123">
        <f t="shared" si="35"/>
        <v>91.5</v>
      </c>
      <c r="Z123">
        <v>0.59799999999999998</v>
      </c>
      <c r="AA123">
        <f t="shared" si="36"/>
        <v>120</v>
      </c>
      <c r="AB123">
        <v>0.61599999999999999</v>
      </c>
      <c r="AC123">
        <f t="shared" si="37"/>
        <v>0.60699999999999998</v>
      </c>
      <c r="AD123">
        <f t="shared" si="38"/>
        <v>125</v>
      </c>
      <c r="AE123">
        <v>0.81799999999999995</v>
      </c>
      <c r="AF123">
        <f t="shared" si="39"/>
        <v>49</v>
      </c>
      <c r="AG123">
        <v>0.4965</v>
      </c>
      <c r="AH123">
        <f t="shared" si="40"/>
        <v>166</v>
      </c>
      <c r="AI123">
        <f t="shared" si="41"/>
        <v>114.75</v>
      </c>
      <c r="AJ123">
        <f>IF(C123=1,(AI123/Z123),REF)</f>
        <v>191.88963210702343</v>
      </c>
      <c r="AK123">
        <f t="shared" si="42"/>
        <v>112</v>
      </c>
      <c r="AL123">
        <f>IF(B123=1,(AI123/AC123),REF)</f>
        <v>189.04448105436575</v>
      </c>
      <c r="AM123">
        <f t="shared" si="43"/>
        <v>114</v>
      </c>
      <c r="AN123">
        <f t="shared" si="44"/>
        <v>112</v>
      </c>
      <c r="AO123" t="str">
        <f t="shared" si="45"/>
        <v>Saint Joseph's</v>
      </c>
      <c r="AP123">
        <f t="shared" si="46"/>
        <v>0.39882466848784115</v>
      </c>
      <c r="AQ123">
        <f t="shared" si="47"/>
        <v>0.36699384574024679</v>
      </c>
      <c r="AR123">
        <f t="shared" si="48"/>
        <v>0.68114307613371172</v>
      </c>
      <c r="AS123" t="str">
        <f t="shared" si="49"/>
        <v>Saint Joseph's</v>
      </c>
      <c r="AT123">
        <f t="shared" si="50"/>
        <v>122</v>
      </c>
      <c r="AU123">
        <f t="shared" si="51"/>
        <v>78</v>
      </c>
      <c r="AV123">
        <v>115</v>
      </c>
      <c r="AW123" t="str">
        <f t="shared" si="52"/>
        <v>Saint Joseph's</v>
      </c>
      <c r="AX123" t="str">
        <f t="shared" si="53"/>
        <v/>
      </c>
      <c r="AY123">
        <v>122</v>
      </c>
      <c r="BI123" t="s">
        <v>130</v>
      </c>
      <c r="BJ123">
        <v>216.50829141047143</v>
      </c>
    </row>
    <row r="124" spans="1:62" x14ac:dyDescent="0.25">
      <c r="A124">
        <v>1</v>
      </c>
      <c r="B124">
        <v>1</v>
      </c>
      <c r="C124">
        <v>1</v>
      </c>
      <c r="D124" t="s">
        <v>362</v>
      </c>
      <c r="E124">
        <v>74.697400000000002</v>
      </c>
      <c r="F124">
        <v>13</v>
      </c>
      <c r="G124">
        <v>73.504400000000004</v>
      </c>
      <c r="H124">
        <v>11</v>
      </c>
      <c r="I124">
        <v>103.04600000000001</v>
      </c>
      <c r="J124">
        <v>197</v>
      </c>
      <c r="K124">
        <v>105.92100000000001</v>
      </c>
      <c r="L124">
        <v>156</v>
      </c>
      <c r="M124">
        <v>102.053</v>
      </c>
      <c r="N124">
        <v>122</v>
      </c>
      <c r="O124">
        <v>100.807</v>
      </c>
      <c r="P124">
        <v>89</v>
      </c>
      <c r="Q124">
        <v>5.11463</v>
      </c>
      <c r="R124">
        <v>115</v>
      </c>
      <c r="S124">
        <f t="shared" si="29"/>
        <v>6.8462891613362775E-2</v>
      </c>
      <c r="T124">
        <f t="shared" si="30"/>
        <v>122</v>
      </c>
      <c r="U124">
        <f t="shared" si="31"/>
        <v>838049.42053127347</v>
      </c>
      <c r="V124">
        <f t="shared" si="32"/>
        <v>92</v>
      </c>
      <c r="W124">
        <f t="shared" si="33"/>
        <v>21.492137931016064</v>
      </c>
      <c r="X124">
        <f t="shared" si="34"/>
        <v>26</v>
      </c>
      <c r="Y124">
        <f t="shared" si="35"/>
        <v>74</v>
      </c>
      <c r="Z124">
        <v>0.60809999999999997</v>
      </c>
      <c r="AA124">
        <f t="shared" si="36"/>
        <v>115</v>
      </c>
      <c r="AB124">
        <v>0.57879999999999998</v>
      </c>
      <c r="AC124">
        <f t="shared" si="37"/>
        <v>0.59345000000000003</v>
      </c>
      <c r="AD124">
        <f t="shared" si="38"/>
        <v>129</v>
      </c>
      <c r="AE124">
        <v>0.56469999999999998</v>
      </c>
      <c r="AF124">
        <f t="shared" si="39"/>
        <v>140</v>
      </c>
      <c r="AG124">
        <v>0.56740000000000002</v>
      </c>
      <c r="AH124">
        <f t="shared" si="40"/>
        <v>145</v>
      </c>
      <c r="AI124">
        <f t="shared" si="41"/>
        <v>117</v>
      </c>
      <c r="AJ124">
        <f>IF(C124=1,(AI124/Z124),REF)</f>
        <v>192.40256536753824</v>
      </c>
      <c r="AK124">
        <f t="shared" si="42"/>
        <v>113</v>
      </c>
      <c r="AL124">
        <f>IF(B124=1,(AI124/AC124),REF)</f>
        <v>197.15224534501641</v>
      </c>
      <c r="AM124">
        <f t="shared" si="43"/>
        <v>121</v>
      </c>
      <c r="AN124">
        <f t="shared" si="44"/>
        <v>113</v>
      </c>
      <c r="AO124" t="str">
        <f t="shared" si="45"/>
        <v>Wyoming</v>
      </c>
      <c r="AP124">
        <f t="shared" si="46"/>
        <v>0.40545242053614455</v>
      </c>
      <c r="AQ124">
        <f t="shared" si="47"/>
        <v>0.3569229789285438</v>
      </c>
      <c r="AR124">
        <f t="shared" si="48"/>
        <v>0.67991645409803103</v>
      </c>
      <c r="AS124" t="str">
        <f t="shared" si="49"/>
        <v>Wyoming</v>
      </c>
      <c r="AT124">
        <f t="shared" si="50"/>
        <v>123</v>
      </c>
      <c r="AU124">
        <f t="shared" si="51"/>
        <v>78.666666666666671</v>
      </c>
      <c r="AV124">
        <v>129</v>
      </c>
      <c r="AW124" t="str">
        <f t="shared" si="52"/>
        <v>Wyoming</v>
      </c>
      <c r="AX124" t="str">
        <f t="shared" si="53"/>
        <v/>
      </c>
      <c r="AY124">
        <v>123</v>
      </c>
      <c r="BI124" t="s">
        <v>131</v>
      </c>
      <c r="BJ124">
        <v>555.52679264820085</v>
      </c>
    </row>
    <row r="125" spans="1:62" x14ac:dyDescent="0.25">
      <c r="A125">
        <v>1</v>
      </c>
      <c r="B125">
        <v>1</v>
      </c>
      <c r="C125">
        <v>1</v>
      </c>
      <c r="D125" t="s">
        <v>69</v>
      </c>
      <c r="E125">
        <v>69.472099999999998</v>
      </c>
      <c r="F125">
        <v>169</v>
      </c>
      <c r="G125">
        <v>67.741299999999995</v>
      </c>
      <c r="H125">
        <v>194</v>
      </c>
      <c r="I125">
        <v>102.36199999999999</v>
      </c>
      <c r="J125">
        <v>218</v>
      </c>
      <c r="K125">
        <v>105.41200000000001</v>
      </c>
      <c r="L125">
        <v>169</v>
      </c>
      <c r="M125">
        <v>104.04600000000001</v>
      </c>
      <c r="N125">
        <v>180</v>
      </c>
      <c r="O125">
        <v>99.736099999999993</v>
      </c>
      <c r="P125">
        <v>72</v>
      </c>
      <c r="Q125">
        <v>5.6760099999999998</v>
      </c>
      <c r="R125">
        <v>110</v>
      </c>
      <c r="S125">
        <f t="shared" si="29"/>
        <v>8.170042362329645E-2</v>
      </c>
      <c r="T125">
        <f t="shared" si="30"/>
        <v>110</v>
      </c>
      <c r="U125">
        <f t="shared" si="31"/>
        <v>771952.42106414249</v>
      </c>
      <c r="V125">
        <f t="shared" si="32"/>
        <v>169</v>
      </c>
      <c r="W125">
        <f t="shared" si="33"/>
        <v>22.717125859295844</v>
      </c>
      <c r="X125">
        <f t="shared" si="34"/>
        <v>71</v>
      </c>
      <c r="Y125">
        <f t="shared" si="35"/>
        <v>90.5</v>
      </c>
      <c r="Z125">
        <v>0.53359999999999996</v>
      </c>
      <c r="AA125">
        <f t="shared" si="36"/>
        <v>139</v>
      </c>
      <c r="AB125">
        <v>0.77390000000000003</v>
      </c>
      <c r="AC125">
        <f t="shared" si="37"/>
        <v>0.65375000000000005</v>
      </c>
      <c r="AD125">
        <f t="shared" si="38"/>
        <v>111</v>
      </c>
      <c r="AE125">
        <v>0.52729999999999999</v>
      </c>
      <c r="AF125">
        <f t="shared" si="39"/>
        <v>153</v>
      </c>
      <c r="AG125">
        <v>0.63270000000000004</v>
      </c>
      <c r="AH125">
        <f t="shared" si="40"/>
        <v>119</v>
      </c>
      <c r="AI125">
        <f t="shared" si="41"/>
        <v>125.41666666666667</v>
      </c>
      <c r="AJ125">
        <f>IF(C125=1,(AI125/Z125),REF)</f>
        <v>235.03873063468268</v>
      </c>
      <c r="AK125">
        <f t="shared" si="42"/>
        <v>128</v>
      </c>
      <c r="AL125">
        <f>IF(B125=1,(AI125/AC125),REF)</f>
        <v>191.84193753983428</v>
      </c>
      <c r="AM125">
        <f t="shared" si="43"/>
        <v>116</v>
      </c>
      <c r="AN125">
        <f t="shared" si="44"/>
        <v>116</v>
      </c>
      <c r="AO125" t="str">
        <f t="shared" si="45"/>
        <v>Colorado</v>
      </c>
      <c r="AP125">
        <f t="shared" si="46"/>
        <v>0.34872883385376363</v>
      </c>
      <c r="AQ125">
        <f t="shared" si="47"/>
        <v>0.39453392099459406</v>
      </c>
      <c r="AR125">
        <f t="shared" si="48"/>
        <v>0.67304631380453295</v>
      </c>
      <c r="AS125" t="str">
        <f t="shared" si="49"/>
        <v>Colorado</v>
      </c>
      <c r="AT125">
        <f t="shared" si="50"/>
        <v>124</v>
      </c>
      <c r="AU125">
        <f t="shared" si="51"/>
        <v>80</v>
      </c>
      <c r="AV125">
        <v>138</v>
      </c>
      <c r="AW125" t="str">
        <f t="shared" si="52"/>
        <v>Colorado</v>
      </c>
      <c r="AX125" t="str">
        <f t="shared" si="53"/>
        <v/>
      </c>
      <c r="AY125">
        <v>124</v>
      </c>
      <c r="BI125" t="s">
        <v>132</v>
      </c>
      <c r="BJ125">
        <v>148.97319874695438</v>
      </c>
    </row>
    <row r="126" spans="1:62" x14ac:dyDescent="0.25">
      <c r="A126">
        <v>1</v>
      </c>
      <c r="B126">
        <v>1</v>
      </c>
      <c r="C126">
        <v>1</v>
      </c>
      <c r="D126" t="s">
        <v>340</v>
      </c>
      <c r="E126">
        <v>71.334199999999996</v>
      </c>
      <c r="F126">
        <v>76</v>
      </c>
      <c r="G126">
        <v>70.850300000000004</v>
      </c>
      <c r="H126">
        <v>52</v>
      </c>
      <c r="I126">
        <v>105.276</v>
      </c>
      <c r="J126">
        <v>137</v>
      </c>
      <c r="K126">
        <v>106.408</v>
      </c>
      <c r="L126">
        <v>148</v>
      </c>
      <c r="M126">
        <v>103.797</v>
      </c>
      <c r="N126">
        <v>176</v>
      </c>
      <c r="O126">
        <v>104.101</v>
      </c>
      <c r="P126">
        <v>151</v>
      </c>
      <c r="Q126">
        <v>2.30681</v>
      </c>
      <c r="R126">
        <v>141</v>
      </c>
      <c r="S126">
        <f t="shared" si="29"/>
        <v>3.2340728570587493E-2</v>
      </c>
      <c r="T126">
        <f t="shared" si="30"/>
        <v>143</v>
      </c>
      <c r="U126">
        <f t="shared" si="31"/>
        <v>807693.06873946881</v>
      </c>
      <c r="V126">
        <f t="shared" si="32"/>
        <v>124</v>
      </c>
      <c r="W126">
        <f t="shared" si="33"/>
        <v>23.693545160389174</v>
      </c>
      <c r="X126">
        <f t="shared" si="34"/>
        <v>120</v>
      </c>
      <c r="Y126">
        <f t="shared" si="35"/>
        <v>131.5</v>
      </c>
      <c r="Z126">
        <v>0.58640000000000003</v>
      </c>
      <c r="AA126">
        <f t="shared" si="36"/>
        <v>124</v>
      </c>
      <c r="AB126">
        <v>0.60260000000000002</v>
      </c>
      <c r="AC126">
        <f t="shared" si="37"/>
        <v>0.59450000000000003</v>
      </c>
      <c r="AD126">
        <f t="shared" si="38"/>
        <v>128</v>
      </c>
      <c r="AE126">
        <v>0.55159999999999998</v>
      </c>
      <c r="AF126">
        <f t="shared" si="39"/>
        <v>146</v>
      </c>
      <c r="AG126">
        <v>0.72840000000000005</v>
      </c>
      <c r="AH126">
        <f t="shared" si="40"/>
        <v>83</v>
      </c>
      <c r="AI126">
        <f t="shared" si="41"/>
        <v>125.91666666666667</v>
      </c>
      <c r="AJ126">
        <f>IF(C126=1,(AI126/Z126),REF)</f>
        <v>214.72828558435651</v>
      </c>
      <c r="AK126">
        <f t="shared" si="42"/>
        <v>122</v>
      </c>
      <c r="AL126">
        <f>IF(B126=1,(AI126/AC126),REF)</f>
        <v>211.80263526773197</v>
      </c>
      <c r="AM126">
        <f t="shared" si="43"/>
        <v>126</v>
      </c>
      <c r="AN126">
        <f t="shared" si="44"/>
        <v>122</v>
      </c>
      <c r="AO126" t="str">
        <f t="shared" si="45"/>
        <v>VCU</v>
      </c>
      <c r="AP126">
        <f t="shared" si="46"/>
        <v>0.38671499817228233</v>
      </c>
      <c r="AQ126">
        <f t="shared" si="47"/>
        <v>0.3543651705159046</v>
      </c>
      <c r="AR126">
        <f t="shared" si="48"/>
        <v>0.67225505785254591</v>
      </c>
      <c r="AS126" t="str">
        <f t="shared" si="49"/>
        <v>VCU</v>
      </c>
      <c r="AT126">
        <f t="shared" si="50"/>
        <v>125</v>
      </c>
      <c r="AU126">
        <f t="shared" si="51"/>
        <v>82.333333333333329</v>
      </c>
      <c r="AV126">
        <v>124</v>
      </c>
      <c r="AW126" t="str">
        <f t="shared" si="52"/>
        <v>VCU</v>
      </c>
      <c r="AX126" t="str">
        <f t="shared" si="53"/>
        <v/>
      </c>
      <c r="AY126">
        <v>125</v>
      </c>
      <c r="BI126" t="s">
        <v>133</v>
      </c>
      <c r="BJ126">
        <v>447.95719844357973</v>
      </c>
    </row>
    <row r="127" spans="1:62" x14ac:dyDescent="0.25">
      <c r="A127">
        <v>1</v>
      </c>
      <c r="B127">
        <v>1</v>
      </c>
      <c r="C127">
        <v>1</v>
      </c>
      <c r="D127" t="s">
        <v>361</v>
      </c>
      <c r="E127">
        <v>69.711799999999997</v>
      </c>
      <c r="F127">
        <v>157</v>
      </c>
      <c r="G127">
        <v>68.212400000000002</v>
      </c>
      <c r="H127">
        <v>175</v>
      </c>
      <c r="I127">
        <v>101.383</v>
      </c>
      <c r="J127">
        <v>238</v>
      </c>
      <c r="K127">
        <v>101.068</v>
      </c>
      <c r="L127">
        <v>248</v>
      </c>
      <c r="M127">
        <v>94.064899999999994</v>
      </c>
      <c r="N127">
        <v>9</v>
      </c>
      <c r="O127">
        <v>98.251000000000005</v>
      </c>
      <c r="P127">
        <v>53</v>
      </c>
      <c r="Q127">
        <v>2.8167399999999998</v>
      </c>
      <c r="R127">
        <v>135</v>
      </c>
      <c r="S127">
        <f t="shared" si="29"/>
        <v>4.040922770606975E-2</v>
      </c>
      <c r="T127">
        <f t="shared" si="30"/>
        <v>134</v>
      </c>
      <c r="U127">
        <f t="shared" si="31"/>
        <v>712087.9554321632</v>
      </c>
      <c r="V127">
        <f t="shared" si="32"/>
        <v>243</v>
      </c>
      <c r="W127">
        <f t="shared" si="33"/>
        <v>22.102065941688508</v>
      </c>
      <c r="X127">
        <f t="shared" si="34"/>
        <v>50</v>
      </c>
      <c r="Y127">
        <f t="shared" si="35"/>
        <v>92</v>
      </c>
      <c r="Z127">
        <v>0.59019999999999995</v>
      </c>
      <c r="AA127">
        <f t="shared" si="36"/>
        <v>122</v>
      </c>
      <c r="AB127">
        <v>0.59</v>
      </c>
      <c r="AC127">
        <f t="shared" si="37"/>
        <v>0.59009999999999996</v>
      </c>
      <c r="AD127">
        <f t="shared" si="38"/>
        <v>130</v>
      </c>
      <c r="AE127">
        <v>0.56410000000000005</v>
      </c>
      <c r="AF127">
        <f t="shared" si="39"/>
        <v>141</v>
      </c>
      <c r="AG127">
        <v>0.59250000000000003</v>
      </c>
      <c r="AH127">
        <f t="shared" si="40"/>
        <v>137</v>
      </c>
      <c r="AI127">
        <f t="shared" si="41"/>
        <v>146.16666666666666</v>
      </c>
      <c r="AJ127">
        <f>IF(C127=1,(AI127/Z127),REF)</f>
        <v>247.65616175307807</v>
      </c>
      <c r="AK127">
        <f t="shared" si="42"/>
        <v>131</v>
      </c>
      <c r="AL127">
        <f>IF(B127=1,(AI127/AC127),REF)</f>
        <v>247.69813026040785</v>
      </c>
      <c r="AM127">
        <f t="shared" si="43"/>
        <v>130</v>
      </c>
      <c r="AN127">
        <f t="shared" si="44"/>
        <v>130</v>
      </c>
      <c r="AO127" t="str">
        <f t="shared" si="45"/>
        <v>Wright St.</v>
      </c>
      <c r="AP127">
        <f t="shared" si="46"/>
        <v>0.38370748517956249</v>
      </c>
      <c r="AQ127">
        <f t="shared" si="47"/>
        <v>0.34492594624211093</v>
      </c>
      <c r="AR127">
        <f t="shared" si="48"/>
        <v>0.66771577893662737</v>
      </c>
      <c r="AS127" t="str">
        <f t="shared" si="49"/>
        <v>Wright St.</v>
      </c>
      <c r="AT127">
        <f t="shared" si="50"/>
        <v>126</v>
      </c>
      <c r="AU127">
        <f t="shared" si="51"/>
        <v>85.333333333333329</v>
      </c>
      <c r="AV127">
        <v>134</v>
      </c>
      <c r="AW127" t="str">
        <f t="shared" si="52"/>
        <v>Wright St.</v>
      </c>
      <c r="AX127" t="str">
        <f t="shared" si="53"/>
        <v/>
      </c>
      <c r="AY127">
        <v>126</v>
      </c>
      <c r="BI127" t="s">
        <v>134</v>
      </c>
      <c r="BJ127">
        <v>326.10828650432614</v>
      </c>
    </row>
    <row r="128" spans="1:62" x14ac:dyDescent="0.25">
      <c r="A128">
        <v>1</v>
      </c>
      <c r="B128">
        <v>1</v>
      </c>
      <c r="C128">
        <v>1</v>
      </c>
      <c r="D128" t="s">
        <v>137</v>
      </c>
      <c r="E128">
        <v>70.163300000000007</v>
      </c>
      <c r="F128">
        <v>128</v>
      </c>
      <c r="G128">
        <v>69.928600000000003</v>
      </c>
      <c r="H128">
        <v>81</v>
      </c>
      <c r="I128">
        <v>100.26600000000001</v>
      </c>
      <c r="J128">
        <v>256</v>
      </c>
      <c r="K128">
        <v>104.77200000000001</v>
      </c>
      <c r="L128">
        <v>182</v>
      </c>
      <c r="M128">
        <v>101.27500000000001</v>
      </c>
      <c r="N128">
        <v>98</v>
      </c>
      <c r="O128">
        <v>102.53700000000001</v>
      </c>
      <c r="P128">
        <v>118</v>
      </c>
      <c r="Q128">
        <v>2.23522</v>
      </c>
      <c r="R128">
        <v>143</v>
      </c>
      <c r="S128">
        <f t="shared" si="29"/>
        <v>3.1854259990621865E-2</v>
      </c>
      <c r="T128">
        <f t="shared" si="30"/>
        <v>145</v>
      </c>
      <c r="U128">
        <f t="shared" si="31"/>
        <v>770194.61106498726</v>
      </c>
      <c r="V128">
        <f t="shared" si="32"/>
        <v>175</v>
      </c>
      <c r="W128">
        <f t="shared" si="33"/>
        <v>23.512508406914499</v>
      </c>
      <c r="X128">
        <f t="shared" si="34"/>
        <v>105</v>
      </c>
      <c r="Y128">
        <f t="shared" si="35"/>
        <v>125</v>
      </c>
      <c r="Z128">
        <v>0.62380000000000002</v>
      </c>
      <c r="AA128">
        <f t="shared" si="36"/>
        <v>108</v>
      </c>
      <c r="AB128">
        <v>0.47489999999999999</v>
      </c>
      <c r="AC128">
        <f t="shared" si="37"/>
        <v>0.54935</v>
      </c>
      <c r="AD128">
        <f t="shared" si="38"/>
        <v>148</v>
      </c>
      <c r="AE128">
        <v>0.57140000000000002</v>
      </c>
      <c r="AF128">
        <f t="shared" si="39"/>
        <v>137</v>
      </c>
      <c r="AG128">
        <v>0.4758</v>
      </c>
      <c r="AH128">
        <f t="shared" si="40"/>
        <v>174</v>
      </c>
      <c r="AI128">
        <f t="shared" si="41"/>
        <v>150.66666666666666</v>
      </c>
      <c r="AJ128">
        <f>IF(C128=1,(AI128/Z128),REF)</f>
        <v>241.5304050443518</v>
      </c>
      <c r="AK128">
        <f t="shared" si="42"/>
        <v>130</v>
      </c>
      <c r="AL128">
        <f>IF(B128=1,(AI128/AC128),REF)</f>
        <v>274.26352355814447</v>
      </c>
      <c r="AM128">
        <f t="shared" si="43"/>
        <v>141</v>
      </c>
      <c r="AN128">
        <f t="shared" si="44"/>
        <v>130</v>
      </c>
      <c r="AO128" t="str">
        <f t="shared" si="45"/>
        <v>Indiana St.</v>
      </c>
      <c r="AP128">
        <f t="shared" si="46"/>
        <v>0.40656891368819348</v>
      </c>
      <c r="AQ128">
        <f t="shared" si="47"/>
        <v>0.3170433974194854</v>
      </c>
      <c r="AR128">
        <f t="shared" si="48"/>
        <v>0.66587142875920258</v>
      </c>
      <c r="AS128" t="str">
        <f t="shared" si="49"/>
        <v>Indiana St.</v>
      </c>
      <c r="AT128">
        <f t="shared" si="50"/>
        <v>127</v>
      </c>
      <c r="AU128">
        <f t="shared" si="51"/>
        <v>85.666666666666671</v>
      </c>
      <c r="AV128">
        <v>143</v>
      </c>
      <c r="AW128" t="str">
        <f t="shared" si="52"/>
        <v>Indiana St.</v>
      </c>
      <c r="AX128" t="str">
        <f t="shared" si="53"/>
        <v/>
      </c>
      <c r="AY128">
        <v>127</v>
      </c>
      <c r="BI128" t="s">
        <v>135</v>
      </c>
      <c r="BJ128">
        <v>2949.7000461467469</v>
      </c>
    </row>
    <row r="129" spans="1:62" x14ac:dyDescent="0.25">
      <c r="A129">
        <v>1</v>
      </c>
      <c r="B129">
        <v>1</v>
      </c>
      <c r="C129">
        <v>1</v>
      </c>
      <c r="D129" t="s">
        <v>93</v>
      </c>
      <c r="E129">
        <v>68.795199999999994</v>
      </c>
      <c r="F129">
        <v>207</v>
      </c>
      <c r="G129">
        <v>66.127499999999998</v>
      </c>
      <c r="H129">
        <v>273</v>
      </c>
      <c r="I129">
        <v>107.354</v>
      </c>
      <c r="J129">
        <v>106</v>
      </c>
      <c r="K129">
        <v>108.34399999999999</v>
      </c>
      <c r="L129">
        <v>117</v>
      </c>
      <c r="M129">
        <v>103.892</v>
      </c>
      <c r="N129">
        <v>178</v>
      </c>
      <c r="O129">
        <v>104.864</v>
      </c>
      <c r="P129">
        <v>160</v>
      </c>
      <c r="Q129">
        <v>3.4798499999999999</v>
      </c>
      <c r="R129">
        <v>129</v>
      </c>
      <c r="S129">
        <f t="shared" si="29"/>
        <v>5.05849245296182E-2</v>
      </c>
      <c r="T129">
        <f t="shared" si="30"/>
        <v>129</v>
      </c>
      <c r="U129">
        <f t="shared" si="31"/>
        <v>807547.11228958704</v>
      </c>
      <c r="V129">
        <f t="shared" si="32"/>
        <v>125</v>
      </c>
      <c r="W129">
        <f t="shared" si="33"/>
        <v>24.856737957555055</v>
      </c>
      <c r="X129">
        <f t="shared" si="34"/>
        <v>171</v>
      </c>
      <c r="Y129">
        <f t="shared" si="35"/>
        <v>150</v>
      </c>
      <c r="Z129">
        <v>0.53349999999999997</v>
      </c>
      <c r="AA129">
        <f t="shared" si="36"/>
        <v>140</v>
      </c>
      <c r="AB129">
        <v>0.72729999999999995</v>
      </c>
      <c r="AC129">
        <f t="shared" si="37"/>
        <v>0.63039999999999996</v>
      </c>
      <c r="AD129">
        <f t="shared" si="38"/>
        <v>119</v>
      </c>
      <c r="AE129">
        <v>0.69179999999999997</v>
      </c>
      <c r="AF129">
        <f t="shared" si="39"/>
        <v>91</v>
      </c>
      <c r="AG129">
        <v>0.44929999999999998</v>
      </c>
      <c r="AH129">
        <f t="shared" si="40"/>
        <v>185</v>
      </c>
      <c r="AI129">
        <f t="shared" si="41"/>
        <v>133.16666666666666</v>
      </c>
      <c r="AJ129">
        <f>IF(C129=1,(AI129/Z129),REF)</f>
        <v>249.60949703217744</v>
      </c>
      <c r="AK129">
        <f t="shared" si="42"/>
        <v>132</v>
      </c>
      <c r="AL129">
        <f>IF(B129=1,(AI129/AC129),REF)</f>
        <v>211.24153976311337</v>
      </c>
      <c r="AM129">
        <f t="shared" si="43"/>
        <v>125</v>
      </c>
      <c r="AN129">
        <f t="shared" si="44"/>
        <v>125</v>
      </c>
      <c r="AO129" t="str">
        <f t="shared" si="45"/>
        <v>Eastern Washington</v>
      </c>
      <c r="AP129">
        <f t="shared" si="46"/>
        <v>0.3465726548217965</v>
      </c>
      <c r="AQ129">
        <f t="shared" si="47"/>
        <v>0.37588879485628435</v>
      </c>
      <c r="AR129">
        <f t="shared" si="48"/>
        <v>0.66544761524387419</v>
      </c>
      <c r="AS129" t="str">
        <f t="shared" si="49"/>
        <v>Eastern Washington</v>
      </c>
      <c r="AT129">
        <f t="shared" si="50"/>
        <v>128</v>
      </c>
      <c r="AU129">
        <f t="shared" si="51"/>
        <v>84.333333333333329</v>
      </c>
      <c r="AV129">
        <v>120</v>
      </c>
      <c r="AW129" t="str">
        <f t="shared" si="52"/>
        <v>Eastern Washington</v>
      </c>
      <c r="AX129" t="str">
        <f t="shared" si="53"/>
        <v/>
      </c>
      <c r="AY129">
        <v>128</v>
      </c>
      <c r="BI129" t="s">
        <v>136</v>
      </c>
      <c r="BJ129">
        <v>126.89470154258885</v>
      </c>
    </row>
    <row r="130" spans="1:62" x14ac:dyDescent="0.25">
      <c r="A130">
        <v>1</v>
      </c>
      <c r="B130">
        <v>1</v>
      </c>
      <c r="C130">
        <v>1</v>
      </c>
      <c r="D130" t="s">
        <v>144</v>
      </c>
      <c r="E130">
        <v>67.287800000000004</v>
      </c>
      <c r="F130">
        <v>270</v>
      </c>
      <c r="G130">
        <v>65.871700000000004</v>
      </c>
      <c r="H130">
        <v>284</v>
      </c>
      <c r="I130">
        <v>104.444</v>
      </c>
      <c r="J130">
        <v>161</v>
      </c>
      <c r="K130">
        <v>102.163</v>
      </c>
      <c r="L130">
        <v>231</v>
      </c>
      <c r="M130">
        <v>97.337299999999999</v>
      </c>
      <c r="N130">
        <v>25</v>
      </c>
      <c r="O130">
        <v>100.348</v>
      </c>
      <c r="P130">
        <v>81</v>
      </c>
      <c r="Q130">
        <v>1.8146899999999999</v>
      </c>
      <c r="R130">
        <v>149</v>
      </c>
      <c r="S130">
        <f t="shared" ref="S130:S193" si="55">(K130-O130)/E130</f>
        <v>2.6973686165991422E-2</v>
      </c>
      <c r="T130">
        <f t="shared" ref="T130:T193" si="56">RANK(S130,S:S,0)</f>
        <v>149</v>
      </c>
      <c r="U130">
        <f t="shared" ref="U130:U193" si="57">(K130^2)*E130</f>
        <v>702301.51289515826</v>
      </c>
      <c r="V130">
        <f t="shared" ref="V130:V193" si="58">RANK(U130,U:U,0)</f>
        <v>252</v>
      </c>
      <c r="W130">
        <f t="shared" ref="W130:W193" si="59">O130^1.6/E130</f>
        <v>23.685230999654696</v>
      </c>
      <c r="X130">
        <f t="shared" ref="X130:X193" si="60">RANK(W130,W:W,1)</f>
        <v>116</v>
      </c>
      <c r="Y130">
        <f t="shared" ref="Y130:Y193" si="61">AVERAGE(X130,T130)</f>
        <v>132.5</v>
      </c>
      <c r="Z130">
        <v>0.61929999999999996</v>
      </c>
      <c r="AA130">
        <f t="shared" ref="AA130:AA193" si="62">RANK(Z130,Z:Z,0)</f>
        <v>111</v>
      </c>
      <c r="AB130">
        <v>0.44990000000000002</v>
      </c>
      <c r="AC130">
        <f t="shared" ref="AC130:AC193" si="63">(Z130+AB130)/2</f>
        <v>0.53459999999999996</v>
      </c>
      <c r="AD130">
        <f t="shared" ref="AD130:AD193" si="64">RANK(AC130,AC:AC,0)</f>
        <v>153</v>
      </c>
      <c r="AE130">
        <v>0.46889999999999998</v>
      </c>
      <c r="AF130">
        <f t="shared" ref="AF130:AF193" si="65">RANK(AE130,AE:AE,0)</f>
        <v>176</v>
      </c>
      <c r="AG130">
        <v>0.6583</v>
      </c>
      <c r="AH130">
        <f t="shared" ref="AH130:AH193" si="66">RANK(AG130,AG:AG,0)</f>
        <v>104</v>
      </c>
      <c r="AI130">
        <f t="shared" ref="AI130:AI193" si="67">(T130+V130+(AD130)+AF130+AH130+Y130)/6</f>
        <v>161.08333333333334</v>
      </c>
      <c r="AJ130">
        <f>IF(C130=1,(AI130/Z130),REF)</f>
        <v>260.10549545185427</v>
      </c>
      <c r="AK130">
        <f t="shared" ref="AK130:AK193" si="68">RANK(AJ130,AJ:AJ,1)</f>
        <v>135</v>
      </c>
      <c r="AL130">
        <f>IF(B130=1,(AI130/AC130),REF)</f>
        <v>301.31562538969951</v>
      </c>
      <c r="AM130">
        <f t="shared" ref="AM130:AM193" si="69">RANK(AL130,AL:AL,1)</f>
        <v>154</v>
      </c>
      <c r="AN130">
        <f t="shared" ref="AN130:AN193" si="70">MIN(AK130,AM130)</f>
        <v>135</v>
      </c>
      <c r="AO130" t="str">
        <f t="shared" ref="AO130:AO193" si="71">D130</f>
        <v>Jacksonville St.</v>
      </c>
      <c r="AP130">
        <f t="shared" ref="AP130:AP193" si="72">(Z130*(($BC$3)/((AJ130)))^(1/10))</f>
        <v>0.40065642090251763</v>
      </c>
      <c r="AQ130">
        <f t="shared" ref="AQ130:AQ193" si="73">(AC130*(($BC$2)/((AL130)))^(1/8))</f>
        <v>0.30492416168626268</v>
      </c>
      <c r="AR130">
        <f t="shared" ref="AR130:AR193" si="74">((AP130+AQ130)/2)^(1/(2.5))</f>
        <v>0.65918398868319961</v>
      </c>
      <c r="AS130" t="str">
        <f t="shared" ref="AS130:AS193" si="75">AO130</f>
        <v>Jacksonville St.</v>
      </c>
      <c r="AT130">
        <f t="shared" ref="AT130:AT193" si="76">RANK(AR130,AR:AR,0)</f>
        <v>129</v>
      </c>
      <c r="AU130">
        <f t="shared" ref="AU130:AU193" si="77">(AT130+AN130)/3</f>
        <v>88</v>
      </c>
      <c r="AV130">
        <v>119</v>
      </c>
      <c r="AW130" t="str">
        <f t="shared" ref="AW130:AW193" si="78">AS130</f>
        <v>Jacksonville St.</v>
      </c>
      <c r="AX130" t="str">
        <f t="shared" ref="AX130:AX193" si="79">IF(OR(((RANK(Z130,Z:Z,0))&lt;17),(RANK(AB130,AB:AB,0)&lt;17)),"y","")</f>
        <v/>
      </c>
      <c r="AY130">
        <v>129</v>
      </c>
      <c r="BI130" t="s">
        <v>137</v>
      </c>
      <c r="BJ130">
        <v>299.26276508601075</v>
      </c>
    </row>
    <row r="131" spans="1:62" x14ac:dyDescent="0.25">
      <c r="A131">
        <v>1</v>
      </c>
      <c r="B131">
        <v>1</v>
      </c>
      <c r="C131">
        <v>1</v>
      </c>
      <c r="D131" t="s">
        <v>331</v>
      </c>
      <c r="E131">
        <v>73.8887</v>
      </c>
      <c r="F131">
        <v>17</v>
      </c>
      <c r="G131">
        <v>72.784199999999998</v>
      </c>
      <c r="H131">
        <v>16</v>
      </c>
      <c r="I131">
        <v>104.85899999999999</v>
      </c>
      <c r="J131">
        <v>152</v>
      </c>
      <c r="K131">
        <v>105.842</v>
      </c>
      <c r="L131">
        <v>157</v>
      </c>
      <c r="M131">
        <v>100.18899999999999</v>
      </c>
      <c r="N131">
        <v>71</v>
      </c>
      <c r="O131">
        <v>102.416</v>
      </c>
      <c r="P131">
        <v>114</v>
      </c>
      <c r="Q131">
        <v>3.4260100000000002</v>
      </c>
      <c r="R131">
        <v>131</v>
      </c>
      <c r="S131">
        <f t="shared" si="55"/>
        <v>4.6367035825505144E-2</v>
      </c>
      <c r="T131">
        <f t="shared" si="56"/>
        <v>132</v>
      </c>
      <c r="U131">
        <f t="shared" si="57"/>
        <v>827740.30186230678</v>
      </c>
      <c r="V131">
        <f t="shared" si="58"/>
        <v>100</v>
      </c>
      <c r="W131">
        <f t="shared" si="59"/>
        <v>22.2848887383043</v>
      </c>
      <c r="X131">
        <f t="shared" si="60"/>
        <v>56</v>
      </c>
      <c r="Y131">
        <f t="shared" si="61"/>
        <v>94</v>
      </c>
      <c r="Z131">
        <v>0.54300000000000004</v>
      </c>
      <c r="AA131">
        <f t="shared" si="62"/>
        <v>135</v>
      </c>
      <c r="AB131">
        <v>0.62460000000000004</v>
      </c>
      <c r="AC131">
        <f t="shared" si="63"/>
        <v>0.5838000000000001</v>
      </c>
      <c r="AD131">
        <f t="shared" si="64"/>
        <v>132</v>
      </c>
      <c r="AE131">
        <v>0.47789999999999999</v>
      </c>
      <c r="AF131">
        <f t="shared" si="65"/>
        <v>173</v>
      </c>
      <c r="AG131">
        <v>0.68479999999999996</v>
      </c>
      <c r="AH131">
        <f t="shared" si="66"/>
        <v>98</v>
      </c>
      <c r="AI131">
        <f t="shared" si="67"/>
        <v>121.5</v>
      </c>
      <c r="AJ131">
        <f>IF(C131=1,(AI131/Z131),REF)</f>
        <v>223.75690607734805</v>
      </c>
      <c r="AK131">
        <f t="shared" si="68"/>
        <v>124</v>
      </c>
      <c r="AL131">
        <f>IF(B131=1,(AI131/AC131),REF)</f>
        <v>208.11921891058577</v>
      </c>
      <c r="AM131">
        <f t="shared" si="69"/>
        <v>123</v>
      </c>
      <c r="AN131">
        <f t="shared" si="70"/>
        <v>123</v>
      </c>
      <c r="AO131" t="str">
        <f t="shared" si="71"/>
        <v>UT Arlington</v>
      </c>
      <c r="AP131">
        <f t="shared" si="72"/>
        <v>0.35662202741055582</v>
      </c>
      <c r="AQ131">
        <f t="shared" si="73"/>
        <v>0.34875115775735266</v>
      </c>
      <c r="AR131">
        <f t="shared" si="74"/>
        <v>0.659106477980681</v>
      </c>
      <c r="AS131" t="str">
        <f t="shared" si="75"/>
        <v>UT Arlington</v>
      </c>
      <c r="AT131">
        <f t="shared" si="76"/>
        <v>130</v>
      </c>
      <c r="AU131">
        <f t="shared" si="77"/>
        <v>84.333333333333329</v>
      </c>
      <c r="AV131">
        <v>122</v>
      </c>
      <c r="AW131" t="str">
        <f t="shared" si="78"/>
        <v>UT Arlington</v>
      </c>
      <c r="AX131" t="str">
        <f t="shared" si="79"/>
        <v/>
      </c>
      <c r="AY131">
        <v>130</v>
      </c>
      <c r="BI131" t="s">
        <v>138</v>
      </c>
      <c r="BJ131">
        <v>253.05478912100904</v>
      </c>
    </row>
    <row r="132" spans="1:62" x14ac:dyDescent="0.25">
      <c r="A132">
        <v>1</v>
      </c>
      <c r="B132">
        <v>1</v>
      </c>
      <c r="C132">
        <v>1</v>
      </c>
      <c r="D132" t="s">
        <v>130</v>
      </c>
      <c r="E132">
        <v>67.579499999999996</v>
      </c>
      <c r="F132">
        <v>255</v>
      </c>
      <c r="G132">
        <v>65.573300000000003</v>
      </c>
      <c r="H132">
        <v>301</v>
      </c>
      <c r="I132">
        <v>109.679</v>
      </c>
      <c r="J132">
        <v>63</v>
      </c>
      <c r="K132">
        <v>109.523</v>
      </c>
      <c r="L132">
        <v>93</v>
      </c>
      <c r="M132">
        <v>102.43600000000001</v>
      </c>
      <c r="N132">
        <v>130</v>
      </c>
      <c r="O132">
        <v>105.79900000000001</v>
      </c>
      <c r="P132">
        <v>181</v>
      </c>
      <c r="Q132">
        <v>3.72472</v>
      </c>
      <c r="R132">
        <v>126</v>
      </c>
      <c r="S132">
        <f t="shared" si="55"/>
        <v>5.5105468374284948E-2</v>
      </c>
      <c r="T132">
        <f t="shared" si="56"/>
        <v>126</v>
      </c>
      <c r="U132">
        <f t="shared" si="57"/>
        <v>810635.53356605535</v>
      </c>
      <c r="V132">
        <f t="shared" si="58"/>
        <v>119</v>
      </c>
      <c r="W132">
        <f t="shared" si="59"/>
        <v>25.665842582987072</v>
      </c>
      <c r="X132">
        <f t="shared" si="60"/>
        <v>217</v>
      </c>
      <c r="Y132">
        <f t="shared" si="61"/>
        <v>171.5</v>
      </c>
      <c r="Z132">
        <v>0.5897</v>
      </c>
      <c r="AA132">
        <f t="shared" si="62"/>
        <v>123</v>
      </c>
      <c r="AB132">
        <v>0.48370000000000002</v>
      </c>
      <c r="AC132">
        <f t="shared" si="63"/>
        <v>0.53669999999999995</v>
      </c>
      <c r="AD132">
        <f t="shared" si="64"/>
        <v>152</v>
      </c>
      <c r="AE132">
        <v>0.56399999999999995</v>
      </c>
      <c r="AF132">
        <f t="shared" si="65"/>
        <v>142</v>
      </c>
      <c r="AG132">
        <v>0.6321</v>
      </c>
      <c r="AH132">
        <f t="shared" si="66"/>
        <v>120</v>
      </c>
      <c r="AI132">
        <f t="shared" si="67"/>
        <v>138.41666666666666</v>
      </c>
      <c r="AJ132">
        <f>IF(C132=1,(AI132/Z132),REF)</f>
        <v>234.72387089480526</v>
      </c>
      <c r="AK132">
        <f t="shared" si="68"/>
        <v>127</v>
      </c>
      <c r="AL132">
        <f>IF(B132=1,(AI132/AC132),REF)</f>
        <v>257.90323582386185</v>
      </c>
      <c r="AM132">
        <f t="shared" si="69"/>
        <v>135</v>
      </c>
      <c r="AN132">
        <f t="shared" si="70"/>
        <v>127</v>
      </c>
      <c r="AO132" t="str">
        <f t="shared" si="71"/>
        <v>Idaho</v>
      </c>
      <c r="AP132">
        <f t="shared" si="72"/>
        <v>0.38544408182003076</v>
      </c>
      <c r="AQ132">
        <f t="shared" si="73"/>
        <v>0.31213328796266282</v>
      </c>
      <c r="AR132">
        <f t="shared" si="74"/>
        <v>0.65618297014041771</v>
      </c>
      <c r="AS132" t="str">
        <f t="shared" si="75"/>
        <v>Idaho</v>
      </c>
      <c r="AT132">
        <f t="shared" si="76"/>
        <v>131</v>
      </c>
      <c r="AU132">
        <f t="shared" si="77"/>
        <v>86</v>
      </c>
      <c r="AV132">
        <v>117</v>
      </c>
      <c r="AW132" t="str">
        <f t="shared" si="78"/>
        <v>Idaho</v>
      </c>
      <c r="AX132" t="str">
        <f t="shared" si="79"/>
        <v/>
      </c>
      <c r="AY132">
        <v>131</v>
      </c>
      <c r="BI132" t="s">
        <v>139</v>
      </c>
      <c r="BJ132">
        <v>196.37229497863993</v>
      </c>
    </row>
    <row r="133" spans="1:62" x14ac:dyDescent="0.25">
      <c r="A133">
        <v>1</v>
      </c>
      <c r="B133">
        <v>1</v>
      </c>
      <c r="C133">
        <v>1</v>
      </c>
      <c r="D133" t="s">
        <v>138</v>
      </c>
      <c r="E133">
        <v>71.597099999999998</v>
      </c>
      <c r="F133">
        <v>62</v>
      </c>
      <c r="G133">
        <v>70.6965</v>
      </c>
      <c r="H133">
        <v>56</v>
      </c>
      <c r="I133">
        <v>109.47799999999999</v>
      </c>
      <c r="J133">
        <v>67</v>
      </c>
      <c r="K133">
        <v>110.261</v>
      </c>
      <c r="L133">
        <v>80</v>
      </c>
      <c r="M133">
        <v>104.196</v>
      </c>
      <c r="N133">
        <v>186</v>
      </c>
      <c r="O133">
        <v>107.38800000000001</v>
      </c>
      <c r="P133">
        <v>212</v>
      </c>
      <c r="Q133">
        <v>2.87263</v>
      </c>
      <c r="R133">
        <v>134</v>
      </c>
      <c r="S133">
        <f t="shared" si="55"/>
        <v>4.0127323592715217E-2</v>
      </c>
      <c r="T133">
        <f t="shared" si="56"/>
        <v>136</v>
      </c>
      <c r="U133">
        <f t="shared" si="57"/>
        <v>870440.89274804899</v>
      </c>
      <c r="V133">
        <f t="shared" si="58"/>
        <v>64</v>
      </c>
      <c r="W133">
        <f t="shared" si="59"/>
        <v>24.810400494320714</v>
      </c>
      <c r="X133">
        <f t="shared" si="60"/>
        <v>170</v>
      </c>
      <c r="Y133">
        <f t="shared" si="61"/>
        <v>153</v>
      </c>
      <c r="Z133">
        <v>0.60240000000000005</v>
      </c>
      <c r="AA133">
        <f t="shared" si="62"/>
        <v>119</v>
      </c>
      <c r="AB133">
        <v>0.41239999999999999</v>
      </c>
      <c r="AC133">
        <f t="shared" si="63"/>
        <v>0.50740000000000007</v>
      </c>
      <c r="AD133">
        <f t="shared" si="64"/>
        <v>162</v>
      </c>
      <c r="AE133">
        <v>0.63649999999999995</v>
      </c>
      <c r="AF133">
        <f t="shared" si="65"/>
        <v>113</v>
      </c>
      <c r="AG133">
        <v>0.57740000000000002</v>
      </c>
      <c r="AH133">
        <f t="shared" si="66"/>
        <v>141</v>
      </c>
      <c r="AI133">
        <f t="shared" si="67"/>
        <v>128.16666666666666</v>
      </c>
      <c r="AJ133">
        <f>IF(C133=1,(AI133/Z133),REF)</f>
        <v>212.76007082779989</v>
      </c>
      <c r="AK133">
        <f t="shared" si="68"/>
        <v>121</v>
      </c>
      <c r="AL133">
        <f>IF(B133=1,(AI133/AC133),REF)</f>
        <v>252.59492839311517</v>
      </c>
      <c r="AM133">
        <f t="shared" si="69"/>
        <v>132</v>
      </c>
      <c r="AN133">
        <f t="shared" si="70"/>
        <v>121</v>
      </c>
      <c r="AO133" t="str">
        <f t="shared" si="71"/>
        <v>Iona</v>
      </c>
      <c r="AP133">
        <f t="shared" si="72"/>
        <v>0.39763255198447267</v>
      </c>
      <c r="AQ133">
        <f t="shared" si="73"/>
        <v>0.29586117339832652</v>
      </c>
      <c r="AR133">
        <f t="shared" si="74"/>
        <v>0.65464373520992269</v>
      </c>
      <c r="AS133" t="str">
        <f t="shared" si="75"/>
        <v>Iona</v>
      </c>
      <c r="AT133">
        <f t="shared" si="76"/>
        <v>132</v>
      </c>
      <c r="AU133">
        <f t="shared" si="77"/>
        <v>84.333333333333329</v>
      </c>
      <c r="AV133">
        <v>126</v>
      </c>
      <c r="AW133" t="str">
        <f t="shared" si="78"/>
        <v>Iona</v>
      </c>
      <c r="AX133" t="str">
        <f t="shared" si="79"/>
        <v/>
      </c>
      <c r="AY133">
        <v>132</v>
      </c>
      <c r="BI133" t="s">
        <v>140</v>
      </c>
      <c r="BJ133">
        <v>217.59644740494033</v>
      </c>
    </row>
    <row r="134" spans="1:62" x14ac:dyDescent="0.25">
      <c r="A134">
        <v>1</v>
      </c>
      <c r="B134">
        <v>1</v>
      </c>
      <c r="C134">
        <v>1</v>
      </c>
      <c r="D134" t="s">
        <v>316</v>
      </c>
      <c r="E134">
        <v>67.245400000000004</v>
      </c>
      <c r="F134">
        <v>272</v>
      </c>
      <c r="G134">
        <v>66.471400000000003</v>
      </c>
      <c r="H134">
        <v>254</v>
      </c>
      <c r="I134">
        <v>103.29300000000001</v>
      </c>
      <c r="J134">
        <v>192</v>
      </c>
      <c r="K134">
        <v>104.729</v>
      </c>
      <c r="L134">
        <v>184</v>
      </c>
      <c r="M134">
        <v>98.595600000000005</v>
      </c>
      <c r="N134">
        <v>40</v>
      </c>
      <c r="O134">
        <v>101.128</v>
      </c>
      <c r="P134">
        <v>96</v>
      </c>
      <c r="Q134">
        <v>3.6012400000000002</v>
      </c>
      <c r="R134">
        <v>128</v>
      </c>
      <c r="S134">
        <f t="shared" si="55"/>
        <v>5.3550131310097032E-2</v>
      </c>
      <c r="T134">
        <f t="shared" si="56"/>
        <v>127</v>
      </c>
      <c r="U134">
        <f t="shared" si="57"/>
        <v>737558.53785542143</v>
      </c>
      <c r="V134">
        <f t="shared" si="58"/>
        <v>219</v>
      </c>
      <c r="W134">
        <f t="shared" si="59"/>
        <v>23.995604104369434</v>
      </c>
      <c r="X134">
        <f t="shared" si="60"/>
        <v>132</v>
      </c>
      <c r="Y134">
        <f t="shared" si="61"/>
        <v>129.5</v>
      </c>
      <c r="Z134">
        <v>0.5595</v>
      </c>
      <c r="AA134">
        <f t="shared" si="62"/>
        <v>132</v>
      </c>
      <c r="AB134">
        <v>0.56230000000000002</v>
      </c>
      <c r="AC134">
        <f t="shared" si="63"/>
        <v>0.56089999999999995</v>
      </c>
      <c r="AD134">
        <f t="shared" si="64"/>
        <v>137</v>
      </c>
      <c r="AE134">
        <v>0.61880000000000002</v>
      </c>
      <c r="AF134">
        <f t="shared" si="65"/>
        <v>120</v>
      </c>
      <c r="AG134">
        <v>0.63190000000000002</v>
      </c>
      <c r="AH134">
        <f t="shared" si="66"/>
        <v>121</v>
      </c>
      <c r="AI134">
        <f t="shared" si="67"/>
        <v>142.25</v>
      </c>
      <c r="AJ134">
        <f>IF(C134=1,(AI134/Z134),REF)</f>
        <v>254.24486148346739</v>
      </c>
      <c r="AK134">
        <f t="shared" si="68"/>
        <v>133</v>
      </c>
      <c r="AL134">
        <f>IF(B134=1,(AI134/AC134),REF)</f>
        <v>253.61026921019791</v>
      </c>
      <c r="AM134">
        <f t="shared" si="69"/>
        <v>133</v>
      </c>
      <c r="AN134">
        <f t="shared" si="70"/>
        <v>133</v>
      </c>
      <c r="AO134" t="str">
        <f t="shared" si="71"/>
        <v>UC Davis</v>
      </c>
      <c r="AP134">
        <f t="shared" si="72"/>
        <v>0.36279463186898037</v>
      </c>
      <c r="AQ134">
        <f t="shared" si="73"/>
        <v>0.32689266549630935</v>
      </c>
      <c r="AR134">
        <f t="shared" si="74"/>
        <v>0.65320408586158873</v>
      </c>
      <c r="AS134" t="str">
        <f t="shared" si="75"/>
        <v>UC Davis</v>
      </c>
      <c r="AT134">
        <f t="shared" si="76"/>
        <v>133</v>
      </c>
      <c r="AU134">
        <f t="shared" si="77"/>
        <v>88.666666666666671</v>
      </c>
      <c r="AV134">
        <v>127</v>
      </c>
      <c r="AW134" t="str">
        <f t="shared" si="78"/>
        <v>UC Davis</v>
      </c>
      <c r="AX134" t="str">
        <f t="shared" si="79"/>
        <v/>
      </c>
      <c r="AY134">
        <v>133</v>
      </c>
      <c r="BI134" t="s">
        <v>141</v>
      </c>
      <c r="BJ134">
        <v>1126.334174267417</v>
      </c>
    </row>
    <row r="135" spans="1:62" x14ac:dyDescent="0.25">
      <c r="A135">
        <v>1</v>
      </c>
      <c r="B135">
        <v>1</v>
      </c>
      <c r="C135">
        <v>1</v>
      </c>
      <c r="D135" t="s">
        <v>320</v>
      </c>
      <c r="E135">
        <v>64.955600000000004</v>
      </c>
      <c r="F135">
        <v>336</v>
      </c>
      <c r="G135">
        <v>64.392799999999994</v>
      </c>
      <c r="H135">
        <v>331</v>
      </c>
      <c r="I135">
        <v>96.413600000000002</v>
      </c>
      <c r="J135">
        <v>317</v>
      </c>
      <c r="K135">
        <v>99.235100000000003</v>
      </c>
      <c r="L135">
        <v>278</v>
      </c>
      <c r="M135">
        <v>94.501099999999994</v>
      </c>
      <c r="N135">
        <v>11</v>
      </c>
      <c r="O135">
        <v>93.435100000000006</v>
      </c>
      <c r="P135">
        <v>6</v>
      </c>
      <c r="Q135">
        <v>5.7999700000000001</v>
      </c>
      <c r="R135">
        <v>109</v>
      </c>
      <c r="S135">
        <f t="shared" si="55"/>
        <v>8.9291762373067088E-2</v>
      </c>
      <c r="T135">
        <f t="shared" si="56"/>
        <v>107</v>
      </c>
      <c r="U135">
        <f t="shared" si="57"/>
        <v>639657.09601545287</v>
      </c>
      <c r="V135">
        <f t="shared" si="58"/>
        <v>319</v>
      </c>
      <c r="W135">
        <f t="shared" si="59"/>
        <v>21.887667812916483</v>
      </c>
      <c r="X135">
        <f t="shared" si="60"/>
        <v>40</v>
      </c>
      <c r="Y135">
        <f t="shared" si="61"/>
        <v>73.5</v>
      </c>
      <c r="Z135">
        <v>0.51219999999999999</v>
      </c>
      <c r="AA135">
        <f t="shared" si="62"/>
        <v>153</v>
      </c>
      <c r="AB135">
        <v>0.72460000000000002</v>
      </c>
      <c r="AC135">
        <f t="shared" si="63"/>
        <v>0.61840000000000006</v>
      </c>
      <c r="AD135">
        <f t="shared" si="64"/>
        <v>122</v>
      </c>
      <c r="AE135">
        <v>0.34720000000000001</v>
      </c>
      <c r="AF135">
        <f t="shared" si="65"/>
        <v>237</v>
      </c>
      <c r="AG135">
        <v>0.64170000000000005</v>
      </c>
      <c r="AH135">
        <f t="shared" si="66"/>
        <v>112</v>
      </c>
      <c r="AI135">
        <f t="shared" si="67"/>
        <v>161.75</v>
      </c>
      <c r="AJ135">
        <f>IF(C135=1,(AI135/Z135),REF)</f>
        <v>315.79461147989065</v>
      </c>
      <c r="AK135">
        <f t="shared" si="68"/>
        <v>150</v>
      </c>
      <c r="AL135">
        <f>IF(B135=1,(AI135/AC135),REF)</f>
        <v>261.56209573091849</v>
      </c>
      <c r="AM135">
        <f t="shared" si="69"/>
        <v>137</v>
      </c>
      <c r="AN135">
        <f t="shared" si="70"/>
        <v>137</v>
      </c>
      <c r="AO135" t="str">
        <f t="shared" si="71"/>
        <v>UCF</v>
      </c>
      <c r="AP135">
        <f t="shared" si="72"/>
        <v>0.32500128829836195</v>
      </c>
      <c r="AQ135">
        <f t="shared" si="73"/>
        <v>0.35901551784504415</v>
      </c>
      <c r="AR135">
        <f t="shared" si="74"/>
        <v>0.65105055083598595</v>
      </c>
      <c r="AS135" t="str">
        <f t="shared" si="75"/>
        <v>UCF</v>
      </c>
      <c r="AT135">
        <f t="shared" si="76"/>
        <v>134</v>
      </c>
      <c r="AU135">
        <f t="shared" si="77"/>
        <v>90.333333333333329</v>
      </c>
      <c r="AV135">
        <v>136</v>
      </c>
      <c r="AW135" t="str">
        <f t="shared" si="78"/>
        <v>UCF</v>
      </c>
      <c r="AX135" t="str">
        <f t="shared" si="79"/>
        <v/>
      </c>
      <c r="AY135">
        <v>134</v>
      </c>
      <c r="BI135" t="s">
        <v>142</v>
      </c>
      <c r="BJ135">
        <v>3196</v>
      </c>
    </row>
    <row r="136" spans="1:62" x14ac:dyDescent="0.25">
      <c r="A136">
        <v>1</v>
      </c>
      <c r="B136">
        <v>1</v>
      </c>
      <c r="C136">
        <v>1</v>
      </c>
      <c r="D136" t="s">
        <v>21</v>
      </c>
      <c r="E136">
        <v>67.037499999999994</v>
      </c>
      <c r="F136">
        <v>281</v>
      </c>
      <c r="G136">
        <v>66.138300000000001</v>
      </c>
      <c r="H136">
        <v>272</v>
      </c>
      <c r="I136">
        <v>109.208</v>
      </c>
      <c r="J136">
        <v>72</v>
      </c>
      <c r="K136">
        <v>107.31699999999999</v>
      </c>
      <c r="L136">
        <v>136</v>
      </c>
      <c r="M136">
        <v>101.28400000000001</v>
      </c>
      <c r="N136">
        <v>99</v>
      </c>
      <c r="O136">
        <v>105.879</v>
      </c>
      <c r="P136">
        <v>185</v>
      </c>
      <c r="Q136">
        <v>1.4377500000000001</v>
      </c>
      <c r="R136">
        <v>152</v>
      </c>
      <c r="S136">
        <f t="shared" si="55"/>
        <v>2.1450680589222275E-2</v>
      </c>
      <c r="T136">
        <f t="shared" si="56"/>
        <v>152</v>
      </c>
      <c r="U136">
        <f t="shared" si="57"/>
        <v>772066.76395633735</v>
      </c>
      <c r="V136">
        <f t="shared" si="58"/>
        <v>168</v>
      </c>
      <c r="W136">
        <f t="shared" si="59"/>
        <v>25.904661363768014</v>
      </c>
      <c r="X136">
        <f t="shared" si="60"/>
        <v>228</v>
      </c>
      <c r="Y136">
        <f t="shared" si="61"/>
        <v>190</v>
      </c>
      <c r="Z136">
        <v>0.56399999999999995</v>
      </c>
      <c r="AA136">
        <f t="shared" si="62"/>
        <v>130</v>
      </c>
      <c r="AB136">
        <v>0.52549999999999997</v>
      </c>
      <c r="AC136">
        <f t="shared" si="63"/>
        <v>0.54474999999999996</v>
      </c>
      <c r="AD136">
        <f t="shared" si="64"/>
        <v>150</v>
      </c>
      <c r="AE136">
        <v>0.57599999999999996</v>
      </c>
      <c r="AF136">
        <f t="shared" si="65"/>
        <v>134</v>
      </c>
      <c r="AG136">
        <v>0.56100000000000005</v>
      </c>
      <c r="AH136">
        <f t="shared" si="66"/>
        <v>149</v>
      </c>
      <c r="AI136">
        <f t="shared" si="67"/>
        <v>157.16666666666666</v>
      </c>
      <c r="AJ136">
        <f>IF(C136=1,(AI136/Z136),REF)</f>
        <v>278.66430260047281</v>
      </c>
      <c r="AK136">
        <f t="shared" si="68"/>
        <v>138</v>
      </c>
      <c r="AL136">
        <f>IF(B136=1,(AI136/AC136),REF)</f>
        <v>288.51154964050789</v>
      </c>
      <c r="AM136">
        <f t="shared" si="69"/>
        <v>148</v>
      </c>
      <c r="AN136">
        <f t="shared" si="70"/>
        <v>138</v>
      </c>
      <c r="AO136" t="str">
        <f t="shared" si="71"/>
        <v>Albany</v>
      </c>
      <c r="AP136">
        <f t="shared" si="72"/>
        <v>0.36237393337919616</v>
      </c>
      <c r="AQ136">
        <f t="shared" si="73"/>
        <v>0.31240460665346281</v>
      </c>
      <c r="AR136">
        <f t="shared" si="74"/>
        <v>0.64751898554247167</v>
      </c>
      <c r="AS136" t="str">
        <f t="shared" si="75"/>
        <v>Albany</v>
      </c>
      <c r="AT136">
        <f t="shared" si="76"/>
        <v>135</v>
      </c>
      <c r="AU136">
        <f t="shared" si="77"/>
        <v>91</v>
      </c>
      <c r="AV136">
        <v>121</v>
      </c>
      <c r="AW136" t="str">
        <f t="shared" si="78"/>
        <v>Albany</v>
      </c>
      <c r="AX136" t="str">
        <f t="shared" si="79"/>
        <v/>
      </c>
      <c r="AY136">
        <v>135</v>
      </c>
      <c r="BI136" t="s">
        <v>143</v>
      </c>
      <c r="BJ136">
        <v>1973.2685297691371</v>
      </c>
    </row>
    <row r="137" spans="1:62" x14ac:dyDescent="0.25">
      <c r="A137">
        <v>1</v>
      </c>
      <c r="B137">
        <v>1</v>
      </c>
      <c r="C137">
        <v>1</v>
      </c>
      <c r="D137" t="s">
        <v>178</v>
      </c>
      <c r="E137">
        <v>66.246700000000004</v>
      </c>
      <c r="F137">
        <v>315</v>
      </c>
      <c r="G137">
        <v>66.504199999999997</v>
      </c>
      <c r="H137">
        <v>252</v>
      </c>
      <c r="I137">
        <v>105.02800000000001</v>
      </c>
      <c r="J137">
        <v>148</v>
      </c>
      <c r="K137">
        <v>107.91200000000001</v>
      </c>
      <c r="L137">
        <v>124</v>
      </c>
      <c r="M137">
        <v>105.843</v>
      </c>
      <c r="N137">
        <v>229</v>
      </c>
      <c r="O137">
        <v>106.96</v>
      </c>
      <c r="P137">
        <v>202</v>
      </c>
      <c r="Q137">
        <v>0.95211400000000002</v>
      </c>
      <c r="R137">
        <v>161</v>
      </c>
      <c r="S137">
        <f t="shared" si="55"/>
        <v>1.4370527135691473E-2</v>
      </c>
      <c r="T137">
        <f t="shared" si="56"/>
        <v>161</v>
      </c>
      <c r="U137">
        <f t="shared" si="57"/>
        <v>771442.80454084487</v>
      </c>
      <c r="V137">
        <f t="shared" si="58"/>
        <v>173</v>
      </c>
      <c r="W137">
        <f t="shared" si="59"/>
        <v>26.643420648878685</v>
      </c>
      <c r="X137">
        <f t="shared" si="60"/>
        <v>263</v>
      </c>
      <c r="Y137">
        <f t="shared" si="61"/>
        <v>212</v>
      </c>
      <c r="Z137">
        <v>0.57440000000000002</v>
      </c>
      <c r="AA137">
        <f t="shared" si="62"/>
        <v>127</v>
      </c>
      <c r="AB137">
        <v>0.48799999999999999</v>
      </c>
      <c r="AC137">
        <f t="shared" si="63"/>
        <v>0.53120000000000001</v>
      </c>
      <c r="AD137">
        <f t="shared" si="64"/>
        <v>155</v>
      </c>
      <c r="AE137">
        <v>0.73529999999999995</v>
      </c>
      <c r="AF137">
        <f t="shared" si="65"/>
        <v>77</v>
      </c>
      <c r="AG137">
        <v>0.38790000000000002</v>
      </c>
      <c r="AH137">
        <f t="shared" si="66"/>
        <v>213</v>
      </c>
      <c r="AI137">
        <f t="shared" si="67"/>
        <v>165.16666666666666</v>
      </c>
      <c r="AJ137">
        <f>IF(C137=1,(AI137/Z137),REF)</f>
        <v>287.54642525533887</v>
      </c>
      <c r="AK137">
        <f t="shared" si="68"/>
        <v>140</v>
      </c>
      <c r="AL137">
        <f>IF(B137=1,(AI137/AC137),REF)</f>
        <v>310.93122489959836</v>
      </c>
      <c r="AM137">
        <f t="shared" si="69"/>
        <v>159</v>
      </c>
      <c r="AN137">
        <f t="shared" si="70"/>
        <v>140</v>
      </c>
      <c r="AO137" t="str">
        <f t="shared" si="71"/>
        <v>Memphis</v>
      </c>
      <c r="AP137">
        <f t="shared" si="72"/>
        <v>0.36789985261909391</v>
      </c>
      <c r="AQ137">
        <f t="shared" si="73"/>
        <v>0.3017974840398423</v>
      </c>
      <c r="AR137">
        <f t="shared" si="74"/>
        <v>0.6455641881449431</v>
      </c>
      <c r="AS137" t="str">
        <f t="shared" si="75"/>
        <v>Memphis</v>
      </c>
      <c r="AT137">
        <f t="shared" si="76"/>
        <v>136</v>
      </c>
      <c r="AU137">
        <f t="shared" si="77"/>
        <v>92</v>
      </c>
      <c r="AV137">
        <v>144</v>
      </c>
      <c r="AW137" t="str">
        <f t="shared" si="78"/>
        <v>Memphis</v>
      </c>
      <c r="AX137" t="str">
        <f t="shared" si="79"/>
        <v/>
      </c>
      <c r="AY137">
        <v>136</v>
      </c>
      <c r="BI137" t="s">
        <v>144</v>
      </c>
      <c r="BJ137">
        <v>229.33034044145157</v>
      </c>
    </row>
    <row r="138" spans="1:62" x14ac:dyDescent="0.25">
      <c r="A138">
        <v>1</v>
      </c>
      <c r="B138">
        <v>1</v>
      </c>
      <c r="C138">
        <v>1</v>
      </c>
      <c r="D138" t="s">
        <v>163</v>
      </c>
      <c r="E138">
        <v>68.495199999999997</v>
      </c>
      <c r="F138">
        <v>218</v>
      </c>
      <c r="G138">
        <v>67.3459</v>
      </c>
      <c r="H138">
        <v>213</v>
      </c>
      <c r="I138">
        <v>105.652</v>
      </c>
      <c r="J138">
        <v>130</v>
      </c>
      <c r="K138">
        <v>106.931</v>
      </c>
      <c r="L138">
        <v>140</v>
      </c>
      <c r="M138">
        <v>103.43300000000001</v>
      </c>
      <c r="N138">
        <v>163</v>
      </c>
      <c r="O138">
        <v>105.723</v>
      </c>
      <c r="P138">
        <v>179</v>
      </c>
      <c r="Q138">
        <v>1.2071700000000001</v>
      </c>
      <c r="R138">
        <v>155</v>
      </c>
      <c r="S138">
        <f t="shared" si="55"/>
        <v>1.7636272322732082E-2</v>
      </c>
      <c r="T138">
        <f t="shared" si="56"/>
        <v>155</v>
      </c>
      <c r="U138">
        <f t="shared" si="57"/>
        <v>783190.47078244702</v>
      </c>
      <c r="V138">
        <f t="shared" si="58"/>
        <v>156</v>
      </c>
      <c r="W138">
        <f t="shared" si="59"/>
        <v>25.293622176396077</v>
      </c>
      <c r="X138">
        <f t="shared" si="60"/>
        <v>192</v>
      </c>
      <c r="Y138">
        <f t="shared" si="61"/>
        <v>173.5</v>
      </c>
      <c r="Z138">
        <v>0.54059999999999997</v>
      </c>
      <c r="AA138">
        <f t="shared" si="62"/>
        <v>137</v>
      </c>
      <c r="AB138">
        <v>0.58069999999999999</v>
      </c>
      <c r="AC138">
        <f t="shared" si="63"/>
        <v>0.56064999999999998</v>
      </c>
      <c r="AD138">
        <f t="shared" si="64"/>
        <v>138</v>
      </c>
      <c r="AE138">
        <v>0.43559999999999999</v>
      </c>
      <c r="AF138">
        <f t="shared" si="65"/>
        <v>187</v>
      </c>
      <c r="AG138">
        <v>0.61360000000000003</v>
      </c>
      <c r="AH138">
        <f t="shared" si="66"/>
        <v>126</v>
      </c>
      <c r="AI138">
        <f t="shared" si="67"/>
        <v>155.91666666666666</v>
      </c>
      <c r="AJ138">
        <f>IF(C138=1,(AI138/Z138),REF)</f>
        <v>288.41410778147736</v>
      </c>
      <c r="AK138">
        <f t="shared" si="68"/>
        <v>141</v>
      </c>
      <c r="AL138">
        <f>IF(B138=1,(AI138/AC138),REF)</f>
        <v>278.09982460834152</v>
      </c>
      <c r="AM138">
        <f t="shared" si="69"/>
        <v>142</v>
      </c>
      <c r="AN138">
        <f t="shared" si="70"/>
        <v>141</v>
      </c>
      <c r="AO138" t="str">
        <f t="shared" si="71"/>
        <v>Louisiana Tech</v>
      </c>
      <c r="AP138">
        <f t="shared" si="72"/>
        <v>0.34614683999962076</v>
      </c>
      <c r="AQ138">
        <f t="shared" si="73"/>
        <v>0.3230035740878695</v>
      </c>
      <c r="AR138">
        <f t="shared" si="74"/>
        <v>0.64535325096618812</v>
      </c>
      <c r="AS138" t="str">
        <f t="shared" si="75"/>
        <v>Louisiana Tech</v>
      </c>
      <c r="AT138">
        <f t="shared" si="76"/>
        <v>137</v>
      </c>
      <c r="AU138">
        <f t="shared" si="77"/>
        <v>92.666666666666671</v>
      </c>
      <c r="AV138">
        <v>139</v>
      </c>
      <c r="AW138" t="str">
        <f t="shared" si="78"/>
        <v>Louisiana Tech</v>
      </c>
      <c r="AX138" t="str">
        <f t="shared" si="79"/>
        <v/>
      </c>
      <c r="AY138">
        <v>137</v>
      </c>
      <c r="BI138" t="s">
        <v>145</v>
      </c>
      <c r="BJ138">
        <v>687.76681878404236</v>
      </c>
    </row>
    <row r="139" spans="1:62" x14ac:dyDescent="0.25">
      <c r="A139">
        <v>1</v>
      </c>
      <c r="B139">
        <v>1</v>
      </c>
      <c r="C139">
        <v>1</v>
      </c>
      <c r="D139" t="s">
        <v>256</v>
      </c>
      <c r="E139">
        <v>66.614500000000007</v>
      </c>
      <c r="F139">
        <v>299</v>
      </c>
      <c r="G139">
        <v>65.963300000000004</v>
      </c>
      <c r="H139">
        <v>278</v>
      </c>
      <c r="I139">
        <v>95.421000000000006</v>
      </c>
      <c r="J139">
        <v>326</v>
      </c>
      <c r="K139">
        <v>99.450100000000006</v>
      </c>
      <c r="L139">
        <v>272</v>
      </c>
      <c r="M139">
        <v>97.564800000000005</v>
      </c>
      <c r="N139">
        <v>31</v>
      </c>
      <c r="O139">
        <v>96.507300000000001</v>
      </c>
      <c r="P139">
        <v>26</v>
      </c>
      <c r="Q139">
        <v>2.9428000000000001</v>
      </c>
      <c r="R139">
        <v>133</v>
      </c>
      <c r="S139">
        <f t="shared" si="55"/>
        <v>4.417656816458887E-2</v>
      </c>
      <c r="T139">
        <f t="shared" si="56"/>
        <v>133</v>
      </c>
      <c r="U139">
        <f t="shared" si="57"/>
        <v>658838.88084932137</v>
      </c>
      <c r="V139">
        <f t="shared" si="58"/>
        <v>294</v>
      </c>
      <c r="W139">
        <f t="shared" si="59"/>
        <v>22.476438291365554</v>
      </c>
      <c r="X139">
        <f t="shared" si="60"/>
        <v>62</v>
      </c>
      <c r="Y139">
        <f t="shared" si="61"/>
        <v>97.5</v>
      </c>
      <c r="Z139">
        <v>0.50170000000000003</v>
      </c>
      <c r="AA139">
        <f t="shared" si="62"/>
        <v>156</v>
      </c>
      <c r="AB139">
        <v>0.65059999999999996</v>
      </c>
      <c r="AC139">
        <f t="shared" si="63"/>
        <v>0.57614999999999994</v>
      </c>
      <c r="AD139">
        <f t="shared" si="64"/>
        <v>133</v>
      </c>
      <c r="AE139">
        <v>0.63670000000000004</v>
      </c>
      <c r="AF139">
        <f t="shared" si="65"/>
        <v>111</v>
      </c>
      <c r="AG139">
        <v>0.69779999999999998</v>
      </c>
      <c r="AH139">
        <f t="shared" si="66"/>
        <v>93</v>
      </c>
      <c r="AI139">
        <f t="shared" si="67"/>
        <v>143.58333333333334</v>
      </c>
      <c r="AJ139">
        <f>IF(C139=1,(AI139/Z139),REF)</f>
        <v>286.1936083981131</v>
      </c>
      <c r="AK139">
        <f t="shared" si="68"/>
        <v>139</v>
      </c>
      <c r="AL139">
        <f>IF(B139=1,(AI139/AC139),REF)</f>
        <v>249.21172148456714</v>
      </c>
      <c r="AM139">
        <f t="shared" si="69"/>
        <v>131</v>
      </c>
      <c r="AN139">
        <f t="shared" si="70"/>
        <v>131</v>
      </c>
      <c r="AO139" t="str">
        <f t="shared" si="71"/>
        <v>Rutgers</v>
      </c>
      <c r="AP139">
        <f t="shared" si="72"/>
        <v>0.32148749736548243</v>
      </c>
      <c r="AQ139">
        <f t="shared" si="73"/>
        <v>0.33651552022741871</v>
      </c>
      <c r="AR139">
        <f t="shared" si="74"/>
        <v>0.64103118231466372</v>
      </c>
      <c r="AS139" t="str">
        <f t="shared" si="75"/>
        <v>Rutgers</v>
      </c>
      <c r="AT139">
        <f t="shared" si="76"/>
        <v>138</v>
      </c>
      <c r="AU139">
        <f t="shared" si="77"/>
        <v>89.666666666666671</v>
      </c>
      <c r="AV139">
        <v>151</v>
      </c>
      <c r="AW139" t="str">
        <f t="shared" si="78"/>
        <v>Rutgers</v>
      </c>
      <c r="AX139" t="str">
        <f t="shared" si="79"/>
        <v/>
      </c>
      <c r="AY139">
        <v>138</v>
      </c>
      <c r="BI139" t="s">
        <v>146</v>
      </c>
      <c r="BJ139">
        <v>18.499813938652913</v>
      </c>
    </row>
    <row r="140" spans="1:62" x14ac:dyDescent="0.25">
      <c r="A140">
        <v>1</v>
      </c>
      <c r="B140">
        <v>1</v>
      </c>
      <c r="C140">
        <v>1</v>
      </c>
      <c r="D140" t="s">
        <v>92</v>
      </c>
      <c r="E140">
        <v>66.087500000000006</v>
      </c>
      <c r="F140">
        <v>319</v>
      </c>
      <c r="G140">
        <v>64.531099999999995</v>
      </c>
      <c r="H140">
        <v>326</v>
      </c>
      <c r="I140">
        <v>104.511</v>
      </c>
      <c r="J140">
        <v>159</v>
      </c>
      <c r="K140">
        <v>103.38</v>
      </c>
      <c r="L140">
        <v>210</v>
      </c>
      <c r="M140">
        <v>100.815</v>
      </c>
      <c r="N140">
        <v>86</v>
      </c>
      <c r="O140">
        <v>101.29600000000001</v>
      </c>
      <c r="P140">
        <v>100</v>
      </c>
      <c r="Q140">
        <v>2.0846800000000001</v>
      </c>
      <c r="R140">
        <v>147</v>
      </c>
      <c r="S140">
        <f t="shared" si="55"/>
        <v>3.1533951201059035E-2</v>
      </c>
      <c r="T140">
        <f t="shared" si="56"/>
        <v>146</v>
      </c>
      <c r="U140">
        <f t="shared" si="57"/>
        <v>706305.16003500007</v>
      </c>
      <c r="V140">
        <f t="shared" si="58"/>
        <v>251</v>
      </c>
      <c r="W140">
        <f t="shared" si="59"/>
        <v>24.480954711128575</v>
      </c>
      <c r="X140">
        <f t="shared" si="60"/>
        <v>156</v>
      </c>
      <c r="Y140">
        <f t="shared" si="61"/>
        <v>151</v>
      </c>
      <c r="Z140">
        <v>0.52380000000000004</v>
      </c>
      <c r="AA140">
        <f t="shared" si="62"/>
        <v>147</v>
      </c>
      <c r="AB140">
        <v>0.6028</v>
      </c>
      <c r="AC140">
        <f t="shared" si="63"/>
        <v>0.56330000000000002</v>
      </c>
      <c r="AD140">
        <f t="shared" si="64"/>
        <v>136</v>
      </c>
      <c r="AE140">
        <v>0.66539999999999999</v>
      </c>
      <c r="AF140">
        <f t="shared" si="65"/>
        <v>99</v>
      </c>
      <c r="AG140">
        <v>0.4733</v>
      </c>
      <c r="AH140">
        <f t="shared" si="66"/>
        <v>176</v>
      </c>
      <c r="AI140">
        <f t="shared" si="67"/>
        <v>159.83333333333334</v>
      </c>
      <c r="AJ140">
        <f>IF(C140=1,(AI140/Z140),REF)</f>
        <v>305.14191167112131</v>
      </c>
      <c r="AK140">
        <f t="shared" si="68"/>
        <v>146</v>
      </c>
      <c r="AL140">
        <f>IF(B140=1,(AI140/AC140),REF)</f>
        <v>283.74460027220545</v>
      </c>
      <c r="AM140">
        <f t="shared" si="69"/>
        <v>147</v>
      </c>
      <c r="AN140">
        <f t="shared" si="70"/>
        <v>146</v>
      </c>
      <c r="AO140" t="str">
        <f t="shared" si="71"/>
        <v>Eastern Michigan</v>
      </c>
      <c r="AP140">
        <f t="shared" si="72"/>
        <v>0.33350418474181037</v>
      </c>
      <c r="AQ140">
        <f t="shared" si="73"/>
        <v>0.32371616840584178</v>
      </c>
      <c r="AR140">
        <f t="shared" si="74"/>
        <v>0.64072608252388563</v>
      </c>
      <c r="AS140" t="str">
        <f t="shared" si="75"/>
        <v>Eastern Michigan</v>
      </c>
      <c r="AT140">
        <f t="shared" si="76"/>
        <v>139</v>
      </c>
      <c r="AU140">
        <f t="shared" si="77"/>
        <v>95</v>
      </c>
      <c r="AV140">
        <v>132</v>
      </c>
      <c r="AW140" t="str">
        <f t="shared" si="78"/>
        <v>Eastern Michigan</v>
      </c>
      <c r="AX140" t="str">
        <f t="shared" si="79"/>
        <v/>
      </c>
      <c r="AY140">
        <v>139</v>
      </c>
      <c r="BI140" t="s">
        <v>147</v>
      </c>
      <c r="BJ140">
        <v>68.7612521052326</v>
      </c>
    </row>
    <row r="141" spans="1:62" x14ac:dyDescent="0.25">
      <c r="A141">
        <v>1</v>
      </c>
      <c r="B141">
        <v>1</v>
      </c>
      <c r="C141">
        <v>1</v>
      </c>
      <c r="D141" t="s">
        <v>156</v>
      </c>
      <c r="E141">
        <v>76.517099999999999</v>
      </c>
      <c r="F141">
        <v>5</v>
      </c>
      <c r="G141">
        <v>74.896600000000007</v>
      </c>
      <c r="H141">
        <v>5</v>
      </c>
      <c r="I141">
        <v>104.015</v>
      </c>
      <c r="J141">
        <v>170</v>
      </c>
      <c r="K141">
        <v>103.79300000000001</v>
      </c>
      <c r="L141">
        <v>197</v>
      </c>
      <c r="M141">
        <v>100.682</v>
      </c>
      <c r="N141">
        <v>82</v>
      </c>
      <c r="O141">
        <v>103.43</v>
      </c>
      <c r="P141">
        <v>131</v>
      </c>
      <c r="Q141">
        <v>0.36362299999999997</v>
      </c>
      <c r="R141">
        <v>165</v>
      </c>
      <c r="S141">
        <f t="shared" si="55"/>
        <v>4.7440376072799351E-3</v>
      </c>
      <c r="T141">
        <f t="shared" si="56"/>
        <v>165</v>
      </c>
      <c r="U141">
        <f t="shared" si="57"/>
        <v>824317.71202361793</v>
      </c>
      <c r="V141">
        <f t="shared" si="58"/>
        <v>105</v>
      </c>
      <c r="W141">
        <f t="shared" si="59"/>
        <v>21.861297661446343</v>
      </c>
      <c r="X141">
        <f t="shared" si="60"/>
        <v>39</v>
      </c>
      <c r="Y141">
        <f t="shared" si="61"/>
        <v>102</v>
      </c>
      <c r="Z141">
        <v>0.53</v>
      </c>
      <c r="AA141">
        <f t="shared" si="62"/>
        <v>142</v>
      </c>
      <c r="AB141">
        <v>0.51339999999999997</v>
      </c>
      <c r="AC141">
        <f t="shared" si="63"/>
        <v>0.52170000000000005</v>
      </c>
      <c r="AD141">
        <f t="shared" si="64"/>
        <v>157</v>
      </c>
      <c r="AE141">
        <v>0.80169999999999997</v>
      </c>
      <c r="AF141">
        <f t="shared" si="65"/>
        <v>59</v>
      </c>
      <c r="AG141">
        <v>0.61099999999999999</v>
      </c>
      <c r="AH141">
        <f t="shared" si="66"/>
        <v>129</v>
      </c>
      <c r="AI141">
        <f t="shared" si="67"/>
        <v>119.5</v>
      </c>
      <c r="AJ141">
        <f>IF(C141=1,(AI141/Z141),REF)</f>
        <v>225.47169811320754</v>
      </c>
      <c r="AK141">
        <f t="shared" si="68"/>
        <v>126</v>
      </c>
      <c r="AL141">
        <f>IF(B141=1,(AI141/AC141),REF)</f>
        <v>229.05884608012266</v>
      </c>
      <c r="AM141">
        <f t="shared" si="69"/>
        <v>128</v>
      </c>
      <c r="AN141">
        <f t="shared" si="70"/>
        <v>126</v>
      </c>
      <c r="AO141" t="str">
        <f t="shared" si="71"/>
        <v>Lipscomb</v>
      </c>
      <c r="AP141">
        <f t="shared" si="72"/>
        <v>0.34781847446374925</v>
      </c>
      <c r="AQ141">
        <f t="shared" si="73"/>
        <v>0.30794137450808207</v>
      </c>
      <c r="AR141">
        <f t="shared" si="74"/>
        <v>0.64015616242529172</v>
      </c>
      <c r="AS141" t="str">
        <f t="shared" si="75"/>
        <v>Lipscomb</v>
      </c>
      <c r="AT141">
        <f t="shared" si="76"/>
        <v>140</v>
      </c>
      <c r="AU141">
        <f t="shared" si="77"/>
        <v>88.666666666666671</v>
      </c>
      <c r="AV141">
        <v>123</v>
      </c>
      <c r="AW141" t="str">
        <f t="shared" si="78"/>
        <v>Lipscomb</v>
      </c>
      <c r="AX141" t="str">
        <f t="shared" si="79"/>
        <v/>
      </c>
      <c r="AY141">
        <v>140</v>
      </c>
      <c r="BI141" t="s">
        <v>148</v>
      </c>
      <c r="BJ141">
        <v>1683.1140350877192</v>
      </c>
    </row>
    <row r="142" spans="1:62" x14ac:dyDescent="0.25">
      <c r="A142">
        <v>1</v>
      </c>
      <c r="B142">
        <v>1</v>
      </c>
      <c r="C142">
        <v>1</v>
      </c>
      <c r="D142" t="s">
        <v>55</v>
      </c>
      <c r="E142">
        <v>69.852000000000004</v>
      </c>
      <c r="F142">
        <v>148</v>
      </c>
      <c r="G142">
        <v>68.696399999999997</v>
      </c>
      <c r="H142">
        <v>143</v>
      </c>
      <c r="I142">
        <v>108.92400000000001</v>
      </c>
      <c r="J142">
        <v>77</v>
      </c>
      <c r="K142">
        <v>107.80200000000001</v>
      </c>
      <c r="L142">
        <v>126</v>
      </c>
      <c r="M142">
        <v>101.062</v>
      </c>
      <c r="N142">
        <v>92</v>
      </c>
      <c r="O142">
        <v>104.32899999999999</v>
      </c>
      <c r="P142">
        <v>153</v>
      </c>
      <c r="Q142">
        <v>3.4733100000000001</v>
      </c>
      <c r="R142">
        <v>130</v>
      </c>
      <c r="S142">
        <f t="shared" si="55"/>
        <v>4.9719406745691072E-2</v>
      </c>
      <c r="T142">
        <f t="shared" si="56"/>
        <v>130</v>
      </c>
      <c r="U142">
        <f t="shared" si="57"/>
        <v>811769.03614180803</v>
      </c>
      <c r="V142">
        <f t="shared" si="58"/>
        <v>118</v>
      </c>
      <c r="W142">
        <f t="shared" si="59"/>
        <v>24.281148560326013</v>
      </c>
      <c r="X142">
        <f t="shared" si="60"/>
        <v>147</v>
      </c>
      <c r="Y142">
        <f t="shared" si="61"/>
        <v>138.5</v>
      </c>
      <c r="Z142">
        <v>0.52849999999999997</v>
      </c>
      <c r="AA142">
        <f t="shared" si="62"/>
        <v>143</v>
      </c>
      <c r="AB142">
        <v>0.53839999999999999</v>
      </c>
      <c r="AC142">
        <f t="shared" si="63"/>
        <v>0.53344999999999998</v>
      </c>
      <c r="AD142">
        <f t="shared" si="64"/>
        <v>154</v>
      </c>
      <c r="AE142">
        <v>0.65529999999999999</v>
      </c>
      <c r="AF142">
        <f t="shared" si="65"/>
        <v>102</v>
      </c>
      <c r="AG142">
        <v>0.4834</v>
      </c>
      <c r="AH142">
        <f t="shared" si="66"/>
        <v>170</v>
      </c>
      <c r="AI142">
        <f t="shared" si="67"/>
        <v>135.41666666666666</v>
      </c>
      <c r="AJ142">
        <f>IF(C142=1,(AI142/Z142),REF)</f>
        <v>256.22831914222644</v>
      </c>
      <c r="AK142">
        <f t="shared" si="68"/>
        <v>134</v>
      </c>
      <c r="AL142">
        <f>IF(B142=1,(AI142/AC142),REF)</f>
        <v>253.8507201549661</v>
      </c>
      <c r="AM142">
        <f t="shared" si="69"/>
        <v>134</v>
      </c>
      <c r="AN142">
        <f t="shared" si="70"/>
        <v>134</v>
      </c>
      <c r="AO142" t="str">
        <f t="shared" si="71"/>
        <v>Canisius</v>
      </c>
      <c r="AP142">
        <f t="shared" si="72"/>
        <v>0.34242720325029119</v>
      </c>
      <c r="AQ142">
        <f t="shared" si="73"/>
        <v>0.31085797262584053</v>
      </c>
      <c r="AR142">
        <f t="shared" si="74"/>
        <v>0.63918875074893278</v>
      </c>
      <c r="AS142" t="str">
        <f t="shared" si="75"/>
        <v>Canisius</v>
      </c>
      <c r="AT142">
        <f t="shared" si="76"/>
        <v>141</v>
      </c>
      <c r="AU142">
        <f t="shared" si="77"/>
        <v>91.666666666666671</v>
      </c>
      <c r="AV142">
        <v>125</v>
      </c>
      <c r="AW142" t="str">
        <f t="shared" si="78"/>
        <v>Canisius</v>
      </c>
      <c r="AX142" t="str">
        <f t="shared" si="79"/>
        <v/>
      </c>
      <c r="AY142">
        <v>141</v>
      </c>
      <c r="BI142" t="s">
        <v>149</v>
      </c>
      <c r="BJ142">
        <v>554.94778717056192</v>
      </c>
    </row>
    <row r="143" spans="1:62" x14ac:dyDescent="0.25">
      <c r="A143">
        <v>1</v>
      </c>
      <c r="B143">
        <v>1</v>
      </c>
      <c r="C143">
        <v>1</v>
      </c>
      <c r="D143" t="s">
        <v>151</v>
      </c>
      <c r="E143">
        <v>69.059299999999993</v>
      </c>
      <c r="F143">
        <v>194</v>
      </c>
      <c r="G143">
        <v>68.881699999999995</v>
      </c>
      <c r="H143">
        <v>129</v>
      </c>
      <c r="I143">
        <v>102.84</v>
      </c>
      <c r="J143">
        <v>206</v>
      </c>
      <c r="K143">
        <v>105.15300000000001</v>
      </c>
      <c r="L143">
        <v>175</v>
      </c>
      <c r="M143">
        <v>103.718</v>
      </c>
      <c r="N143">
        <v>174</v>
      </c>
      <c r="O143">
        <v>104.098</v>
      </c>
      <c r="P143">
        <v>150</v>
      </c>
      <c r="Q143">
        <v>1.0551699999999999</v>
      </c>
      <c r="R143">
        <v>158</v>
      </c>
      <c r="S143">
        <f t="shared" si="55"/>
        <v>1.5276725944224846E-2</v>
      </c>
      <c r="T143">
        <f t="shared" si="56"/>
        <v>158</v>
      </c>
      <c r="U143">
        <f t="shared" si="57"/>
        <v>763599.27441815368</v>
      </c>
      <c r="V143">
        <f t="shared" si="58"/>
        <v>183</v>
      </c>
      <c r="W143">
        <f t="shared" si="59"/>
        <v>24.47291180404282</v>
      </c>
      <c r="X143">
        <f t="shared" si="60"/>
        <v>155</v>
      </c>
      <c r="Y143">
        <f t="shared" si="61"/>
        <v>156.5</v>
      </c>
      <c r="Z143">
        <v>0.48580000000000001</v>
      </c>
      <c r="AA143">
        <f t="shared" si="62"/>
        <v>159</v>
      </c>
      <c r="AB143">
        <v>0.70740000000000003</v>
      </c>
      <c r="AC143">
        <f t="shared" si="63"/>
        <v>0.59660000000000002</v>
      </c>
      <c r="AD143">
        <f t="shared" si="64"/>
        <v>126</v>
      </c>
      <c r="AE143">
        <v>0.3972</v>
      </c>
      <c r="AF143">
        <f t="shared" si="65"/>
        <v>203</v>
      </c>
      <c r="AG143">
        <v>0.61429999999999996</v>
      </c>
      <c r="AH143">
        <f t="shared" si="66"/>
        <v>125</v>
      </c>
      <c r="AI143">
        <f t="shared" si="67"/>
        <v>158.58333333333334</v>
      </c>
      <c r="AJ143">
        <f>IF(C143=1,(AI143/Z143),REF)</f>
        <v>326.43749142308224</v>
      </c>
      <c r="AK143">
        <f t="shared" si="68"/>
        <v>158</v>
      </c>
      <c r="AL143">
        <f>IF(B143=1,(AI143/AC143),REF)</f>
        <v>265.81182255000562</v>
      </c>
      <c r="AM143">
        <f t="shared" si="69"/>
        <v>138</v>
      </c>
      <c r="AN143">
        <f t="shared" si="70"/>
        <v>138</v>
      </c>
      <c r="AO143" t="str">
        <f t="shared" si="71"/>
        <v>La Salle</v>
      </c>
      <c r="AP143">
        <f t="shared" si="72"/>
        <v>0.30722990544432377</v>
      </c>
      <c r="AQ143">
        <f t="shared" si="73"/>
        <v>0.3456623300740298</v>
      </c>
      <c r="AR143">
        <f t="shared" si="74"/>
        <v>0.63903493835497682</v>
      </c>
      <c r="AS143" t="str">
        <f t="shared" si="75"/>
        <v>La Salle</v>
      </c>
      <c r="AT143">
        <f t="shared" si="76"/>
        <v>142</v>
      </c>
      <c r="AU143">
        <f t="shared" si="77"/>
        <v>93.333333333333329</v>
      </c>
      <c r="AV143">
        <v>147</v>
      </c>
      <c r="AW143" t="str">
        <f t="shared" si="78"/>
        <v>La Salle</v>
      </c>
      <c r="AX143" t="str">
        <f t="shared" si="79"/>
        <v/>
      </c>
      <c r="AY143">
        <v>142</v>
      </c>
      <c r="BI143" t="s">
        <v>150</v>
      </c>
      <c r="BJ143">
        <v>36.941676928243595</v>
      </c>
    </row>
    <row r="144" spans="1:62" x14ac:dyDescent="0.25">
      <c r="A144">
        <v>1</v>
      </c>
      <c r="B144">
        <v>1</v>
      </c>
      <c r="C144">
        <v>1</v>
      </c>
      <c r="D144" t="s">
        <v>313</v>
      </c>
      <c r="E144">
        <v>69.677999999999997</v>
      </c>
      <c r="F144">
        <v>158</v>
      </c>
      <c r="G144">
        <v>68.941599999999994</v>
      </c>
      <c r="H144">
        <v>127</v>
      </c>
      <c r="I144">
        <v>103.904</v>
      </c>
      <c r="J144">
        <v>175</v>
      </c>
      <c r="K144">
        <v>107.196</v>
      </c>
      <c r="L144">
        <v>138</v>
      </c>
      <c r="M144">
        <v>105.514</v>
      </c>
      <c r="N144">
        <v>223</v>
      </c>
      <c r="O144">
        <v>107.02</v>
      </c>
      <c r="P144">
        <v>206</v>
      </c>
      <c r="Q144">
        <v>0.176511</v>
      </c>
      <c r="R144">
        <v>167</v>
      </c>
      <c r="S144">
        <f t="shared" si="55"/>
        <v>2.5259048767186476E-3</v>
      </c>
      <c r="T144">
        <f t="shared" si="56"/>
        <v>167</v>
      </c>
      <c r="U144">
        <f t="shared" si="57"/>
        <v>800668.67278204788</v>
      </c>
      <c r="V144">
        <f t="shared" si="58"/>
        <v>133</v>
      </c>
      <c r="W144">
        <f t="shared" si="59"/>
        <v>25.354102293577565</v>
      </c>
      <c r="X144">
        <f t="shared" si="60"/>
        <v>199</v>
      </c>
      <c r="Y144">
        <f t="shared" si="61"/>
        <v>183</v>
      </c>
      <c r="Z144">
        <v>0.56259999999999999</v>
      </c>
      <c r="AA144">
        <f t="shared" si="62"/>
        <v>131</v>
      </c>
      <c r="AB144">
        <v>0.4471</v>
      </c>
      <c r="AC144">
        <f t="shared" si="63"/>
        <v>0.50485000000000002</v>
      </c>
      <c r="AD144">
        <f t="shared" si="64"/>
        <v>165</v>
      </c>
      <c r="AE144">
        <v>0.53920000000000001</v>
      </c>
      <c r="AF144">
        <f t="shared" si="65"/>
        <v>150</v>
      </c>
      <c r="AG144">
        <v>0.63839999999999997</v>
      </c>
      <c r="AH144">
        <f t="shared" si="66"/>
        <v>114</v>
      </c>
      <c r="AI144">
        <f t="shared" si="67"/>
        <v>152</v>
      </c>
      <c r="AJ144">
        <f>IF(C144=1,(AI144/Z144),REF)</f>
        <v>270.174191254888</v>
      </c>
      <c r="AK144">
        <f t="shared" si="68"/>
        <v>136</v>
      </c>
      <c r="AL144">
        <f>IF(B144=1,(AI144/AC144),REF)</f>
        <v>301.0795285728434</v>
      </c>
      <c r="AM144">
        <f t="shared" si="69"/>
        <v>153</v>
      </c>
      <c r="AN144">
        <f t="shared" si="70"/>
        <v>136</v>
      </c>
      <c r="AO144" t="str">
        <f t="shared" si="71"/>
        <v>Tulane</v>
      </c>
      <c r="AP144">
        <f t="shared" si="72"/>
        <v>0.36259459141495126</v>
      </c>
      <c r="AQ144">
        <f t="shared" si="73"/>
        <v>0.28798362755864965</v>
      </c>
      <c r="AR144">
        <f t="shared" si="74"/>
        <v>0.638128012142548</v>
      </c>
      <c r="AS144" t="str">
        <f t="shared" si="75"/>
        <v>Tulane</v>
      </c>
      <c r="AT144">
        <f t="shared" si="76"/>
        <v>143</v>
      </c>
      <c r="AU144">
        <f t="shared" si="77"/>
        <v>93</v>
      </c>
      <c r="AV144">
        <v>152</v>
      </c>
      <c r="AW144" t="str">
        <f t="shared" si="78"/>
        <v>Tulane</v>
      </c>
      <c r="AX144" t="str">
        <f t="shared" si="79"/>
        <v/>
      </c>
      <c r="AY144">
        <v>143</v>
      </c>
      <c r="BI144" t="s">
        <v>151</v>
      </c>
      <c r="BJ144">
        <v>269.5273214884345</v>
      </c>
    </row>
    <row r="145" spans="1:62" x14ac:dyDescent="0.25">
      <c r="A145">
        <v>1</v>
      </c>
      <c r="B145">
        <v>1</v>
      </c>
      <c r="C145">
        <v>1</v>
      </c>
      <c r="D145" t="s">
        <v>360</v>
      </c>
      <c r="E145">
        <v>67.019199999999998</v>
      </c>
      <c r="F145">
        <v>284</v>
      </c>
      <c r="G145">
        <v>65.918000000000006</v>
      </c>
      <c r="H145">
        <v>281</v>
      </c>
      <c r="I145">
        <v>108.188</v>
      </c>
      <c r="J145">
        <v>92</v>
      </c>
      <c r="K145">
        <v>108.706</v>
      </c>
      <c r="L145">
        <v>108</v>
      </c>
      <c r="M145">
        <v>105.96599999999999</v>
      </c>
      <c r="N145">
        <v>231</v>
      </c>
      <c r="O145">
        <v>107.593</v>
      </c>
      <c r="P145">
        <v>220</v>
      </c>
      <c r="Q145">
        <v>1.11283</v>
      </c>
      <c r="R145">
        <v>157</v>
      </c>
      <c r="S145">
        <f t="shared" si="55"/>
        <v>1.6607181225678606E-2</v>
      </c>
      <c r="T145">
        <f t="shared" si="56"/>
        <v>156</v>
      </c>
      <c r="U145">
        <f t="shared" si="57"/>
        <v>791965.51350517129</v>
      </c>
      <c r="V145">
        <f t="shared" si="58"/>
        <v>144</v>
      </c>
      <c r="W145">
        <f t="shared" si="59"/>
        <v>26.58613390899421</v>
      </c>
      <c r="X145">
        <f t="shared" si="60"/>
        <v>262</v>
      </c>
      <c r="Y145">
        <f t="shared" si="61"/>
        <v>209</v>
      </c>
      <c r="Z145">
        <v>0.57410000000000005</v>
      </c>
      <c r="AA145">
        <f t="shared" si="62"/>
        <v>128</v>
      </c>
      <c r="AB145">
        <v>0.42949999999999999</v>
      </c>
      <c r="AC145">
        <f t="shared" si="63"/>
        <v>0.50180000000000002</v>
      </c>
      <c r="AD145">
        <f t="shared" si="64"/>
        <v>166</v>
      </c>
      <c r="AE145">
        <v>0.57779999999999998</v>
      </c>
      <c r="AF145">
        <f t="shared" si="65"/>
        <v>133</v>
      </c>
      <c r="AG145">
        <v>0.4294</v>
      </c>
      <c r="AH145">
        <f t="shared" si="66"/>
        <v>191</v>
      </c>
      <c r="AI145">
        <f t="shared" si="67"/>
        <v>166.5</v>
      </c>
      <c r="AJ145">
        <f>IF(C145=1,(AI145/Z145),REF)</f>
        <v>290.01916042501301</v>
      </c>
      <c r="AK145">
        <f t="shared" si="68"/>
        <v>142</v>
      </c>
      <c r="AL145">
        <f>IF(B145=1,(AI145/AC145),REF)</f>
        <v>331.80550019928256</v>
      </c>
      <c r="AM145">
        <f t="shared" si="69"/>
        <v>166</v>
      </c>
      <c r="AN145">
        <f t="shared" si="70"/>
        <v>142</v>
      </c>
      <c r="AO145" t="str">
        <f t="shared" si="71"/>
        <v>Wofford</v>
      </c>
      <c r="AP145">
        <f t="shared" si="72"/>
        <v>0.36739298334454751</v>
      </c>
      <c r="AQ145">
        <f t="shared" si="73"/>
        <v>0.28278788523853282</v>
      </c>
      <c r="AR145">
        <f t="shared" si="74"/>
        <v>0.63797208507194103</v>
      </c>
      <c r="AS145" t="str">
        <f t="shared" si="75"/>
        <v>Wofford</v>
      </c>
      <c r="AT145">
        <f t="shared" si="76"/>
        <v>144</v>
      </c>
      <c r="AU145">
        <f t="shared" si="77"/>
        <v>95.333333333333329</v>
      </c>
      <c r="AV145">
        <v>146</v>
      </c>
      <c r="AW145" t="str">
        <f t="shared" si="78"/>
        <v>Wofford</v>
      </c>
      <c r="AX145" t="str">
        <f t="shared" si="79"/>
        <v/>
      </c>
      <c r="AY145">
        <v>144</v>
      </c>
      <c r="BI145" t="s">
        <v>152</v>
      </c>
      <c r="BJ145">
        <v>1026.2865605331358</v>
      </c>
    </row>
    <row r="146" spans="1:62" x14ac:dyDescent="0.25">
      <c r="A146">
        <v>1</v>
      </c>
      <c r="B146">
        <v>1</v>
      </c>
      <c r="C146">
        <v>1</v>
      </c>
      <c r="D146" t="s">
        <v>334</v>
      </c>
      <c r="E146">
        <v>68.815700000000007</v>
      </c>
      <c r="F146">
        <v>205</v>
      </c>
      <c r="G146">
        <v>66.783000000000001</v>
      </c>
      <c r="H146">
        <v>240</v>
      </c>
      <c r="I146">
        <v>105.20399999999999</v>
      </c>
      <c r="J146">
        <v>142</v>
      </c>
      <c r="K146">
        <v>107.554</v>
      </c>
      <c r="L146">
        <v>131</v>
      </c>
      <c r="M146">
        <v>105.279</v>
      </c>
      <c r="N146">
        <v>217</v>
      </c>
      <c r="O146">
        <v>104.89</v>
      </c>
      <c r="P146">
        <v>162</v>
      </c>
      <c r="Q146">
        <v>2.6633599999999999</v>
      </c>
      <c r="R146">
        <v>136</v>
      </c>
      <c r="S146">
        <f t="shared" si="55"/>
        <v>3.8712096222228376E-2</v>
      </c>
      <c r="T146">
        <f t="shared" si="56"/>
        <v>138</v>
      </c>
      <c r="U146">
        <f t="shared" si="57"/>
        <v>796050.58406858123</v>
      </c>
      <c r="V146">
        <f t="shared" si="58"/>
        <v>140</v>
      </c>
      <c r="W146">
        <f t="shared" si="59"/>
        <v>24.859191777110798</v>
      </c>
      <c r="X146">
        <f t="shared" si="60"/>
        <v>172</v>
      </c>
      <c r="Y146">
        <f t="shared" si="61"/>
        <v>155</v>
      </c>
      <c r="Z146">
        <v>0.50919999999999999</v>
      </c>
      <c r="AA146">
        <f t="shared" si="62"/>
        <v>155</v>
      </c>
      <c r="AB146">
        <v>0.62260000000000004</v>
      </c>
      <c r="AC146">
        <f t="shared" si="63"/>
        <v>0.56590000000000007</v>
      </c>
      <c r="AD146">
        <f t="shared" si="64"/>
        <v>135</v>
      </c>
      <c r="AE146">
        <v>0.36359999999999998</v>
      </c>
      <c r="AF146">
        <f t="shared" si="65"/>
        <v>229</v>
      </c>
      <c r="AG146">
        <v>0.54890000000000005</v>
      </c>
      <c r="AH146">
        <f t="shared" si="66"/>
        <v>153</v>
      </c>
      <c r="AI146">
        <f t="shared" si="67"/>
        <v>158.33333333333334</v>
      </c>
      <c r="AJ146">
        <f>IF(C146=1,(AI146/Z146),REF)</f>
        <v>310.94527363184085</v>
      </c>
      <c r="AK146">
        <f t="shared" si="68"/>
        <v>149</v>
      </c>
      <c r="AL146">
        <f>IF(B146=1,(AI146/AC146),REF)</f>
        <v>279.79030452965776</v>
      </c>
      <c r="AM146">
        <f t="shared" si="69"/>
        <v>144</v>
      </c>
      <c r="AN146">
        <f t="shared" si="70"/>
        <v>144</v>
      </c>
      <c r="AO146" t="str">
        <f t="shared" si="71"/>
        <v>Utah St.</v>
      </c>
      <c r="AP146">
        <f t="shared" si="72"/>
        <v>0.32359811184596493</v>
      </c>
      <c r="AQ146">
        <f t="shared" si="73"/>
        <v>0.32578133759229994</v>
      </c>
      <c r="AR146">
        <f t="shared" si="74"/>
        <v>0.63765742048819507</v>
      </c>
      <c r="AS146" t="str">
        <f t="shared" si="75"/>
        <v>Utah St.</v>
      </c>
      <c r="AT146">
        <f t="shared" si="76"/>
        <v>145</v>
      </c>
      <c r="AU146">
        <f t="shared" si="77"/>
        <v>96.333333333333329</v>
      </c>
      <c r="AV146">
        <v>162</v>
      </c>
      <c r="AW146" t="str">
        <f t="shared" si="78"/>
        <v>Utah St.</v>
      </c>
      <c r="AX146" t="str">
        <f t="shared" si="79"/>
        <v/>
      </c>
      <c r="AY146">
        <v>145</v>
      </c>
      <c r="BI146" t="s">
        <v>153</v>
      </c>
      <c r="BJ146">
        <v>444.73443820957851</v>
      </c>
    </row>
    <row r="147" spans="1:62" x14ac:dyDescent="0.25">
      <c r="A147">
        <v>1</v>
      </c>
      <c r="B147">
        <v>1</v>
      </c>
      <c r="C147">
        <v>1</v>
      </c>
      <c r="D147" t="s">
        <v>267</v>
      </c>
      <c r="E147">
        <v>66.733900000000006</v>
      </c>
      <c r="F147">
        <v>296</v>
      </c>
      <c r="G147">
        <v>66.534099999999995</v>
      </c>
      <c r="H147">
        <v>250</v>
      </c>
      <c r="I147">
        <v>101.886</v>
      </c>
      <c r="J147">
        <v>228</v>
      </c>
      <c r="K147">
        <v>103.139</v>
      </c>
      <c r="L147">
        <v>216</v>
      </c>
      <c r="M147">
        <v>102.44199999999999</v>
      </c>
      <c r="N147">
        <v>132</v>
      </c>
      <c r="O147">
        <v>100.892</v>
      </c>
      <c r="P147">
        <v>91</v>
      </c>
      <c r="Q147">
        <v>2.2469000000000001</v>
      </c>
      <c r="R147">
        <v>142</v>
      </c>
      <c r="S147">
        <f t="shared" si="55"/>
        <v>3.3671042753383208E-2</v>
      </c>
      <c r="T147">
        <f t="shared" si="56"/>
        <v>140</v>
      </c>
      <c r="U147">
        <f t="shared" si="57"/>
        <v>709892.09295828198</v>
      </c>
      <c r="V147">
        <f t="shared" si="58"/>
        <v>245</v>
      </c>
      <c r="W147">
        <f t="shared" si="59"/>
        <v>24.089304631907702</v>
      </c>
      <c r="X147">
        <f t="shared" si="60"/>
        <v>137</v>
      </c>
      <c r="Y147">
        <f t="shared" si="61"/>
        <v>138.5</v>
      </c>
      <c r="Z147">
        <v>0.51700000000000002</v>
      </c>
      <c r="AA147">
        <f t="shared" si="62"/>
        <v>149</v>
      </c>
      <c r="AB147">
        <v>0.60229999999999995</v>
      </c>
      <c r="AC147">
        <f t="shared" si="63"/>
        <v>0.55964999999999998</v>
      </c>
      <c r="AD147">
        <f t="shared" si="64"/>
        <v>140</v>
      </c>
      <c r="AE147">
        <v>0.46350000000000002</v>
      </c>
      <c r="AF147">
        <f t="shared" si="65"/>
        <v>179</v>
      </c>
      <c r="AG147">
        <v>0.5615</v>
      </c>
      <c r="AH147">
        <f t="shared" si="66"/>
        <v>148</v>
      </c>
      <c r="AI147">
        <f t="shared" si="67"/>
        <v>165.08333333333334</v>
      </c>
      <c r="AJ147">
        <f>IF(C147=1,(AI147/Z147),REF)</f>
        <v>319.31012250161189</v>
      </c>
      <c r="AK147">
        <f t="shared" si="68"/>
        <v>153</v>
      </c>
      <c r="AL147">
        <f>IF(B147=1,(AI147/AC147),REF)</f>
        <v>294.97602668334378</v>
      </c>
      <c r="AM147">
        <f t="shared" si="69"/>
        <v>150</v>
      </c>
      <c r="AN147">
        <f t="shared" si="70"/>
        <v>150</v>
      </c>
      <c r="AO147" t="str">
        <f t="shared" si="71"/>
        <v>San Francisco</v>
      </c>
      <c r="AP147">
        <f t="shared" si="72"/>
        <v>0.3276840135704952</v>
      </c>
      <c r="AQ147">
        <f t="shared" si="73"/>
        <v>0.32006173762165624</v>
      </c>
      <c r="AR147">
        <f t="shared" si="74"/>
        <v>0.63701525227381517</v>
      </c>
      <c r="AS147" t="str">
        <f t="shared" si="75"/>
        <v>San Francisco</v>
      </c>
      <c r="AT147">
        <f t="shared" si="76"/>
        <v>146</v>
      </c>
      <c r="AU147">
        <f t="shared" si="77"/>
        <v>98.666666666666671</v>
      </c>
      <c r="AV147">
        <v>154</v>
      </c>
      <c r="AW147" t="str">
        <f t="shared" si="78"/>
        <v>San Francisco</v>
      </c>
      <c r="AX147" t="str">
        <f t="shared" si="79"/>
        <v/>
      </c>
      <c r="AY147">
        <v>146</v>
      </c>
      <c r="BI147" t="s">
        <v>154</v>
      </c>
      <c r="BJ147">
        <v>665.82677165354335</v>
      </c>
    </row>
    <row r="148" spans="1:62" x14ac:dyDescent="0.25">
      <c r="A148">
        <v>1</v>
      </c>
      <c r="B148">
        <v>1</v>
      </c>
      <c r="C148">
        <v>1</v>
      </c>
      <c r="D148" t="s">
        <v>84</v>
      </c>
      <c r="E148">
        <v>68.695899999999995</v>
      </c>
      <c r="F148">
        <v>211</v>
      </c>
      <c r="G148">
        <v>68.032300000000006</v>
      </c>
      <c r="H148">
        <v>182</v>
      </c>
      <c r="I148">
        <v>103.755</v>
      </c>
      <c r="J148">
        <v>179</v>
      </c>
      <c r="K148">
        <v>106.797</v>
      </c>
      <c r="L148">
        <v>141</v>
      </c>
      <c r="M148">
        <v>105.233</v>
      </c>
      <c r="N148">
        <v>215</v>
      </c>
      <c r="O148">
        <v>105.562</v>
      </c>
      <c r="P148">
        <v>174</v>
      </c>
      <c r="Q148">
        <v>1.2347600000000001</v>
      </c>
      <c r="R148">
        <v>154</v>
      </c>
      <c r="S148">
        <f t="shared" si="55"/>
        <v>1.797778324470601E-2</v>
      </c>
      <c r="T148">
        <f t="shared" si="56"/>
        <v>154</v>
      </c>
      <c r="U148">
        <f t="shared" si="57"/>
        <v>783517.90270154306</v>
      </c>
      <c r="V148">
        <f t="shared" si="58"/>
        <v>155</v>
      </c>
      <c r="W148">
        <f t="shared" si="59"/>
        <v>25.158303853746755</v>
      </c>
      <c r="X148">
        <f t="shared" si="60"/>
        <v>186</v>
      </c>
      <c r="Y148">
        <f t="shared" si="61"/>
        <v>170</v>
      </c>
      <c r="Z148">
        <v>0.51659999999999995</v>
      </c>
      <c r="AA148">
        <f t="shared" si="62"/>
        <v>150</v>
      </c>
      <c r="AB148">
        <v>0.58689999999999998</v>
      </c>
      <c r="AC148">
        <f t="shared" si="63"/>
        <v>0.55174999999999996</v>
      </c>
      <c r="AD148">
        <f t="shared" si="64"/>
        <v>145</v>
      </c>
      <c r="AE148">
        <v>0.71579999999999999</v>
      </c>
      <c r="AF148">
        <f t="shared" si="65"/>
        <v>82</v>
      </c>
      <c r="AG148">
        <v>0.37519999999999998</v>
      </c>
      <c r="AH148">
        <f t="shared" si="66"/>
        <v>220</v>
      </c>
      <c r="AI148">
        <f t="shared" si="67"/>
        <v>154.33333333333334</v>
      </c>
      <c r="AJ148">
        <f>IF(C148=1,(AI148/Z148),REF)</f>
        <v>298.74822557749394</v>
      </c>
      <c r="AK148">
        <f t="shared" si="68"/>
        <v>145</v>
      </c>
      <c r="AL148">
        <f>IF(B148=1,(AI148/AC148),REF)</f>
        <v>279.7160549765897</v>
      </c>
      <c r="AM148">
        <f t="shared" si="69"/>
        <v>143</v>
      </c>
      <c r="AN148">
        <f t="shared" si="70"/>
        <v>143</v>
      </c>
      <c r="AO148" t="str">
        <f t="shared" si="71"/>
        <v>Drake</v>
      </c>
      <c r="AP148">
        <f t="shared" si="72"/>
        <v>0.32961718667005052</v>
      </c>
      <c r="AQ148">
        <f t="shared" si="73"/>
        <v>0.31764590309698637</v>
      </c>
      <c r="AR148">
        <f t="shared" si="74"/>
        <v>0.63682534353441211</v>
      </c>
      <c r="AS148" t="str">
        <f t="shared" si="75"/>
        <v>Drake</v>
      </c>
      <c r="AT148">
        <f t="shared" si="76"/>
        <v>147</v>
      </c>
      <c r="AU148">
        <f t="shared" si="77"/>
        <v>96.666666666666671</v>
      </c>
      <c r="AV148">
        <v>159</v>
      </c>
      <c r="AW148" t="str">
        <f t="shared" si="78"/>
        <v>Drake</v>
      </c>
      <c r="AX148" t="str">
        <f t="shared" si="79"/>
        <v/>
      </c>
      <c r="AY148">
        <v>147</v>
      </c>
      <c r="BI148" t="s">
        <v>155</v>
      </c>
      <c r="BJ148">
        <v>295.90488771466318</v>
      </c>
    </row>
    <row r="149" spans="1:62" x14ac:dyDescent="0.25">
      <c r="A149">
        <v>1</v>
      </c>
      <c r="B149">
        <v>1</v>
      </c>
      <c r="C149">
        <v>1</v>
      </c>
      <c r="D149" t="s">
        <v>42</v>
      </c>
      <c r="E149">
        <v>66.039100000000005</v>
      </c>
      <c r="F149">
        <v>322</v>
      </c>
      <c r="G149">
        <v>65.743799999999993</v>
      </c>
      <c r="H149">
        <v>289</v>
      </c>
      <c r="I149">
        <v>101.837</v>
      </c>
      <c r="J149">
        <v>229</v>
      </c>
      <c r="K149">
        <v>104.533</v>
      </c>
      <c r="L149">
        <v>188</v>
      </c>
      <c r="M149">
        <v>98.850399999999993</v>
      </c>
      <c r="N149">
        <v>46</v>
      </c>
      <c r="O149">
        <v>100.759</v>
      </c>
      <c r="P149">
        <v>86</v>
      </c>
      <c r="Q149">
        <v>3.7741799999999999</v>
      </c>
      <c r="R149">
        <v>125</v>
      </c>
      <c r="S149">
        <f t="shared" si="55"/>
        <v>5.7147962343520743E-2</v>
      </c>
      <c r="T149">
        <f t="shared" si="56"/>
        <v>125</v>
      </c>
      <c r="U149">
        <f t="shared" si="57"/>
        <v>721619.02536427998</v>
      </c>
      <c r="V149">
        <f t="shared" si="58"/>
        <v>234</v>
      </c>
      <c r="W149">
        <f t="shared" si="59"/>
        <v>24.291426086146092</v>
      </c>
      <c r="X149">
        <f t="shared" si="60"/>
        <v>148</v>
      </c>
      <c r="Y149">
        <f t="shared" si="61"/>
        <v>136.5</v>
      </c>
      <c r="Z149">
        <v>0.44030000000000002</v>
      </c>
      <c r="AA149">
        <f t="shared" si="62"/>
        <v>179</v>
      </c>
      <c r="AB149">
        <v>0.80859999999999999</v>
      </c>
      <c r="AC149">
        <f t="shared" si="63"/>
        <v>0.62444999999999995</v>
      </c>
      <c r="AD149">
        <f t="shared" si="64"/>
        <v>121</v>
      </c>
      <c r="AE149">
        <v>0.49340000000000001</v>
      </c>
      <c r="AF149">
        <f t="shared" si="65"/>
        <v>163</v>
      </c>
      <c r="AG149">
        <v>0.64219999999999999</v>
      </c>
      <c r="AH149">
        <f t="shared" si="66"/>
        <v>111</v>
      </c>
      <c r="AI149">
        <f t="shared" si="67"/>
        <v>148.41666666666666</v>
      </c>
      <c r="AJ149">
        <f>IF(C149=1,(AI149/Z149),REF)</f>
        <v>337.08077825724882</v>
      </c>
      <c r="AK149">
        <f t="shared" si="68"/>
        <v>162</v>
      </c>
      <c r="AL149">
        <f>IF(B149=1,(AI149/AC149),REF)</f>
        <v>237.67582138948941</v>
      </c>
      <c r="AM149">
        <f t="shared" si="69"/>
        <v>129</v>
      </c>
      <c r="AN149">
        <f t="shared" si="70"/>
        <v>129</v>
      </c>
      <c r="AO149" t="str">
        <f t="shared" si="71"/>
        <v>Bradley</v>
      </c>
      <c r="AP149">
        <f t="shared" si="72"/>
        <v>0.27756280424984764</v>
      </c>
      <c r="AQ149">
        <f t="shared" si="73"/>
        <v>0.36689359931591747</v>
      </c>
      <c r="AR149">
        <f t="shared" si="74"/>
        <v>0.63571933303472272</v>
      </c>
      <c r="AS149" t="str">
        <f t="shared" si="75"/>
        <v>Bradley</v>
      </c>
      <c r="AT149">
        <f t="shared" si="76"/>
        <v>148</v>
      </c>
      <c r="AU149">
        <f t="shared" si="77"/>
        <v>92.333333333333329</v>
      </c>
      <c r="AV149">
        <v>131</v>
      </c>
      <c r="AW149" t="str">
        <f t="shared" si="78"/>
        <v>Bradley</v>
      </c>
      <c r="AX149" t="str">
        <f t="shared" si="79"/>
        <v/>
      </c>
      <c r="AY149">
        <v>148</v>
      </c>
      <c r="BI149" t="s">
        <v>156</v>
      </c>
      <c r="BJ149">
        <v>213.91604370327772</v>
      </c>
    </row>
    <row r="150" spans="1:62" x14ac:dyDescent="0.25">
      <c r="A150">
        <v>1</v>
      </c>
      <c r="B150">
        <v>1</v>
      </c>
      <c r="C150">
        <v>1</v>
      </c>
      <c r="D150" t="s">
        <v>285</v>
      </c>
      <c r="E150">
        <v>66.831900000000005</v>
      </c>
      <c r="F150">
        <v>294</v>
      </c>
      <c r="G150">
        <v>66.555000000000007</v>
      </c>
      <c r="H150">
        <v>249</v>
      </c>
      <c r="I150">
        <v>103.327</v>
      </c>
      <c r="J150">
        <v>189</v>
      </c>
      <c r="K150">
        <v>106.375</v>
      </c>
      <c r="L150">
        <v>149</v>
      </c>
      <c r="M150">
        <v>102.09099999999999</v>
      </c>
      <c r="N150">
        <v>124</v>
      </c>
      <c r="O150">
        <v>103.712</v>
      </c>
      <c r="P150">
        <v>136</v>
      </c>
      <c r="Q150">
        <v>2.66309</v>
      </c>
      <c r="R150">
        <v>137</v>
      </c>
      <c r="S150">
        <f t="shared" si="55"/>
        <v>3.9846241091454779E-2</v>
      </c>
      <c r="T150">
        <f t="shared" si="56"/>
        <v>137</v>
      </c>
      <c r="U150">
        <f t="shared" si="57"/>
        <v>756245.76268593757</v>
      </c>
      <c r="V150">
        <f t="shared" si="58"/>
        <v>193</v>
      </c>
      <c r="W150">
        <f t="shared" si="59"/>
        <v>25.138687940131106</v>
      </c>
      <c r="X150">
        <f t="shared" si="60"/>
        <v>184</v>
      </c>
      <c r="Y150">
        <f t="shared" si="61"/>
        <v>160.5</v>
      </c>
      <c r="Z150">
        <v>0.51</v>
      </c>
      <c r="AA150">
        <f t="shared" si="62"/>
        <v>154</v>
      </c>
      <c r="AB150">
        <v>0.60489999999999999</v>
      </c>
      <c r="AC150">
        <f t="shared" si="63"/>
        <v>0.55745</v>
      </c>
      <c r="AD150">
        <f t="shared" si="64"/>
        <v>141</v>
      </c>
      <c r="AE150">
        <v>0.36520000000000002</v>
      </c>
      <c r="AF150">
        <f t="shared" si="65"/>
        <v>227</v>
      </c>
      <c r="AG150">
        <v>0.60840000000000005</v>
      </c>
      <c r="AH150">
        <f t="shared" si="66"/>
        <v>132</v>
      </c>
      <c r="AI150">
        <f t="shared" si="67"/>
        <v>165.08333333333334</v>
      </c>
      <c r="AJ150">
        <f>IF(C150=1,(AI150/Z150),REF)</f>
        <v>323.69281045751637</v>
      </c>
      <c r="AK150">
        <f t="shared" si="68"/>
        <v>157</v>
      </c>
      <c r="AL150">
        <f>IF(B150=1,(AI150/AC150),REF)</f>
        <v>296.1401620474183</v>
      </c>
      <c r="AM150">
        <f t="shared" si="69"/>
        <v>152</v>
      </c>
      <c r="AN150">
        <f t="shared" si="70"/>
        <v>152</v>
      </c>
      <c r="AO150" t="str">
        <f t="shared" si="71"/>
        <v>Southern Illinois</v>
      </c>
      <c r="AP150">
        <f t="shared" si="72"/>
        <v>0.32280693082163725</v>
      </c>
      <c r="AQ150">
        <f t="shared" si="73"/>
        <v>0.31864664255578901</v>
      </c>
      <c r="AR150">
        <f t="shared" si="74"/>
        <v>0.63453282467306504</v>
      </c>
      <c r="AS150" t="str">
        <f t="shared" si="75"/>
        <v>Southern Illinois</v>
      </c>
      <c r="AT150">
        <f t="shared" si="76"/>
        <v>149</v>
      </c>
      <c r="AU150">
        <f t="shared" si="77"/>
        <v>100.33333333333333</v>
      </c>
      <c r="AV150">
        <v>150</v>
      </c>
      <c r="AW150" t="str">
        <f t="shared" si="78"/>
        <v>Southern Illinois</v>
      </c>
      <c r="AX150" t="str">
        <f t="shared" si="79"/>
        <v/>
      </c>
      <c r="AY150">
        <v>149</v>
      </c>
      <c r="BI150" t="s">
        <v>157</v>
      </c>
      <c r="BJ150">
        <v>1396.6195878675621</v>
      </c>
    </row>
    <row r="151" spans="1:62" x14ac:dyDescent="0.25">
      <c r="A151">
        <v>1</v>
      </c>
      <c r="B151">
        <v>1</v>
      </c>
      <c r="C151">
        <v>1</v>
      </c>
      <c r="D151" t="s">
        <v>179</v>
      </c>
      <c r="E151">
        <v>64.794899999999998</v>
      </c>
      <c r="F151">
        <v>338</v>
      </c>
      <c r="G151">
        <v>63.855800000000002</v>
      </c>
      <c r="H151">
        <v>338</v>
      </c>
      <c r="I151">
        <v>112.596</v>
      </c>
      <c r="J151">
        <v>29</v>
      </c>
      <c r="K151">
        <v>112.054</v>
      </c>
      <c r="L151">
        <v>62</v>
      </c>
      <c r="M151">
        <v>106.607</v>
      </c>
      <c r="N151">
        <v>244</v>
      </c>
      <c r="O151">
        <v>110.19499999999999</v>
      </c>
      <c r="P151">
        <v>272</v>
      </c>
      <c r="Q151">
        <v>1.8591800000000001</v>
      </c>
      <c r="R151">
        <v>148</v>
      </c>
      <c r="S151">
        <f t="shared" si="55"/>
        <v>2.8690529655883548E-2</v>
      </c>
      <c r="T151">
        <f t="shared" si="56"/>
        <v>148</v>
      </c>
      <c r="U151">
        <f t="shared" si="57"/>
        <v>813571.17365232843</v>
      </c>
      <c r="V151">
        <f t="shared" si="58"/>
        <v>116</v>
      </c>
      <c r="W151">
        <f t="shared" si="59"/>
        <v>28.570523550673837</v>
      </c>
      <c r="X151">
        <f t="shared" si="60"/>
        <v>334</v>
      </c>
      <c r="Y151">
        <f t="shared" si="61"/>
        <v>241</v>
      </c>
      <c r="Z151">
        <v>0.51390000000000002</v>
      </c>
      <c r="AA151">
        <f t="shared" si="62"/>
        <v>152</v>
      </c>
      <c r="AB151">
        <v>0.56969999999999998</v>
      </c>
      <c r="AC151">
        <f t="shared" si="63"/>
        <v>0.54180000000000006</v>
      </c>
      <c r="AD151">
        <f t="shared" si="64"/>
        <v>151</v>
      </c>
      <c r="AE151">
        <v>0.4194</v>
      </c>
      <c r="AF151">
        <f t="shared" si="65"/>
        <v>190</v>
      </c>
      <c r="AG151">
        <v>0.59960000000000002</v>
      </c>
      <c r="AH151">
        <f t="shared" si="66"/>
        <v>134</v>
      </c>
      <c r="AI151">
        <f t="shared" si="67"/>
        <v>163.33333333333334</v>
      </c>
      <c r="AJ151">
        <f>IF(C151=1,(AI151/Z151),REF)</f>
        <v>317.83096581695531</v>
      </c>
      <c r="AK151">
        <f t="shared" si="68"/>
        <v>151</v>
      </c>
      <c r="AL151">
        <f>IF(B151=1,(AI151/AC151),REF)</f>
        <v>301.46425495262702</v>
      </c>
      <c r="AM151">
        <f t="shared" si="69"/>
        <v>155</v>
      </c>
      <c r="AN151">
        <f t="shared" si="70"/>
        <v>151</v>
      </c>
      <c r="AO151" t="str">
        <f t="shared" si="71"/>
        <v>Mercer</v>
      </c>
      <c r="AP151">
        <f t="shared" si="72"/>
        <v>0.32587044736697629</v>
      </c>
      <c r="AQ151">
        <f t="shared" si="73"/>
        <v>0.30901183528030823</v>
      </c>
      <c r="AR151">
        <f t="shared" si="74"/>
        <v>0.63192463283038369</v>
      </c>
      <c r="AS151" t="str">
        <f t="shared" si="75"/>
        <v>Mercer</v>
      </c>
      <c r="AT151">
        <f t="shared" si="76"/>
        <v>150</v>
      </c>
      <c r="AU151">
        <f t="shared" si="77"/>
        <v>100.33333333333333</v>
      </c>
      <c r="AV151">
        <v>137</v>
      </c>
      <c r="AW151" t="str">
        <f t="shared" si="78"/>
        <v>Mercer</v>
      </c>
      <c r="AX151" t="str">
        <f t="shared" si="79"/>
        <v/>
      </c>
      <c r="AY151">
        <v>150</v>
      </c>
      <c r="BI151" t="s">
        <v>158</v>
      </c>
      <c r="BJ151">
        <v>732.12717372211489</v>
      </c>
    </row>
    <row r="152" spans="1:62" x14ac:dyDescent="0.25">
      <c r="A152">
        <v>1</v>
      </c>
      <c r="B152">
        <v>1</v>
      </c>
      <c r="C152">
        <v>1</v>
      </c>
      <c r="D152" t="s">
        <v>317</v>
      </c>
      <c r="E152">
        <v>68.163399999999996</v>
      </c>
      <c r="F152">
        <v>237</v>
      </c>
      <c r="G152">
        <v>66.888300000000001</v>
      </c>
      <c r="H152">
        <v>237</v>
      </c>
      <c r="I152">
        <v>98.881900000000002</v>
      </c>
      <c r="J152">
        <v>280</v>
      </c>
      <c r="K152">
        <v>100.538</v>
      </c>
      <c r="L152">
        <v>253</v>
      </c>
      <c r="M152">
        <v>98.3643</v>
      </c>
      <c r="N152">
        <v>36</v>
      </c>
      <c r="O152">
        <v>98.042599999999993</v>
      </c>
      <c r="P152">
        <v>50</v>
      </c>
      <c r="Q152">
        <v>2.4958100000000001</v>
      </c>
      <c r="R152">
        <v>140</v>
      </c>
      <c r="S152">
        <f t="shared" si="55"/>
        <v>3.6609089335332509E-2</v>
      </c>
      <c r="T152">
        <f t="shared" si="56"/>
        <v>139</v>
      </c>
      <c r="U152">
        <f t="shared" si="57"/>
        <v>688988.11132714944</v>
      </c>
      <c r="V152">
        <f t="shared" si="58"/>
        <v>263</v>
      </c>
      <c r="W152">
        <f t="shared" si="59"/>
        <v>22.527472424569314</v>
      </c>
      <c r="X152">
        <f t="shared" si="60"/>
        <v>63</v>
      </c>
      <c r="Y152">
        <f t="shared" si="61"/>
        <v>101</v>
      </c>
      <c r="Z152">
        <v>0.48</v>
      </c>
      <c r="AA152">
        <f t="shared" si="62"/>
        <v>162</v>
      </c>
      <c r="AB152">
        <v>0.66859999999999997</v>
      </c>
      <c r="AC152">
        <f t="shared" si="63"/>
        <v>0.57430000000000003</v>
      </c>
      <c r="AD152">
        <f t="shared" si="64"/>
        <v>134</v>
      </c>
      <c r="AE152">
        <v>0.6119</v>
      </c>
      <c r="AF152">
        <f t="shared" si="65"/>
        <v>123</v>
      </c>
      <c r="AG152">
        <v>0.38990000000000002</v>
      </c>
      <c r="AH152">
        <f t="shared" si="66"/>
        <v>210</v>
      </c>
      <c r="AI152">
        <f t="shared" si="67"/>
        <v>161.66666666666666</v>
      </c>
      <c r="AJ152">
        <f>IF(C152=1,(AI152/Z152),REF)</f>
        <v>336.80555555555554</v>
      </c>
      <c r="AK152">
        <f t="shared" si="68"/>
        <v>161</v>
      </c>
      <c r="AL152">
        <f>IF(B152=1,(AI152/AC152),REF)</f>
        <v>281.50211852109811</v>
      </c>
      <c r="AM152">
        <f t="shared" si="69"/>
        <v>146</v>
      </c>
      <c r="AN152">
        <f t="shared" si="70"/>
        <v>146</v>
      </c>
      <c r="AO152" t="str">
        <f t="shared" si="71"/>
        <v>UC Irvine</v>
      </c>
      <c r="AP152">
        <f t="shared" si="72"/>
        <v>0.30261419264317924</v>
      </c>
      <c r="AQ152">
        <f t="shared" si="73"/>
        <v>0.3303651279264736</v>
      </c>
      <c r="AR152">
        <f t="shared" si="74"/>
        <v>0.63116631167670567</v>
      </c>
      <c r="AS152" t="str">
        <f t="shared" si="75"/>
        <v>UC Irvine</v>
      </c>
      <c r="AT152">
        <f t="shared" si="76"/>
        <v>151</v>
      </c>
      <c r="AU152">
        <f t="shared" si="77"/>
        <v>99</v>
      </c>
      <c r="AV152">
        <v>158</v>
      </c>
      <c r="AW152" t="str">
        <f t="shared" si="78"/>
        <v>UC Irvine</v>
      </c>
      <c r="AX152" t="str">
        <f t="shared" si="79"/>
        <v/>
      </c>
      <c r="AY152">
        <v>151</v>
      </c>
      <c r="BI152" t="s">
        <v>159</v>
      </c>
      <c r="BJ152">
        <v>542.88093255620311</v>
      </c>
    </row>
    <row r="153" spans="1:62" x14ac:dyDescent="0.25">
      <c r="A153">
        <v>1</v>
      </c>
      <c r="B153">
        <v>1</v>
      </c>
      <c r="C153">
        <v>1</v>
      </c>
      <c r="D153" t="s">
        <v>68</v>
      </c>
      <c r="E153">
        <v>65.933899999999994</v>
      </c>
      <c r="F153">
        <v>324</v>
      </c>
      <c r="G153">
        <v>64.646299999999997</v>
      </c>
      <c r="H153">
        <v>324</v>
      </c>
      <c r="I153">
        <v>111.949</v>
      </c>
      <c r="J153">
        <v>33</v>
      </c>
      <c r="K153">
        <v>109.887</v>
      </c>
      <c r="L153">
        <v>87</v>
      </c>
      <c r="M153">
        <v>103.526</v>
      </c>
      <c r="N153">
        <v>167</v>
      </c>
      <c r="O153">
        <v>105.15300000000001</v>
      </c>
      <c r="P153">
        <v>167</v>
      </c>
      <c r="Q153">
        <v>4.7341800000000003</v>
      </c>
      <c r="R153">
        <v>120</v>
      </c>
      <c r="S153">
        <f t="shared" si="55"/>
        <v>7.179918069460467E-2</v>
      </c>
      <c r="T153">
        <f t="shared" si="56"/>
        <v>115</v>
      </c>
      <c r="U153">
        <f t="shared" si="57"/>
        <v>796161.91515596909</v>
      </c>
      <c r="V153">
        <f t="shared" si="58"/>
        <v>139</v>
      </c>
      <c r="W153">
        <f t="shared" si="59"/>
        <v>26.049890554713759</v>
      </c>
      <c r="X153">
        <f t="shared" si="60"/>
        <v>234</v>
      </c>
      <c r="Y153">
        <f t="shared" si="61"/>
        <v>174.5</v>
      </c>
      <c r="Z153">
        <v>0.4874</v>
      </c>
      <c r="AA153">
        <f t="shared" si="62"/>
        <v>158</v>
      </c>
      <c r="AB153">
        <v>0.61880000000000002</v>
      </c>
      <c r="AC153">
        <f t="shared" si="63"/>
        <v>0.55310000000000004</v>
      </c>
      <c r="AD153">
        <f t="shared" si="64"/>
        <v>143</v>
      </c>
      <c r="AE153">
        <v>0.62419999999999998</v>
      </c>
      <c r="AF153">
        <f t="shared" si="65"/>
        <v>117</v>
      </c>
      <c r="AG153">
        <v>0.4627</v>
      </c>
      <c r="AH153">
        <f t="shared" si="66"/>
        <v>178</v>
      </c>
      <c r="AI153">
        <f t="shared" si="67"/>
        <v>144.41666666666666</v>
      </c>
      <c r="AJ153">
        <f>IF(C153=1,(AI153/Z153),REF)</f>
        <v>296.30009574613592</v>
      </c>
      <c r="AK153">
        <f t="shared" si="68"/>
        <v>143</v>
      </c>
      <c r="AL153">
        <f>IF(B153=1,(AI153/AC153),REF)</f>
        <v>261.10408003374914</v>
      </c>
      <c r="AM153">
        <f t="shared" si="69"/>
        <v>136</v>
      </c>
      <c r="AN153">
        <f t="shared" si="70"/>
        <v>136</v>
      </c>
      <c r="AO153" t="str">
        <f t="shared" si="71"/>
        <v>College of Charleston</v>
      </c>
      <c r="AP153">
        <f t="shared" si="72"/>
        <v>0.31124209187649837</v>
      </c>
      <c r="AQ153">
        <f t="shared" si="73"/>
        <v>0.32117559841592314</v>
      </c>
      <c r="AR153">
        <f t="shared" si="74"/>
        <v>0.63094224336907423</v>
      </c>
      <c r="AS153" t="str">
        <f t="shared" si="75"/>
        <v>College of Charleston</v>
      </c>
      <c r="AT153">
        <f t="shared" si="76"/>
        <v>152</v>
      </c>
      <c r="AU153">
        <f t="shared" si="77"/>
        <v>96</v>
      </c>
      <c r="AV153">
        <v>133</v>
      </c>
      <c r="AW153" t="str">
        <f t="shared" si="78"/>
        <v>College of Charleston</v>
      </c>
      <c r="AX153" t="str">
        <f t="shared" si="79"/>
        <v/>
      </c>
      <c r="AY153">
        <v>152</v>
      </c>
      <c r="BI153" t="s">
        <v>160</v>
      </c>
      <c r="BJ153">
        <v>3814.1643059490088</v>
      </c>
    </row>
    <row r="154" spans="1:62" x14ac:dyDescent="0.25">
      <c r="A154">
        <v>1</v>
      </c>
      <c r="B154">
        <v>1</v>
      </c>
      <c r="C154">
        <v>1</v>
      </c>
      <c r="D154" t="s">
        <v>243</v>
      </c>
      <c r="E154">
        <v>75.542299999999997</v>
      </c>
      <c r="F154">
        <v>9</v>
      </c>
      <c r="G154">
        <v>74.753200000000007</v>
      </c>
      <c r="H154">
        <v>7</v>
      </c>
      <c r="I154">
        <v>108.199</v>
      </c>
      <c r="J154">
        <v>91</v>
      </c>
      <c r="K154">
        <v>108.63500000000001</v>
      </c>
      <c r="L154">
        <v>111</v>
      </c>
      <c r="M154">
        <v>107.155</v>
      </c>
      <c r="N154">
        <v>254</v>
      </c>
      <c r="O154">
        <v>107.884</v>
      </c>
      <c r="P154">
        <v>226</v>
      </c>
      <c r="Q154">
        <v>0.75144900000000003</v>
      </c>
      <c r="R154">
        <v>164</v>
      </c>
      <c r="S154">
        <f t="shared" si="55"/>
        <v>9.9414500220406949E-3</v>
      </c>
      <c r="T154">
        <f t="shared" si="56"/>
        <v>164</v>
      </c>
      <c r="U154">
        <f t="shared" si="57"/>
        <v>891517.22961191763</v>
      </c>
      <c r="V154">
        <f t="shared" si="58"/>
        <v>49</v>
      </c>
      <c r="W154">
        <f t="shared" si="59"/>
        <v>23.688690900101449</v>
      </c>
      <c r="X154">
        <f t="shared" si="60"/>
        <v>117</v>
      </c>
      <c r="Y154">
        <f t="shared" si="61"/>
        <v>140.5</v>
      </c>
      <c r="Z154">
        <v>0.52510000000000001</v>
      </c>
      <c r="AA154">
        <f t="shared" si="62"/>
        <v>144</v>
      </c>
      <c r="AB154">
        <v>0.48899999999999999</v>
      </c>
      <c r="AC154">
        <f t="shared" si="63"/>
        <v>0.50705</v>
      </c>
      <c r="AD154">
        <f t="shared" si="64"/>
        <v>163</v>
      </c>
      <c r="AE154">
        <v>0.31409999999999999</v>
      </c>
      <c r="AF154">
        <f t="shared" si="65"/>
        <v>250</v>
      </c>
      <c r="AG154">
        <v>0.71089999999999998</v>
      </c>
      <c r="AH154">
        <f t="shared" si="66"/>
        <v>87</v>
      </c>
      <c r="AI154">
        <f t="shared" si="67"/>
        <v>142.25</v>
      </c>
      <c r="AJ154">
        <f>IF(C154=1,(AI154/Z154),REF)</f>
        <v>270.90078080365646</v>
      </c>
      <c r="AK154">
        <f t="shared" si="68"/>
        <v>137</v>
      </c>
      <c r="AL154">
        <f>IF(B154=1,(AI154/AC154),REF)</f>
        <v>280.54432501725665</v>
      </c>
      <c r="AM154">
        <f t="shared" si="69"/>
        <v>145</v>
      </c>
      <c r="AN154">
        <f t="shared" si="70"/>
        <v>137</v>
      </c>
      <c r="AO154" t="str">
        <f t="shared" si="71"/>
        <v>Portland St.</v>
      </c>
      <c r="AP154">
        <f t="shared" si="72"/>
        <v>0.3383350355307615</v>
      </c>
      <c r="AQ154">
        <f t="shared" si="73"/>
        <v>0.29180396707429668</v>
      </c>
      <c r="AR154">
        <f t="shared" si="74"/>
        <v>0.63003190994354086</v>
      </c>
      <c r="AS154" t="str">
        <f t="shared" si="75"/>
        <v>Portland St.</v>
      </c>
      <c r="AT154">
        <f t="shared" si="76"/>
        <v>153</v>
      </c>
      <c r="AU154">
        <f t="shared" si="77"/>
        <v>96.666666666666671</v>
      </c>
      <c r="AV154">
        <v>164</v>
      </c>
      <c r="AW154" t="str">
        <f t="shared" si="78"/>
        <v>Portland St.</v>
      </c>
      <c r="AX154" t="str">
        <f t="shared" si="79"/>
        <v/>
      </c>
      <c r="AY154">
        <v>153</v>
      </c>
      <c r="BI154" t="s">
        <v>161</v>
      </c>
      <c r="BJ154">
        <v>67.964242693209926</v>
      </c>
    </row>
    <row r="155" spans="1:62" x14ac:dyDescent="0.25">
      <c r="A155">
        <v>1</v>
      </c>
      <c r="B155">
        <v>1</v>
      </c>
      <c r="C155">
        <v>1</v>
      </c>
      <c r="D155" t="s">
        <v>134</v>
      </c>
      <c r="E155">
        <v>69.255300000000005</v>
      </c>
      <c r="F155">
        <v>179</v>
      </c>
      <c r="G155">
        <v>68.854299999999995</v>
      </c>
      <c r="H155">
        <v>130</v>
      </c>
      <c r="I155">
        <v>100.36799999999999</v>
      </c>
      <c r="J155">
        <v>252</v>
      </c>
      <c r="K155">
        <v>105.791</v>
      </c>
      <c r="L155">
        <v>159</v>
      </c>
      <c r="M155">
        <v>104.235</v>
      </c>
      <c r="N155">
        <v>189</v>
      </c>
      <c r="O155">
        <v>103.673</v>
      </c>
      <c r="P155">
        <v>135</v>
      </c>
      <c r="Q155">
        <v>2.1181800000000002</v>
      </c>
      <c r="R155">
        <v>145</v>
      </c>
      <c r="S155">
        <f t="shared" si="55"/>
        <v>3.0582496935252536E-2</v>
      </c>
      <c r="T155">
        <f t="shared" si="56"/>
        <v>147</v>
      </c>
      <c r="U155">
        <f t="shared" si="57"/>
        <v>775087.01210835937</v>
      </c>
      <c r="V155">
        <f t="shared" si="58"/>
        <v>164</v>
      </c>
      <c r="W155">
        <f t="shared" si="59"/>
        <v>24.244434051593437</v>
      </c>
      <c r="X155">
        <f t="shared" si="60"/>
        <v>145</v>
      </c>
      <c r="Y155">
        <f t="shared" si="61"/>
        <v>146</v>
      </c>
      <c r="Z155">
        <v>0.47960000000000003</v>
      </c>
      <c r="AA155">
        <f t="shared" si="62"/>
        <v>163</v>
      </c>
      <c r="AB155">
        <v>0.64149999999999996</v>
      </c>
      <c r="AC155">
        <f t="shared" si="63"/>
        <v>0.56054999999999999</v>
      </c>
      <c r="AD155">
        <f t="shared" si="64"/>
        <v>139</v>
      </c>
      <c r="AE155">
        <v>0.47510000000000002</v>
      </c>
      <c r="AF155">
        <f t="shared" si="65"/>
        <v>175</v>
      </c>
      <c r="AG155">
        <v>0.55769999999999997</v>
      </c>
      <c r="AH155">
        <f t="shared" si="66"/>
        <v>150</v>
      </c>
      <c r="AI155">
        <f t="shared" si="67"/>
        <v>153.5</v>
      </c>
      <c r="AJ155">
        <f>IF(C155=1,(AI155/Z155),REF)</f>
        <v>320.05838198498748</v>
      </c>
      <c r="AK155">
        <f t="shared" si="68"/>
        <v>154</v>
      </c>
      <c r="AL155">
        <f>IF(B155=1,(AI155/AC155),REF)</f>
        <v>273.83819463027385</v>
      </c>
      <c r="AM155">
        <f t="shared" si="69"/>
        <v>140</v>
      </c>
      <c r="AN155">
        <f t="shared" si="70"/>
        <v>140</v>
      </c>
      <c r="AO155" t="str">
        <f t="shared" si="71"/>
        <v>Illinois St.</v>
      </c>
      <c r="AP155">
        <f t="shared" si="72"/>
        <v>0.30390807088771848</v>
      </c>
      <c r="AQ155">
        <f t="shared" si="73"/>
        <v>0.32356995969760449</v>
      </c>
      <c r="AR155">
        <f t="shared" si="74"/>
        <v>0.62896635079289231</v>
      </c>
      <c r="AS155" t="str">
        <f t="shared" si="75"/>
        <v>Illinois St.</v>
      </c>
      <c r="AT155">
        <f t="shared" si="76"/>
        <v>154</v>
      </c>
      <c r="AU155">
        <f t="shared" si="77"/>
        <v>98</v>
      </c>
      <c r="AV155">
        <v>172</v>
      </c>
      <c r="AW155" t="str">
        <f t="shared" si="78"/>
        <v>Illinois St.</v>
      </c>
      <c r="AX155" t="str">
        <f t="shared" si="79"/>
        <v/>
      </c>
      <c r="AY155">
        <v>154</v>
      </c>
      <c r="BI155" t="s">
        <v>162</v>
      </c>
      <c r="BJ155">
        <v>551.81732198351574</v>
      </c>
    </row>
    <row r="156" spans="1:62" x14ac:dyDescent="0.25">
      <c r="A156">
        <v>1</v>
      </c>
      <c r="B156">
        <v>1</v>
      </c>
      <c r="C156">
        <v>1</v>
      </c>
      <c r="D156" t="s">
        <v>113</v>
      </c>
      <c r="E156">
        <v>69.802000000000007</v>
      </c>
      <c r="F156">
        <v>154</v>
      </c>
      <c r="G156">
        <v>68.810900000000004</v>
      </c>
      <c r="H156">
        <v>135</v>
      </c>
      <c r="I156">
        <v>105.206</v>
      </c>
      <c r="J156">
        <v>141</v>
      </c>
      <c r="K156">
        <v>106.31699999999999</v>
      </c>
      <c r="L156">
        <v>151</v>
      </c>
      <c r="M156">
        <v>101.181</v>
      </c>
      <c r="N156">
        <v>94</v>
      </c>
      <c r="O156">
        <v>104.553</v>
      </c>
      <c r="P156">
        <v>157</v>
      </c>
      <c r="Q156">
        <v>1.7645200000000001</v>
      </c>
      <c r="R156">
        <v>150</v>
      </c>
      <c r="S156">
        <f t="shared" si="55"/>
        <v>2.527148219248726E-2</v>
      </c>
      <c r="T156">
        <f t="shared" si="56"/>
        <v>150</v>
      </c>
      <c r="U156">
        <f t="shared" si="57"/>
        <v>788993.25994117791</v>
      </c>
      <c r="V156">
        <f t="shared" si="58"/>
        <v>149</v>
      </c>
      <c r="W156">
        <f t="shared" si="59"/>
        <v>24.382067635571122</v>
      </c>
      <c r="X156">
        <f t="shared" si="60"/>
        <v>153</v>
      </c>
      <c r="Y156">
        <f t="shared" si="61"/>
        <v>151.5</v>
      </c>
      <c r="Z156">
        <v>0.4844</v>
      </c>
      <c r="AA156">
        <f t="shared" si="62"/>
        <v>160</v>
      </c>
      <c r="AB156">
        <v>0.61799999999999999</v>
      </c>
      <c r="AC156">
        <f t="shared" si="63"/>
        <v>0.55120000000000002</v>
      </c>
      <c r="AD156">
        <f t="shared" si="64"/>
        <v>146</v>
      </c>
      <c r="AE156">
        <v>0.37580000000000002</v>
      </c>
      <c r="AF156">
        <f t="shared" si="65"/>
        <v>219</v>
      </c>
      <c r="AG156">
        <v>0.58409999999999995</v>
      </c>
      <c r="AH156">
        <f t="shared" si="66"/>
        <v>139</v>
      </c>
      <c r="AI156">
        <f t="shared" si="67"/>
        <v>159.08333333333334</v>
      </c>
      <c r="AJ156">
        <f>IF(C156=1,(AI156/Z156),REF)</f>
        <v>328.41315717038265</v>
      </c>
      <c r="AK156">
        <f t="shared" si="68"/>
        <v>159</v>
      </c>
      <c r="AL156">
        <f>IF(B156=1,(AI156/AC156),REF)</f>
        <v>288.61272375423317</v>
      </c>
      <c r="AM156">
        <f t="shared" si="69"/>
        <v>149</v>
      </c>
      <c r="AN156">
        <f t="shared" si="70"/>
        <v>149</v>
      </c>
      <c r="AO156" t="str">
        <f t="shared" si="71"/>
        <v>Georgia Southern</v>
      </c>
      <c r="AP156">
        <f t="shared" si="72"/>
        <v>0.30615972532824554</v>
      </c>
      <c r="AQ156">
        <f t="shared" si="73"/>
        <v>0.31608971543894887</v>
      </c>
      <c r="AR156">
        <f t="shared" si="74"/>
        <v>0.62686469015830582</v>
      </c>
      <c r="AS156" t="str">
        <f t="shared" si="75"/>
        <v>Georgia Southern</v>
      </c>
      <c r="AT156">
        <f t="shared" si="76"/>
        <v>155</v>
      </c>
      <c r="AU156">
        <f t="shared" si="77"/>
        <v>101.33333333333333</v>
      </c>
      <c r="AV156">
        <v>145</v>
      </c>
      <c r="AW156" t="str">
        <f t="shared" si="78"/>
        <v>Georgia Southern</v>
      </c>
      <c r="AX156" t="str">
        <f t="shared" si="79"/>
        <v/>
      </c>
      <c r="AY156">
        <v>155</v>
      </c>
      <c r="BI156" t="s">
        <v>163</v>
      </c>
      <c r="BJ156">
        <v>246.85632747703559</v>
      </c>
    </row>
    <row r="157" spans="1:62" x14ac:dyDescent="0.25">
      <c r="A157">
        <v>1</v>
      </c>
      <c r="B157">
        <v>1</v>
      </c>
      <c r="C157">
        <v>1</v>
      </c>
      <c r="D157" t="s">
        <v>254</v>
      </c>
      <c r="E157">
        <v>74.6738</v>
      </c>
      <c r="F157">
        <v>14</v>
      </c>
      <c r="G157">
        <v>73.561700000000002</v>
      </c>
      <c r="H157">
        <v>9</v>
      </c>
      <c r="I157">
        <v>108.79</v>
      </c>
      <c r="J157">
        <v>79</v>
      </c>
      <c r="K157">
        <v>109.349</v>
      </c>
      <c r="L157">
        <v>95</v>
      </c>
      <c r="M157">
        <v>103.54</v>
      </c>
      <c r="N157">
        <v>169</v>
      </c>
      <c r="O157">
        <v>106.842</v>
      </c>
      <c r="P157">
        <v>199</v>
      </c>
      <c r="Q157">
        <v>2.5066799999999998</v>
      </c>
      <c r="R157">
        <v>139</v>
      </c>
      <c r="S157">
        <f t="shared" si="55"/>
        <v>3.3572685466656378E-2</v>
      </c>
      <c r="T157">
        <f t="shared" si="56"/>
        <v>141</v>
      </c>
      <c r="U157">
        <f t="shared" si="57"/>
        <v>892889.84519511391</v>
      </c>
      <c r="V157">
        <f t="shared" si="58"/>
        <v>48</v>
      </c>
      <c r="W157">
        <f t="shared" si="59"/>
        <v>23.594944615975731</v>
      </c>
      <c r="X157">
        <f t="shared" si="60"/>
        <v>109</v>
      </c>
      <c r="Y157">
        <f t="shared" si="61"/>
        <v>125</v>
      </c>
      <c r="Z157">
        <v>0.47899999999999998</v>
      </c>
      <c r="AA157">
        <f t="shared" si="62"/>
        <v>164</v>
      </c>
      <c r="AB157">
        <v>0.61639999999999995</v>
      </c>
      <c r="AC157">
        <f t="shared" si="63"/>
        <v>0.54769999999999996</v>
      </c>
      <c r="AD157">
        <f t="shared" si="64"/>
        <v>149</v>
      </c>
      <c r="AE157">
        <v>0.2316</v>
      </c>
      <c r="AF157">
        <f t="shared" si="65"/>
        <v>277</v>
      </c>
      <c r="AG157">
        <v>0.56730000000000003</v>
      </c>
      <c r="AH157">
        <f t="shared" si="66"/>
        <v>146</v>
      </c>
      <c r="AI157">
        <f t="shared" si="67"/>
        <v>147.66666666666666</v>
      </c>
      <c r="AJ157">
        <f>IF(C157=1,(AI157/Z157),REF)</f>
        <v>308.28114126652747</v>
      </c>
      <c r="AK157">
        <f t="shared" si="68"/>
        <v>147</v>
      </c>
      <c r="AL157">
        <f>IF(B157=1,(AI157/AC157),REF)</f>
        <v>269.61231817905178</v>
      </c>
      <c r="AM157">
        <f t="shared" si="69"/>
        <v>139</v>
      </c>
      <c r="AN157">
        <f t="shared" si="70"/>
        <v>139</v>
      </c>
      <c r="AO157" t="str">
        <f t="shared" si="71"/>
        <v>Rider</v>
      </c>
      <c r="AP157">
        <f t="shared" si="72"/>
        <v>0.30466796904061422</v>
      </c>
      <c r="AQ157">
        <f t="shared" si="73"/>
        <v>0.31676768112354003</v>
      </c>
      <c r="AR157">
        <f t="shared" si="74"/>
        <v>0.62653663079776434</v>
      </c>
      <c r="AS157" t="str">
        <f t="shared" si="75"/>
        <v>Rider</v>
      </c>
      <c r="AT157">
        <f t="shared" si="76"/>
        <v>156</v>
      </c>
      <c r="AU157">
        <f t="shared" si="77"/>
        <v>98.333333333333329</v>
      </c>
      <c r="AV157">
        <v>153</v>
      </c>
      <c r="AW157" t="str">
        <f t="shared" si="78"/>
        <v>Rider</v>
      </c>
      <c r="AX157" t="str">
        <f t="shared" si="79"/>
        <v/>
      </c>
      <c r="AY157">
        <v>156</v>
      </c>
      <c r="BI157" t="s">
        <v>164</v>
      </c>
      <c r="BJ157">
        <v>58.206669023211965</v>
      </c>
    </row>
    <row r="158" spans="1:62" x14ac:dyDescent="0.25">
      <c r="A158">
        <v>1</v>
      </c>
      <c r="B158">
        <v>1</v>
      </c>
      <c r="C158">
        <v>1</v>
      </c>
      <c r="D158" t="s">
        <v>125</v>
      </c>
      <c r="E158">
        <v>70.096599999999995</v>
      </c>
      <c r="F158">
        <v>133</v>
      </c>
      <c r="G158">
        <v>68.843800000000002</v>
      </c>
      <c r="H158">
        <v>132</v>
      </c>
      <c r="I158">
        <v>111.73699999999999</v>
      </c>
      <c r="J158">
        <v>37</v>
      </c>
      <c r="K158">
        <v>111.27</v>
      </c>
      <c r="L158">
        <v>70</v>
      </c>
      <c r="M158">
        <v>110.02800000000001</v>
      </c>
      <c r="N158">
        <v>297</v>
      </c>
      <c r="O158">
        <v>110.456</v>
      </c>
      <c r="P158">
        <v>280</v>
      </c>
      <c r="Q158">
        <v>0.81367699999999998</v>
      </c>
      <c r="R158">
        <v>162</v>
      </c>
      <c r="S158">
        <f t="shared" si="55"/>
        <v>1.1612546114932721E-2</v>
      </c>
      <c r="T158">
        <f t="shared" si="56"/>
        <v>162</v>
      </c>
      <c r="U158">
        <f t="shared" si="57"/>
        <v>867866.90884613991</v>
      </c>
      <c r="V158">
        <f t="shared" si="58"/>
        <v>66</v>
      </c>
      <c r="W158">
        <f t="shared" si="59"/>
        <v>26.509769140174697</v>
      </c>
      <c r="X158">
        <f t="shared" si="60"/>
        <v>259</v>
      </c>
      <c r="Y158">
        <f t="shared" si="61"/>
        <v>210.5</v>
      </c>
      <c r="Z158">
        <v>0.52410000000000001</v>
      </c>
      <c r="AA158">
        <f t="shared" si="62"/>
        <v>145</v>
      </c>
      <c r="AB158">
        <v>0.4778</v>
      </c>
      <c r="AC158">
        <f t="shared" si="63"/>
        <v>0.50095000000000001</v>
      </c>
      <c r="AD158">
        <f t="shared" si="64"/>
        <v>167</v>
      </c>
      <c r="AE158">
        <v>0.53410000000000002</v>
      </c>
      <c r="AF158">
        <f t="shared" si="65"/>
        <v>151</v>
      </c>
      <c r="AG158">
        <v>0.46579999999999999</v>
      </c>
      <c r="AH158">
        <f t="shared" si="66"/>
        <v>177</v>
      </c>
      <c r="AI158">
        <f t="shared" si="67"/>
        <v>155.58333333333334</v>
      </c>
      <c r="AJ158">
        <f>IF(C158=1,(AI158/Z158),REF)</f>
        <v>296.85810595942252</v>
      </c>
      <c r="AK158">
        <f t="shared" si="68"/>
        <v>144</v>
      </c>
      <c r="AL158">
        <f>IF(B158=1,(AI158/AC158),REF)</f>
        <v>310.57657118142197</v>
      </c>
      <c r="AM158">
        <f t="shared" si="69"/>
        <v>158</v>
      </c>
      <c r="AN158">
        <f t="shared" si="70"/>
        <v>144</v>
      </c>
      <c r="AO158" t="str">
        <f t="shared" si="71"/>
        <v>Hofstra</v>
      </c>
      <c r="AP158">
        <f t="shared" si="72"/>
        <v>0.33461487898024639</v>
      </c>
      <c r="AQ158">
        <f t="shared" si="73"/>
        <v>0.28465176783615415</v>
      </c>
      <c r="AR158">
        <f t="shared" si="74"/>
        <v>0.62566099023100152</v>
      </c>
      <c r="AS158" t="str">
        <f t="shared" si="75"/>
        <v>Hofstra</v>
      </c>
      <c r="AT158">
        <f t="shared" si="76"/>
        <v>157</v>
      </c>
      <c r="AU158">
        <f t="shared" si="77"/>
        <v>100.33333333333333</v>
      </c>
      <c r="AV158">
        <v>173</v>
      </c>
      <c r="AW158" t="str">
        <f t="shared" si="78"/>
        <v>Hofstra</v>
      </c>
      <c r="AX158" t="str">
        <f t="shared" si="79"/>
        <v/>
      </c>
      <c r="AY158">
        <v>157</v>
      </c>
      <c r="BI158" t="s">
        <v>165</v>
      </c>
      <c r="BJ158">
        <v>68.775790921595586</v>
      </c>
    </row>
    <row r="159" spans="1:62" x14ac:dyDescent="0.25">
      <c r="A159">
        <v>1</v>
      </c>
      <c r="B159">
        <v>1</v>
      </c>
      <c r="C159">
        <v>1</v>
      </c>
      <c r="D159" t="s">
        <v>122</v>
      </c>
      <c r="E159">
        <v>66.236400000000003</v>
      </c>
      <c r="F159">
        <v>317</v>
      </c>
      <c r="G159">
        <v>65.455799999999996</v>
      </c>
      <c r="H159">
        <v>307</v>
      </c>
      <c r="I159">
        <v>100.98099999999999</v>
      </c>
      <c r="J159">
        <v>244</v>
      </c>
      <c r="K159">
        <v>101.431</v>
      </c>
      <c r="L159">
        <v>243</v>
      </c>
      <c r="M159">
        <v>98.468699999999998</v>
      </c>
      <c r="N159">
        <v>38</v>
      </c>
      <c r="O159">
        <v>99.291899999999998</v>
      </c>
      <c r="P159">
        <v>64</v>
      </c>
      <c r="Q159">
        <v>2.1391100000000001</v>
      </c>
      <c r="R159">
        <v>144</v>
      </c>
      <c r="S159">
        <f t="shared" si="55"/>
        <v>3.2294931487822393E-2</v>
      </c>
      <c r="T159">
        <f t="shared" si="56"/>
        <v>144</v>
      </c>
      <c r="U159">
        <f t="shared" si="57"/>
        <v>681456.49399670039</v>
      </c>
      <c r="V159">
        <f t="shared" si="58"/>
        <v>274</v>
      </c>
      <c r="W159">
        <f t="shared" si="59"/>
        <v>23.657311795613232</v>
      </c>
      <c r="X159">
        <f t="shared" si="60"/>
        <v>114</v>
      </c>
      <c r="Y159">
        <f t="shared" si="61"/>
        <v>129</v>
      </c>
      <c r="Z159">
        <v>0.4526</v>
      </c>
      <c r="AA159">
        <f t="shared" si="62"/>
        <v>175</v>
      </c>
      <c r="AB159">
        <v>0.72199999999999998</v>
      </c>
      <c r="AC159">
        <f t="shared" si="63"/>
        <v>0.58729999999999993</v>
      </c>
      <c r="AD159">
        <f t="shared" si="64"/>
        <v>131</v>
      </c>
      <c r="AE159">
        <v>0.59240000000000004</v>
      </c>
      <c r="AF159">
        <f t="shared" si="65"/>
        <v>131</v>
      </c>
      <c r="AG159">
        <v>0.34710000000000002</v>
      </c>
      <c r="AH159">
        <f t="shared" si="66"/>
        <v>234</v>
      </c>
      <c r="AI159">
        <f t="shared" si="67"/>
        <v>173.83333333333334</v>
      </c>
      <c r="AJ159">
        <f>IF(C159=1,(AI159/Z159),REF)</f>
        <v>384.07718367948155</v>
      </c>
      <c r="AK159">
        <f t="shared" si="68"/>
        <v>172</v>
      </c>
      <c r="AL159">
        <f>IF(B159=1,(AI159/AC159),REF)</f>
        <v>295.9872864521256</v>
      </c>
      <c r="AM159">
        <f t="shared" si="69"/>
        <v>151</v>
      </c>
      <c r="AN159">
        <f t="shared" si="70"/>
        <v>151</v>
      </c>
      <c r="AO159" t="str">
        <f t="shared" si="71"/>
        <v>Harvard</v>
      </c>
      <c r="AP159">
        <f t="shared" si="72"/>
        <v>0.28161687740515345</v>
      </c>
      <c r="AQ159">
        <f t="shared" si="73"/>
        <v>0.33573101193014127</v>
      </c>
      <c r="AR159">
        <f t="shared" si="74"/>
        <v>0.62488484027800406</v>
      </c>
      <c r="AS159" t="str">
        <f t="shared" si="75"/>
        <v>Harvard</v>
      </c>
      <c r="AT159">
        <f t="shared" si="76"/>
        <v>158</v>
      </c>
      <c r="AU159">
        <f t="shared" si="77"/>
        <v>103</v>
      </c>
      <c r="AV159">
        <v>149</v>
      </c>
      <c r="AW159" t="str">
        <f t="shared" si="78"/>
        <v>Harvard</v>
      </c>
      <c r="AX159" t="str">
        <f t="shared" si="79"/>
        <v/>
      </c>
      <c r="AY159">
        <v>158</v>
      </c>
      <c r="BI159" t="s">
        <v>166</v>
      </c>
      <c r="BJ159">
        <v>763.40110905730137</v>
      </c>
    </row>
    <row r="160" spans="1:62" x14ac:dyDescent="0.25">
      <c r="A160">
        <v>1</v>
      </c>
      <c r="B160">
        <v>1</v>
      </c>
      <c r="C160">
        <v>1</v>
      </c>
      <c r="D160" t="s">
        <v>337</v>
      </c>
      <c r="E160">
        <v>72.8904</v>
      </c>
      <c r="F160">
        <v>30</v>
      </c>
      <c r="G160">
        <v>71.589799999999997</v>
      </c>
      <c r="H160">
        <v>34</v>
      </c>
      <c r="I160">
        <v>103.867</v>
      </c>
      <c r="J160">
        <v>176</v>
      </c>
      <c r="K160">
        <v>105.32599999999999</v>
      </c>
      <c r="L160">
        <v>171</v>
      </c>
      <c r="M160">
        <v>104.202</v>
      </c>
      <c r="N160">
        <v>187</v>
      </c>
      <c r="O160">
        <v>105.63800000000001</v>
      </c>
      <c r="P160">
        <v>178</v>
      </c>
      <c r="Q160">
        <v>-0.31259900000000002</v>
      </c>
      <c r="R160">
        <v>175</v>
      </c>
      <c r="S160">
        <f t="shared" si="55"/>
        <v>-4.2803990648975975E-3</v>
      </c>
      <c r="T160">
        <f t="shared" si="56"/>
        <v>174</v>
      </c>
      <c r="U160">
        <f t="shared" si="57"/>
        <v>808614.48328415025</v>
      </c>
      <c r="V160">
        <f t="shared" si="58"/>
        <v>121</v>
      </c>
      <c r="W160">
        <f t="shared" si="59"/>
        <v>23.737880486799128</v>
      </c>
      <c r="X160">
        <f t="shared" si="60"/>
        <v>123</v>
      </c>
      <c r="Y160">
        <f t="shared" si="61"/>
        <v>148.5</v>
      </c>
      <c r="Z160">
        <v>0.49530000000000002</v>
      </c>
      <c r="AA160">
        <f t="shared" si="62"/>
        <v>157</v>
      </c>
      <c r="AB160">
        <v>0.54339999999999999</v>
      </c>
      <c r="AC160">
        <f t="shared" si="63"/>
        <v>0.51934999999999998</v>
      </c>
      <c r="AD160">
        <f t="shared" si="64"/>
        <v>158</v>
      </c>
      <c r="AE160">
        <v>0.41770000000000002</v>
      </c>
      <c r="AF160">
        <f t="shared" si="65"/>
        <v>191</v>
      </c>
      <c r="AG160">
        <v>0.54290000000000005</v>
      </c>
      <c r="AH160">
        <f t="shared" si="66"/>
        <v>155</v>
      </c>
      <c r="AI160">
        <f t="shared" si="67"/>
        <v>157.91666666666666</v>
      </c>
      <c r="AJ160">
        <f>IF(C160=1,(AI160/Z160),REF)</f>
        <v>318.83033851537783</v>
      </c>
      <c r="AK160">
        <f t="shared" si="68"/>
        <v>152</v>
      </c>
      <c r="AL160">
        <f>IF(B160=1,(AI160/AC160),REF)</f>
        <v>304.06597991078593</v>
      </c>
      <c r="AM160">
        <f t="shared" si="69"/>
        <v>156</v>
      </c>
      <c r="AN160">
        <f t="shared" si="70"/>
        <v>152</v>
      </c>
      <c r="AO160" t="str">
        <f t="shared" si="71"/>
        <v>UTSA</v>
      </c>
      <c r="AP160">
        <f t="shared" si="72"/>
        <v>0.31397736750273258</v>
      </c>
      <c r="AQ160">
        <f t="shared" si="73"/>
        <v>0.29588963199368085</v>
      </c>
      <c r="AR160">
        <f t="shared" si="74"/>
        <v>0.62184486912339088</v>
      </c>
      <c r="AS160" t="str">
        <f t="shared" si="75"/>
        <v>UTSA</v>
      </c>
      <c r="AT160">
        <f t="shared" si="76"/>
        <v>159</v>
      </c>
      <c r="AU160">
        <f t="shared" si="77"/>
        <v>103.66666666666667</v>
      </c>
      <c r="AV160">
        <v>168</v>
      </c>
      <c r="AW160" t="str">
        <f t="shared" si="78"/>
        <v>UTSA</v>
      </c>
      <c r="AX160" t="str">
        <f t="shared" si="79"/>
        <v/>
      </c>
      <c r="AY160">
        <v>159</v>
      </c>
      <c r="BI160" t="s">
        <v>167</v>
      </c>
      <c r="BJ160">
        <v>1760.5473204104903</v>
      </c>
    </row>
    <row r="161" spans="1:62" x14ac:dyDescent="0.25">
      <c r="A161">
        <v>1</v>
      </c>
      <c r="B161">
        <v>1</v>
      </c>
      <c r="C161">
        <v>1</v>
      </c>
      <c r="D161" t="s">
        <v>311</v>
      </c>
      <c r="E161">
        <v>68.803600000000003</v>
      </c>
      <c r="F161">
        <v>206</v>
      </c>
      <c r="G161">
        <v>67.885400000000004</v>
      </c>
      <c r="H161">
        <v>188</v>
      </c>
      <c r="I161">
        <v>107.907</v>
      </c>
      <c r="J161">
        <v>98</v>
      </c>
      <c r="K161">
        <v>106.14100000000001</v>
      </c>
      <c r="L161">
        <v>153</v>
      </c>
      <c r="M161">
        <v>103.562</v>
      </c>
      <c r="N161">
        <v>170</v>
      </c>
      <c r="O161">
        <v>105.123</v>
      </c>
      <c r="P161">
        <v>165</v>
      </c>
      <c r="Q161">
        <v>1.0181199999999999</v>
      </c>
      <c r="R161">
        <v>160</v>
      </c>
      <c r="S161">
        <f t="shared" si="55"/>
        <v>1.4795737432343666E-2</v>
      </c>
      <c r="T161">
        <f t="shared" si="56"/>
        <v>160</v>
      </c>
      <c r="U161">
        <f t="shared" si="57"/>
        <v>775135.29469557176</v>
      </c>
      <c r="V161">
        <f t="shared" si="58"/>
        <v>163</v>
      </c>
      <c r="W161">
        <f t="shared" si="59"/>
        <v>24.951992528616735</v>
      </c>
      <c r="X161">
        <f t="shared" si="60"/>
        <v>175</v>
      </c>
      <c r="Y161">
        <f t="shared" si="61"/>
        <v>167.5</v>
      </c>
      <c r="Z161">
        <v>0.53280000000000005</v>
      </c>
      <c r="AA161">
        <f t="shared" si="62"/>
        <v>141</v>
      </c>
      <c r="AB161">
        <v>0.43430000000000002</v>
      </c>
      <c r="AC161">
        <f t="shared" si="63"/>
        <v>0.48355000000000004</v>
      </c>
      <c r="AD161">
        <f t="shared" si="64"/>
        <v>173</v>
      </c>
      <c r="AE161">
        <v>0.34239999999999998</v>
      </c>
      <c r="AF161">
        <f t="shared" si="65"/>
        <v>239</v>
      </c>
      <c r="AG161">
        <v>0.63190000000000002</v>
      </c>
      <c r="AH161">
        <f t="shared" si="66"/>
        <v>121</v>
      </c>
      <c r="AI161">
        <f t="shared" si="67"/>
        <v>170.58333333333334</v>
      </c>
      <c r="AJ161">
        <f>IF(C161=1,(AI161/Z161),REF)</f>
        <v>320.16391391391392</v>
      </c>
      <c r="AK161">
        <f t="shared" si="68"/>
        <v>155</v>
      </c>
      <c r="AL161">
        <f>IF(B161=1,(AI161/AC161),REF)</f>
        <v>352.77289490917866</v>
      </c>
      <c r="AM161">
        <f t="shared" si="69"/>
        <v>171</v>
      </c>
      <c r="AN161">
        <f t="shared" si="70"/>
        <v>155</v>
      </c>
      <c r="AO161" t="str">
        <f t="shared" si="71"/>
        <v>Towson</v>
      </c>
      <c r="AP161">
        <f t="shared" si="72"/>
        <v>0.33760817790289926</v>
      </c>
      <c r="AQ161">
        <f t="shared" si="73"/>
        <v>0.27042390340783584</v>
      </c>
      <c r="AR161">
        <f t="shared" si="74"/>
        <v>0.62109581004569581</v>
      </c>
      <c r="AS161" t="str">
        <f t="shared" si="75"/>
        <v>Towson</v>
      </c>
      <c r="AT161">
        <f t="shared" si="76"/>
        <v>160</v>
      </c>
      <c r="AU161">
        <f t="shared" si="77"/>
        <v>105</v>
      </c>
      <c r="AV161">
        <v>148</v>
      </c>
      <c r="AW161" t="str">
        <f t="shared" si="78"/>
        <v>Towson</v>
      </c>
      <c r="AX161" t="str">
        <f t="shared" si="79"/>
        <v/>
      </c>
      <c r="AY161">
        <v>160</v>
      </c>
      <c r="BI161" t="s">
        <v>168</v>
      </c>
      <c r="BJ161">
        <v>147.14072922738166</v>
      </c>
    </row>
    <row r="162" spans="1:62" x14ac:dyDescent="0.25">
      <c r="A162">
        <v>1</v>
      </c>
      <c r="B162">
        <v>1</v>
      </c>
      <c r="C162">
        <v>1</v>
      </c>
      <c r="D162" t="s">
        <v>260</v>
      </c>
      <c r="E162">
        <v>64.720399999999998</v>
      </c>
      <c r="F162">
        <v>340</v>
      </c>
      <c r="G162">
        <v>64.074200000000005</v>
      </c>
      <c r="H162">
        <v>336</v>
      </c>
      <c r="I162">
        <v>101.11799999999999</v>
      </c>
      <c r="J162">
        <v>240</v>
      </c>
      <c r="K162">
        <v>102.425</v>
      </c>
      <c r="L162">
        <v>224</v>
      </c>
      <c r="M162">
        <v>101.304</v>
      </c>
      <c r="N162">
        <v>100</v>
      </c>
      <c r="O162">
        <v>100.30800000000001</v>
      </c>
      <c r="P162">
        <v>79</v>
      </c>
      <c r="Q162">
        <v>2.1173999999999999</v>
      </c>
      <c r="R162">
        <v>146</v>
      </c>
      <c r="S162">
        <f t="shared" si="55"/>
        <v>3.2709933807578292E-2</v>
      </c>
      <c r="T162">
        <f t="shared" si="56"/>
        <v>142</v>
      </c>
      <c r="U162">
        <f t="shared" si="57"/>
        <v>678973.99040224997</v>
      </c>
      <c r="V162">
        <f t="shared" si="58"/>
        <v>278</v>
      </c>
      <c r="W162">
        <f t="shared" si="59"/>
        <v>24.609099448085033</v>
      </c>
      <c r="X162">
        <f t="shared" si="60"/>
        <v>161</v>
      </c>
      <c r="Y162">
        <f t="shared" si="61"/>
        <v>151.5</v>
      </c>
      <c r="Z162">
        <v>0.46529999999999999</v>
      </c>
      <c r="AA162">
        <f t="shared" si="62"/>
        <v>170</v>
      </c>
      <c r="AB162">
        <v>0.63690000000000002</v>
      </c>
      <c r="AC162">
        <f t="shared" si="63"/>
        <v>0.55110000000000003</v>
      </c>
      <c r="AD162">
        <f t="shared" si="64"/>
        <v>147</v>
      </c>
      <c r="AE162">
        <v>0.4677</v>
      </c>
      <c r="AF162">
        <f t="shared" si="65"/>
        <v>177</v>
      </c>
      <c r="AG162">
        <v>0.50139999999999996</v>
      </c>
      <c r="AH162">
        <f t="shared" si="66"/>
        <v>164</v>
      </c>
      <c r="AI162">
        <f t="shared" si="67"/>
        <v>176.58333333333334</v>
      </c>
      <c r="AJ162">
        <f>IF(C162=1,(AI162/Z162),REF)</f>
        <v>379.50426248298589</v>
      </c>
      <c r="AK162">
        <f t="shared" si="68"/>
        <v>169</v>
      </c>
      <c r="AL162">
        <f>IF(B162=1,(AI162/AC162),REF)</f>
        <v>320.41976652755096</v>
      </c>
      <c r="AM162">
        <f t="shared" si="69"/>
        <v>161</v>
      </c>
      <c r="AN162">
        <f t="shared" si="70"/>
        <v>161</v>
      </c>
      <c r="AO162" t="str">
        <f t="shared" si="71"/>
        <v>Saint Louis</v>
      </c>
      <c r="AP162">
        <f t="shared" si="72"/>
        <v>0.28986605947249916</v>
      </c>
      <c r="AQ162">
        <f t="shared" si="73"/>
        <v>0.31192924162637675</v>
      </c>
      <c r="AR162">
        <f t="shared" si="74"/>
        <v>0.61853961357596732</v>
      </c>
      <c r="AS162" t="str">
        <f t="shared" si="75"/>
        <v>Saint Louis</v>
      </c>
      <c r="AT162">
        <f t="shared" si="76"/>
        <v>161</v>
      </c>
      <c r="AU162">
        <f t="shared" si="77"/>
        <v>107.33333333333333</v>
      </c>
      <c r="AV162">
        <v>161</v>
      </c>
      <c r="AW162" t="str">
        <f t="shared" si="78"/>
        <v>Saint Louis</v>
      </c>
      <c r="AX162" t="str">
        <f t="shared" si="79"/>
        <v/>
      </c>
      <c r="AY162">
        <v>161</v>
      </c>
      <c r="BI162" t="s">
        <v>169</v>
      </c>
      <c r="BJ162">
        <v>2659.9916562369626</v>
      </c>
    </row>
    <row r="163" spans="1:62" x14ac:dyDescent="0.25">
      <c r="A163">
        <v>1</v>
      </c>
      <c r="B163">
        <v>1</v>
      </c>
      <c r="C163">
        <v>1</v>
      </c>
      <c r="D163" t="s">
        <v>357</v>
      </c>
      <c r="E163">
        <v>71.060599999999994</v>
      </c>
      <c r="F163">
        <v>89</v>
      </c>
      <c r="G163">
        <v>69.951099999999997</v>
      </c>
      <c r="H163">
        <v>80</v>
      </c>
      <c r="I163">
        <v>114.955</v>
      </c>
      <c r="J163">
        <v>14</v>
      </c>
      <c r="K163">
        <v>115.44</v>
      </c>
      <c r="L163">
        <v>35</v>
      </c>
      <c r="M163">
        <v>115.62</v>
      </c>
      <c r="N163">
        <v>344</v>
      </c>
      <c r="O163">
        <v>115.554</v>
      </c>
      <c r="P163">
        <v>335</v>
      </c>
      <c r="Q163">
        <v>-0.114014</v>
      </c>
      <c r="R163">
        <v>172</v>
      </c>
      <c r="S163">
        <f t="shared" si="55"/>
        <v>-1.6042645291484217E-3</v>
      </c>
      <c r="T163">
        <f t="shared" si="56"/>
        <v>172</v>
      </c>
      <c r="U163">
        <f t="shared" si="57"/>
        <v>946981.52505215991</v>
      </c>
      <c r="V163">
        <f t="shared" si="58"/>
        <v>26</v>
      </c>
      <c r="W163">
        <f t="shared" si="59"/>
        <v>28.107816107277909</v>
      </c>
      <c r="X163">
        <f t="shared" si="60"/>
        <v>322</v>
      </c>
      <c r="Y163">
        <f t="shared" si="61"/>
        <v>247</v>
      </c>
      <c r="Z163">
        <v>0.52400000000000002</v>
      </c>
      <c r="AA163">
        <f t="shared" si="62"/>
        <v>146</v>
      </c>
      <c r="AB163">
        <v>0.41189999999999999</v>
      </c>
      <c r="AC163">
        <f t="shared" si="63"/>
        <v>0.46794999999999998</v>
      </c>
      <c r="AD163">
        <f t="shared" si="64"/>
        <v>180</v>
      </c>
      <c r="AE163">
        <v>0.52370000000000005</v>
      </c>
      <c r="AF163">
        <f t="shared" si="65"/>
        <v>156</v>
      </c>
      <c r="AG163">
        <v>0.42480000000000001</v>
      </c>
      <c r="AH163">
        <f t="shared" si="66"/>
        <v>192</v>
      </c>
      <c r="AI163">
        <f t="shared" si="67"/>
        <v>162.16666666666666</v>
      </c>
      <c r="AJ163">
        <f>IF(C163=1,(AI163/Z163),REF)</f>
        <v>309.47837150127225</v>
      </c>
      <c r="AK163">
        <f t="shared" si="68"/>
        <v>148</v>
      </c>
      <c r="AL163">
        <f>IF(B163=1,(AI163/AC163),REF)</f>
        <v>346.54699576165547</v>
      </c>
      <c r="AM163">
        <f t="shared" si="69"/>
        <v>169</v>
      </c>
      <c r="AN163">
        <f t="shared" si="70"/>
        <v>148</v>
      </c>
      <c r="AO163" t="str">
        <f t="shared" si="71"/>
        <v>William &amp; Mary</v>
      </c>
      <c r="AP163">
        <f t="shared" si="72"/>
        <v>0.3331610610840352</v>
      </c>
      <c r="AQ163">
        <f t="shared" si="73"/>
        <v>0.26228277812459666</v>
      </c>
      <c r="AR163">
        <f t="shared" si="74"/>
        <v>0.61592002493320375</v>
      </c>
      <c r="AS163" t="str">
        <f t="shared" si="75"/>
        <v>William &amp; Mary</v>
      </c>
      <c r="AT163">
        <f t="shared" si="76"/>
        <v>162</v>
      </c>
      <c r="AU163">
        <f t="shared" si="77"/>
        <v>103.33333333333333</v>
      </c>
      <c r="AV163">
        <v>156</v>
      </c>
      <c r="AW163" t="str">
        <f t="shared" si="78"/>
        <v>William &amp; Mary</v>
      </c>
      <c r="AX163" t="str">
        <f t="shared" si="79"/>
        <v/>
      </c>
      <c r="AY163">
        <v>162</v>
      </c>
      <c r="BI163" t="s">
        <v>170</v>
      </c>
      <c r="BJ163">
        <v>583.42303552206681</v>
      </c>
    </row>
    <row r="164" spans="1:62" x14ac:dyDescent="0.25">
      <c r="A164">
        <v>1</v>
      </c>
      <c r="B164">
        <v>1</v>
      </c>
      <c r="C164">
        <v>1</v>
      </c>
      <c r="D164" t="s">
        <v>228</v>
      </c>
      <c r="E164">
        <v>72.209900000000005</v>
      </c>
      <c r="F164">
        <v>49</v>
      </c>
      <c r="G164">
        <v>70.261899999999997</v>
      </c>
      <c r="H164">
        <v>72</v>
      </c>
      <c r="I164">
        <v>107.47499999999999</v>
      </c>
      <c r="J164">
        <v>104</v>
      </c>
      <c r="K164">
        <v>107.349</v>
      </c>
      <c r="L164">
        <v>135</v>
      </c>
      <c r="M164">
        <v>104.505</v>
      </c>
      <c r="N164">
        <v>195</v>
      </c>
      <c r="O164">
        <v>108.10599999999999</v>
      </c>
      <c r="P164">
        <v>230</v>
      </c>
      <c r="Q164">
        <v>-0.75719800000000004</v>
      </c>
      <c r="R164">
        <v>178</v>
      </c>
      <c r="S164">
        <f t="shared" si="55"/>
        <v>-1.0483327078419867E-2</v>
      </c>
      <c r="T164">
        <f t="shared" si="56"/>
        <v>178</v>
      </c>
      <c r="U164">
        <f t="shared" si="57"/>
        <v>832133.00892943004</v>
      </c>
      <c r="V164">
        <f t="shared" si="58"/>
        <v>97</v>
      </c>
      <c r="W164">
        <f t="shared" si="59"/>
        <v>24.863538375050759</v>
      </c>
      <c r="X164">
        <f t="shared" si="60"/>
        <v>173</v>
      </c>
      <c r="Y164">
        <f t="shared" si="61"/>
        <v>175.5</v>
      </c>
      <c r="Z164">
        <v>0.47699999999999998</v>
      </c>
      <c r="AA164">
        <f t="shared" si="62"/>
        <v>166</v>
      </c>
      <c r="AB164">
        <v>0.55379999999999996</v>
      </c>
      <c r="AC164">
        <f t="shared" si="63"/>
        <v>0.51539999999999997</v>
      </c>
      <c r="AD164">
        <f t="shared" si="64"/>
        <v>160</v>
      </c>
      <c r="AE164">
        <v>0.36940000000000001</v>
      </c>
      <c r="AF164">
        <f t="shared" si="65"/>
        <v>225</v>
      </c>
      <c r="AG164">
        <v>0.62380000000000002</v>
      </c>
      <c r="AH164">
        <f t="shared" si="66"/>
        <v>124</v>
      </c>
      <c r="AI164">
        <f t="shared" si="67"/>
        <v>159.91666666666666</v>
      </c>
      <c r="AJ164">
        <f>IF(C164=1,(AI164/Z164),REF)</f>
        <v>335.25506638714188</v>
      </c>
      <c r="AK164">
        <f t="shared" si="68"/>
        <v>160</v>
      </c>
      <c r="AL164">
        <f>IF(B164=1,(AI164/AC164),REF)</f>
        <v>310.27680765748283</v>
      </c>
      <c r="AM164">
        <f t="shared" si="69"/>
        <v>157</v>
      </c>
      <c r="AN164">
        <f t="shared" si="70"/>
        <v>157</v>
      </c>
      <c r="AO164" t="str">
        <f t="shared" si="71"/>
        <v>Oakland</v>
      </c>
      <c r="AP164">
        <f t="shared" si="72"/>
        <v>0.30086164378273578</v>
      </c>
      <c r="AQ164">
        <f t="shared" si="73"/>
        <v>0.29289795582108868</v>
      </c>
      <c r="AR164">
        <f t="shared" si="74"/>
        <v>0.61522256974126166</v>
      </c>
      <c r="AS164" t="str">
        <f t="shared" si="75"/>
        <v>Oakland</v>
      </c>
      <c r="AT164">
        <f t="shared" si="76"/>
        <v>163</v>
      </c>
      <c r="AU164">
        <f t="shared" si="77"/>
        <v>106.66666666666667</v>
      </c>
      <c r="AV164">
        <v>160</v>
      </c>
      <c r="AW164" t="str">
        <f t="shared" si="78"/>
        <v>Oakland</v>
      </c>
      <c r="AX164" t="str">
        <f t="shared" si="79"/>
        <v/>
      </c>
      <c r="AY164">
        <v>163</v>
      </c>
      <c r="BI164" t="s">
        <v>171</v>
      </c>
      <c r="BJ164">
        <v>1662.0382499345033</v>
      </c>
    </row>
    <row r="165" spans="1:62" x14ac:dyDescent="0.25">
      <c r="A165">
        <v>1</v>
      </c>
      <c r="B165">
        <v>1</v>
      </c>
      <c r="C165">
        <v>1</v>
      </c>
      <c r="D165" t="s">
        <v>237</v>
      </c>
      <c r="E165">
        <v>66.855699999999999</v>
      </c>
      <c r="F165">
        <v>293</v>
      </c>
      <c r="G165">
        <v>66.274199999999993</v>
      </c>
      <c r="H165">
        <v>264</v>
      </c>
      <c r="I165">
        <v>104.303</v>
      </c>
      <c r="J165">
        <v>163</v>
      </c>
      <c r="K165">
        <v>107.255</v>
      </c>
      <c r="L165">
        <v>137</v>
      </c>
      <c r="M165">
        <v>107.574</v>
      </c>
      <c r="N165">
        <v>261</v>
      </c>
      <c r="O165">
        <v>107.011</v>
      </c>
      <c r="P165">
        <v>204</v>
      </c>
      <c r="Q165">
        <v>0.24418200000000001</v>
      </c>
      <c r="R165">
        <v>166</v>
      </c>
      <c r="S165">
        <f t="shared" si="55"/>
        <v>3.6496514134172521E-3</v>
      </c>
      <c r="T165">
        <f t="shared" si="56"/>
        <v>166</v>
      </c>
      <c r="U165">
        <f t="shared" si="57"/>
        <v>769083.5721408925</v>
      </c>
      <c r="V165">
        <f t="shared" si="58"/>
        <v>176</v>
      </c>
      <c r="W165">
        <f t="shared" si="59"/>
        <v>26.420865219999389</v>
      </c>
      <c r="X165">
        <f t="shared" si="60"/>
        <v>253</v>
      </c>
      <c r="Y165">
        <f t="shared" si="61"/>
        <v>209.5</v>
      </c>
      <c r="Z165">
        <v>0.52159999999999995</v>
      </c>
      <c r="AA165">
        <f t="shared" si="62"/>
        <v>148</v>
      </c>
      <c r="AB165">
        <v>0.42109999999999997</v>
      </c>
      <c r="AC165">
        <f t="shared" si="63"/>
        <v>0.47134999999999994</v>
      </c>
      <c r="AD165">
        <f t="shared" si="64"/>
        <v>178</v>
      </c>
      <c r="AE165">
        <v>0.73070000000000002</v>
      </c>
      <c r="AF165">
        <f t="shared" si="65"/>
        <v>78</v>
      </c>
      <c r="AG165">
        <v>0.40110000000000001</v>
      </c>
      <c r="AH165">
        <f t="shared" si="66"/>
        <v>205</v>
      </c>
      <c r="AI165">
        <f t="shared" si="67"/>
        <v>168.75</v>
      </c>
      <c r="AJ165">
        <f>IF(C165=1,(AI165/Z165),REF)</f>
        <v>323.523773006135</v>
      </c>
      <c r="AK165">
        <f t="shared" si="68"/>
        <v>156</v>
      </c>
      <c r="AL165">
        <f>IF(B165=1,(AI165/AC165),REF)</f>
        <v>358.01421449029391</v>
      </c>
      <c r="AM165">
        <f t="shared" si="69"/>
        <v>172</v>
      </c>
      <c r="AN165">
        <f t="shared" si="70"/>
        <v>156</v>
      </c>
      <c r="AO165" t="str">
        <f t="shared" si="71"/>
        <v>Pacific</v>
      </c>
      <c r="AP165">
        <f t="shared" si="72"/>
        <v>0.33016645197285754</v>
      </c>
      <c r="AQ165">
        <f t="shared" si="73"/>
        <v>0.26311558211073516</v>
      </c>
      <c r="AR165">
        <f t="shared" si="74"/>
        <v>0.61502459061901216</v>
      </c>
      <c r="AS165" t="str">
        <f t="shared" si="75"/>
        <v>Pacific</v>
      </c>
      <c r="AT165">
        <f t="shared" si="76"/>
        <v>164</v>
      </c>
      <c r="AU165">
        <f t="shared" si="77"/>
        <v>106.66666666666667</v>
      </c>
      <c r="AV165">
        <v>170</v>
      </c>
      <c r="AW165" t="str">
        <f t="shared" si="78"/>
        <v>Pacific</v>
      </c>
      <c r="AX165" t="str">
        <f t="shared" si="79"/>
        <v/>
      </c>
      <c r="AY165">
        <v>164</v>
      </c>
      <c r="BI165" t="s">
        <v>172</v>
      </c>
      <c r="BJ165">
        <v>87.12121212121211</v>
      </c>
    </row>
    <row r="166" spans="1:62" x14ac:dyDescent="0.25">
      <c r="A166">
        <v>1</v>
      </c>
      <c r="B166">
        <v>1</v>
      </c>
      <c r="C166">
        <v>1</v>
      </c>
      <c r="D166" t="s">
        <v>253</v>
      </c>
      <c r="E166">
        <v>68.302400000000006</v>
      </c>
      <c r="F166">
        <v>226</v>
      </c>
      <c r="G166">
        <v>67.912000000000006</v>
      </c>
      <c r="H166">
        <v>185</v>
      </c>
      <c r="I166">
        <v>104.01900000000001</v>
      </c>
      <c r="J166">
        <v>169</v>
      </c>
      <c r="K166">
        <v>107.65</v>
      </c>
      <c r="L166">
        <v>129</v>
      </c>
      <c r="M166">
        <v>109.309</v>
      </c>
      <c r="N166">
        <v>286</v>
      </c>
      <c r="O166">
        <v>108.447</v>
      </c>
      <c r="P166">
        <v>234</v>
      </c>
      <c r="Q166">
        <v>-0.79725100000000004</v>
      </c>
      <c r="R166">
        <v>179</v>
      </c>
      <c r="S166">
        <f t="shared" si="55"/>
        <v>-1.1668696853990445E-2</v>
      </c>
      <c r="T166">
        <f t="shared" si="56"/>
        <v>179</v>
      </c>
      <c r="U166">
        <f t="shared" si="57"/>
        <v>791523.89920400013</v>
      </c>
      <c r="V166">
        <f t="shared" si="58"/>
        <v>146</v>
      </c>
      <c r="W166">
        <f t="shared" si="59"/>
        <v>26.418740188399937</v>
      </c>
      <c r="X166">
        <f t="shared" si="60"/>
        <v>252</v>
      </c>
      <c r="Y166">
        <f t="shared" si="61"/>
        <v>215.5</v>
      </c>
      <c r="Z166">
        <v>0.54900000000000004</v>
      </c>
      <c r="AA166">
        <f t="shared" si="62"/>
        <v>134</v>
      </c>
      <c r="AB166">
        <v>0.35820000000000002</v>
      </c>
      <c r="AC166">
        <f t="shared" si="63"/>
        <v>0.4536</v>
      </c>
      <c r="AD166">
        <f t="shared" si="64"/>
        <v>190</v>
      </c>
      <c r="AE166">
        <v>0.52639999999999998</v>
      </c>
      <c r="AF166">
        <f t="shared" si="65"/>
        <v>155</v>
      </c>
      <c r="AG166">
        <v>0.26269999999999999</v>
      </c>
      <c r="AH166">
        <f t="shared" si="66"/>
        <v>274</v>
      </c>
      <c r="AI166">
        <f t="shared" si="67"/>
        <v>193.25</v>
      </c>
      <c r="AJ166">
        <f>IF(C166=1,(AI166/Z166),REF)</f>
        <v>352.00364298724952</v>
      </c>
      <c r="AK166">
        <f t="shared" si="68"/>
        <v>165</v>
      </c>
      <c r="AL166">
        <f>IF(B166=1,(AI166/AC166),REF)</f>
        <v>426.03615520282187</v>
      </c>
      <c r="AM166">
        <f t="shared" si="69"/>
        <v>186</v>
      </c>
      <c r="AN166">
        <f t="shared" si="70"/>
        <v>165</v>
      </c>
      <c r="AO166" t="str">
        <f t="shared" si="71"/>
        <v>Richmond</v>
      </c>
      <c r="AP166">
        <f t="shared" si="72"/>
        <v>0.34459074462760297</v>
      </c>
      <c r="AQ166">
        <f t="shared" si="73"/>
        <v>0.24776093402136112</v>
      </c>
      <c r="AR166">
        <f t="shared" si="74"/>
        <v>0.61463862856557749</v>
      </c>
      <c r="AS166" t="str">
        <f t="shared" si="75"/>
        <v>Richmond</v>
      </c>
      <c r="AT166">
        <f t="shared" si="76"/>
        <v>165</v>
      </c>
      <c r="AU166">
        <f t="shared" si="77"/>
        <v>110</v>
      </c>
      <c r="AV166">
        <v>187</v>
      </c>
      <c r="AW166" t="str">
        <f t="shared" si="78"/>
        <v>Richmond</v>
      </c>
      <c r="AX166" t="str">
        <f t="shared" si="79"/>
        <v/>
      </c>
      <c r="AY166">
        <v>165</v>
      </c>
      <c r="BI166" t="s">
        <v>173</v>
      </c>
      <c r="BJ166">
        <v>179.16260954235636</v>
      </c>
    </row>
    <row r="167" spans="1:62" x14ac:dyDescent="0.25">
      <c r="A167">
        <v>1</v>
      </c>
      <c r="B167">
        <v>1</v>
      </c>
      <c r="C167">
        <v>1</v>
      </c>
      <c r="D167" t="s">
        <v>216</v>
      </c>
      <c r="E167">
        <v>68.358199999999997</v>
      </c>
      <c r="F167">
        <v>222</v>
      </c>
      <c r="G167">
        <v>66.445300000000003</v>
      </c>
      <c r="H167">
        <v>255</v>
      </c>
      <c r="I167">
        <v>105.24299999999999</v>
      </c>
      <c r="J167">
        <v>138</v>
      </c>
      <c r="K167">
        <v>105.605</v>
      </c>
      <c r="L167">
        <v>166</v>
      </c>
      <c r="M167">
        <v>105.744</v>
      </c>
      <c r="N167">
        <v>228</v>
      </c>
      <c r="O167">
        <v>105.63</v>
      </c>
      <c r="P167">
        <v>177</v>
      </c>
      <c r="Q167">
        <v>-2.5003899999999999E-2</v>
      </c>
      <c r="R167">
        <v>169</v>
      </c>
      <c r="S167">
        <f t="shared" si="55"/>
        <v>-3.6572057192833449E-4</v>
      </c>
      <c r="T167">
        <f t="shared" si="56"/>
        <v>169</v>
      </c>
      <c r="U167">
        <f t="shared" si="57"/>
        <v>762359.08512015501</v>
      </c>
      <c r="V167">
        <f t="shared" si="58"/>
        <v>187</v>
      </c>
      <c r="W167">
        <f t="shared" si="59"/>
        <v>25.308652877342833</v>
      </c>
      <c r="X167">
        <f t="shared" si="60"/>
        <v>194</v>
      </c>
      <c r="Y167">
        <f t="shared" si="61"/>
        <v>181.5</v>
      </c>
      <c r="Z167">
        <v>0.53569999999999995</v>
      </c>
      <c r="AA167">
        <f t="shared" si="62"/>
        <v>138</v>
      </c>
      <c r="AB167">
        <v>0.37590000000000001</v>
      </c>
      <c r="AC167">
        <f t="shared" si="63"/>
        <v>0.45579999999999998</v>
      </c>
      <c r="AD167">
        <f t="shared" si="64"/>
        <v>187</v>
      </c>
      <c r="AE167">
        <v>0.40739999999999998</v>
      </c>
      <c r="AF167">
        <f t="shared" si="65"/>
        <v>197</v>
      </c>
      <c r="AG167">
        <v>0.50960000000000005</v>
      </c>
      <c r="AH167">
        <f t="shared" si="66"/>
        <v>162</v>
      </c>
      <c r="AI167">
        <f t="shared" si="67"/>
        <v>180.58333333333334</v>
      </c>
      <c r="AJ167">
        <f>IF(C167=1,(AI167/Z167),REF)</f>
        <v>337.09787816564</v>
      </c>
      <c r="AK167">
        <f t="shared" si="68"/>
        <v>163</v>
      </c>
      <c r="AL167">
        <f>IF(B167=1,(AI167/AC167),REF)</f>
        <v>396.18984934912976</v>
      </c>
      <c r="AM167">
        <f t="shared" si="69"/>
        <v>181</v>
      </c>
      <c r="AN167">
        <f t="shared" si="70"/>
        <v>163</v>
      </c>
      <c r="AO167" t="str">
        <f t="shared" si="71"/>
        <v>North Dakota St.</v>
      </c>
      <c r="AP167">
        <f t="shared" si="72"/>
        <v>0.337700749398406</v>
      </c>
      <c r="AQ167">
        <f t="shared" si="73"/>
        <v>0.25123317888835267</v>
      </c>
      <c r="AR167">
        <f t="shared" si="74"/>
        <v>0.61321762894272591</v>
      </c>
      <c r="AS167" t="str">
        <f t="shared" si="75"/>
        <v>North Dakota St.</v>
      </c>
      <c r="AT167">
        <f t="shared" si="76"/>
        <v>166</v>
      </c>
      <c r="AU167">
        <f t="shared" si="77"/>
        <v>109.66666666666667</v>
      </c>
      <c r="AV167">
        <v>169</v>
      </c>
      <c r="AW167" t="str">
        <f t="shared" si="78"/>
        <v>North Dakota St.</v>
      </c>
      <c r="AX167" t="str">
        <f t="shared" si="79"/>
        <v/>
      </c>
      <c r="AY167">
        <v>166</v>
      </c>
      <c r="BI167" t="s">
        <v>174</v>
      </c>
      <c r="BJ167">
        <v>53.457834840968772</v>
      </c>
    </row>
    <row r="168" spans="1:62" x14ac:dyDescent="0.25">
      <c r="A168">
        <v>1</v>
      </c>
      <c r="B168">
        <v>1</v>
      </c>
      <c r="C168">
        <v>1</v>
      </c>
      <c r="D168" t="s">
        <v>246</v>
      </c>
      <c r="E168">
        <v>65.802199999999999</v>
      </c>
      <c r="F168">
        <v>327</v>
      </c>
      <c r="G168">
        <v>64.466200000000001</v>
      </c>
      <c r="H168">
        <v>329</v>
      </c>
      <c r="I168">
        <v>105.211</v>
      </c>
      <c r="J168">
        <v>140</v>
      </c>
      <c r="K168">
        <v>105.663</v>
      </c>
      <c r="L168">
        <v>165</v>
      </c>
      <c r="M168">
        <v>106.15300000000001</v>
      </c>
      <c r="N168">
        <v>236</v>
      </c>
      <c r="O168">
        <v>108.114</v>
      </c>
      <c r="P168">
        <v>231</v>
      </c>
      <c r="Q168">
        <v>-2.4508200000000002</v>
      </c>
      <c r="R168">
        <v>191</v>
      </c>
      <c r="S168">
        <f t="shared" si="55"/>
        <v>-3.7247994747896085E-2</v>
      </c>
      <c r="T168">
        <f t="shared" si="56"/>
        <v>192</v>
      </c>
      <c r="U168">
        <f t="shared" si="57"/>
        <v>734659.81991325179</v>
      </c>
      <c r="V168">
        <f t="shared" si="58"/>
        <v>222</v>
      </c>
      <c r="W168">
        <f t="shared" si="59"/>
        <v>27.287935710017781</v>
      </c>
      <c r="X168">
        <f t="shared" si="60"/>
        <v>296</v>
      </c>
      <c r="Y168">
        <f t="shared" si="61"/>
        <v>244</v>
      </c>
      <c r="Z168">
        <v>0.48249999999999998</v>
      </c>
      <c r="AA168">
        <f t="shared" si="62"/>
        <v>161</v>
      </c>
      <c r="AB168">
        <v>0.55559999999999998</v>
      </c>
      <c r="AC168">
        <f t="shared" si="63"/>
        <v>0.51905000000000001</v>
      </c>
      <c r="AD168">
        <f t="shared" si="64"/>
        <v>159</v>
      </c>
      <c r="AE168">
        <v>0.19550000000000001</v>
      </c>
      <c r="AF168">
        <f t="shared" si="65"/>
        <v>289</v>
      </c>
      <c r="AG168">
        <v>0.59699999999999998</v>
      </c>
      <c r="AH168">
        <f t="shared" si="66"/>
        <v>135</v>
      </c>
      <c r="AI168">
        <f t="shared" si="67"/>
        <v>206.83333333333334</v>
      </c>
      <c r="AJ168">
        <f>IF(C168=1,(AI168/Z168),REF)</f>
        <v>428.67012089810021</v>
      </c>
      <c r="AK168">
        <f t="shared" si="68"/>
        <v>181</v>
      </c>
      <c r="AL168">
        <f>IF(B168=1,(AI168/AC168),REF)</f>
        <v>398.48441062196963</v>
      </c>
      <c r="AM168">
        <f t="shared" si="69"/>
        <v>182</v>
      </c>
      <c r="AN168">
        <f t="shared" si="70"/>
        <v>181</v>
      </c>
      <c r="AO168" t="str">
        <f t="shared" si="71"/>
        <v>Princeton</v>
      </c>
      <c r="AP168">
        <f t="shared" si="72"/>
        <v>0.2969415534695517</v>
      </c>
      <c r="AQ168">
        <f t="shared" si="73"/>
        <v>0.28588960801214175</v>
      </c>
      <c r="AR168">
        <f t="shared" si="74"/>
        <v>0.61066792169994133</v>
      </c>
      <c r="AS168" t="str">
        <f t="shared" si="75"/>
        <v>Princeton</v>
      </c>
      <c r="AT168">
        <f t="shared" si="76"/>
        <v>167</v>
      </c>
      <c r="AU168">
        <f t="shared" si="77"/>
        <v>116</v>
      </c>
      <c r="AV168">
        <v>185</v>
      </c>
      <c r="AW168" t="str">
        <f t="shared" si="78"/>
        <v>Princeton</v>
      </c>
      <c r="AX168" t="str">
        <f t="shared" si="79"/>
        <v/>
      </c>
      <c r="AY168">
        <v>167</v>
      </c>
      <c r="BI168" t="s">
        <v>175</v>
      </c>
      <c r="BJ168">
        <v>4897.6157082748941</v>
      </c>
    </row>
    <row r="169" spans="1:62" x14ac:dyDescent="0.25">
      <c r="A169">
        <v>1</v>
      </c>
      <c r="B169">
        <v>1</v>
      </c>
      <c r="C169">
        <v>1</v>
      </c>
      <c r="D169" t="s">
        <v>58</v>
      </c>
      <c r="E169">
        <v>68.274600000000007</v>
      </c>
      <c r="F169">
        <v>230</v>
      </c>
      <c r="G169">
        <v>67.226100000000002</v>
      </c>
      <c r="H169">
        <v>220</v>
      </c>
      <c r="I169">
        <v>108.524</v>
      </c>
      <c r="J169">
        <v>86</v>
      </c>
      <c r="K169">
        <v>108.06</v>
      </c>
      <c r="L169">
        <v>121</v>
      </c>
      <c r="M169">
        <v>105.116</v>
      </c>
      <c r="N169">
        <v>207</v>
      </c>
      <c r="O169">
        <v>108.518</v>
      </c>
      <c r="P169">
        <v>236</v>
      </c>
      <c r="Q169">
        <v>-0.45820899999999998</v>
      </c>
      <c r="R169">
        <v>177</v>
      </c>
      <c r="S169">
        <f t="shared" si="55"/>
        <v>-6.7082048082302698E-3</v>
      </c>
      <c r="T169">
        <f t="shared" si="56"/>
        <v>177</v>
      </c>
      <c r="U169">
        <f t="shared" si="57"/>
        <v>797240.01900456019</v>
      </c>
      <c r="V169">
        <f t="shared" si="58"/>
        <v>136</v>
      </c>
      <c r="W169">
        <f t="shared" si="59"/>
        <v>26.457188117464902</v>
      </c>
      <c r="X169">
        <f t="shared" si="60"/>
        <v>256</v>
      </c>
      <c r="Y169">
        <f t="shared" si="61"/>
        <v>216.5</v>
      </c>
      <c r="Z169">
        <v>0.46050000000000002</v>
      </c>
      <c r="AA169">
        <f t="shared" si="62"/>
        <v>171</v>
      </c>
      <c r="AB169">
        <v>0.55589999999999995</v>
      </c>
      <c r="AC169">
        <f t="shared" si="63"/>
        <v>0.50819999999999999</v>
      </c>
      <c r="AD169">
        <f t="shared" si="64"/>
        <v>161</v>
      </c>
      <c r="AE169">
        <v>0.49059999999999998</v>
      </c>
      <c r="AF169">
        <f t="shared" si="65"/>
        <v>165</v>
      </c>
      <c r="AG169">
        <v>0.5706</v>
      </c>
      <c r="AH169">
        <f t="shared" si="66"/>
        <v>142</v>
      </c>
      <c r="AI169">
        <f t="shared" si="67"/>
        <v>166.25</v>
      </c>
      <c r="AJ169">
        <f>IF(C169=1,(AI169/Z169),REF)</f>
        <v>361.02062975027144</v>
      </c>
      <c r="AK169">
        <f t="shared" si="68"/>
        <v>166</v>
      </c>
      <c r="AL169">
        <f>IF(B169=1,(AI169/AC169),REF)</f>
        <v>327.13498622589532</v>
      </c>
      <c r="AM169">
        <f t="shared" si="69"/>
        <v>163</v>
      </c>
      <c r="AN169">
        <f t="shared" si="70"/>
        <v>163</v>
      </c>
      <c r="AO169" t="str">
        <f t="shared" si="71"/>
        <v>Central Michigan</v>
      </c>
      <c r="AP169">
        <f t="shared" si="72"/>
        <v>0.28831179666431217</v>
      </c>
      <c r="AQ169">
        <f t="shared" si="73"/>
        <v>0.28690252955307266</v>
      </c>
      <c r="AR169">
        <f t="shared" si="74"/>
        <v>0.60746306815303142</v>
      </c>
      <c r="AS169" t="str">
        <f t="shared" si="75"/>
        <v>Central Michigan</v>
      </c>
      <c r="AT169">
        <f t="shared" si="76"/>
        <v>168</v>
      </c>
      <c r="AU169">
        <f t="shared" si="77"/>
        <v>110.33333333333333</v>
      </c>
      <c r="AV169">
        <v>155</v>
      </c>
      <c r="AW169" t="str">
        <f t="shared" si="78"/>
        <v>Central Michigan</v>
      </c>
      <c r="AX169" t="str">
        <f t="shared" si="79"/>
        <v/>
      </c>
      <c r="AY169">
        <v>168</v>
      </c>
      <c r="BI169" t="s">
        <v>176</v>
      </c>
      <c r="BJ169">
        <v>456.00933488914819</v>
      </c>
    </row>
    <row r="170" spans="1:62" x14ac:dyDescent="0.25">
      <c r="A170">
        <v>1</v>
      </c>
      <c r="B170">
        <v>1</v>
      </c>
      <c r="C170">
        <v>1</v>
      </c>
      <c r="D170" t="s">
        <v>218</v>
      </c>
      <c r="E170">
        <v>68.683700000000002</v>
      </c>
      <c r="F170">
        <v>213</v>
      </c>
      <c r="G170">
        <v>66.292299999999997</v>
      </c>
      <c r="H170">
        <v>263</v>
      </c>
      <c r="I170">
        <v>101.511</v>
      </c>
      <c r="J170">
        <v>234</v>
      </c>
      <c r="K170">
        <v>103.261</v>
      </c>
      <c r="L170">
        <v>213</v>
      </c>
      <c r="M170">
        <v>102.568</v>
      </c>
      <c r="N170">
        <v>136</v>
      </c>
      <c r="O170">
        <v>105.372</v>
      </c>
      <c r="P170">
        <v>171</v>
      </c>
      <c r="Q170">
        <v>-2.1106699999999998</v>
      </c>
      <c r="R170">
        <v>185</v>
      </c>
      <c r="S170">
        <f t="shared" si="55"/>
        <v>-3.0735094352808658E-2</v>
      </c>
      <c r="T170">
        <f t="shared" si="56"/>
        <v>186</v>
      </c>
      <c r="U170">
        <f t="shared" si="57"/>
        <v>732362.89991652768</v>
      </c>
      <c r="V170">
        <f t="shared" si="58"/>
        <v>224</v>
      </c>
      <c r="W170">
        <f t="shared" si="59"/>
        <v>25.090347395396346</v>
      </c>
      <c r="X170">
        <f t="shared" si="60"/>
        <v>182</v>
      </c>
      <c r="Y170">
        <f t="shared" si="61"/>
        <v>184</v>
      </c>
      <c r="Z170">
        <v>0.44650000000000001</v>
      </c>
      <c r="AA170">
        <f t="shared" si="62"/>
        <v>178</v>
      </c>
      <c r="AB170">
        <v>0.61409999999999998</v>
      </c>
      <c r="AC170">
        <f t="shared" si="63"/>
        <v>0.53029999999999999</v>
      </c>
      <c r="AD170">
        <f t="shared" si="64"/>
        <v>156</v>
      </c>
      <c r="AE170">
        <v>0.46700000000000003</v>
      </c>
      <c r="AF170">
        <f t="shared" si="65"/>
        <v>178</v>
      </c>
      <c r="AG170">
        <v>0.47449999999999998</v>
      </c>
      <c r="AH170">
        <f t="shared" si="66"/>
        <v>175</v>
      </c>
      <c r="AI170">
        <f t="shared" si="67"/>
        <v>183.83333333333334</v>
      </c>
      <c r="AJ170">
        <f>IF(C170=1,(AI170/Z170),REF)</f>
        <v>411.72079134005224</v>
      </c>
      <c r="AK170">
        <f t="shared" si="68"/>
        <v>176</v>
      </c>
      <c r="AL170">
        <f>IF(B170=1,(AI170/AC170),REF)</f>
        <v>346.65912376642154</v>
      </c>
      <c r="AM170">
        <f t="shared" si="69"/>
        <v>170</v>
      </c>
      <c r="AN170">
        <f t="shared" si="70"/>
        <v>170</v>
      </c>
      <c r="AO170" t="str">
        <f t="shared" si="71"/>
        <v>North Texas</v>
      </c>
      <c r="AP170">
        <f t="shared" si="72"/>
        <v>0.27589711758716323</v>
      </c>
      <c r="AQ170">
        <f t="shared" si="73"/>
        <v>0.29721750798922159</v>
      </c>
      <c r="AR170">
        <f t="shared" si="74"/>
        <v>0.60657512775564038</v>
      </c>
      <c r="AS170" t="str">
        <f t="shared" si="75"/>
        <v>North Texas</v>
      </c>
      <c r="AT170">
        <f t="shared" si="76"/>
        <v>169</v>
      </c>
      <c r="AU170">
        <f t="shared" si="77"/>
        <v>113</v>
      </c>
      <c r="AV170">
        <v>171</v>
      </c>
      <c r="AW170" t="str">
        <f t="shared" si="78"/>
        <v>North Texas</v>
      </c>
      <c r="AX170" t="str">
        <f t="shared" si="79"/>
        <v/>
      </c>
      <c r="AY170">
        <v>169</v>
      </c>
      <c r="BI170" t="s">
        <v>177</v>
      </c>
      <c r="BJ170">
        <v>1413.3397083432944</v>
      </c>
    </row>
    <row r="171" spans="1:62" x14ac:dyDescent="0.25">
      <c r="A171">
        <v>1</v>
      </c>
      <c r="B171">
        <v>1</v>
      </c>
      <c r="C171">
        <v>1</v>
      </c>
      <c r="D171" t="s">
        <v>155</v>
      </c>
      <c r="E171">
        <v>63.393500000000003</v>
      </c>
      <c r="F171">
        <v>349</v>
      </c>
      <c r="G171">
        <v>63.2072</v>
      </c>
      <c r="H171">
        <v>344</v>
      </c>
      <c r="I171">
        <v>106.515</v>
      </c>
      <c r="J171">
        <v>119</v>
      </c>
      <c r="K171">
        <v>104.81100000000001</v>
      </c>
      <c r="L171">
        <v>180</v>
      </c>
      <c r="M171">
        <v>101.036</v>
      </c>
      <c r="N171">
        <v>90</v>
      </c>
      <c r="O171">
        <v>105.74299999999999</v>
      </c>
      <c r="P171">
        <v>180</v>
      </c>
      <c r="Q171">
        <v>-0.93135800000000002</v>
      </c>
      <c r="R171">
        <v>180</v>
      </c>
      <c r="S171">
        <f t="shared" si="55"/>
        <v>-1.4701822742079044E-2</v>
      </c>
      <c r="T171">
        <f t="shared" si="56"/>
        <v>180</v>
      </c>
      <c r="U171">
        <f t="shared" si="57"/>
        <v>696399.51396421366</v>
      </c>
      <c r="V171">
        <f t="shared" si="58"/>
        <v>258</v>
      </c>
      <c r="W171">
        <f t="shared" si="59"/>
        <v>27.337441948345351</v>
      </c>
      <c r="X171">
        <f t="shared" si="60"/>
        <v>299</v>
      </c>
      <c r="Y171">
        <f t="shared" si="61"/>
        <v>239.5</v>
      </c>
      <c r="Z171">
        <v>0.51400000000000001</v>
      </c>
      <c r="AA171">
        <f t="shared" si="62"/>
        <v>151</v>
      </c>
      <c r="AB171">
        <v>0.39439999999999997</v>
      </c>
      <c r="AC171">
        <f t="shared" si="63"/>
        <v>0.45419999999999999</v>
      </c>
      <c r="AD171">
        <f t="shared" si="64"/>
        <v>189</v>
      </c>
      <c r="AE171">
        <v>0.47720000000000001</v>
      </c>
      <c r="AF171">
        <f t="shared" si="65"/>
        <v>174</v>
      </c>
      <c r="AG171">
        <v>0.59650000000000003</v>
      </c>
      <c r="AH171">
        <f t="shared" si="66"/>
        <v>136</v>
      </c>
      <c r="AI171">
        <f t="shared" si="67"/>
        <v>196.08333333333334</v>
      </c>
      <c r="AJ171">
        <f>IF(C171=1,(AI171/Z171),REF)</f>
        <v>381.48508430609598</v>
      </c>
      <c r="AK171">
        <f t="shared" si="68"/>
        <v>171</v>
      </c>
      <c r="AL171">
        <f>IF(B171=1,(AI171/AC171),REF)</f>
        <v>431.71143402319098</v>
      </c>
      <c r="AM171">
        <f t="shared" si="69"/>
        <v>187</v>
      </c>
      <c r="AN171">
        <f t="shared" si="70"/>
        <v>171</v>
      </c>
      <c r="AO171" t="str">
        <f t="shared" si="71"/>
        <v>Liberty</v>
      </c>
      <c r="AP171">
        <f t="shared" si="72"/>
        <v>0.32003784890246956</v>
      </c>
      <c r="AQ171">
        <f t="shared" si="73"/>
        <v>0.24767862429029522</v>
      </c>
      <c r="AR171">
        <f t="shared" si="74"/>
        <v>0.60428331107822497</v>
      </c>
      <c r="AS171" t="str">
        <f t="shared" si="75"/>
        <v>Liberty</v>
      </c>
      <c r="AT171">
        <f t="shared" si="76"/>
        <v>170</v>
      </c>
      <c r="AU171">
        <f t="shared" si="77"/>
        <v>113.66666666666667</v>
      </c>
      <c r="AV171">
        <v>142</v>
      </c>
      <c r="AW171" t="str">
        <f t="shared" si="78"/>
        <v>Liberty</v>
      </c>
      <c r="AX171" t="str">
        <f t="shared" si="79"/>
        <v/>
      </c>
      <c r="AY171">
        <v>170</v>
      </c>
      <c r="BI171" t="s">
        <v>178</v>
      </c>
      <c r="BJ171">
        <v>302.33433734939757</v>
      </c>
    </row>
    <row r="172" spans="1:62" x14ac:dyDescent="0.25">
      <c r="A172">
        <v>1</v>
      </c>
      <c r="B172">
        <v>1</v>
      </c>
      <c r="C172">
        <v>1</v>
      </c>
      <c r="D172" t="s">
        <v>105</v>
      </c>
      <c r="E172">
        <v>73.684700000000007</v>
      </c>
      <c r="F172">
        <v>21</v>
      </c>
      <c r="G172">
        <v>72.598299999999995</v>
      </c>
      <c r="H172">
        <v>18</v>
      </c>
      <c r="I172">
        <v>107.53</v>
      </c>
      <c r="J172">
        <v>103</v>
      </c>
      <c r="K172">
        <v>107.616</v>
      </c>
      <c r="L172">
        <v>130</v>
      </c>
      <c r="M172">
        <v>104.771</v>
      </c>
      <c r="N172">
        <v>201</v>
      </c>
      <c r="O172">
        <v>106.447</v>
      </c>
      <c r="P172">
        <v>192</v>
      </c>
      <c r="Q172">
        <v>1.1687099999999999</v>
      </c>
      <c r="R172">
        <v>156</v>
      </c>
      <c r="S172">
        <f t="shared" si="55"/>
        <v>1.5864894611771464E-2</v>
      </c>
      <c r="T172">
        <f t="shared" si="56"/>
        <v>157</v>
      </c>
      <c r="U172">
        <f t="shared" si="57"/>
        <v>853357.50229432317</v>
      </c>
      <c r="V172">
        <f t="shared" si="58"/>
        <v>78</v>
      </c>
      <c r="W172">
        <f t="shared" si="59"/>
        <v>23.77038206473145</v>
      </c>
      <c r="X172">
        <f t="shared" si="60"/>
        <v>125</v>
      </c>
      <c r="Y172">
        <f t="shared" si="61"/>
        <v>141</v>
      </c>
      <c r="Z172">
        <v>0.4788</v>
      </c>
      <c r="AA172">
        <f t="shared" si="62"/>
        <v>165</v>
      </c>
      <c r="AB172">
        <v>0.4425</v>
      </c>
      <c r="AC172">
        <f t="shared" si="63"/>
        <v>0.46065</v>
      </c>
      <c r="AD172">
        <f t="shared" si="64"/>
        <v>185</v>
      </c>
      <c r="AE172">
        <v>0.3206</v>
      </c>
      <c r="AF172">
        <f t="shared" si="65"/>
        <v>248</v>
      </c>
      <c r="AG172">
        <v>0.4496</v>
      </c>
      <c r="AH172">
        <f t="shared" si="66"/>
        <v>184</v>
      </c>
      <c r="AI172">
        <f t="shared" si="67"/>
        <v>165.5</v>
      </c>
      <c r="AJ172">
        <f>IF(C172=1,(AI172/Z172),REF)</f>
        <v>345.65580618212198</v>
      </c>
      <c r="AK172">
        <f t="shared" si="68"/>
        <v>164</v>
      </c>
      <c r="AL172">
        <f>IF(B172=1,(AI172/AC172),REF)</f>
        <v>359.2749375881906</v>
      </c>
      <c r="AM172">
        <f t="shared" si="69"/>
        <v>173</v>
      </c>
      <c r="AN172">
        <f t="shared" si="70"/>
        <v>164</v>
      </c>
      <c r="AO172" t="str">
        <f t="shared" si="71"/>
        <v>Fort Wayne</v>
      </c>
      <c r="AP172">
        <f t="shared" si="72"/>
        <v>0.30107572165864771</v>
      </c>
      <c r="AQ172">
        <f t="shared" si="73"/>
        <v>0.2570296950434679</v>
      </c>
      <c r="AR172">
        <f t="shared" si="74"/>
        <v>0.60017029533826238</v>
      </c>
      <c r="AS172" t="str">
        <f t="shared" si="75"/>
        <v>Fort Wayne</v>
      </c>
      <c r="AT172">
        <f t="shared" si="76"/>
        <v>171</v>
      </c>
      <c r="AU172">
        <f t="shared" si="77"/>
        <v>111.66666666666667</v>
      </c>
      <c r="AV172">
        <v>178</v>
      </c>
      <c r="AW172" t="str">
        <f t="shared" si="78"/>
        <v>Fort Wayne</v>
      </c>
      <c r="AX172" t="str">
        <f t="shared" si="79"/>
        <v/>
      </c>
      <c r="AY172">
        <v>171</v>
      </c>
      <c r="BI172" t="s">
        <v>179</v>
      </c>
      <c r="BJ172">
        <v>242.15577703949793</v>
      </c>
    </row>
    <row r="173" spans="1:62" x14ac:dyDescent="0.25">
      <c r="A173">
        <v>1</v>
      </c>
      <c r="B173">
        <v>1</v>
      </c>
      <c r="C173">
        <v>1</v>
      </c>
      <c r="D173" t="s">
        <v>78</v>
      </c>
      <c r="E173">
        <v>66.983099999999993</v>
      </c>
      <c r="F173">
        <v>287</v>
      </c>
      <c r="G173">
        <v>66.188900000000004</v>
      </c>
      <c r="H173">
        <v>269</v>
      </c>
      <c r="I173">
        <v>106.23099999999999</v>
      </c>
      <c r="J173">
        <v>126</v>
      </c>
      <c r="K173">
        <v>108.66200000000001</v>
      </c>
      <c r="L173">
        <v>110</v>
      </c>
      <c r="M173">
        <v>108.21299999999999</v>
      </c>
      <c r="N173">
        <v>271</v>
      </c>
      <c r="O173">
        <v>108.587</v>
      </c>
      <c r="P173">
        <v>238</v>
      </c>
      <c r="Q173">
        <v>7.5461500000000001E-2</v>
      </c>
      <c r="R173">
        <v>168</v>
      </c>
      <c r="S173">
        <f t="shared" si="55"/>
        <v>1.1196854131863537E-3</v>
      </c>
      <c r="T173">
        <f t="shared" si="56"/>
        <v>168</v>
      </c>
      <c r="U173">
        <f t="shared" si="57"/>
        <v>790898.28077687637</v>
      </c>
      <c r="V173">
        <f t="shared" si="58"/>
        <v>147</v>
      </c>
      <c r="W173">
        <f t="shared" si="59"/>
        <v>26.994748935587765</v>
      </c>
      <c r="X173">
        <f t="shared" si="60"/>
        <v>287</v>
      </c>
      <c r="Y173">
        <f t="shared" si="61"/>
        <v>227.5</v>
      </c>
      <c r="Z173">
        <v>0.40029999999999999</v>
      </c>
      <c r="AA173">
        <f t="shared" si="62"/>
        <v>197</v>
      </c>
      <c r="AB173">
        <v>0.70569999999999999</v>
      </c>
      <c r="AC173">
        <f t="shared" si="63"/>
        <v>0.55299999999999994</v>
      </c>
      <c r="AD173">
        <f t="shared" si="64"/>
        <v>144</v>
      </c>
      <c r="AE173">
        <v>0.25080000000000002</v>
      </c>
      <c r="AF173">
        <f t="shared" si="65"/>
        <v>266</v>
      </c>
      <c r="AG173">
        <v>0.60509999999999997</v>
      </c>
      <c r="AH173">
        <f t="shared" si="66"/>
        <v>133</v>
      </c>
      <c r="AI173">
        <f t="shared" si="67"/>
        <v>180.91666666666666</v>
      </c>
      <c r="AJ173">
        <f>IF(C173=1,(AI173/Z173),REF)</f>
        <v>451.9527021400616</v>
      </c>
      <c r="AK173">
        <f t="shared" si="68"/>
        <v>186</v>
      </c>
      <c r="AL173">
        <f>IF(B173=1,(AI173/AC173),REF)</f>
        <v>327.15491259795061</v>
      </c>
      <c r="AM173">
        <f t="shared" si="69"/>
        <v>164</v>
      </c>
      <c r="AN173">
        <f t="shared" si="70"/>
        <v>164</v>
      </c>
      <c r="AO173" t="str">
        <f t="shared" si="71"/>
        <v>Dayton</v>
      </c>
      <c r="AP173">
        <f t="shared" si="72"/>
        <v>0.24505426825601742</v>
      </c>
      <c r="AQ173">
        <f t="shared" si="73"/>
        <v>0.31219183564263386</v>
      </c>
      <c r="AR173">
        <f t="shared" si="74"/>
        <v>0.59980049248630229</v>
      </c>
      <c r="AS173" t="str">
        <f t="shared" si="75"/>
        <v>Dayton</v>
      </c>
      <c r="AT173">
        <f t="shared" si="76"/>
        <v>172</v>
      </c>
      <c r="AU173">
        <f t="shared" si="77"/>
        <v>112</v>
      </c>
      <c r="AV173">
        <v>177</v>
      </c>
      <c r="AW173" t="str">
        <f t="shared" si="78"/>
        <v>Dayton</v>
      </c>
      <c r="AX173" t="str">
        <f t="shared" si="79"/>
        <v/>
      </c>
      <c r="AY173">
        <v>172</v>
      </c>
      <c r="BI173" t="s">
        <v>180</v>
      </c>
      <c r="BJ173">
        <v>42.474178948589994</v>
      </c>
    </row>
    <row r="174" spans="1:62" x14ac:dyDescent="0.25">
      <c r="A174">
        <v>1</v>
      </c>
      <c r="B174">
        <v>1</v>
      </c>
      <c r="C174">
        <v>1</v>
      </c>
      <c r="D174" t="s">
        <v>338</v>
      </c>
      <c r="E174">
        <v>69.626300000000001</v>
      </c>
      <c r="F174">
        <v>162</v>
      </c>
      <c r="G174">
        <v>69.647599999999997</v>
      </c>
      <c r="H174">
        <v>92</v>
      </c>
      <c r="I174">
        <v>99.713300000000004</v>
      </c>
      <c r="J174">
        <v>265</v>
      </c>
      <c r="K174">
        <v>103.229</v>
      </c>
      <c r="L174">
        <v>214</v>
      </c>
      <c r="M174">
        <v>100.443</v>
      </c>
      <c r="N174">
        <v>76</v>
      </c>
      <c r="O174">
        <v>101.6</v>
      </c>
      <c r="P174">
        <v>102</v>
      </c>
      <c r="Q174">
        <v>1.6283399999999999</v>
      </c>
      <c r="R174">
        <v>151</v>
      </c>
      <c r="S174">
        <f t="shared" si="55"/>
        <v>2.3396331558620878E-2</v>
      </c>
      <c r="T174">
        <f t="shared" si="56"/>
        <v>151</v>
      </c>
      <c r="U174">
        <f t="shared" si="57"/>
        <v>741953.61904899834</v>
      </c>
      <c r="V174">
        <f t="shared" si="58"/>
        <v>212</v>
      </c>
      <c r="W174">
        <f t="shared" si="59"/>
        <v>23.348372622159911</v>
      </c>
      <c r="X174">
        <f t="shared" si="60"/>
        <v>99</v>
      </c>
      <c r="Y174">
        <f t="shared" si="61"/>
        <v>125</v>
      </c>
      <c r="Z174">
        <v>0.41849999999999998</v>
      </c>
      <c r="AA174">
        <f t="shared" si="62"/>
        <v>190</v>
      </c>
      <c r="AB174">
        <v>0.59530000000000005</v>
      </c>
      <c r="AC174">
        <f t="shared" si="63"/>
        <v>0.50690000000000002</v>
      </c>
      <c r="AD174">
        <f t="shared" si="64"/>
        <v>164</v>
      </c>
      <c r="AE174">
        <v>0.60799999999999998</v>
      </c>
      <c r="AF174">
        <f t="shared" si="65"/>
        <v>125</v>
      </c>
      <c r="AG174">
        <v>0.47860000000000003</v>
      </c>
      <c r="AH174">
        <f t="shared" si="66"/>
        <v>173</v>
      </c>
      <c r="AI174">
        <f t="shared" si="67"/>
        <v>158.33333333333334</v>
      </c>
      <c r="AJ174">
        <f>IF(C174=1,(AI174/Z174),REF)</f>
        <v>378.33532457188375</v>
      </c>
      <c r="AK174">
        <f t="shared" si="68"/>
        <v>168</v>
      </c>
      <c r="AL174">
        <f>IF(B174=1,(AI174/AC174),REF)</f>
        <v>312.35615177221018</v>
      </c>
      <c r="AM174">
        <f t="shared" si="69"/>
        <v>160</v>
      </c>
      <c r="AN174">
        <f t="shared" si="70"/>
        <v>160</v>
      </c>
      <c r="AO174" t="str">
        <f t="shared" si="71"/>
        <v>Valparaiso</v>
      </c>
      <c r="AP174">
        <f t="shared" si="72"/>
        <v>0.26079169256903045</v>
      </c>
      <c r="AQ174">
        <f t="shared" si="73"/>
        <v>0.28782706160345622</v>
      </c>
      <c r="AR174">
        <f t="shared" si="74"/>
        <v>0.5960686235001863</v>
      </c>
      <c r="AS174" t="str">
        <f t="shared" si="75"/>
        <v>Valparaiso</v>
      </c>
      <c r="AT174">
        <f t="shared" si="76"/>
        <v>173</v>
      </c>
      <c r="AU174">
        <f t="shared" si="77"/>
        <v>111</v>
      </c>
      <c r="AV174">
        <v>174</v>
      </c>
      <c r="AW174" t="str">
        <f t="shared" si="78"/>
        <v>Valparaiso</v>
      </c>
      <c r="AX174" t="str">
        <f t="shared" si="79"/>
        <v/>
      </c>
      <c r="AY174">
        <v>173</v>
      </c>
      <c r="BI174" t="s">
        <v>181</v>
      </c>
      <c r="BJ174">
        <v>436.5943945002644</v>
      </c>
    </row>
    <row r="175" spans="1:62" x14ac:dyDescent="0.25">
      <c r="A175">
        <v>1</v>
      </c>
      <c r="B175">
        <v>1</v>
      </c>
      <c r="C175">
        <v>1</v>
      </c>
      <c r="D175" t="s">
        <v>350</v>
      </c>
      <c r="E175">
        <v>69.451400000000007</v>
      </c>
      <c r="F175">
        <v>171</v>
      </c>
      <c r="G175">
        <v>67.561700000000002</v>
      </c>
      <c r="H175">
        <v>204</v>
      </c>
      <c r="I175">
        <v>108.017</v>
      </c>
      <c r="J175">
        <v>96</v>
      </c>
      <c r="K175">
        <v>107.09399999999999</v>
      </c>
      <c r="L175">
        <v>139</v>
      </c>
      <c r="M175">
        <v>104.14400000000001</v>
      </c>
      <c r="N175">
        <v>184</v>
      </c>
      <c r="O175">
        <v>106.06100000000001</v>
      </c>
      <c r="P175">
        <v>187</v>
      </c>
      <c r="Q175">
        <v>1.0325599999999999</v>
      </c>
      <c r="R175">
        <v>159</v>
      </c>
      <c r="S175">
        <f t="shared" si="55"/>
        <v>1.4873710249181254E-2</v>
      </c>
      <c r="T175">
        <f t="shared" si="56"/>
        <v>159</v>
      </c>
      <c r="U175">
        <f t="shared" si="57"/>
        <v>796546.77663497045</v>
      </c>
      <c r="V175">
        <f t="shared" si="58"/>
        <v>137</v>
      </c>
      <c r="W175">
        <f t="shared" si="59"/>
        <v>25.073106388227824</v>
      </c>
      <c r="X175">
        <f t="shared" si="60"/>
        <v>180</v>
      </c>
      <c r="Y175">
        <f t="shared" si="61"/>
        <v>169.5</v>
      </c>
      <c r="Z175">
        <v>0.4279</v>
      </c>
      <c r="AA175">
        <f t="shared" si="62"/>
        <v>182</v>
      </c>
      <c r="AB175">
        <v>0.56230000000000002</v>
      </c>
      <c r="AC175">
        <f t="shared" si="63"/>
        <v>0.49509999999999998</v>
      </c>
      <c r="AD175">
        <f t="shared" si="64"/>
        <v>168</v>
      </c>
      <c r="AE175">
        <v>0.4899</v>
      </c>
      <c r="AF175">
        <f t="shared" si="65"/>
        <v>166</v>
      </c>
      <c r="AG175">
        <v>0.42070000000000002</v>
      </c>
      <c r="AH175">
        <f t="shared" si="66"/>
        <v>195</v>
      </c>
      <c r="AI175">
        <f t="shared" si="67"/>
        <v>165.75</v>
      </c>
      <c r="AJ175">
        <f>IF(C175=1,(AI175/Z175),REF)</f>
        <v>387.35685907922414</v>
      </c>
      <c r="AK175">
        <f t="shared" si="68"/>
        <v>173</v>
      </c>
      <c r="AL175">
        <f>IF(B175=1,(AI175/AC175),REF)</f>
        <v>334.78085235305997</v>
      </c>
      <c r="AM175">
        <f t="shared" si="69"/>
        <v>168</v>
      </c>
      <c r="AN175">
        <f t="shared" si="70"/>
        <v>168</v>
      </c>
      <c r="AO175" t="str">
        <f t="shared" si="71"/>
        <v>Weber St.</v>
      </c>
      <c r="AP175">
        <f t="shared" si="72"/>
        <v>0.26602174707779502</v>
      </c>
      <c r="AQ175">
        <f t="shared" si="73"/>
        <v>0.27870094466406325</v>
      </c>
      <c r="AR175">
        <f t="shared" si="74"/>
        <v>0.5943717897515568</v>
      </c>
      <c r="AS175" t="str">
        <f t="shared" si="75"/>
        <v>Weber St.</v>
      </c>
      <c r="AT175">
        <f t="shared" si="76"/>
        <v>174</v>
      </c>
      <c r="AU175">
        <f t="shared" si="77"/>
        <v>114</v>
      </c>
      <c r="AV175">
        <v>167</v>
      </c>
      <c r="AW175" t="str">
        <f t="shared" si="78"/>
        <v>Weber St.</v>
      </c>
      <c r="AX175" t="str">
        <f t="shared" si="79"/>
        <v/>
      </c>
      <c r="AY175">
        <v>174</v>
      </c>
      <c r="BI175" t="s">
        <v>182</v>
      </c>
      <c r="BJ175">
        <v>22.219777802221977</v>
      </c>
    </row>
    <row r="176" spans="1:62" x14ac:dyDescent="0.25">
      <c r="A176">
        <v>1</v>
      </c>
      <c r="B176">
        <v>1</v>
      </c>
      <c r="C176">
        <v>1</v>
      </c>
      <c r="D176" t="s">
        <v>123</v>
      </c>
      <c r="E176">
        <v>68.543700000000001</v>
      </c>
      <c r="F176">
        <v>216</v>
      </c>
      <c r="G176">
        <v>67.809100000000001</v>
      </c>
      <c r="H176">
        <v>191</v>
      </c>
      <c r="I176">
        <v>99.581000000000003</v>
      </c>
      <c r="J176">
        <v>268</v>
      </c>
      <c r="K176">
        <v>99.578699999999998</v>
      </c>
      <c r="L176">
        <v>267</v>
      </c>
      <c r="M176">
        <v>99.507099999999994</v>
      </c>
      <c r="N176">
        <v>56</v>
      </c>
      <c r="O176">
        <v>102.705</v>
      </c>
      <c r="P176">
        <v>121</v>
      </c>
      <c r="Q176">
        <v>-3.1259199999999998</v>
      </c>
      <c r="R176">
        <v>196</v>
      </c>
      <c r="S176">
        <f t="shared" si="55"/>
        <v>-4.5610318672613247E-2</v>
      </c>
      <c r="T176">
        <f t="shared" si="56"/>
        <v>197</v>
      </c>
      <c r="U176">
        <f t="shared" si="57"/>
        <v>679673.67391223926</v>
      </c>
      <c r="V176">
        <f t="shared" si="58"/>
        <v>275</v>
      </c>
      <c r="W176">
        <f t="shared" si="59"/>
        <v>24.131204220417484</v>
      </c>
      <c r="X176">
        <f t="shared" si="60"/>
        <v>140</v>
      </c>
      <c r="Y176">
        <f t="shared" si="61"/>
        <v>168.5</v>
      </c>
      <c r="Z176">
        <v>0.46850000000000003</v>
      </c>
      <c r="AA176">
        <f t="shared" si="62"/>
        <v>168</v>
      </c>
      <c r="AB176">
        <v>0.45929999999999999</v>
      </c>
      <c r="AC176">
        <f t="shared" si="63"/>
        <v>0.46389999999999998</v>
      </c>
      <c r="AD176">
        <f t="shared" si="64"/>
        <v>183</v>
      </c>
      <c r="AE176">
        <v>0.43930000000000002</v>
      </c>
      <c r="AF176">
        <f t="shared" si="65"/>
        <v>185</v>
      </c>
      <c r="AG176">
        <v>0.52510000000000001</v>
      </c>
      <c r="AH176">
        <f t="shared" si="66"/>
        <v>157</v>
      </c>
      <c r="AI176">
        <f t="shared" si="67"/>
        <v>194.25</v>
      </c>
      <c r="AJ176">
        <f>IF(C176=1,(AI176/Z176),REF)</f>
        <v>414.62113127001066</v>
      </c>
      <c r="AK176">
        <f t="shared" si="68"/>
        <v>179</v>
      </c>
      <c r="AL176">
        <f>IF(B176=1,(AI176/AC176),REF)</f>
        <v>418.73248544945034</v>
      </c>
      <c r="AM176">
        <f t="shared" si="69"/>
        <v>185</v>
      </c>
      <c r="AN176">
        <f t="shared" si="70"/>
        <v>179</v>
      </c>
      <c r="AO176" t="str">
        <f t="shared" si="71"/>
        <v>Hawaii</v>
      </c>
      <c r="AP176">
        <f t="shared" si="72"/>
        <v>0.28928800860511578</v>
      </c>
      <c r="AQ176">
        <f t="shared" si="73"/>
        <v>0.25393518557667655</v>
      </c>
      <c r="AR176">
        <f t="shared" si="74"/>
        <v>0.59371678038657805</v>
      </c>
      <c r="AS176" t="str">
        <f t="shared" si="75"/>
        <v>Hawaii</v>
      </c>
      <c r="AT176">
        <f t="shared" si="76"/>
        <v>175</v>
      </c>
      <c r="AU176">
        <f t="shared" si="77"/>
        <v>118</v>
      </c>
      <c r="AV176">
        <v>180</v>
      </c>
      <c r="AW176" t="str">
        <f t="shared" si="78"/>
        <v>Hawaii</v>
      </c>
      <c r="AX176" t="str">
        <f t="shared" si="79"/>
        <v/>
      </c>
      <c r="AY176">
        <v>175</v>
      </c>
      <c r="BI176" t="s">
        <v>183</v>
      </c>
      <c r="BJ176">
        <v>6.8161243942701963</v>
      </c>
    </row>
    <row r="177" spans="1:62" x14ac:dyDescent="0.25">
      <c r="A177">
        <v>1</v>
      </c>
      <c r="B177">
        <v>1</v>
      </c>
      <c r="C177">
        <v>1</v>
      </c>
      <c r="D177" t="s">
        <v>358</v>
      </c>
      <c r="E177">
        <v>71.465599999999995</v>
      </c>
      <c r="F177">
        <v>67</v>
      </c>
      <c r="G177">
        <v>71.603700000000003</v>
      </c>
      <c r="H177">
        <v>32</v>
      </c>
      <c r="I177">
        <v>107.209</v>
      </c>
      <c r="J177">
        <v>108</v>
      </c>
      <c r="K177">
        <v>106.333</v>
      </c>
      <c r="L177">
        <v>150</v>
      </c>
      <c r="M177">
        <v>101.461</v>
      </c>
      <c r="N177">
        <v>106</v>
      </c>
      <c r="O177">
        <v>105.575</v>
      </c>
      <c r="P177">
        <v>175</v>
      </c>
      <c r="Q177">
        <v>0.758073</v>
      </c>
      <c r="R177">
        <v>163</v>
      </c>
      <c r="S177">
        <f t="shared" si="55"/>
        <v>1.0606501589575903E-2</v>
      </c>
      <c r="T177">
        <f t="shared" si="56"/>
        <v>163</v>
      </c>
      <c r="U177">
        <f t="shared" si="57"/>
        <v>808040.59184651833</v>
      </c>
      <c r="V177">
        <f t="shared" si="58"/>
        <v>123</v>
      </c>
      <c r="W177">
        <f t="shared" si="59"/>
        <v>24.18804121292888</v>
      </c>
      <c r="X177">
        <f t="shared" si="60"/>
        <v>142</v>
      </c>
      <c r="Y177">
        <f t="shared" si="61"/>
        <v>152.5</v>
      </c>
      <c r="Z177">
        <v>0.4279</v>
      </c>
      <c r="AA177">
        <f t="shared" si="62"/>
        <v>182</v>
      </c>
      <c r="AB177">
        <v>0.55069999999999997</v>
      </c>
      <c r="AC177">
        <f t="shared" si="63"/>
        <v>0.48929999999999996</v>
      </c>
      <c r="AD177">
        <f t="shared" si="64"/>
        <v>170</v>
      </c>
      <c r="AE177">
        <v>0.40250000000000002</v>
      </c>
      <c r="AF177">
        <f t="shared" si="65"/>
        <v>199</v>
      </c>
      <c r="AG177">
        <v>0.48809999999999998</v>
      </c>
      <c r="AH177">
        <f t="shared" si="66"/>
        <v>169</v>
      </c>
      <c r="AI177">
        <f t="shared" si="67"/>
        <v>162.75</v>
      </c>
      <c r="AJ177">
        <f>IF(C177=1,(AI177/Z177),REF)</f>
        <v>380.34587520448702</v>
      </c>
      <c r="AK177">
        <f t="shared" si="68"/>
        <v>170</v>
      </c>
      <c r="AL177">
        <f>IF(B177=1,(AI177/AC177),REF)</f>
        <v>332.61802575107299</v>
      </c>
      <c r="AM177">
        <f t="shared" si="69"/>
        <v>167</v>
      </c>
      <c r="AN177">
        <f t="shared" si="70"/>
        <v>167</v>
      </c>
      <c r="AO177" t="str">
        <f t="shared" si="71"/>
        <v>Winthrop</v>
      </c>
      <c r="AP177">
        <f t="shared" si="72"/>
        <v>0.26650808908086915</v>
      </c>
      <c r="AQ177">
        <f t="shared" si="73"/>
        <v>0.27565925866002816</v>
      </c>
      <c r="AR177">
        <f t="shared" si="74"/>
        <v>0.59325491523337226</v>
      </c>
      <c r="AS177" t="str">
        <f t="shared" si="75"/>
        <v>Winthrop</v>
      </c>
      <c r="AT177">
        <f t="shared" si="76"/>
        <v>176</v>
      </c>
      <c r="AU177">
        <f t="shared" si="77"/>
        <v>114.33333333333333</v>
      </c>
      <c r="AV177">
        <v>157</v>
      </c>
      <c r="AW177" t="str">
        <f t="shared" si="78"/>
        <v>Winthrop</v>
      </c>
      <c r="AX177" t="str">
        <f t="shared" si="79"/>
        <v/>
      </c>
      <c r="AY177">
        <v>176</v>
      </c>
      <c r="BI177" t="s">
        <v>184</v>
      </c>
      <c r="BJ177">
        <v>66.58536585365853</v>
      </c>
    </row>
    <row r="178" spans="1:62" x14ac:dyDescent="0.25">
      <c r="A178">
        <v>1</v>
      </c>
      <c r="B178">
        <v>1</v>
      </c>
      <c r="C178">
        <v>1</v>
      </c>
      <c r="D178" t="s">
        <v>312</v>
      </c>
      <c r="E178">
        <v>69.485399999999998</v>
      </c>
      <c r="F178">
        <v>167</v>
      </c>
      <c r="G178">
        <v>68.243499999999997</v>
      </c>
      <c r="H178">
        <v>172</v>
      </c>
      <c r="I178">
        <v>105.538</v>
      </c>
      <c r="J178">
        <v>131</v>
      </c>
      <c r="K178">
        <v>106.447</v>
      </c>
      <c r="L178">
        <v>146</v>
      </c>
      <c r="M178">
        <v>104.742</v>
      </c>
      <c r="N178">
        <v>200</v>
      </c>
      <c r="O178">
        <v>106.831</v>
      </c>
      <c r="P178">
        <v>198</v>
      </c>
      <c r="Q178">
        <v>-0.38372800000000001</v>
      </c>
      <c r="R178">
        <v>176</v>
      </c>
      <c r="S178">
        <f t="shared" si="55"/>
        <v>-5.5263407852584913E-3</v>
      </c>
      <c r="T178">
        <f t="shared" si="56"/>
        <v>176</v>
      </c>
      <c r="U178">
        <f t="shared" si="57"/>
        <v>787336.55265388859</v>
      </c>
      <c r="V178">
        <f t="shared" si="58"/>
        <v>150</v>
      </c>
      <c r="W178">
        <f t="shared" si="59"/>
        <v>25.352576855323516</v>
      </c>
      <c r="X178">
        <f t="shared" si="60"/>
        <v>198</v>
      </c>
      <c r="Y178">
        <f t="shared" si="61"/>
        <v>187</v>
      </c>
      <c r="Z178">
        <v>0.42399999999999999</v>
      </c>
      <c r="AA178">
        <f t="shared" si="62"/>
        <v>185</v>
      </c>
      <c r="AB178">
        <v>0.55410000000000004</v>
      </c>
      <c r="AC178">
        <f t="shared" si="63"/>
        <v>0.48904999999999998</v>
      </c>
      <c r="AD178">
        <f t="shared" si="64"/>
        <v>171</v>
      </c>
      <c r="AE178">
        <v>0.34129999999999999</v>
      </c>
      <c r="AF178">
        <f t="shared" si="65"/>
        <v>241</v>
      </c>
      <c r="AG178">
        <v>0.50329999999999997</v>
      </c>
      <c r="AH178">
        <f t="shared" si="66"/>
        <v>163</v>
      </c>
      <c r="AI178">
        <f t="shared" si="67"/>
        <v>181.33333333333334</v>
      </c>
      <c r="AJ178">
        <f>IF(C178=1,(AI178/Z178),REF)</f>
        <v>427.67295597484281</v>
      </c>
      <c r="AK178">
        <f t="shared" si="68"/>
        <v>180</v>
      </c>
      <c r="AL178">
        <f>IF(B178=1,(AI178/AC178),REF)</f>
        <v>370.78689977166619</v>
      </c>
      <c r="AM178">
        <f t="shared" si="69"/>
        <v>175</v>
      </c>
      <c r="AN178">
        <f t="shared" si="70"/>
        <v>175</v>
      </c>
      <c r="AO178" t="str">
        <f t="shared" si="71"/>
        <v>Troy</v>
      </c>
      <c r="AP178">
        <f t="shared" si="72"/>
        <v>0.26100009033907157</v>
      </c>
      <c r="AQ178">
        <f t="shared" si="73"/>
        <v>0.27180241195099419</v>
      </c>
      <c r="AR178">
        <f t="shared" si="74"/>
        <v>0.58913456523110597</v>
      </c>
      <c r="AS178" t="str">
        <f t="shared" si="75"/>
        <v>Troy</v>
      </c>
      <c r="AT178">
        <f t="shared" si="76"/>
        <v>177</v>
      </c>
      <c r="AU178">
        <f t="shared" si="77"/>
        <v>117.33333333333333</v>
      </c>
      <c r="AV178">
        <v>182</v>
      </c>
      <c r="AW178" t="str">
        <f t="shared" si="78"/>
        <v>Troy</v>
      </c>
      <c r="AX178" t="str">
        <f t="shared" si="79"/>
        <v/>
      </c>
      <c r="AY178">
        <v>177</v>
      </c>
      <c r="BI178" t="s">
        <v>185</v>
      </c>
      <c r="BJ178">
        <v>430.36337773179872</v>
      </c>
    </row>
    <row r="179" spans="1:62" x14ac:dyDescent="0.25">
      <c r="A179">
        <v>1</v>
      </c>
      <c r="B179">
        <v>1</v>
      </c>
      <c r="C179">
        <v>1</v>
      </c>
      <c r="D179" t="s">
        <v>250</v>
      </c>
      <c r="E179">
        <v>63.298400000000001</v>
      </c>
      <c r="F179">
        <v>350</v>
      </c>
      <c r="G179">
        <v>62.735100000000003</v>
      </c>
      <c r="H179">
        <v>346</v>
      </c>
      <c r="I179">
        <v>104.001</v>
      </c>
      <c r="J179">
        <v>171</v>
      </c>
      <c r="K179">
        <v>103.581</v>
      </c>
      <c r="L179">
        <v>203</v>
      </c>
      <c r="M179">
        <v>100.509</v>
      </c>
      <c r="N179">
        <v>77</v>
      </c>
      <c r="O179">
        <v>103.629</v>
      </c>
      <c r="P179">
        <v>133</v>
      </c>
      <c r="Q179">
        <v>-4.7777899999999998E-2</v>
      </c>
      <c r="R179">
        <v>170</v>
      </c>
      <c r="S179">
        <f t="shared" si="55"/>
        <v>-7.5831300633194228E-4</v>
      </c>
      <c r="T179">
        <f t="shared" si="56"/>
        <v>170</v>
      </c>
      <c r="U179">
        <f t="shared" si="57"/>
        <v>679130.02497360238</v>
      </c>
      <c r="V179">
        <f t="shared" si="58"/>
        <v>277</v>
      </c>
      <c r="W179">
        <f t="shared" si="59"/>
        <v>26.508024252164763</v>
      </c>
      <c r="X179">
        <f t="shared" si="60"/>
        <v>258</v>
      </c>
      <c r="Y179">
        <f t="shared" si="61"/>
        <v>214</v>
      </c>
      <c r="Z179">
        <v>0.46029999999999999</v>
      </c>
      <c r="AA179">
        <f t="shared" si="62"/>
        <v>172</v>
      </c>
      <c r="AB179">
        <v>0.44190000000000002</v>
      </c>
      <c r="AC179">
        <f t="shared" si="63"/>
        <v>0.4511</v>
      </c>
      <c r="AD179">
        <f t="shared" si="64"/>
        <v>192</v>
      </c>
      <c r="AE179">
        <v>0.51090000000000002</v>
      </c>
      <c r="AF179">
        <f t="shared" si="65"/>
        <v>160</v>
      </c>
      <c r="AG179">
        <v>0.4526</v>
      </c>
      <c r="AH179">
        <f t="shared" si="66"/>
        <v>182</v>
      </c>
      <c r="AI179">
        <f t="shared" si="67"/>
        <v>199.16666666666666</v>
      </c>
      <c r="AJ179">
        <f>IF(C179=1,(AI179/Z179),REF)</f>
        <v>432.68882612788758</v>
      </c>
      <c r="AK179">
        <f t="shared" si="68"/>
        <v>183</v>
      </c>
      <c r="AL179">
        <f>IF(B179=1,(AI179/AC179),REF)</f>
        <v>441.51333776694003</v>
      </c>
      <c r="AM179">
        <f t="shared" si="69"/>
        <v>194</v>
      </c>
      <c r="AN179">
        <f t="shared" si="70"/>
        <v>183</v>
      </c>
      <c r="AO179" t="str">
        <f t="shared" si="71"/>
        <v>Radford</v>
      </c>
      <c r="AP179">
        <f t="shared" si="72"/>
        <v>0.28301495617019634</v>
      </c>
      <c r="AQ179">
        <f t="shared" si="73"/>
        <v>0.24529880889943026</v>
      </c>
      <c r="AR179">
        <f t="shared" si="74"/>
        <v>0.58714419607906931</v>
      </c>
      <c r="AS179" t="str">
        <f t="shared" si="75"/>
        <v>Radford</v>
      </c>
      <c r="AT179">
        <f t="shared" si="76"/>
        <v>178</v>
      </c>
      <c r="AU179">
        <f t="shared" si="77"/>
        <v>120.33333333333333</v>
      </c>
      <c r="AV179">
        <v>163</v>
      </c>
      <c r="AW179" t="str">
        <f t="shared" si="78"/>
        <v>Radford</v>
      </c>
      <c r="AX179" t="str">
        <f t="shared" si="79"/>
        <v/>
      </c>
      <c r="AY179">
        <v>178</v>
      </c>
      <c r="BI179" t="s">
        <v>186</v>
      </c>
      <c r="BJ179">
        <v>188.48318660701401</v>
      </c>
    </row>
    <row r="180" spans="1:62" x14ac:dyDescent="0.25">
      <c r="A180">
        <v>1</v>
      </c>
      <c r="B180">
        <v>1</v>
      </c>
      <c r="C180">
        <v>1</v>
      </c>
      <c r="D180" t="s">
        <v>51</v>
      </c>
      <c r="E180">
        <v>69.760999999999996</v>
      </c>
      <c r="F180">
        <v>155</v>
      </c>
      <c r="G180">
        <v>69.538399999999996</v>
      </c>
      <c r="H180">
        <v>97</v>
      </c>
      <c r="I180">
        <v>102.99</v>
      </c>
      <c r="J180">
        <v>200</v>
      </c>
      <c r="K180">
        <v>104.98399999999999</v>
      </c>
      <c r="L180">
        <v>176</v>
      </c>
      <c r="M180">
        <v>101.526</v>
      </c>
      <c r="N180">
        <v>110</v>
      </c>
      <c r="O180">
        <v>103.669</v>
      </c>
      <c r="P180">
        <v>134</v>
      </c>
      <c r="Q180">
        <v>1.3153999999999999</v>
      </c>
      <c r="R180">
        <v>153</v>
      </c>
      <c r="S180">
        <f t="shared" si="55"/>
        <v>1.8850073823483002E-2</v>
      </c>
      <c r="T180">
        <f t="shared" si="56"/>
        <v>153</v>
      </c>
      <c r="U180">
        <f t="shared" si="57"/>
        <v>768880.64589881583</v>
      </c>
      <c r="V180">
        <f t="shared" si="58"/>
        <v>177</v>
      </c>
      <c r="W180">
        <f t="shared" si="59"/>
        <v>24.067199472060434</v>
      </c>
      <c r="X180">
        <f t="shared" si="60"/>
        <v>134</v>
      </c>
      <c r="Y180">
        <f t="shared" si="61"/>
        <v>143.5</v>
      </c>
      <c r="Z180">
        <v>0.41439999999999999</v>
      </c>
      <c r="AA180">
        <f t="shared" si="62"/>
        <v>193</v>
      </c>
      <c r="AB180">
        <v>0.54010000000000002</v>
      </c>
      <c r="AC180">
        <f t="shared" si="63"/>
        <v>0.47725000000000001</v>
      </c>
      <c r="AD180">
        <f t="shared" si="64"/>
        <v>175</v>
      </c>
      <c r="AE180">
        <v>0.69199999999999995</v>
      </c>
      <c r="AF180">
        <f t="shared" si="65"/>
        <v>90</v>
      </c>
      <c r="AG180">
        <v>0.42159999999999997</v>
      </c>
      <c r="AH180">
        <f t="shared" si="66"/>
        <v>194</v>
      </c>
      <c r="AI180">
        <f t="shared" si="67"/>
        <v>155.41666666666666</v>
      </c>
      <c r="AJ180">
        <f>IF(C180=1,(AI180/Z180),REF)</f>
        <v>375.04021879021877</v>
      </c>
      <c r="AK180">
        <f t="shared" si="68"/>
        <v>167</v>
      </c>
      <c r="AL180">
        <f>IF(B180=1,(AI180/AC180),REF)</f>
        <v>325.65042779814911</v>
      </c>
      <c r="AM180">
        <f t="shared" si="69"/>
        <v>162</v>
      </c>
      <c r="AN180">
        <f t="shared" si="70"/>
        <v>162</v>
      </c>
      <c r="AO180" t="str">
        <f t="shared" si="71"/>
        <v>Cal St. Fullerton</v>
      </c>
      <c r="AP180">
        <f t="shared" si="72"/>
        <v>0.25846273897373545</v>
      </c>
      <c r="AQ180">
        <f t="shared" si="73"/>
        <v>0.26958304298895558</v>
      </c>
      <c r="AR180">
        <f t="shared" si="74"/>
        <v>0.58702504818905354</v>
      </c>
      <c r="AS180" t="str">
        <f t="shared" si="75"/>
        <v>Cal St. Fullerton</v>
      </c>
      <c r="AT180">
        <f t="shared" si="76"/>
        <v>179</v>
      </c>
      <c r="AU180">
        <f t="shared" si="77"/>
        <v>113.66666666666667</v>
      </c>
      <c r="AV180">
        <v>165</v>
      </c>
      <c r="AW180" t="str">
        <f t="shared" si="78"/>
        <v>Cal St. Fullerton</v>
      </c>
      <c r="AX180" t="str">
        <f t="shared" si="79"/>
        <v/>
      </c>
      <c r="AY180">
        <v>179</v>
      </c>
      <c r="BI180" t="s">
        <v>187</v>
      </c>
      <c r="BJ180">
        <v>229.82378202280466</v>
      </c>
    </row>
    <row r="181" spans="1:62" x14ac:dyDescent="0.25">
      <c r="A181">
        <v>1</v>
      </c>
      <c r="B181">
        <v>1</v>
      </c>
      <c r="C181">
        <v>1</v>
      </c>
      <c r="D181" t="s">
        <v>355</v>
      </c>
      <c r="E181">
        <v>69.108000000000004</v>
      </c>
      <c r="F181">
        <v>189</v>
      </c>
      <c r="G181">
        <v>67.781099999999995</v>
      </c>
      <c r="H181">
        <v>192</v>
      </c>
      <c r="I181">
        <v>106.286</v>
      </c>
      <c r="J181">
        <v>125</v>
      </c>
      <c r="K181">
        <v>106.536</v>
      </c>
      <c r="L181">
        <v>144</v>
      </c>
      <c r="M181">
        <v>106.729</v>
      </c>
      <c r="N181">
        <v>246</v>
      </c>
      <c r="O181">
        <v>108.82299999999999</v>
      </c>
      <c r="P181">
        <v>249</v>
      </c>
      <c r="Q181">
        <v>-2.2873299999999999</v>
      </c>
      <c r="R181">
        <v>187</v>
      </c>
      <c r="S181">
        <f t="shared" si="55"/>
        <v>-3.3093129594258142E-2</v>
      </c>
      <c r="T181">
        <f t="shared" si="56"/>
        <v>187</v>
      </c>
      <c r="U181">
        <f t="shared" si="57"/>
        <v>784370.22270796809</v>
      </c>
      <c r="V181">
        <f t="shared" si="58"/>
        <v>153</v>
      </c>
      <c r="W181">
        <f t="shared" si="59"/>
        <v>26.255771625330059</v>
      </c>
      <c r="X181">
        <f t="shared" si="60"/>
        <v>247</v>
      </c>
      <c r="Y181">
        <f t="shared" si="61"/>
        <v>217</v>
      </c>
      <c r="Z181">
        <v>0.46610000000000001</v>
      </c>
      <c r="AA181">
        <f t="shared" si="62"/>
        <v>169</v>
      </c>
      <c r="AB181">
        <v>0.41260000000000002</v>
      </c>
      <c r="AC181">
        <f t="shared" si="63"/>
        <v>0.43935000000000002</v>
      </c>
      <c r="AD181">
        <f t="shared" si="64"/>
        <v>193</v>
      </c>
      <c r="AE181">
        <v>0.38150000000000001</v>
      </c>
      <c r="AF181">
        <f t="shared" si="65"/>
        <v>216</v>
      </c>
      <c r="AG181">
        <v>0.43909999999999999</v>
      </c>
      <c r="AH181">
        <f t="shared" si="66"/>
        <v>187</v>
      </c>
      <c r="AI181">
        <f t="shared" si="67"/>
        <v>192.16666666666666</v>
      </c>
      <c r="AJ181">
        <f>IF(C181=1,(AI181/Z181),REF)</f>
        <v>412.28634770793104</v>
      </c>
      <c r="AK181">
        <f t="shared" si="68"/>
        <v>177</v>
      </c>
      <c r="AL181">
        <f>IF(B181=1,(AI181/AC181),REF)</f>
        <v>437.38856644285113</v>
      </c>
      <c r="AM181">
        <f t="shared" si="69"/>
        <v>191</v>
      </c>
      <c r="AN181">
        <f t="shared" si="70"/>
        <v>177</v>
      </c>
      <c r="AO181" t="str">
        <f t="shared" si="71"/>
        <v>Western Michigan</v>
      </c>
      <c r="AP181">
        <f t="shared" si="72"/>
        <v>0.28796863476104628</v>
      </c>
      <c r="AQ181">
        <f t="shared" si="73"/>
        <v>0.23918987576747616</v>
      </c>
      <c r="AR181">
        <f t="shared" si="74"/>
        <v>0.58663029957887469</v>
      </c>
      <c r="AS181" t="str">
        <f t="shared" si="75"/>
        <v>Western Michigan</v>
      </c>
      <c r="AT181">
        <f t="shared" si="76"/>
        <v>180</v>
      </c>
      <c r="AU181">
        <f t="shared" si="77"/>
        <v>119</v>
      </c>
      <c r="AV181">
        <v>192</v>
      </c>
      <c r="AW181" t="str">
        <f t="shared" si="78"/>
        <v>Western Michigan</v>
      </c>
      <c r="AX181" t="str">
        <f t="shared" si="79"/>
        <v/>
      </c>
      <c r="AY181">
        <v>180</v>
      </c>
      <c r="BI181" t="s">
        <v>188</v>
      </c>
      <c r="BJ181">
        <v>84.207896051974018</v>
      </c>
    </row>
    <row r="182" spans="1:62" x14ac:dyDescent="0.25">
      <c r="A182">
        <v>1</v>
      </c>
      <c r="B182">
        <v>1</v>
      </c>
      <c r="C182">
        <v>1</v>
      </c>
      <c r="D182" t="s">
        <v>95</v>
      </c>
      <c r="E182">
        <v>65.8643</v>
      </c>
      <c r="F182">
        <v>326</v>
      </c>
      <c r="G182">
        <v>65.653000000000006</v>
      </c>
      <c r="H182">
        <v>294</v>
      </c>
      <c r="I182">
        <v>96.426900000000003</v>
      </c>
      <c r="J182">
        <v>316</v>
      </c>
      <c r="K182">
        <v>99.485399999999998</v>
      </c>
      <c r="L182">
        <v>271</v>
      </c>
      <c r="M182">
        <v>97.385099999999994</v>
      </c>
      <c r="N182">
        <v>27</v>
      </c>
      <c r="O182">
        <v>96.829400000000007</v>
      </c>
      <c r="P182">
        <v>32</v>
      </c>
      <c r="Q182">
        <v>2.6560700000000002</v>
      </c>
      <c r="R182">
        <v>138</v>
      </c>
      <c r="S182">
        <f t="shared" si="55"/>
        <v>4.032533557632878E-2</v>
      </c>
      <c r="T182">
        <f t="shared" si="56"/>
        <v>135</v>
      </c>
      <c r="U182">
        <f t="shared" si="57"/>
        <v>651881.68797741423</v>
      </c>
      <c r="V182">
        <f t="shared" si="58"/>
        <v>304</v>
      </c>
      <c r="W182">
        <f t="shared" si="59"/>
        <v>22.853962197994864</v>
      </c>
      <c r="X182">
        <f t="shared" si="60"/>
        <v>79</v>
      </c>
      <c r="Y182">
        <f t="shared" si="61"/>
        <v>107</v>
      </c>
      <c r="Z182">
        <v>0.3407</v>
      </c>
      <c r="AA182">
        <f t="shared" si="62"/>
        <v>225</v>
      </c>
      <c r="AB182">
        <v>0.77180000000000004</v>
      </c>
      <c r="AC182">
        <f t="shared" si="63"/>
        <v>0.55625000000000002</v>
      </c>
      <c r="AD182">
        <f t="shared" si="64"/>
        <v>142</v>
      </c>
      <c r="AE182">
        <v>0.27060000000000001</v>
      </c>
      <c r="AF182">
        <f t="shared" si="65"/>
        <v>259</v>
      </c>
      <c r="AG182">
        <v>0.52500000000000002</v>
      </c>
      <c r="AH182">
        <f t="shared" si="66"/>
        <v>158</v>
      </c>
      <c r="AI182">
        <f t="shared" si="67"/>
        <v>184.16666666666666</v>
      </c>
      <c r="AJ182">
        <f>IF(C182=1,(AI182/Z182),REF)</f>
        <v>540.55376186283138</v>
      </c>
      <c r="AK182">
        <f t="shared" si="68"/>
        <v>208</v>
      </c>
      <c r="AL182">
        <f>IF(B182=1,(AI182/AC182),REF)</f>
        <v>331.08614232209737</v>
      </c>
      <c r="AM182">
        <f t="shared" si="69"/>
        <v>165</v>
      </c>
      <c r="AN182">
        <f t="shared" si="70"/>
        <v>165</v>
      </c>
      <c r="AO182" t="str">
        <f t="shared" si="71"/>
        <v>Evansville</v>
      </c>
      <c r="AP182">
        <f t="shared" si="72"/>
        <v>0.20486804545386983</v>
      </c>
      <c r="AQ182">
        <f t="shared" si="73"/>
        <v>0.31355807482401199</v>
      </c>
      <c r="AR182">
        <f t="shared" si="74"/>
        <v>0.58272379390936102</v>
      </c>
      <c r="AS182" t="str">
        <f t="shared" si="75"/>
        <v>Evansville</v>
      </c>
      <c r="AT182">
        <f t="shared" si="76"/>
        <v>181</v>
      </c>
      <c r="AU182">
        <f t="shared" si="77"/>
        <v>115.33333333333333</v>
      </c>
      <c r="AV182">
        <v>186</v>
      </c>
      <c r="AW182" t="str">
        <f t="shared" si="78"/>
        <v>Evansville</v>
      </c>
      <c r="AX182" t="str">
        <f t="shared" si="79"/>
        <v/>
      </c>
      <c r="AY182">
        <v>181</v>
      </c>
      <c r="BI182" t="s">
        <v>189</v>
      </c>
      <c r="BJ182">
        <v>6491.9886899151743</v>
      </c>
    </row>
    <row r="183" spans="1:62" x14ac:dyDescent="0.25">
      <c r="A183">
        <v>1</v>
      </c>
      <c r="B183">
        <v>1</v>
      </c>
      <c r="C183">
        <v>1</v>
      </c>
      <c r="D183" t="s">
        <v>349</v>
      </c>
      <c r="E183">
        <v>69.441699999999997</v>
      </c>
      <c r="F183">
        <v>173</v>
      </c>
      <c r="G183">
        <v>68.2517</v>
      </c>
      <c r="H183">
        <v>170</v>
      </c>
      <c r="I183">
        <v>104.752</v>
      </c>
      <c r="J183">
        <v>157</v>
      </c>
      <c r="K183">
        <v>108.782</v>
      </c>
      <c r="L183">
        <v>106</v>
      </c>
      <c r="M183">
        <v>111.324</v>
      </c>
      <c r="N183">
        <v>322</v>
      </c>
      <c r="O183">
        <v>110.22199999999999</v>
      </c>
      <c r="P183">
        <v>273</v>
      </c>
      <c r="Q183">
        <v>-1.43964</v>
      </c>
      <c r="R183">
        <v>182</v>
      </c>
      <c r="S183">
        <f t="shared" si="55"/>
        <v>-2.0736819519107365E-2</v>
      </c>
      <c r="T183">
        <f t="shared" si="56"/>
        <v>182</v>
      </c>
      <c r="U183">
        <f t="shared" si="57"/>
        <v>821739.99049655069</v>
      </c>
      <c r="V183">
        <f t="shared" si="58"/>
        <v>107</v>
      </c>
      <c r="W183">
        <f t="shared" si="59"/>
        <v>26.669134100363895</v>
      </c>
      <c r="X183">
        <f t="shared" si="60"/>
        <v>264</v>
      </c>
      <c r="Y183">
        <f t="shared" si="61"/>
        <v>223</v>
      </c>
      <c r="Z183">
        <v>0.42830000000000001</v>
      </c>
      <c r="AA183">
        <f t="shared" si="62"/>
        <v>181</v>
      </c>
      <c r="AB183">
        <v>0.47739999999999999</v>
      </c>
      <c r="AC183">
        <f t="shared" si="63"/>
        <v>0.45284999999999997</v>
      </c>
      <c r="AD183">
        <f t="shared" si="64"/>
        <v>191</v>
      </c>
      <c r="AE183">
        <v>0.39050000000000001</v>
      </c>
      <c r="AF183">
        <f t="shared" si="65"/>
        <v>208</v>
      </c>
      <c r="AG183">
        <v>0.54469999999999996</v>
      </c>
      <c r="AH183">
        <f t="shared" si="66"/>
        <v>154</v>
      </c>
      <c r="AI183">
        <f t="shared" si="67"/>
        <v>177.5</v>
      </c>
      <c r="AJ183">
        <f>IF(C183=1,(AI183/Z183),REF)</f>
        <v>414.42913845435442</v>
      </c>
      <c r="AK183">
        <f t="shared" si="68"/>
        <v>178</v>
      </c>
      <c r="AL183">
        <f>IF(B183=1,(AI183/AC183),REF)</f>
        <v>391.96201832836482</v>
      </c>
      <c r="AM183">
        <f t="shared" si="69"/>
        <v>179</v>
      </c>
      <c r="AN183">
        <f t="shared" si="70"/>
        <v>178</v>
      </c>
      <c r="AO183" t="str">
        <f t="shared" si="71"/>
        <v>Washington St.</v>
      </c>
      <c r="AP183">
        <f t="shared" si="72"/>
        <v>0.26447767962985536</v>
      </c>
      <c r="AQ183">
        <f t="shared" si="73"/>
        <v>0.24994212893324594</v>
      </c>
      <c r="AR183">
        <f t="shared" si="74"/>
        <v>0.5809183231976055</v>
      </c>
      <c r="AS183" t="str">
        <f t="shared" si="75"/>
        <v>Washington St.</v>
      </c>
      <c r="AT183">
        <f t="shared" si="76"/>
        <v>182</v>
      </c>
      <c r="AU183">
        <f t="shared" si="77"/>
        <v>120</v>
      </c>
      <c r="AV183">
        <v>208</v>
      </c>
      <c r="AW183" t="str">
        <f t="shared" si="78"/>
        <v>Washington St.</v>
      </c>
      <c r="AX183" t="str">
        <f t="shared" si="79"/>
        <v/>
      </c>
      <c r="AY183">
        <v>182</v>
      </c>
      <c r="BI183" t="s">
        <v>190</v>
      </c>
      <c r="BJ183">
        <v>58.224163027656473</v>
      </c>
    </row>
    <row r="184" spans="1:62" x14ac:dyDescent="0.25">
      <c r="A184">
        <v>1</v>
      </c>
      <c r="B184">
        <v>1</v>
      </c>
      <c r="C184">
        <v>1</v>
      </c>
      <c r="D184" t="s">
        <v>192</v>
      </c>
      <c r="E184">
        <v>71.172700000000006</v>
      </c>
      <c r="F184">
        <v>85</v>
      </c>
      <c r="G184">
        <v>69.968299999999999</v>
      </c>
      <c r="H184">
        <v>79</v>
      </c>
      <c r="I184">
        <v>102.84699999999999</v>
      </c>
      <c r="J184">
        <v>205</v>
      </c>
      <c r="K184">
        <v>103.92700000000001</v>
      </c>
      <c r="L184">
        <v>194</v>
      </c>
      <c r="M184">
        <v>104.221</v>
      </c>
      <c r="N184">
        <v>188</v>
      </c>
      <c r="O184">
        <v>105</v>
      </c>
      <c r="P184">
        <v>164</v>
      </c>
      <c r="Q184">
        <v>-1.07324</v>
      </c>
      <c r="R184">
        <v>181</v>
      </c>
      <c r="S184">
        <f t="shared" si="55"/>
        <v>-1.5076005266063999E-2</v>
      </c>
      <c r="T184">
        <f t="shared" si="56"/>
        <v>181</v>
      </c>
      <c r="U184">
        <f t="shared" si="57"/>
        <v>768723.61620251858</v>
      </c>
      <c r="V184">
        <f t="shared" si="58"/>
        <v>178</v>
      </c>
      <c r="W184">
        <f t="shared" si="59"/>
        <v>24.076282861961342</v>
      </c>
      <c r="X184">
        <f t="shared" si="60"/>
        <v>135</v>
      </c>
      <c r="Y184">
        <f t="shared" si="61"/>
        <v>158</v>
      </c>
      <c r="Z184">
        <v>0.42249999999999999</v>
      </c>
      <c r="AA184">
        <f t="shared" si="62"/>
        <v>186</v>
      </c>
      <c r="AB184">
        <v>0.4864</v>
      </c>
      <c r="AC184">
        <f t="shared" si="63"/>
        <v>0.45445000000000002</v>
      </c>
      <c r="AD184">
        <f t="shared" si="64"/>
        <v>188</v>
      </c>
      <c r="AE184">
        <v>0.51910000000000001</v>
      </c>
      <c r="AF184">
        <f t="shared" si="65"/>
        <v>157</v>
      </c>
      <c r="AG184">
        <v>0.51759999999999995</v>
      </c>
      <c r="AH184">
        <f t="shared" si="66"/>
        <v>159</v>
      </c>
      <c r="AI184">
        <f t="shared" si="67"/>
        <v>170.16666666666666</v>
      </c>
      <c r="AJ184">
        <f>IF(C184=1,(AI184/Z184),REF)</f>
        <v>402.76134122287965</v>
      </c>
      <c r="AK184">
        <f t="shared" si="68"/>
        <v>175</v>
      </c>
      <c r="AL184">
        <f>IF(B184=1,(AI184/AC184),REF)</f>
        <v>374.44530017970436</v>
      </c>
      <c r="AM184">
        <f t="shared" si="69"/>
        <v>176</v>
      </c>
      <c r="AN184">
        <f t="shared" si="70"/>
        <v>175</v>
      </c>
      <c r="AO184" t="str">
        <f t="shared" si="71"/>
        <v>Monmouth</v>
      </c>
      <c r="AP184">
        <f t="shared" si="72"/>
        <v>0.26164227418561464</v>
      </c>
      <c r="AQ184">
        <f t="shared" si="73"/>
        <v>0.25226276436819506</v>
      </c>
      <c r="AR184">
        <f t="shared" si="74"/>
        <v>0.5806857278375781</v>
      </c>
      <c r="AS184" t="str">
        <f t="shared" si="75"/>
        <v>Monmouth</v>
      </c>
      <c r="AT184">
        <f t="shared" si="76"/>
        <v>183</v>
      </c>
      <c r="AU184">
        <f t="shared" si="77"/>
        <v>119.33333333333333</v>
      </c>
      <c r="AV184">
        <v>191</v>
      </c>
      <c r="AW184" t="str">
        <f t="shared" si="78"/>
        <v>Monmouth</v>
      </c>
      <c r="AX184" t="str">
        <f t="shared" si="79"/>
        <v/>
      </c>
      <c r="AY184">
        <v>183</v>
      </c>
      <c r="BI184" t="s">
        <v>191</v>
      </c>
      <c r="BJ184">
        <v>155.53004209720626</v>
      </c>
    </row>
    <row r="185" spans="1:62" x14ac:dyDescent="0.25">
      <c r="A185">
        <v>1</v>
      </c>
      <c r="B185">
        <v>1</v>
      </c>
      <c r="C185">
        <v>1</v>
      </c>
      <c r="D185" t="s">
        <v>33</v>
      </c>
      <c r="E185">
        <v>71.106899999999996</v>
      </c>
      <c r="F185">
        <v>87</v>
      </c>
      <c r="G185">
        <v>69.889700000000005</v>
      </c>
      <c r="H185">
        <v>83</v>
      </c>
      <c r="I185">
        <v>103.97199999999999</v>
      </c>
      <c r="J185">
        <v>172</v>
      </c>
      <c r="K185">
        <v>103.571</v>
      </c>
      <c r="L185">
        <v>204</v>
      </c>
      <c r="M185">
        <v>102.827</v>
      </c>
      <c r="N185">
        <v>142</v>
      </c>
      <c r="O185">
        <v>103.881</v>
      </c>
      <c r="P185">
        <v>139</v>
      </c>
      <c r="Q185">
        <v>-0.30998799999999999</v>
      </c>
      <c r="R185">
        <v>174</v>
      </c>
      <c r="S185">
        <f t="shared" si="55"/>
        <v>-4.3596331720269386E-3</v>
      </c>
      <c r="T185">
        <f t="shared" si="56"/>
        <v>175</v>
      </c>
      <c r="U185">
        <f t="shared" si="57"/>
        <v>762760.30608418293</v>
      </c>
      <c r="V185">
        <f t="shared" si="58"/>
        <v>186</v>
      </c>
      <c r="W185">
        <f t="shared" si="59"/>
        <v>23.688962981098882</v>
      </c>
      <c r="X185">
        <f t="shared" si="60"/>
        <v>118</v>
      </c>
      <c r="Y185">
        <f t="shared" si="61"/>
        <v>146.5</v>
      </c>
      <c r="Z185">
        <v>0.39200000000000002</v>
      </c>
      <c r="AA185">
        <f t="shared" si="62"/>
        <v>204</v>
      </c>
      <c r="AB185">
        <v>0.57820000000000005</v>
      </c>
      <c r="AC185">
        <f t="shared" si="63"/>
        <v>0.48510000000000003</v>
      </c>
      <c r="AD185">
        <f t="shared" si="64"/>
        <v>172</v>
      </c>
      <c r="AE185">
        <v>0.24079999999999999</v>
      </c>
      <c r="AF185">
        <f t="shared" si="65"/>
        <v>271</v>
      </c>
      <c r="AG185">
        <v>0.56789999999999996</v>
      </c>
      <c r="AH185">
        <f t="shared" si="66"/>
        <v>144</v>
      </c>
      <c r="AI185">
        <f t="shared" si="67"/>
        <v>182.41666666666666</v>
      </c>
      <c r="AJ185">
        <f>IF(C185=1,(AI185/Z185),REF)</f>
        <v>465.34863945578229</v>
      </c>
      <c r="AK185">
        <f t="shared" si="68"/>
        <v>187</v>
      </c>
      <c r="AL185">
        <f>IF(B185=1,(AI185/AC185),REF)</f>
        <v>376.03930461073315</v>
      </c>
      <c r="AM185">
        <f t="shared" si="69"/>
        <v>177</v>
      </c>
      <c r="AN185">
        <f t="shared" si="70"/>
        <v>177</v>
      </c>
      <c r="AO185" t="str">
        <f t="shared" si="71"/>
        <v>Ball St.</v>
      </c>
      <c r="AP185">
        <f t="shared" si="72"/>
        <v>0.23927327948183758</v>
      </c>
      <c r="AQ185">
        <f t="shared" si="73"/>
        <v>0.26913346963041312</v>
      </c>
      <c r="AR185">
        <f t="shared" si="74"/>
        <v>0.57819259408853307</v>
      </c>
      <c r="AS185" t="str">
        <f t="shared" si="75"/>
        <v>Ball St.</v>
      </c>
      <c r="AT185">
        <f t="shared" si="76"/>
        <v>184</v>
      </c>
      <c r="AU185">
        <f t="shared" si="77"/>
        <v>120.33333333333333</v>
      </c>
      <c r="AV185">
        <v>179</v>
      </c>
      <c r="AW185" t="str">
        <f t="shared" si="78"/>
        <v>Ball St.</v>
      </c>
      <c r="AX185" t="str">
        <f t="shared" si="79"/>
        <v/>
      </c>
      <c r="AY185">
        <v>184</v>
      </c>
      <c r="BI185" t="s">
        <v>192</v>
      </c>
      <c r="BJ185">
        <v>385.9610518208824</v>
      </c>
    </row>
    <row r="186" spans="1:62" x14ac:dyDescent="0.25">
      <c r="A186">
        <v>1</v>
      </c>
      <c r="B186">
        <v>1</v>
      </c>
      <c r="C186">
        <v>1</v>
      </c>
      <c r="D186" t="s">
        <v>323</v>
      </c>
      <c r="E186">
        <v>69.060500000000005</v>
      </c>
      <c r="F186">
        <v>193</v>
      </c>
      <c r="G186">
        <v>68.185699999999997</v>
      </c>
      <c r="H186">
        <v>177</v>
      </c>
      <c r="I186">
        <v>104.77200000000001</v>
      </c>
      <c r="J186">
        <v>156</v>
      </c>
      <c r="K186">
        <v>103.389</v>
      </c>
      <c r="L186">
        <v>208</v>
      </c>
      <c r="M186">
        <v>102.773</v>
      </c>
      <c r="N186">
        <v>141</v>
      </c>
      <c r="O186">
        <v>105.297</v>
      </c>
      <c r="P186">
        <v>170</v>
      </c>
      <c r="Q186">
        <v>-1.9086000000000001</v>
      </c>
      <c r="R186">
        <v>184</v>
      </c>
      <c r="S186">
        <f t="shared" si="55"/>
        <v>-2.7627949406679668E-2</v>
      </c>
      <c r="T186">
        <f t="shared" si="56"/>
        <v>184</v>
      </c>
      <c r="U186">
        <f t="shared" si="57"/>
        <v>738207.38891092048</v>
      </c>
      <c r="V186">
        <f t="shared" si="58"/>
        <v>216</v>
      </c>
      <c r="W186">
        <f t="shared" si="59"/>
        <v>24.925040828786585</v>
      </c>
      <c r="X186">
        <f t="shared" si="60"/>
        <v>174</v>
      </c>
      <c r="Y186">
        <f t="shared" si="61"/>
        <v>179</v>
      </c>
      <c r="Z186">
        <v>0.45340000000000003</v>
      </c>
      <c r="AA186">
        <f t="shared" si="62"/>
        <v>174</v>
      </c>
      <c r="AB186">
        <v>0.37840000000000001</v>
      </c>
      <c r="AC186">
        <f t="shared" si="63"/>
        <v>0.41590000000000005</v>
      </c>
      <c r="AD186">
        <f t="shared" si="64"/>
        <v>201</v>
      </c>
      <c r="AE186">
        <v>0.70150000000000001</v>
      </c>
      <c r="AF186">
        <f t="shared" si="65"/>
        <v>87</v>
      </c>
      <c r="AG186">
        <v>0.37759999999999999</v>
      </c>
      <c r="AH186">
        <f t="shared" si="66"/>
        <v>219</v>
      </c>
      <c r="AI186">
        <f t="shared" si="67"/>
        <v>181</v>
      </c>
      <c r="AJ186">
        <f>IF(C186=1,(AI186/Z186),REF)</f>
        <v>399.2059991177768</v>
      </c>
      <c r="AK186">
        <f t="shared" si="68"/>
        <v>174</v>
      </c>
      <c r="AL186">
        <f>IF(B186=1,(AI186/AC186),REF)</f>
        <v>435.20076941572489</v>
      </c>
      <c r="AM186">
        <f t="shared" si="69"/>
        <v>189</v>
      </c>
      <c r="AN186">
        <f t="shared" si="70"/>
        <v>174</v>
      </c>
      <c r="AO186" t="str">
        <f t="shared" si="71"/>
        <v>UMBC</v>
      </c>
      <c r="AP186">
        <f t="shared" si="72"/>
        <v>0.28102683339040246</v>
      </c>
      <c r="AQ186">
        <f t="shared" si="73"/>
        <v>0.22656525243950748</v>
      </c>
      <c r="AR186">
        <f t="shared" si="74"/>
        <v>0.57782182095968837</v>
      </c>
      <c r="AS186" t="str">
        <f t="shared" si="75"/>
        <v>UMBC</v>
      </c>
      <c r="AT186">
        <f t="shared" si="76"/>
        <v>185</v>
      </c>
      <c r="AU186">
        <f t="shared" si="77"/>
        <v>119.66666666666667</v>
      </c>
      <c r="AV186">
        <v>166</v>
      </c>
      <c r="AW186" t="str">
        <f t="shared" si="78"/>
        <v>UMBC</v>
      </c>
      <c r="AX186" t="str">
        <f t="shared" si="79"/>
        <v/>
      </c>
      <c r="AY186">
        <v>185</v>
      </c>
      <c r="BI186" t="s">
        <v>193</v>
      </c>
      <c r="BJ186">
        <v>102.55011591435974</v>
      </c>
    </row>
    <row r="187" spans="1:62" x14ac:dyDescent="0.25">
      <c r="A187">
        <v>1</v>
      </c>
      <c r="B187">
        <v>1</v>
      </c>
      <c r="C187">
        <v>1</v>
      </c>
      <c r="D187" t="s">
        <v>32</v>
      </c>
      <c r="E187">
        <v>68.895399999999995</v>
      </c>
      <c r="F187">
        <v>199</v>
      </c>
      <c r="G187">
        <v>68.775800000000004</v>
      </c>
      <c r="H187">
        <v>139</v>
      </c>
      <c r="I187">
        <v>103.321</v>
      </c>
      <c r="J187">
        <v>191</v>
      </c>
      <c r="K187">
        <v>105.23</v>
      </c>
      <c r="L187">
        <v>174</v>
      </c>
      <c r="M187">
        <v>105.202</v>
      </c>
      <c r="N187">
        <v>213</v>
      </c>
      <c r="O187">
        <v>107.535</v>
      </c>
      <c r="P187">
        <v>218</v>
      </c>
      <c r="Q187">
        <v>-2.3043499999999999</v>
      </c>
      <c r="R187">
        <v>188</v>
      </c>
      <c r="S187">
        <f t="shared" si="55"/>
        <v>-3.345651523904343E-2</v>
      </c>
      <c r="T187">
        <f t="shared" si="56"/>
        <v>188</v>
      </c>
      <c r="U187">
        <f t="shared" si="57"/>
        <v>762903.07738666004</v>
      </c>
      <c r="V187">
        <f t="shared" si="58"/>
        <v>185</v>
      </c>
      <c r="W187">
        <f t="shared" si="59"/>
        <v>25.839821970163968</v>
      </c>
      <c r="X187">
        <f t="shared" si="60"/>
        <v>222</v>
      </c>
      <c r="Y187">
        <f t="shared" si="61"/>
        <v>205</v>
      </c>
      <c r="Z187">
        <v>0.39829999999999999</v>
      </c>
      <c r="AA187">
        <f t="shared" si="62"/>
        <v>198</v>
      </c>
      <c r="AB187">
        <v>0.55959999999999999</v>
      </c>
      <c r="AC187">
        <f t="shared" si="63"/>
        <v>0.47894999999999999</v>
      </c>
      <c r="AD187">
        <f t="shared" si="64"/>
        <v>174</v>
      </c>
      <c r="AE187">
        <v>0.44080000000000003</v>
      </c>
      <c r="AF187">
        <f t="shared" si="65"/>
        <v>184</v>
      </c>
      <c r="AG187">
        <v>0.41289999999999999</v>
      </c>
      <c r="AH187">
        <f t="shared" si="66"/>
        <v>200</v>
      </c>
      <c r="AI187">
        <f t="shared" si="67"/>
        <v>189.33333333333334</v>
      </c>
      <c r="AJ187">
        <f>IF(C187=1,(AI187/Z187),REF)</f>
        <v>475.3535860741485</v>
      </c>
      <c r="AK187">
        <f t="shared" si="68"/>
        <v>192</v>
      </c>
      <c r="AL187">
        <f>IF(B187=1,(AI187/AC187),REF)</f>
        <v>395.30918328287578</v>
      </c>
      <c r="AM187">
        <f t="shared" si="69"/>
        <v>180</v>
      </c>
      <c r="AN187">
        <f t="shared" si="70"/>
        <v>180</v>
      </c>
      <c r="AO187" t="str">
        <f t="shared" si="71"/>
        <v>Austin Peay</v>
      </c>
      <c r="AP187">
        <f t="shared" si="72"/>
        <v>0.24260212960165653</v>
      </c>
      <c r="AQ187">
        <f t="shared" si="73"/>
        <v>0.26406671050718866</v>
      </c>
      <c r="AR187">
        <f t="shared" si="74"/>
        <v>0.57740119745786656</v>
      </c>
      <c r="AS187" t="str">
        <f t="shared" si="75"/>
        <v>Austin Peay</v>
      </c>
      <c r="AT187">
        <f t="shared" si="76"/>
        <v>186</v>
      </c>
      <c r="AU187">
        <f t="shared" si="77"/>
        <v>122</v>
      </c>
      <c r="AV187">
        <v>195</v>
      </c>
      <c r="AW187" t="str">
        <f t="shared" si="78"/>
        <v>Austin Peay</v>
      </c>
      <c r="AX187" t="str">
        <f t="shared" si="79"/>
        <v/>
      </c>
      <c r="AY187">
        <v>186</v>
      </c>
      <c r="BI187" t="s">
        <v>194</v>
      </c>
      <c r="BJ187">
        <v>879.70430107526897</v>
      </c>
    </row>
    <row r="188" spans="1:62" x14ac:dyDescent="0.25">
      <c r="A188">
        <v>1</v>
      </c>
      <c r="B188">
        <v>1</v>
      </c>
      <c r="C188">
        <v>1</v>
      </c>
      <c r="D188" t="s">
        <v>208</v>
      </c>
      <c r="E188">
        <v>75.947800000000001</v>
      </c>
      <c r="F188">
        <v>6</v>
      </c>
      <c r="G188">
        <v>73.476100000000002</v>
      </c>
      <c r="H188">
        <v>12</v>
      </c>
      <c r="I188">
        <v>104.789</v>
      </c>
      <c r="J188">
        <v>154</v>
      </c>
      <c r="K188">
        <v>103.593</v>
      </c>
      <c r="L188">
        <v>202</v>
      </c>
      <c r="M188">
        <v>101.045</v>
      </c>
      <c r="N188">
        <v>91</v>
      </c>
      <c r="O188">
        <v>105.197</v>
      </c>
      <c r="P188">
        <v>168</v>
      </c>
      <c r="Q188">
        <v>-1.6038399999999999</v>
      </c>
      <c r="R188">
        <v>183</v>
      </c>
      <c r="S188">
        <f t="shared" si="55"/>
        <v>-2.111976910456918E-2</v>
      </c>
      <c r="T188">
        <f t="shared" si="56"/>
        <v>183</v>
      </c>
      <c r="U188">
        <f t="shared" si="57"/>
        <v>815034.54852032231</v>
      </c>
      <c r="V188">
        <f t="shared" si="58"/>
        <v>114</v>
      </c>
      <c r="W188">
        <f t="shared" si="59"/>
        <v>22.630292621739745</v>
      </c>
      <c r="X188">
        <f t="shared" si="60"/>
        <v>67</v>
      </c>
      <c r="Y188">
        <f t="shared" si="61"/>
        <v>125</v>
      </c>
      <c r="Z188">
        <v>0.39229999999999998</v>
      </c>
      <c r="AA188">
        <f t="shared" si="62"/>
        <v>203</v>
      </c>
      <c r="AB188">
        <v>0.54159999999999997</v>
      </c>
      <c r="AC188">
        <f t="shared" si="63"/>
        <v>0.46694999999999998</v>
      </c>
      <c r="AD188">
        <f t="shared" si="64"/>
        <v>181</v>
      </c>
      <c r="AE188">
        <v>0.4168</v>
      </c>
      <c r="AF188">
        <f t="shared" si="65"/>
        <v>193</v>
      </c>
      <c r="AG188">
        <v>0.37840000000000001</v>
      </c>
      <c r="AH188">
        <f t="shared" si="66"/>
        <v>218</v>
      </c>
      <c r="AI188">
        <f t="shared" si="67"/>
        <v>169</v>
      </c>
      <c r="AJ188">
        <f>IF(C188=1,(AI188/Z188),REF)</f>
        <v>430.79276064236558</v>
      </c>
      <c r="AK188">
        <f t="shared" si="68"/>
        <v>182</v>
      </c>
      <c r="AL188">
        <f>IF(B188=1,(AI188/AC188),REF)</f>
        <v>361.92311810686368</v>
      </c>
      <c r="AM188">
        <f t="shared" si="69"/>
        <v>174</v>
      </c>
      <c r="AN188">
        <f t="shared" si="70"/>
        <v>174</v>
      </c>
      <c r="AO188" t="str">
        <f t="shared" si="71"/>
        <v>Nicholls St.</v>
      </c>
      <c r="AP188">
        <f t="shared" si="72"/>
        <v>0.24131118280734201</v>
      </c>
      <c r="AQ188">
        <f t="shared" si="73"/>
        <v>0.2603058509261455</v>
      </c>
      <c r="AR188">
        <f t="shared" si="74"/>
        <v>0.57509145146771568</v>
      </c>
      <c r="AS188" t="str">
        <f t="shared" si="75"/>
        <v>Nicholls St.</v>
      </c>
      <c r="AT188">
        <f t="shared" si="76"/>
        <v>187</v>
      </c>
      <c r="AU188">
        <f t="shared" si="77"/>
        <v>120.33333333333333</v>
      </c>
      <c r="AV188">
        <v>176</v>
      </c>
      <c r="AW188" t="str">
        <f t="shared" si="78"/>
        <v>Nicholls St.</v>
      </c>
      <c r="AX188" t="str">
        <f t="shared" si="79"/>
        <v/>
      </c>
      <c r="AY188">
        <v>187</v>
      </c>
      <c r="BI188" t="s">
        <v>195</v>
      </c>
      <c r="BJ188">
        <v>1287.7637130801686</v>
      </c>
    </row>
    <row r="189" spans="1:62" x14ac:dyDescent="0.25">
      <c r="A189">
        <v>1</v>
      </c>
      <c r="B189">
        <v>1</v>
      </c>
      <c r="C189">
        <v>1</v>
      </c>
      <c r="D189" t="s">
        <v>87</v>
      </c>
      <c r="E189">
        <v>66.482399999999998</v>
      </c>
      <c r="F189">
        <v>309</v>
      </c>
      <c r="G189">
        <v>66.214299999999994</v>
      </c>
      <c r="H189">
        <v>268</v>
      </c>
      <c r="I189">
        <v>106.492</v>
      </c>
      <c r="J189">
        <v>121</v>
      </c>
      <c r="K189">
        <v>104.905</v>
      </c>
      <c r="L189">
        <v>178</v>
      </c>
      <c r="M189">
        <v>103.042</v>
      </c>
      <c r="N189">
        <v>152</v>
      </c>
      <c r="O189">
        <v>108.458</v>
      </c>
      <c r="P189">
        <v>235</v>
      </c>
      <c r="Q189">
        <v>-3.5527199999999999</v>
      </c>
      <c r="R189">
        <v>200</v>
      </c>
      <c r="S189">
        <f t="shared" si="55"/>
        <v>-5.3442715666101065E-2</v>
      </c>
      <c r="T189">
        <f t="shared" si="56"/>
        <v>204</v>
      </c>
      <c r="U189">
        <f t="shared" si="57"/>
        <v>731642.73612366</v>
      </c>
      <c r="V189">
        <f t="shared" si="58"/>
        <v>225</v>
      </c>
      <c r="W189">
        <f t="shared" si="59"/>
        <v>27.146375843577601</v>
      </c>
      <c r="X189">
        <f t="shared" si="60"/>
        <v>294</v>
      </c>
      <c r="Y189">
        <f t="shared" si="61"/>
        <v>249</v>
      </c>
      <c r="Z189">
        <v>0.41510000000000002</v>
      </c>
      <c r="AA189">
        <f t="shared" si="62"/>
        <v>192</v>
      </c>
      <c r="AB189">
        <v>0.50519999999999998</v>
      </c>
      <c r="AC189">
        <f t="shared" si="63"/>
        <v>0.46015</v>
      </c>
      <c r="AD189">
        <f t="shared" si="64"/>
        <v>186</v>
      </c>
      <c r="AE189">
        <v>0.34939999999999999</v>
      </c>
      <c r="AF189">
        <f t="shared" si="65"/>
        <v>235</v>
      </c>
      <c r="AG189">
        <v>0.47899999999999998</v>
      </c>
      <c r="AH189">
        <f t="shared" si="66"/>
        <v>172</v>
      </c>
      <c r="AI189">
        <f t="shared" si="67"/>
        <v>211.83333333333334</v>
      </c>
      <c r="AJ189">
        <f>IF(C189=1,(AI189/Z189),REF)</f>
        <v>510.31879868304827</v>
      </c>
      <c r="AK189">
        <f t="shared" si="68"/>
        <v>200</v>
      </c>
      <c r="AL189">
        <f>IF(B189=1,(AI189/AC189),REF)</f>
        <v>460.35712992140247</v>
      </c>
      <c r="AM189">
        <f t="shared" si="69"/>
        <v>199</v>
      </c>
      <c r="AN189">
        <f t="shared" si="70"/>
        <v>199</v>
      </c>
      <c r="AO189" t="str">
        <f t="shared" si="71"/>
        <v>Duquesne</v>
      </c>
      <c r="AP189">
        <f t="shared" si="72"/>
        <v>0.25104672291536306</v>
      </c>
      <c r="AQ189">
        <f t="shared" si="73"/>
        <v>0.2489161974620942</v>
      </c>
      <c r="AR189">
        <f t="shared" si="74"/>
        <v>0.57433213979889253</v>
      </c>
      <c r="AS189" t="str">
        <f t="shared" si="75"/>
        <v>Duquesne</v>
      </c>
      <c r="AT189">
        <f t="shared" si="76"/>
        <v>188</v>
      </c>
      <c r="AU189">
        <f t="shared" si="77"/>
        <v>129</v>
      </c>
      <c r="AV189">
        <v>181</v>
      </c>
      <c r="AW189" t="str">
        <f t="shared" si="78"/>
        <v>Duquesne</v>
      </c>
      <c r="AX189" t="str">
        <f t="shared" si="79"/>
        <v/>
      </c>
      <c r="AY189">
        <v>188</v>
      </c>
      <c r="BI189" t="s">
        <v>196</v>
      </c>
      <c r="BJ189">
        <v>1690.8069760567544</v>
      </c>
    </row>
    <row r="190" spans="1:62" x14ac:dyDescent="0.25">
      <c r="A190">
        <v>1</v>
      </c>
      <c r="B190">
        <v>1</v>
      </c>
      <c r="C190">
        <v>1</v>
      </c>
      <c r="D190" t="s">
        <v>283</v>
      </c>
      <c r="E190">
        <v>68.161199999999994</v>
      </c>
      <c r="F190">
        <v>238</v>
      </c>
      <c r="G190">
        <v>65.622</v>
      </c>
      <c r="H190">
        <v>296</v>
      </c>
      <c r="I190">
        <v>103.25700000000001</v>
      </c>
      <c r="J190">
        <v>193</v>
      </c>
      <c r="K190">
        <v>103.383</v>
      </c>
      <c r="L190">
        <v>209</v>
      </c>
      <c r="M190">
        <v>101.23399999999999</v>
      </c>
      <c r="N190">
        <v>97</v>
      </c>
      <c r="O190">
        <v>105.803</v>
      </c>
      <c r="P190">
        <v>182</v>
      </c>
      <c r="Q190">
        <v>-2.41981</v>
      </c>
      <c r="R190">
        <v>190</v>
      </c>
      <c r="S190">
        <f t="shared" si="55"/>
        <v>-3.5504069764030005E-2</v>
      </c>
      <c r="T190">
        <f t="shared" si="56"/>
        <v>190</v>
      </c>
      <c r="U190">
        <f t="shared" si="57"/>
        <v>728509.95165586658</v>
      </c>
      <c r="V190">
        <f t="shared" si="58"/>
        <v>228</v>
      </c>
      <c r="W190">
        <f t="shared" si="59"/>
        <v>25.448344990919662</v>
      </c>
      <c r="X190">
        <f t="shared" si="60"/>
        <v>207</v>
      </c>
      <c r="Y190">
        <f t="shared" si="61"/>
        <v>198.5</v>
      </c>
      <c r="Z190">
        <v>0.42080000000000001</v>
      </c>
      <c r="AA190">
        <f t="shared" si="62"/>
        <v>188</v>
      </c>
      <c r="AB190">
        <v>0.45789999999999997</v>
      </c>
      <c r="AC190">
        <f t="shared" si="63"/>
        <v>0.43935000000000002</v>
      </c>
      <c r="AD190">
        <f t="shared" si="64"/>
        <v>193</v>
      </c>
      <c r="AE190">
        <v>0.62339999999999995</v>
      </c>
      <c r="AF190">
        <f t="shared" si="65"/>
        <v>119</v>
      </c>
      <c r="AG190">
        <v>0.27089999999999997</v>
      </c>
      <c r="AH190">
        <f t="shared" si="66"/>
        <v>265</v>
      </c>
      <c r="AI190">
        <f t="shared" si="67"/>
        <v>198.91666666666666</v>
      </c>
      <c r="AJ190">
        <f>IF(C190=1,(AI190/Z190),REF)</f>
        <v>472.71070975918883</v>
      </c>
      <c r="AK190">
        <f t="shared" si="68"/>
        <v>188</v>
      </c>
      <c r="AL190">
        <f>IF(B190=1,(AI190/AC190),REF)</f>
        <v>452.75217176890101</v>
      </c>
      <c r="AM190">
        <f t="shared" si="69"/>
        <v>197</v>
      </c>
      <c r="AN190">
        <f t="shared" si="70"/>
        <v>188</v>
      </c>
      <c r="AO190" t="str">
        <f t="shared" si="71"/>
        <v>Southeastern Louisiana</v>
      </c>
      <c r="AP190">
        <f t="shared" si="72"/>
        <v>0.25644968317890732</v>
      </c>
      <c r="AQ190">
        <f t="shared" si="73"/>
        <v>0.23815990792680872</v>
      </c>
      <c r="AR190">
        <f t="shared" si="74"/>
        <v>0.57186433906362621</v>
      </c>
      <c r="AS190" t="str">
        <f t="shared" si="75"/>
        <v>Southeastern Louisiana</v>
      </c>
      <c r="AT190">
        <f t="shared" si="76"/>
        <v>189</v>
      </c>
      <c r="AU190">
        <f t="shared" si="77"/>
        <v>125.66666666666667</v>
      </c>
      <c r="AV190">
        <v>184</v>
      </c>
      <c r="AW190" t="str">
        <f t="shared" si="78"/>
        <v>Southeastern Louisiana</v>
      </c>
      <c r="AX190" t="str">
        <f t="shared" si="79"/>
        <v/>
      </c>
      <c r="AY190">
        <v>189</v>
      </c>
      <c r="BI190" t="s">
        <v>197</v>
      </c>
      <c r="BJ190">
        <v>634.28047662694769</v>
      </c>
    </row>
    <row r="191" spans="1:62" x14ac:dyDescent="0.25">
      <c r="A191">
        <v>1</v>
      </c>
      <c r="B191">
        <v>1</v>
      </c>
      <c r="C191">
        <v>1</v>
      </c>
      <c r="D191" t="s">
        <v>364</v>
      </c>
      <c r="E191">
        <v>70.037999999999997</v>
      </c>
      <c r="F191">
        <v>136</v>
      </c>
      <c r="G191">
        <v>68.788700000000006</v>
      </c>
      <c r="H191">
        <v>138</v>
      </c>
      <c r="I191">
        <v>104.047</v>
      </c>
      <c r="J191">
        <v>168</v>
      </c>
      <c r="K191">
        <v>104.05</v>
      </c>
      <c r="L191">
        <v>191</v>
      </c>
      <c r="M191">
        <v>106.181</v>
      </c>
      <c r="N191">
        <v>237</v>
      </c>
      <c r="O191">
        <v>107.229</v>
      </c>
      <c r="P191">
        <v>211</v>
      </c>
      <c r="Q191">
        <v>-3.17937</v>
      </c>
      <c r="R191">
        <v>197</v>
      </c>
      <c r="S191">
        <f t="shared" si="55"/>
        <v>-4.538964562094866E-2</v>
      </c>
      <c r="T191">
        <f t="shared" si="56"/>
        <v>196</v>
      </c>
      <c r="U191">
        <f t="shared" si="57"/>
        <v>758259.57829500001</v>
      </c>
      <c r="V191">
        <f t="shared" si="58"/>
        <v>190</v>
      </c>
      <c r="W191">
        <f t="shared" si="59"/>
        <v>25.302642153001674</v>
      </c>
      <c r="X191">
        <f t="shared" si="60"/>
        <v>193</v>
      </c>
      <c r="Y191">
        <f t="shared" si="61"/>
        <v>194.5</v>
      </c>
      <c r="Z191">
        <v>0.4219</v>
      </c>
      <c r="AA191">
        <f t="shared" si="62"/>
        <v>187</v>
      </c>
      <c r="AB191">
        <v>0.44590000000000002</v>
      </c>
      <c r="AC191">
        <f t="shared" si="63"/>
        <v>0.43390000000000001</v>
      </c>
      <c r="AD191">
        <f t="shared" si="64"/>
        <v>198</v>
      </c>
      <c r="AE191">
        <v>0.33900000000000002</v>
      </c>
      <c r="AF191">
        <f t="shared" si="65"/>
        <v>244</v>
      </c>
      <c r="AG191">
        <v>0.46</v>
      </c>
      <c r="AH191">
        <f t="shared" si="66"/>
        <v>179</v>
      </c>
      <c r="AI191">
        <f t="shared" si="67"/>
        <v>200.25</v>
      </c>
      <c r="AJ191">
        <f>IF(C191=1,(AI191/Z191),REF)</f>
        <v>474.63853993837404</v>
      </c>
      <c r="AK191">
        <f t="shared" si="68"/>
        <v>189</v>
      </c>
      <c r="AL191">
        <f>IF(B191=1,(AI191/AC191),REF)</f>
        <v>461.51186909426133</v>
      </c>
      <c r="AM191">
        <f t="shared" si="69"/>
        <v>200</v>
      </c>
      <c r="AN191">
        <f t="shared" si="70"/>
        <v>189</v>
      </c>
      <c r="AO191" t="str">
        <f t="shared" si="71"/>
        <v>Yale</v>
      </c>
      <c r="AP191">
        <f t="shared" si="72"/>
        <v>0.25701543487249534</v>
      </c>
      <c r="AQ191">
        <f t="shared" si="73"/>
        <v>0.23464288057131427</v>
      </c>
      <c r="AR191">
        <f t="shared" si="74"/>
        <v>0.57049698984033392</v>
      </c>
      <c r="AS191" t="str">
        <f t="shared" si="75"/>
        <v>Yale</v>
      </c>
      <c r="AT191">
        <f t="shared" si="76"/>
        <v>190</v>
      </c>
      <c r="AU191">
        <f t="shared" si="77"/>
        <v>126.33333333333333</v>
      </c>
      <c r="AV191">
        <v>205</v>
      </c>
      <c r="AW191" t="str">
        <f t="shared" si="78"/>
        <v>Yale</v>
      </c>
      <c r="AX191" t="str">
        <f t="shared" si="79"/>
        <v/>
      </c>
      <c r="AY191">
        <v>190</v>
      </c>
      <c r="BI191" t="s">
        <v>198</v>
      </c>
      <c r="BJ191">
        <v>73.571860106061621</v>
      </c>
    </row>
    <row r="192" spans="1:62" x14ac:dyDescent="0.25">
      <c r="A192">
        <v>1</v>
      </c>
      <c r="B192">
        <v>1</v>
      </c>
      <c r="C192">
        <v>1</v>
      </c>
      <c r="D192" t="s">
        <v>72</v>
      </c>
      <c r="E192">
        <v>67.156800000000004</v>
      </c>
      <c r="F192">
        <v>279</v>
      </c>
      <c r="G192">
        <v>66.931700000000006</v>
      </c>
      <c r="H192">
        <v>232</v>
      </c>
      <c r="I192">
        <v>99.9833</v>
      </c>
      <c r="J192">
        <v>263</v>
      </c>
      <c r="K192">
        <v>105.30800000000001</v>
      </c>
      <c r="L192">
        <v>172</v>
      </c>
      <c r="M192">
        <v>107.321</v>
      </c>
      <c r="N192">
        <v>256</v>
      </c>
      <c r="O192">
        <v>105.56</v>
      </c>
      <c r="P192">
        <v>173</v>
      </c>
      <c r="Q192">
        <v>-0.25135200000000002</v>
      </c>
      <c r="R192">
        <v>173</v>
      </c>
      <c r="S192">
        <f t="shared" si="55"/>
        <v>-3.752412265027448E-3</v>
      </c>
      <c r="T192">
        <f t="shared" si="56"/>
        <v>173</v>
      </c>
      <c r="U192">
        <f t="shared" si="57"/>
        <v>744753.79258667526</v>
      </c>
      <c r="V192">
        <f t="shared" si="58"/>
        <v>208</v>
      </c>
      <c r="W192">
        <f t="shared" si="59"/>
        <v>25.734101911690221</v>
      </c>
      <c r="X192">
        <f t="shared" si="60"/>
        <v>219</v>
      </c>
      <c r="Y192">
        <f t="shared" si="61"/>
        <v>196</v>
      </c>
      <c r="Z192">
        <v>0.38030000000000003</v>
      </c>
      <c r="AA192">
        <f t="shared" si="62"/>
        <v>210</v>
      </c>
      <c r="AB192">
        <v>0.54500000000000004</v>
      </c>
      <c r="AC192">
        <f t="shared" si="63"/>
        <v>0.46265000000000001</v>
      </c>
      <c r="AD192">
        <f t="shared" si="64"/>
        <v>184</v>
      </c>
      <c r="AE192">
        <v>0.40179999999999999</v>
      </c>
      <c r="AF192">
        <f t="shared" si="65"/>
        <v>200</v>
      </c>
      <c r="AG192">
        <v>0.4466</v>
      </c>
      <c r="AH192">
        <f t="shared" si="66"/>
        <v>186</v>
      </c>
      <c r="AI192">
        <f t="shared" si="67"/>
        <v>191.16666666666666</v>
      </c>
      <c r="AJ192">
        <f>IF(C192=1,(AI192/Z192),REF)</f>
        <v>502.67332807432723</v>
      </c>
      <c r="AK192">
        <f t="shared" si="68"/>
        <v>197</v>
      </c>
      <c r="AL192">
        <f>IF(B192=1,(AI192/AC192),REF)</f>
        <v>413.19932274217371</v>
      </c>
      <c r="AM192">
        <f t="shared" si="69"/>
        <v>184</v>
      </c>
      <c r="AN192">
        <f t="shared" si="70"/>
        <v>184</v>
      </c>
      <c r="AO192" t="str">
        <f t="shared" si="71"/>
        <v>Connecticut</v>
      </c>
      <c r="AP192">
        <f t="shared" si="72"/>
        <v>0.23034761560617675</v>
      </c>
      <c r="AQ192">
        <f t="shared" si="73"/>
        <v>0.25367239378651796</v>
      </c>
      <c r="AR192">
        <f t="shared" si="74"/>
        <v>0.56693507681404254</v>
      </c>
      <c r="AS192" t="str">
        <f t="shared" si="75"/>
        <v>Connecticut</v>
      </c>
      <c r="AT192">
        <f t="shared" si="76"/>
        <v>191</v>
      </c>
      <c r="AU192">
        <f t="shared" si="77"/>
        <v>125</v>
      </c>
      <c r="AV192">
        <v>210</v>
      </c>
      <c r="AW192" t="str">
        <f t="shared" si="78"/>
        <v>Connecticut</v>
      </c>
      <c r="AX192" t="str">
        <f t="shared" si="79"/>
        <v/>
      </c>
      <c r="AY192">
        <v>191</v>
      </c>
      <c r="BI192" t="s">
        <v>199</v>
      </c>
      <c r="BJ192">
        <v>474.50868698376536</v>
      </c>
    </row>
    <row r="193" spans="1:62" x14ac:dyDescent="0.25">
      <c r="A193">
        <v>1</v>
      </c>
      <c r="B193">
        <v>1</v>
      </c>
      <c r="C193">
        <v>1</v>
      </c>
      <c r="D193" t="s">
        <v>271</v>
      </c>
      <c r="E193">
        <v>69.287599999999998</v>
      </c>
      <c r="F193">
        <v>177</v>
      </c>
      <c r="G193">
        <v>67.2898</v>
      </c>
      <c r="H193">
        <v>217</v>
      </c>
      <c r="I193">
        <v>104.264</v>
      </c>
      <c r="J193">
        <v>164</v>
      </c>
      <c r="K193">
        <v>104.36</v>
      </c>
      <c r="L193">
        <v>189</v>
      </c>
      <c r="M193">
        <v>103.617</v>
      </c>
      <c r="N193">
        <v>172</v>
      </c>
      <c r="O193">
        <v>106.684</v>
      </c>
      <c r="P193">
        <v>197</v>
      </c>
      <c r="Q193">
        <v>-2.3237100000000002</v>
      </c>
      <c r="R193">
        <v>189</v>
      </c>
      <c r="S193">
        <f t="shared" si="55"/>
        <v>-3.3541355163117181E-2</v>
      </c>
      <c r="T193">
        <f t="shared" si="56"/>
        <v>189</v>
      </c>
      <c r="U193">
        <f t="shared" si="57"/>
        <v>754611.9167609599</v>
      </c>
      <c r="V193">
        <f t="shared" si="58"/>
        <v>194</v>
      </c>
      <c r="W193">
        <f t="shared" si="59"/>
        <v>25.368999900329797</v>
      </c>
      <c r="X193">
        <f t="shared" si="60"/>
        <v>200</v>
      </c>
      <c r="Y193">
        <f t="shared" si="61"/>
        <v>194.5</v>
      </c>
      <c r="Z193">
        <v>0.36870000000000003</v>
      </c>
      <c r="AA193">
        <f t="shared" si="62"/>
        <v>213</v>
      </c>
      <c r="AB193">
        <v>0.57499999999999996</v>
      </c>
      <c r="AC193">
        <f t="shared" si="63"/>
        <v>0.47184999999999999</v>
      </c>
      <c r="AD193">
        <f t="shared" si="64"/>
        <v>177</v>
      </c>
      <c r="AE193">
        <v>0.36370000000000002</v>
      </c>
      <c r="AF193">
        <f t="shared" si="65"/>
        <v>228</v>
      </c>
      <c r="AG193">
        <v>0.54959999999999998</v>
      </c>
      <c r="AH193">
        <f t="shared" si="66"/>
        <v>151</v>
      </c>
      <c r="AI193">
        <f t="shared" si="67"/>
        <v>188.91666666666666</v>
      </c>
      <c r="AJ193">
        <f>IF(C193=1,(AI193/Z193),REF)</f>
        <v>512.38586022963557</v>
      </c>
      <c r="AK193">
        <f t="shared" si="68"/>
        <v>202</v>
      </c>
      <c r="AL193">
        <f>IF(B193=1,(AI193/AC193),REF)</f>
        <v>400.37441277242061</v>
      </c>
      <c r="AM193">
        <f t="shared" si="69"/>
        <v>183</v>
      </c>
      <c r="AN193">
        <f t="shared" si="70"/>
        <v>183</v>
      </c>
      <c r="AO193" t="str">
        <f t="shared" si="71"/>
        <v>Seattle</v>
      </c>
      <c r="AP193">
        <f t="shared" si="72"/>
        <v>0.22289452649319066</v>
      </c>
      <c r="AQ193">
        <f t="shared" si="73"/>
        <v>0.25973845974463777</v>
      </c>
      <c r="AR193">
        <f t="shared" si="74"/>
        <v>0.56628466640343489</v>
      </c>
      <c r="AS193" t="str">
        <f t="shared" si="75"/>
        <v>Seattle</v>
      </c>
      <c r="AT193">
        <f t="shared" si="76"/>
        <v>192</v>
      </c>
      <c r="AU193">
        <f t="shared" si="77"/>
        <v>125</v>
      </c>
      <c r="AV193">
        <v>183</v>
      </c>
      <c r="AW193" t="str">
        <f t="shared" si="78"/>
        <v>Seattle</v>
      </c>
      <c r="AX193" t="str">
        <f t="shared" si="79"/>
        <v/>
      </c>
      <c r="AY193">
        <v>192</v>
      </c>
      <c r="BI193" t="s">
        <v>200</v>
      </c>
      <c r="BJ193">
        <v>99.398896944909225</v>
      </c>
    </row>
    <row r="194" spans="1:62" x14ac:dyDescent="0.25">
      <c r="A194">
        <v>1</v>
      </c>
      <c r="B194">
        <v>1</v>
      </c>
      <c r="C194">
        <v>1</v>
      </c>
      <c r="D194" t="s">
        <v>181</v>
      </c>
      <c r="E194">
        <v>68.2727</v>
      </c>
      <c r="F194">
        <v>231</v>
      </c>
      <c r="G194">
        <v>66.648399999999995</v>
      </c>
      <c r="H194">
        <v>243</v>
      </c>
      <c r="I194">
        <v>98.166300000000007</v>
      </c>
      <c r="J194">
        <v>288</v>
      </c>
      <c r="K194">
        <v>99.413899999999998</v>
      </c>
      <c r="L194">
        <v>273</v>
      </c>
      <c r="M194">
        <v>101.313</v>
      </c>
      <c r="N194">
        <v>101</v>
      </c>
      <c r="O194">
        <v>102.01</v>
      </c>
      <c r="P194">
        <v>109</v>
      </c>
      <c r="Q194">
        <v>-2.5957300000000001</v>
      </c>
      <c r="R194">
        <v>193</v>
      </c>
      <c r="S194">
        <f t="shared" ref="S194:S257" si="80">(K194-O194)/E194</f>
        <v>-3.8025447946250943E-2</v>
      </c>
      <c r="T194">
        <f t="shared" ref="T194:T257" si="81">RANK(S194,S:S,0)</f>
        <v>193</v>
      </c>
      <c r="U194">
        <f t="shared" ref="U194:U257" si="82">(K194^2)*E194</f>
        <v>674747.52668033226</v>
      </c>
      <c r="V194">
        <f t="shared" ref="V194:V257" si="83">RANK(U194,U:U,0)</f>
        <v>282</v>
      </c>
      <c r="W194">
        <f t="shared" ref="W194:W257" si="84">O194^1.6/E194</f>
        <v>23.965214348739927</v>
      </c>
      <c r="X194">
        <f t="shared" ref="X194:X257" si="85">RANK(W194,W:W,1)</f>
        <v>130</v>
      </c>
      <c r="Y194">
        <f t="shared" ref="Y194:Y257" si="86">AVERAGE(X194,T194)</f>
        <v>161.5</v>
      </c>
      <c r="Z194">
        <v>0.36909999999999998</v>
      </c>
      <c r="AA194">
        <f t="shared" ref="AA194:AA257" si="87">RANK(Z194,Z:Z,0)</f>
        <v>212</v>
      </c>
      <c r="AB194">
        <v>0.57640000000000002</v>
      </c>
      <c r="AC194">
        <f t="shared" ref="AC194:AC257" si="88">(Z194+AB194)/2</f>
        <v>0.47275</v>
      </c>
      <c r="AD194">
        <f t="shared" ref="AD194:AD257" si="89">RANK(AC194,AC:AC,0)</f>
        <v>176</v>
      </c>
      <c r="AE194">
        <v>0.48549999999999999</v>
      </c>
      <c r="AF194">
        <f t="shared" ref="AF194:AF257" si="90">RANK(AE194,AE:AE,0)</f>
        <v>170</v>
      </c>
      <c r="AG194">
        <v>0.27200000000000002</v>
      </c>
      <c r="AH194">
        <f t="shared" ref="AH194:AH257" si="91">RANK(AG194,AG:AG,0)</f>
        <v>262</v>
      </c>
      <c r="AI194">
        <f t="shared" ref="AI194:AI257" si="92">(T194+V194+(AD194)+AF194+AH194+Y194)/6</f>
        <v>207.41666666666666</v>
      </c>
      <c r="AJ194">
        <f>IF(C194=1,(AI194/Z194),REF)</f>
        <v>561.95249706493269</v>
      </c>
      <c r="AK194">
        <f t="shared" ref="AK194:AK257" si="93">RANK(AJ194,AJ:AJ,1)</f>
        <v>210</v>
      </c>
      <c r="AL194">
        <f>IF(B194=1,(AI194/AC194),REF)</f>
        <v>438.74493213467298</v>
      </c>
      <c r="AM194">
        <f t="shared" ref="AM194:AM257" si="94">RANK(AL194,AL:AL,1)</f>
        <v>192</v>
      </c>
      <c r="AN194">
        <f t="shared" ref="AN194:AN257" si="95">MIN(AK194,AM194)</f>
        <v>192</v>
      </c>
      <c r="AO194" t="str">
        <f t="shared" ref="AO194:AO257" si="96">D194</f>
        <v>Miami OH</v>
      </c>
      <c r="AP194">
        <f t="shared" ref="AP194:AP257" si="97">(Z194*(($BC$3)/((AJ194)))^(1/10))</f>
        <v>0.22108540045996522</v>
      </c>
      <c r="AQ194">
        <f t="shared" ref="AQ194:AQ257" si="98">(AC194*(($BC$2)/((AL194)))^(1/8))</f>
        <v>0.25727383137618326</v>
      </c>
      <c r="AR194">
        <f t="shared" ref="AR194:AR257" si="99">((AP194+AQ194)/2)^(1/(2.5))</f>
        <v>0.56427351390250935</v>
      </c>
      <c r="AS194" t="str">
        <f t="shared" ref="AS194:AS257" si="100">AO194</f>
        <v>Miami OH</v>
      </c>
      <c r="AT194">
        <f t="shared" ref="AT194:AT257" si="101">RANK(AR194,AR:AR,0)</f>
        <v>193</v>
      </c>
      <c r="AU194">
        <f t="shared" ref="AU194:AU257" si="102">(AT194+AN194)/3</f>
        <v>128.33333333333334</v>
      </c>
      <c r="AV194">
        <v>199</v>
      </c>
      <c r="AW194" t="str">
        <f t="shared" ref="AW194:AW257" si="103">AS194</f>
        <v>Miami OH</v>
      </c>
      <c r="AX194" t="str">
        <f t="shared" ref="AX194:AX257" si="104">IF(OR(((RANK(Z194,Z:Z,0))&lt;17),(RANK(AB194,AB:AB,0)&lt;17)),"y","")</f>
        <v/>
      </c>
      <c r="AY194">
        <v>193</v>
      </c>
      <c r="BI194" t="s">
        <v>201</v>
      </c>
      <c r="BJ194">
        <v>1154.5166402535656</v>
      </c>
    </row>
    <row r="195" spans="1:62" x14ac:dyDescent="0.25">
      <c r="A195">
        <v>1</v>
      </c>
      <c r="B195">
        <v>1</v>
      </c>
      <c r="C195">
        <v>1</v>
      </c>
      <c r="D195" t="s">
        <v>199</v>
      </c>
      <c r="E195">
        <v>66.667199999999994</v>
      </c>
      <c r="F195">
        <v>297</v>
      </c>
      <c r="G195">
        <v>65.361000000000004</v>
      </c>
      <c r="H195">
        <v>311</v>
      </c>
      <c r="I195">
        <v>100.96299999999999</v>
      </c>
      <c r="J195">
        <v>245</v>
      </c>
      <c r="K195">
        <v>98.934100000000001</v>
      </c>
      <c r="L195">
        <v>285</v>
      </c>
      <c r="M195">
        <v>99.984700000000004</v>
      </c>
      <c r="N195">
        <v>68</v>
      </c>
      <c r="O195">
        <v>104.696</v>
      </c>
      <c r="P195">
        <v>158</v>
      </c>
      <c r="Q195">
        <v>-5.76166</v>
      </c>
      <c r="R195">
        <v>229</v>
      </c>
      <c r="S195">
        <f t="shared" si="80"/>
        <v>-8.6427808577531351E-2</v>
      </c>
      <c r="T195">
        <f t="shared" si="81"/>
        <v>229</v>
      </c>
      <c r="U195">
        <f t="shared" si="82"/>
        <v>652535.62976394279</v>
      </c>
      <c r="V195">
        <f t="shared" si="83"/>
        <v>302</v>
      </c>
      <c r="W195">
        <f t="shared" si="84"/>
        <v>25.584440725691007</v>
      </c>
      <c r="X195">
        <f t="shared" si="85"/>
        <v>213</v>
      </c>
      <c r="Y195">
        <f t="shared" si="86"/>
        <v>221</v>
      </c>
      <c r="Z195">
        <v>0.4743</v>
      </c>
      <c r="AA195">
        <f t="shared" si="87"/>
        <v>167</v>
      </c>
      <c r="AB195">
        <v>0.22789999999999999</v>
      </c>
      <c r="AC195">
        <f t="shared" si="88"/>
        <v>0.35109999999999997</v>
      </c>
      <c r="AD195">
        <f t="shared" si="89"/>
        <v>236</v>
      </c>
      <c r="AE195">
        <v>0.8165</v>
      </c>
      <c r="AF195">
        <f t="shared" si="90"/>
        <v>50</v>
      </c>
      <c r="AG195">
        <v>0.36720000000000003</v>
      </c>
      <c r="AH195">
        <f t="shared" si="91"/>
        <v>227</v>
      </c>
      <c r="AI195">
        <f t="shared" si="92"/>
        <v>210.83333333333334</v>
      </c>
      <c r="AJ195">
        <f>IF(C195=1,(AI195/Z195),REF)</f>
        <v>444.51472345210487</v>
      </c>
      <c r="AK195">
        <f t="shared" si="93"/>
        <v>184</v>
      </c>
      <c r="AL195">
        <f>IF(B195=1,(AI195/AC195),REF)</f>
        <v>600.49368650906683</v>
      </c>
      <c r="AM195">
        <f t="shared" si="94"/>
        <v>221</v>
      </c>
      <c r="AN195">
        <f t="shared" si="95"/>
        <v>184</v>
      </c>
      <c r="AO195" t="str">
        <f t="shared" si="96"/>
        <v>Navy</v>
      </c>
      <c r="AP195">
        <f t="shared" si="97"/>
        <v>0.29083755803316669</v>
      </c>
      <c r="AQ195">
        <f t="shared" si="98"/>
        <v>0.18372060400095283</v>
      </c>
      <c r="AR195">
        <f t="shared" si="99"/>
        <v>0.56247572047463146</v>
      </c>
      <c r="AS195" t="str">
        <f t="shared" si="100"/>
        <v>Navy</v>
      </c>
      <c r="AT195">
        <f t="shared" si="101"/>
        <v>194</v>
      </c>
      <c r="AU195">
        <f t="shared" si="102"/>
        <v>126</v>
      </c>
      <c r="AV195">
        <v>175</v>
      </c>
      <c r="AW195" t="str">
        <f t="shared" si="103"/>
        <v>Navy</v>
      </c>
      <c r="AX195" t="str">
        <f t="shared" si="104"/>
        <v/>
      </c>
      <c r="AY195">
        <v>194</v>
      </c>
      <c r="BI195" t="s">
        <v>202</v>
      </c>
      <c r="BJ195">
        <v>45.0995360855012</v>
      </c>
    </row>
    <row r="196" spans="1:62" x14ac:dyDescent="0.25">
      <c r="A196">
        <v>1</v>
      </c>
      <c r="B196">
        <v>1</v>
      </c>
      <c r="C196">
        <v>1</v>
      </c>
      <c r="D196" t="s">
        <v>325</v>
      </c>
      <c r="E196">
        <v>68.876900000000006</v>
      </c>
      <c r="F196">
        <v>201</v>
      </c>
      <c r="G196">
        <v>69.099000000000004</v>
      </c>
      <c r="H196">
        <v>115</v>
      </c>
      <c r="I196">
        <v>105.47799999999999</v>
      </c>
      <c r="J196">
        <v>134</v>
      </c>
      <c r="K196">
        <v>105.756</v>
      </c>
      <c r="L196">
        <v>161</v>
      </c>
      <c r="M196">
        <v>105.36199999999999</v>
      </c>
      <c r="N196">
        <v>218</v>
      </c>
      <c r="O196">
        <v>108.277</v>
      </c>
      <c r="P196">
        <v>232</v>
      </c>
      <c r="Q196">
        <v>-2.5209299999999999</v>
      </c>
      <c r="R196">
        <v>192</v>
      </c>
      <c r="S196">
        <f t="shared" si="80"/>
        <v>-3.6601531137435056E-2</v>
      </c>
      <c r="T196">
        <f t="shared" si="81"/>
        <v>191</v>
      </c>
      <c r="U196">
        <f t="shared" si="82"/>
        <v>770342.08477191848</v>
      </c>
      <c r="V196">
        <f t="shared" si="83"/>
        <v>174</v>
      </c>
      <c r="W196">
        <f t="shared" si="84"/>
        <v>26.132704088811192</v>
      </c>
      <c r="X196">
        <f t="shared" si="85"/>
        <v>238</v>
      </c>
      <c r="Y196">
        <f t="shared" si="86"/>
        <v>214.5</v>
      </c>
      <c r="Z196">
        <v>0.39090000000000003</v>
      </c>
      <c r="AA196">
        <f t="shared" si="87"/>
        <v>205</v>
      </c>
      <c r="AB196">
        <v>0.48720000000000002</v>
      </c>
      <c r="AC196">
        <f t="shared" si="88"/>
        <v>0.43905000000000005</v>
      </c>
      <c r="AD196">
        <f t="shared" si="89"/>
        <v>195</v>
      </c>
      <c r="AE196">
        <v>0.35410000000000003</v>
      </c>
      <c r="AF196">
        <f t="shared" si="90"/>
        <v>234</v>
      </c>
      <c r="AG196">
        <v>0.45150000000000001</v>
      </c>
      <c r="AH196">
        <f t="shared" si="91"/>
        <v>183</v>
      </c>
      <c r="AI196">
        <f t="shared" si="92"/>
        <v>198.58333333333334</v>
      </c>
      <c r="AJ196">
        <f>IF(C196=1,(AI196/Z196),REF)</f>
        <v>508.015690287371</v>
      </c>
      <c r="AK196">
        <f t="shared" si="93"/>
        <v>199</v>
      </c>
      <c r="AL196">
        <f>IF(B196=1,(AI196/AC196),REF)</f>
        <v>452.30231940173854</v>
      </c>
      <c r="AM196">
        <f t="shared" si="94"/>
        <v>196</v>
      </c>
      <c r="AN196">
        <f t="shared" si="95"/>
        <v>196</v>
      </c>
      <c r="AO196" t="str">
        <f t="shared" si="96"/>
        <v>UNC Asheville</v>
      </c>
      <c r="AP196">
        <f t="shared" si="97"/>
        <v>0.23651785829935365</v>
      </c>
      <c r="AQ196">
        <f t="shared" si="98"/>
        <v>0.23802686158548209</v>
      </c>
      <c r="AR196">
        <f t="shared" si="99"/>
        <v>0.5624693474333825</v>
      </c>
      <c r="AS196" t="str">
        <f t="shared" si="100"/>
        <v>UNC Asheville</v>
      </c>
      <c r="AT196">
        <f t="shared" si="101"/>
        <v>195</v>
      </c>
      <c r="AU196">
        <f t="shared" si="102"/>
        <v>130.33333333333334</v>
      </c>
      <c r="AV196">
        <v>196</v>
      </c>
      <c r="AW196" t="str">
        <f t="shared" si="103"/>
        <v>UNC Asheville</v>
      </c>
      <c r="AX196" t="str">
        <f t="shared" si="104"/>
        <v/>
      </c>
      <c r="AY196">
        <v>195</v>
      </c>
      <c r="BI196" t="s">
        <v>203</v>
      </c>
      <c r="BJ196">
        <v>918.16083791940378</v>
      </c>
    </row>
    <row r="197" spans="1:62" x14ac:dyDescent="0.25">
      <c r="A197">
        <v>1</v>
      </c>
      <c r="B197">
        <v>1</v>
      </c>
      <c r="C197">
        <v>1</v>
      </c>
      <c r="D197" t="s">
        <v>66</v>
      </c>
      <c r="E197">
        <v>68.761799999999994</v>
      </c>
      <c r="F197">
        <v>208</v>
      </c>
      <c r="G197">
        <v>67.774900000000002</v>
      </c>
      <c r="H197">
        <v>193</v>
      </c>
      <c r="I197">
        <v>101.432</v>
      </c>
      <c r="J197">
        <v>235</v>
      </c>
      <c r="K197">
        <v>102.108</v>
      </c>
      <c r="L197">
        <v>235</v>
      </c>
      <c r="M197">
        <v>103.842</v>
      </c>
      <c r="N197">
        <v>177</v>
      </c>
      <c r="O197">
        <v>106.185</v>
      </c>
      <c r="P197">
        <v>188</v>
      </c>
      <c r="Q197">
        <v>-4.0768599999999999</v>
      </c>
      <c r="R197">
        <v>209</v>
      </c>
      <c r="S197">
        <f t="shared" si="80"/>
        <v>-5.929164158006333E-2</v>
      </c>
      <c r="T197">
        <f t="shared" si="81"/>
        <v>209</v>
      </c>
      <c r="U197">
        <f t="shared" si="82"/>
        <v>716913.52921523515</v>
      </c>
      <c r="V197">
        <f t="shared" si="83"/>
        <v>238</v>
      </c>
      <c r="W197">
        <f t="shared" si="84"/>
        <v>25.371949445748871</v>
      </c>
      <c r="X197">
        <f t="shared" si="85"/>
        <v>201</v>
      </c>
      <c r="Y197">
        <f t="shared" si="86"/>
        <v>205</v>
      </c>
      <c r="Z197">
        <v>0.43509999999999999</v>
      </c>
      <c r="AA197">
        <f t="shared" si="87"/>
        <v>180</v>
      </c>
      <c r="AB197">
        <v>0.34560000000000002</v>
      </c>
      <c r="AC197">
        <f t="shared" si="88"/>
        <v>0.39034999999999997</v>
      </c>
      <c r="AD197">
        <f t="shared" si="89"/>
        <v>207</v>
      </c>
      <c r="AE197">
        <v>0.37419999999999998</v>
      </c>
      <c r="AF197">
        <f t="shared" si="90"/>
        <v>221</v>
      </c>
      <c r="AG197">
        <v>0.51180000000000003</v>
      </c>
      <c r="AH197">
        <f t="shared" si="91"/>
        <v>160</v>
      </c>
      <c r="AI197">
        <f t="shared" si="92"/>
        <v>206.66666666666666</v>
      </c>
      <c r="AJ197">
        <f>IF(C197=1,(AI197/Z197),REF)</f>
        <v>474.98659312035545</v>
      </c>
      <c r="AK197">
        <f t="shared" si="93"/>
        <v>190</v>
      </c>
      <c r="AL197">
        <f>IF(B197=1,(AI197/AC197),REF)</f>
        <v>529.43939199863371</v>
      </c>
      <c r="AM197">
        <f t="shared" si="94"/>
        <v>206</v>
      </c>
      <c r="AN197">
        <f t="shared" si="95"/>
        <v>190</v>
      </c>
      <c r="AO197" t="str">
        <f t="shared" si="96"/>
        <v>Coastal Carolina</v>
      </c>
      <c r="AP197">
        <f t="shared" si="97"/>
        <v>0.26503725692534158</v>
      </c>
      <c r="AQ197">
        <f t="shared" si="98"/>
        <v>0.20749982897533856</v>
      </c>
      <c r="AR197">
        <f t="shared" si="99"/>
        <v>0.56151629159721206</v>
      </c>
      <c r="AS197" t="str">
        <f t="shared" si="100"/>
        <v>Coastal Carolina</v>
      </c>
      <c r="AT197">
        <f t="shared" si="101"/>
        <v>196</v>
      </c>
      <c r="AU197">
        <f t="shared" si="102"/>
        <v>128.66666666666666</v>
      </c>
      <c r="AV197">
        <v>198</v>
      </c>
      <c r="AW197" t="str">
        <f t="shared" si="103"/>
        <v>Coastal Carolina</v>
      </c>
      <c r="AX197" t="str">
        <f t="shared" si="104"/>
        <v/>
      </c>
      <c r="AY197">
        <v>196</v>
      </c>
      <c r="BI197" t="s">
        <v>204</v>
      </c>
      <c r="BJ197">
        <v>216.29996901146575</v>
      </c>
    </row>
    <row r="198" spans="1:62" x14ac:dyDescent="0.25">
      <c r="A198">
        <v>1</v>
      </c>
      <c r="B198">
        <v>1</v>
      </c>
      <c r="C198">
        <v>1</v>
      </c>
      <c r="D198" t="s">
        <v>109</v>
      </c>
      <c r="E198">
        <v>69.631</v>
      </c>
      <c r="F198">
        <v>160</v>
      </c>
      <c r="G198">
        <v>69.007199999999997</v>
      </c>
      <c r="H198">
        <v>121</v>
      </c>
      <c r="I198">
        <v>101.377</v>
      </c>
      <c r="J198">
        <v>239</v>
      </c>
      <c r="K198">
        <v>102.42400000000001</v>
      </c>
      <c r="L198">
        <v>225</v>
      </c>
      <c r="M198">
        <v>106.89400000000001</v>
      </c>
      <c r="N198">
        <v>249</v>
      </c>
      <c r="O198">
        <v>107.583</v>
      </c>
      <c r="P198">
        <v>219</v>
      </c>
      <c r="Q198">
        <v>-5.1597200000000001</v>
      </c>
      <c r="R198">
        <v>219</v>
      </c>
      <c r="S198">
        <f t="shared" si="80"/>
        <v>-7.4090563111257793E-2</v>
      </c>
      <c r="T198">
        <f t="shared" si="81"/>
        <v>219</v>
      </c>
      <c r="U198">
        <f t="shared" si="82"/>
        <v>730476.24495865614</v>
      </c>
      <c r="V198">
        <f t="shared" si="83"/>
        <v>226</v>
      </c>
      <c r="W198">
        <f t="shared" si="84"/>
        <v>25.585105296682713</v>
      </c>
      <c r="X198">
        <f t="shared" si="85"/>
        <v>214</v>
      </c>
      <c r="Y198">
        <f t="shared" si="86"/>
        <v>216.5</v>
      </c>
      <c r="Z198">
        <v>0.4481</v>
      </c>
      <c r="AA198">
        <f t="shared" si="87"/>
        <v>177</v>
      </c>
      <c r="AB198">
        <v>0.29310000000000003</v>
      </c>
      <c r="AC198">
        <f t="shared" si="88"/>
        <v>0.37060000000000004</v>
      </c>
      <c r="AD198">
        <f t="shared" si="89"/>
        <v>219</v>
      </c>
      <c r="AE198">
        <v>0.58050000000000002</v>
      </c>
      <c r="AF198">
        <f t="shared" si="90"/>
        <v>132</v>
      </c>
      <c r="AG198">
        <v>0.2702</v>
      </c>
      <c r="AH198">
        <f t="shared" si="91"/>
        <v>268</v>
      </c>
      <c r="AI198">
        <f t="shared" si="92"/>
        <v>213.41666666666666</v>
      </c>
      <c r="AJ198">
        <f>IF(C198=1,(AI198/Z198),REF)</f>
        <v>476.27017778769618</v>
      </c>
      <c r="AK198">
        <f t="shared" si="93"/>
        <v>193</v>
      </c>
      <c r="AL198">
        <f>IF(B198=1,(AI198/AC198),REF)</f>
        <v>575.8679618636445</v>
      </c>
      <c r="AM198">
        <f t="shared" si="94"/>
        <v>217</v>
      </c>
      <c r="AN198">
        <f t="shared" si="95"/>
        <v>193</v>
      </c>
      <c r="AO198" t="str">
        <f t="shared" si="96"/>
        <v>George Mason</v>
      </c>
      <c r="AP198">
        <f t="shared" si="97"/>
        <v>0.27288243702923193</v>
      </c>
      <c r="AQ198">
        <f t="shared" si="98"/>
        <v>0.19494210041410689</v>
      </c>
      <c r="AR198">
        <f t="shared" si="99"/>
        <v>0.5592695836252658</v>
      </c>
      <c r="AS198" t="str">
        <f t="shared" si="100"/>
        <v>George Mason</v>
      </c>
      <c r="AT198">
        <f t="shared" si="101"/>
        <v>197</v>
      </c>
      <c r="AU198">
        <f t="shared" si="102"/>
        <v>130</v>
      </c>
      <c r="AV198">
        <v>207</v>
      </c>
      <c r="AW198" t="str">
        <f t="shared" si="103"/>
        <v>George Mason</v>
      </c>
      <c r="AX198" t="str">
        <f t="shared" si="104"/>
        <v/>
      </c>
      <c r="AY198">
        <v>197</v>
      </c>
      <c r="BI198" t="s">
        <v>205</v>
      </c>
      <c r="BJ198">
        <v>63.900928792569658</v>
      </c>
    </row>
    <row r="199" spans="1:62" x14ac:dyDescent="0.25">
      <c r="A199">
        <v>1</v>
      </c>
      <c r="B199">
        <v>1</v>
      </c>
      <c r="C199">
        <v>1</v>
      </c>
      <c r="D199" t="s">
        <v>346</v>
      </c>
      <c r="E199">
        <v>68.836299999999994</v>
      </c>
      <c r="F199">
        <v>202</v>
      </c>
      <c r="G199">
        <v>67.319000000000003</v>
      </c>
      <c r="H199">
        <v>214</v>
      </c>
      <c r="I199">
        <v>106.756</v>
      </c>
      <c r="J199">
        <v>113</v>
      </c>
      <c r="K199">
        <v>103.84</v>
      </c>
      <c r="L199">
        <v>195</v>
      </c>
      <c r="M199">
        <v>99.647199999999998</v>
      </c>
      <c r="N199">
        <v>58</v>
      </c>
      <c r="O199">
        <v>103.94199999999999</v>
      </c>
      <c r="P199">
        <v>143</v>
      </c>
      <c r="Q199">
        <v>-0.10173</v>
      </c>
      <c r="R199">
        <v>171</v>
      </c>
      <c r="S199">
        <f t="shared" si="80"/>
        <v>-1.4817763302209686E-3</v>
      </c>
      <c r="T199">
        <f t="shared" si="81"/>
        <v>171</v>
      </c>
      <c r="U199">
        <f t="shared" si="82"/>
        <v>742244.3109452799</v>
      </c>
      <c r="V199">
        <f t="shared" si="83"/>
        <v>211</v>
      </c>
      <c r="W199">
        <f t="shared" si="84"/>
        <v>24.493350191319617</v>
      </c>
      <c r="X199">
        <f t="shared" si="85"/>
        <v>157</v>
      </c>
      <c r="Y199">
        <f t="shared" si="86"/>
        <v>164</v>
      </c>
      <c r="Z199">
        <v>0.38190000000000002</v>
      </c>
      <c r="AA199">
        <f t="shared" si="87"/>
        <v>208</v>
      </c>
      <c r="AB199">
        <v>0.49359999999999998</v>
      </c>
      <c r="AC199">
        <f t="shared" si="88"/>
        <v>0.43774999999999997</v>
      </c>
      <c r="AD199">
        <f t="shared" si="89"/>
        <v>196</v>
      </c>
      <c r="AE199">
        <v>0.2747</v>
      </c>
      <c r="AF199">
        <f t="shared" si="90"/>
        <v>258</v>
      </c>
      <c r="AG199">
        <v>0.3579</v>
      </c>
      <c r="AH199">
        <f t="shared" si="91"/>
        <v>229</v>
      </c>
      <c r="AI199">
        <f t="shared" si="92"/>
        <v>204.83333333333334</v>
      </c>
      <c r="AJ199">
        <f>IF(C199=1,(AI199/Z199),REF)</f>
        <v>536.35332111372963</v>
      </c>
      <c r="AK199">
        <f t="shared" si="93"/>
        <v>207</v>
      </c>
      <c r="AL199">
        <f>IF(B199=1,(AI199/AC199),REF)</f>
        <v>467.92309156672383</v>
      </c>
      <c r="AM199">
        <f t="shared" si="94"/>
        <v>201</v>
      </c>
      <c r="AN199">
        <f t="shared" si="95"/>
        <v>201</v>
      </c>
      <c r="AO199" t="str">
        <f t="shared" si="96"/>
        <v>Wagner</v>
      </c>
      <c r="AP199">
        <f t="shared" si="97"/>
        <v>0.22982143966692495</v>
      </c>
      <c r="AQ199">
        <f t="shared" si="98"/>
        <v>0.236316984274937</v>
      </c>
      <c r="AR199">
        <f t="shared" si="99"/>
        <v>0.55846243180445632</v>
      </c>
      <c r="AS199" t="str">
        <f t="shared" si="100"/>
        <v>Wagner</v>
      </c>
      <c r="AT199">
        <f t="shared" si="101"/>
        <v>198</v>
      </c>
      <c r="AU199">
        <f t="shared" si="102"/>
        <v>133</v>
      </c>
      <c r="AV199">
        <v>188</v>
      </c>
      <c r="AW199" t="str">
        <f t="shared" si="103"/>
        <v>Wagner</v>
      </c>
      <c r="AX199" t="str">
        <f t="shared" si="104"/>
        <v/>
      </c>
      <c r="AY199">
        <v>198</v>
      </c>
      <c r="BI199" t="s">
        <v>206</v>
      </c>
      <c r="BJ199">
        <v>1256.1906965980097</v>
      </c>
    </row>
    <row r="200" spans="1:62" x14ac:dyDescent="0.25">
      <c r="A200">
        <v>1</v>
      </c>
      <c r="B200">
        <v>1</v>
      </c>
      <c r="C200">
        <v>1</v>
      </c>
      <c r="D200" t="s">
        <v>159</v>
      </c>
      <c r="E200">
        <v>72.242199999999997</v>
      </c>
      <c r="F200">
        <v>48</v>
      </c>
      <c r="G200">
        <v>71.744799999999998</v>
      </c>
      <c r="H200">
        <v>27</v>
      </c>
      <c r="I200">
        <v>102.479</v>
      </c>
      <c r="J200">
        <v>214</v>
      </c>
      <c r="K200">
        <v>106.51600000000001</v>
      </c>
      <c r="L200">
        <v>145</v>
      </c>
      <c r="M200">
        <v>108.706</v>
      </c>
      <c r="N200">
        <v>278</v>
      </c>
      <c r="O200">
        <v>108.726</v>
      </c>
      <c r="P200">
        <v>241</v>
      </c>
      <c r="Q200">
        <v>-2.2101999999999999</v>
      </c>
      <c r="R200">
        <v>186</v>
      </c>
      <c r="S200">
        <f t="shared" si="80"/>
        <v>-3.0591537909974972E-2</v>
      </c>
      <c r="T200">
        <f t="shared" si="81"/>
        <v>185</v>
      </c>
      <c r="U200">
        <f t="shared" si="82"/>
        <v>819635.31286160322</v>
      </c>
      <c r="V200">
        <f t="shared" si="83"/>
        <v>111</v>
      </c>
      <c r="W200">
        <f t="shared" si="84"/>
        <v>25.080864047997714</v>
      </c>
      <c r="X200">
        <f t="shared" si="85"/>
        <v>181</v>
      </c>
      <c r="Y200">
        <f t="shared" si="86"/>
        <v>183</v>
      </c>
      <c r="Z200">
        <v>0.38719999999999999</v>
      </c>
      <c r="AA200">
        <f t="shared" si="87"/>
        <v>206</v>
      </c>
      <c r="AB200">
        <v>0.45350000000000001</v>
      </c>
      <c r="AC200">
        <f t="shared" si="88"/>
        <v>0.42035</v>
      </c>
      <c r="AD200">
        <f t="shared" si="89"/>
        <v>200</v>
      </c>
      <c r="AE200">
        <v>0.41260000000000002</v>
      </c>
      <c r="AF200">
        <f t="shared" si="90"/>
        <v>194</v>
      </c>
      <c r="AG200">
        <v>0.33650000000000002</v>
      </c>
      <c r="AH200">
        <f t="shared" si="91"/>
        <v>237</v>
      </c>
      <c r="AI200">
        <f t="shared" si="92"/>
        <v>185</v>
      </c>
      <c r="AJ200">
        <f>IF(C200=1,(AI200/Z200),REF)</f>
        <v>477.78925619834712</v>
      </c>
      <c r="AK200">
        <f t="shared" si="93"/>
        <v>194</v>
      </c>
      <c r="AL200">
        <f>IF(B200=1,(AI200/AC200),REF)</f>
        <v>440.10943261567741</v>
      </c>
      <c r="AM200">
        <f t="shared" si="94"/>
        <v>193</v>
      </c>
      <c r="AN200">
        <f t="shared" si="95"/>
        <v>193</v>
      </c>
      <c r="AO200" t="str">
        <f t="shared" si="96"/>
        <v>Long Beach St.</v>
      </c>
      <c r="AP200">
        <f t="shared" si="97"/>
        <v>0.23572068287666531</v>
      </c>
      <c r="AQ200">
        <f t="shared" si="98"/>
        <v>0.22866861321730103</v>
      </c>
      <c r="AR200">
        <f t="shared" si="99"/>
        <v>0.55762326131837547</v>
      </c>
      <c r="AS200" t="str">
        <f t="shared" si="100"/>
        <v>Long Beach St.</v>
      </c>
      <c r="AT200">
        <f t="shared" si="101"/>
        <v>199</v>
      </c>
      <c r="AU200">
        <f t="shared" si="102"/>
        <v>130.66666666666666</v>
      </c>
      <c r="AV200">
        <v>215</v>
      </c>
      <c r="AW200" t="str">
        <f t="shared" si="103"/>
        <v>Long Beach St.</v>
      </c>
      <c r="AX200" t="str">
        <f t="shared" si="104"/>
        <v/>
      </c>
      <c r="AY200">
        <v>199</v>
      </c>
      <c r="BI200" t="s">
        <v>207</v>
      </c>
      <c r="BJ200">
        <v>663.63008971704619</v>
      </c>
    </row>
    <row r="201" spans="1:62" x14ac:dyDescent="0.25">
      <c r="A201">
        <v>1</v>
      </c>
      <c r="B201">
        <v>1</v>
      </c>
      <c r="C201">
        <v>1</v>
      </c>
      <c r="D201" t="s">
        <v>121</v>
      </c>
      <c r="E201">
        <v>67.468400000000003</v>
      </c>
      <c r="F201">
        <v>262</v>
      </c>
      <c r="G201">
        <v>66.411799999999999</v>
      </c>
      <c r="H201">
        <v>259</v>
      </c>
      <c r="I201">
        <v>103.771</v>
      </c>
      <c r="J201">
        <v>178</v>
      </c>
      <c r="K201">
        <v>102.66</v>
      </c>
      <c r="L201">
        <v>220</v>
      </c>
      <c r="M201">
        <v>103.13</v>
      </c>
      <c r="N201">
        <v>156</v>
      </c>
      <c r="O201">
        <v>107.465</v>
      </c>
      <c r="P201">
        <v>214</v>
      </c>
      <c r="Q201">
        <v>-4.80558</v>
      </c>
      <c r="R201">
        <v>214</v>
      </c>
      <c r="S201">
        <f t="shared" si="80"/>
        <v>-7.121852600624895E-2</v>
      </c>
      <c r="T201">
        <f t="shared" si="81"/>
        <v>214</v>
      </c>
      <c r="U201">
        <f t="shared" si="82"/>
        <v>711054.56821103999</v>
      </c>
      <c r="V201">
        <f t="shared" si="83"/>
        <v>244</v>
      </c>
      <c r="W201">
        <f t="shared" si="84"/>
        <v>26.358874222858589</v>
      </c>
      <c r="X201">
        <f t="shared" si="85"/>
        <v>250</v>
      </c>
      <c r="Y201">
        <f t="shared" si="86"/>
        <v>232</v>
      </c>
      <c r="Z201">
        <v>0.45629999999999998</v>
      </c>
      <c r="AA201">
        <f t="shared" si="87"/>
        <v>173</v>
      </c>
      <c r="AB201">
        <v>0.25</v>
      </c>
      <c r="AC201">
        <f t="shared" si="88"/>
        <v>0.35314999999999996</v>
      </c>
      <c r="AD201">
        <f t="shared" si="89"/>
        <v>235</v>
      </c>
      <c r="AE201">
        <v>0.55740000000000001</v>
      </c>
      <c r="AF201">
        <f t="shared" si="90"/>
        <v>144</v>
      </c>
      <c r="AG201">
        <v>0.2555</v>
      </c>
      <c r="AH201">
        <f t="shared" si="91"/>
        <v>278</v>
      </c>
      <c r="AI201">
        <f t="shared" si="92"/>
        <v>224.5</v>
      </c>
      <c r="AJ201">
        <f>IF(C201=1,(AI201/Z201),REF)</f>
        <v>492.00087661626122</v>
      </c>
      <c r="AK201">
        <f t="shared" si="93"/>
        <v>196</v>
      </c>
      <c r="AL201">
        <f>IF(B201=1,(AI201/AC201),REF)</f>
        <v>635.7072065694465</v>
      </c>
      <c r="AM201">
        <f t="shared" si="94"/>
        <v>228</v>
      </c>
      <c r="AN201">
        <f t="shared" si="95"/>
        <v>196</v>
      </c>
      <c r="AO201" t="str">
        <f t="shared" si="96"/>
        <v>Hartford</v>
      </c>
      <c r="AP201">
        <f t="shared" si="97"/>
        <v>0.27697454717801401</v>
      </c>
      <c r="AQ201">
        <f t="shared" si="98"/>
        <v>0.18348165952897036</v>
      </c>
      <c r="AR201">
        <f t="shared" si="99"/>
        <v>0.55572935038837667</v>
      </c>
      <c r="AS201" t="str">
        <f t="shared" si="100"/>
        <v>Hartford</v>
      </c>
      <c r="AT201">
        <f t="shared" si="101"/>
        <v>200</v>
      </c>
      <c r="AU201">
        <f t="shared" si="102"/>
        <v>132</v>
      </c>
      <c r="AV201">
        <v>190</v>
      </c>
      <c r="AW201" t="str">
        <f t="shared" si="103"/>
        <v>Hartford</v>
      </c>
      <c r="AX201" t="str">
        <f t="shared" si="104"/>
        <v/>
      </c>
      <c r="AY201">
        <v>200</v>
      </c>
      <c r="BI201" t="s">
        <v>208</v>
      </c>
      <c r="BJ201">
        <v>337.93768069386448</v>
      </c>
    </row>
    <row r="202" spans="1:62" x14ac:dyDescent="0.25">
      <c r="A202">
        <v>1</v>
      </c>
      <c r="B202">
        <v>1</v>
      </c>
      <c r="C202">
        <v>1</v>
      </c>
      <c r="D202" t="s">
        <v>67</v>
      </c>
      <c r="E202">
        <v>67.006900000000002</v>
      </c>
      <c r="F202">
        <v>286</v>
      </c>
      <c r="G202">
        <v>66.2209</v>
      </c>
      <c r="H202">
        <v>267</v>
      </c>
      <c r="I202">
        <v>106.999</v>
      </c>
      <c r="J202">
        <v>111</v>
      </c>
      <c r="K202">
        <v>105.33199999999999</v>
      </c>
      <c r="L202">
        <v>170</v>
      </c>
      <c r="M202">
        <v>105.379</v>
      </c>
      <c r="N202">
        <v>219</v>
      </c>
      <c r="O202">
        <v>109.443</v>
      </c>
      <c r="P202">
        <v>259</v>
      </c>
      <c r="Q202">
        <v>-4.1115399999999998</v>
      </c>
      <c r="R202">
        <v>210</v>
      </c>
      <c r="S202">
        <f t="shared" si="80"/>
        <v>-6.1351890626189301E-2</v>
      </c>
      <c r="T202">
        <f t="shared" si="81"/>
        <v>211</v>
      </c>
      <c r="U202">
        <f t="shared" si="82"/>
        <v>743430.17933654552</v>
      </c>
      <c r="V202">
        <f t="shared" si="83"/>
        <v>209</v>
      </c>
      <c r="W202">
        <f t="shared" si="84"/>
        <v>27.326326716185733</v>
      </c>
      <c r="X202">
        <f t="shared" si="85"/>
        <v>298</v>
      </c>
      <c r="Y202">
        <f t="shared" si="86"/>
        <v>254.5</v>
      </c>
      <c r="Z202">
        <v>0.39810000000000001</v>
      </c>
      <c r="AA202">
        <f t="shared" si="87"/>
        <v>199</v>
      </c>
      <c r="AB202">
        <v>0.42130000000000001</v>
      </c>
      <c r="AC202">
        <f t="shared" si="88"/>
        <v>0.40970000000000001</v>
      </c>
      <c r="AD202">
        <f t="shared" si="89"/>
        <v>203</v>
      </c>
      <c r="AE202">
        <v>0.48859999999999998</v>
      </c>
      <c r="AF202">
        <f t="shared" si="90"/>
        <v>169</v>
      </c>
      <c r="AG202">
        <v>0.41060000000000002</v>
      </c>
      <c r="AH202">
        <f t="shared" si="91"/>
        <v>202</v>
      </c>
      <c r="AI202">
        <f t="shared" si="92"/>
        <v>208.08333333333334</v>
      </c>
      <c r="AJ202">
        <f>IF(C202=1,(AI202/Z202),REF)</f>
        <v>522.69111613497444</v>
      </c>
      <c r="AK202">
        <f t="shared" si="93"/>
        <v>203</v>
      </c>
      <c r="AL202">
        <f>IF(B202=1,(AI202/AC202),REF)</f>
        <v>507.89195346188268</v>
      </c>
      <c r="AM202">
        <f t="shared" si="94"/>
        <v>205</v>
      </c>
      <c r="AN202">
        <f t="shared" si="95"/>
        <v>203</v>
      </c>
      <c r="AO202" t="str">
        <f t="shared" si="96"/>
        <v>Colgate</v>
      </c>
      <c r="AP202">
        <f t="shared" si="97"/>
        <v>0.24018929400211658</v>
      </c>
      <c r="AQ202">
        <f t="shared" si="98"/>
        <v>0.21891984812960233</v>
      </c>
      <c r="AR202">
        <f t="shared" si="99"/>
        <v>0.55507846428961327</v>
      </c>
      <c r="AS202" t="str">
        <f t="shared" si="100"/>
        <v>Colgate</v>
      </c>
      <c r="AT202">
        <f t="shared" si="101"/>
        <v>201</v>
      </c>
      <c r="AU202">
        <f t="shared" si="102"/>
        <v>134.66666666666666</v>
      </c>
      <c r="AV202">
        <v>197</v>
      </c>
      <c r="AW202" t="str">
        <f t="shared" si="103"/>
        <v>Colgate</v>
      </c>
      <c r="AX202" t="str">
        <f t="shared" si="104"/>
        <v/>
      </c>
      <c r="AY202">
        <v>201</v>
      </c>
      <c r="BI202" t="s">
        <v>209</v>
      </c>
      <c r="BJ202">
        <v>632.38095238095241</v>
      </c>
    </row>
    <row r="203" spans="1:62" x14ac:dyDescent="0.25">
      <c r="A203">
        <v>1</v>
      </c>
      <c r="B203">
        <v>1</v>
      </c>
      <c r="C203">
        <v>1</v>
      </c>
      <c r="D203" t="s">
        <v>110</v>
      </c>
      <c r="E203">
        <v>66.284499999999994</v>
      </c>
      <c r="F203">
        <v>314</v>
      </c>
      <c r="G203">
        <v>65.757900000000006</v>
      </c>
      <c r="H203">
        <v>288</v>
      </c>
      <c r="I203">
        <v>101.559</v>
      </c>
      <c r="J203">
        <v>233</v>
      </c>
      <c r="K203">
        <v>103.751</v>
      </c>
      <c r="L203">
        <v>199</v>
      </c>
      <c r="M203">
        <v>106.11199999999999</v>
      </c>
      <c r="N203">
        <v>234</v>
      </c>
      <c r="O203">
        <v>106.44499999999999</v>
      </c>
      <c r="P203">
        <v>191</v>
      </c>
      <c r="Q203">
        <v>-2.6940400000000002</v>
      </c>
      <c r="R203">
        <v>194</v>
      </c>
      <c r="S203">
        <f t="shared" si="80"/>
        <v>-4.0642985916767703E-2</v>
      </c>
      <c r="T203">
        <f t="shared" si="81"/>
        <v>194</v>
      </c>
      <c r="U203">
        <f t="shared" si="82"/>
        <v>713504.25488128443</v>
      </c>
      <c r="V203">
        <f t="shared" si="83"/>
        <v>242</v>
      </c>
      <c r="W203">
        <f t="shared" si="84"/>
        <v>26.423384317355822</v>
      </c>
      <c r="X203">
        <f t="shared" si="85"/>
        <v>254</v>
      </c>
      <c r="Y203">
        <f t="shared" si="86"/>
        <v>224</v>
      </c>
      <c r="Z203">
        <v>0.3407</v>
      </c>
      <c r="AA203">
        <f t="shared" si="87"/>
        <v>225</v>
      </c>
      <c r="AB203">
        <v>0.59230000000000005</v>
      </c>
      <c r="AC203">
        <f t="shared" si="88"/>
        <v>0.46650000000000003</v>
      </c>
      <c r="AD203">
        <f t="shared" si="89"/>
        <v>182</v>
      </c>
      <c r="AE203">
        <v>0.42530000000000001</v>
      </c>
      <c r="AF203">
        <f t="shared" si="90"/>
        <v>189</v>
      </c>
      <c r="AG203">
        <v>0.45710000000000001</v>
      </c>
      <c r="AH203">
        <f t="shared" si="91"/>
        <v>181</v>
      </c>
      <c r="AI203">
        <f t="shared" si="92"/>
        <v>202</v>
      </c>
      <c r="AJ203">
        <f>IF(C203=1,(AI203/Z203),REF)</f>
        <v>592.8969768124449</v>
      </c>
      <c r="AK203">
        <f t="shared" si="93"/>
        <v>216</v>
      </c>
      <c r="AL203">
        <f>IF(B203=1,(AI203/AC203),REF)</f>
        <v>433.01178992497319</v>
      </c>
      <c r="AM203">
        <f t="shared" si="94"/>
        <v>188</v>
      </c>
      <c r="AN203">
        <f t="shared" si="95"/>
        <v>188</v>
      </c>
      <c r="AO203" t="str">
        <f t="shared" si="96"/>
        <v>George Washington</v>
      </c>
      <c r="AP203">
        <f t="shared" si="97"/>
        <v>0.20298324443506788</v>
      </c>
      <c r="AQ203">
        <f t="shared" si="98"/>
        <v>0.25429028801315323</v>
      </c>
      <c r="AR203">
        <f t="shared" si="99"/>
        <v>0.55418967157195054</v>
      </c>
      <c r="AS203" t="str">
        <f t="shared" si="100"/>
        <v>George Washington</v>
      </c>
      <c r="AT203">
        <f t="shared" si="101"/>
        <v>202</v>
      </c>
      <c r="AU203">
        <f t="shared" si="102"/>
        <v>130</v>
      </c>
      <c r="AV203">
        <v>203</v>
      </c>
      <c r="AW203" t="str">
        <f t="shared" si="103"/>
        <v>George Washington</v>
      </c>
      <c r="AX203" t="str">
        <f t="shared" si="104"/>
        <v/>
      </c>
      <c r="AY203">
        <v>202</v>
      </c>
      <c r="BI203" t="s">
        <v>210</v>
      </c>
      <c r="BJ203">
        <v>1560.1890464275787</v>
      </c>
    </row>
    <row r="204" spans="1:62" x14ac:dyDescent="0.25">
      <c r="A204">
        <v>1</v>
      </c>
      <c r="B204">
        <v>1</v>
      </c>
      <c r="C204">
        <v>1</v>
      </c>
      <c r="D204" t="s">
        <v>185</v>
      </c>
      <c r="E204">
        <v>67.501099999999994</v>
      </c>
      <c r="F204">
        <v>258</v>
      </c>
      <c r="G204">
        <v>65.673100000000005</v>
      </c>
      <c r="H204">
        <v>293</v>
      </c>
      <c r="I204">
        <v>100.569</v>
      </c>
      <c r="J204">
        <v>251</v>
      </c>
      <c r="K204">
        <v>100.16500000000001</v>
      </c>
      <c r="L204">
        <v>256</v>
      </c>
      <c r="M204">
        <v>100.214</v>
      </c>
      <c r="N204">
        <v>72</v>
      </c>
      <c r="O204">
        <v>103.911</v>
      </c>
      <c r="P204">
        <v>141</v>
      </c>
      <c r="Q204">
        <v>-3.7461000000000002</v>
      </c>
      <c r="R204">
        <v>205</v>
      </c>
      <c r="S204">
        <f t="shared" si="80"/>
        <v>-5.5495391926946309E-2</v>
      </c>
      <c r="T204">
        <f t="shared" si="81"/>
        <v>205</v>
      </c>
      <c r="U204">
        <f t="shared" si="82"/>
        <v>677240.37401744758</v>
      </c>
      <c r="V204">
        <f t="shared" si="83"/>
        <v>279</v>
      </c>
      <c r="W204">
        <f t="shared" si="84"/>
        <v>24.965920817432334</v>
      </c>
      <c r="X204">
        <f t="shared" si="85"/>
        <v>176</v>
      </c>
      <c r="Y204">
        <f t="shared" si="86"/>
        <v>190.5</v>
      </c>
      <c r="Z204">
        <v>0.41060000000000002</v>
      </c>
      <c r="AA204">
        <f t="shared" si="87"/>
        <v>194</v>
      </c>
      <c r="AB204">
        <v>0.36270000000000002</v>
      </c>
      <c r="AC204">
        <f t="shared" si="88"/>
        <v>0.38665000000000005</v>
      </c>
      <c r="AD204">
        <f t="shared" si="89"/>
        <v>212</v>
      </c>
      <c r="AE204">
        <v>0.68579999999999997</v>
      </c>
      <c r="AF204">
        <f t="shared" si="90"/>
        <v>95</v>
      </c>
      <c r="AG204">
        <v>0.43619999999999998</v>
      </c>
      <c r="AH204">
        <f t="shared" si="91"/>
        <v>189</v>
      </c>
      <c r="AI204">
        <f t="shared" si="92"/>
        <v>195.08333333333334</v>
      </c>
      <c r="AJ204">
        <f>IF(C204=1,(AI204/Z204),REF)</f>
        <v>475.11771391459655</v>
      </c>
      <c r="AK204">
        <f t="shared" si="93"/>
        <v>191</v>
      </c>
      <c r="AL204">
        <f>IF(B204=1,(AI204/AC204),REF)</f>
        <v>504.54760981076765</v>
      </c>
      <c r="AM204">
        <f t="shared" si="94"/>
        <v>203</v>
      </c>
      <c r="AN204">
        <f t="shared" si="95"/>
        <v>191</v>
      </c>
      <c r="AO204" t="str">
        <f t="shared" si="96"/>
        <v>Milwaukee</v>
      </c>
      <c r="AP204">
        <f t="shared" si="97"/>
        <v>0.25010639861584727</v>
      </c>
      <c r="AQ204">
        <f t="shared" si="98"/>
        <v>0.20677395571352991</v>
      </c>
      <c r="AR204">
        <f t="shared" si="99"/>
        <v>0.55399901852179523</v>
      </c>
      <c r="AS204" t="str">
        <f t="shared" si="100"/>
        <v>Milwaukee</v>
      </c>
      <c r="AT204">
        <f t="shared" si="101"/>
        <v>203</v>
      </c>
      <c r="AU204">
        <f t="shared" si="102"/>
        <v>131.33333333333334</v>
      </c>
      <c r="AV204">
        <v>189</v>
      </c>
      <c r="AW204" t="str">
        <f t="shared" si="103"/>
        <v>Milwaukee</v>
      </c>
      <c r="AX204" t="str">
        <f t="shared" si="104"/>
        <v/>
      </c>
      <c r="AY204">
        <v>203</v>
      </c>
      <c r="BI204" t="s">
        <v>211</v>
      </c>
      <c r="BJ204">
        <v>22.832525578890682</v>
      </c>
    </row>
    <row r="205" spans="1:62" x14ac:dyDescent="0.25">
      <c r="A205">
        <v>1</v>
      </c>
      <c r="B205">
        <v>1</v>
      </c>
      <c r="C205">
        <v>1</v>
      </c>
      <c r="D205" t="s">
        <v>53</v>
      </c>
      <c r="E205">
        <v>70.437299999999993</v>
      </c>
      <c r="F205">
        <v>110</v>
      </c>
      <c r="G205">
        <v>68.636700000000005</v>
      </c>
      <c r="H205">
        <v>148</v>
      </c>
      <c r="I205">
        <v>95.305499999999995</v>
      </c>
      <c r="J205">
        <v>329</v>
      </c>
      <c r="K205">
        <v>98.714200000000005</v>
      </c>
      <c r="L205">
        <v>294</v>
      </c>
      <c r="M205">
        <v>108.66500000000001</v>
      </c>
      <c r="N205">
        <v>277</v>
      </c>
      <c r="O205">
        <v>105.496</v>
      </c>
      <c r="P205">
        <v>172</v>
      </c>
      <c r="Q205">
        <v>-6.7822800000000001</v>
      </c>
      <c r="R205">
        <v>241</v>
      </c>
      <c r="S205">
        <f t="shared" si="80"/>
        <v>-9.6281373647200991E-2</v>
      </c>
      <c r="T205">
        <f t="shared" si="81"/>
        <v>240</v>
      </c>
      <c r="U205">
        <f t="shared" si="82"/>
        <v>686375.79662686121</v>
      </c>
      <c r="V205">
        <f t="shared" si="83"/>
        <v>269</v>
      </c>
      <c r="W205">
        <f t="shared" si="84"/>
        <v>24.511782188588818</v>
      </c>
      <c r="X205">
        <f t="shared" si="85"/>
        <v>158</v>
      </c>
      <c r="Y205">
        <f t="shared" si="86"/>
        <v>199</v>
      </c>
      <c r="Z205">
        <v>0.4526</v>
      </c>
      <c r="AA205">
        <f t="shared" si="87"/>
        <v>175</v>
      </c>
      <c r="AB205">
        <v>0.25440000000000002</v>
      </c>
      <c r="AC205">
        <f t="shared" si="88"/>
        <v>0.35350000000000004</v>
      </c>
      <c r="AD205">
        <f t="shared" si="89"/>
        <v>234</v>
      </c>
      <c r="AE205">
        <v>0.2387</v>
      </c>
      <c r="AF205">
        <f t="shared" si="90"/>
        <v>274</v>
      </c>
      <c r="AG205">
        <v>0.38350000000000001</v>
      </c>
      <c r="AH205">
        <f t="shared" si="91"/>
        <v>215</v>
      </c>
      <c r="AI205">
        <f t="shared" si="92"/>
        <v>238.5</v>
      </c>
      <c r="AJ205">
        <f>IF(C205=1,(AI205/Z205),REF)</f>
        <v>526.95536897923114</v>
      </c>
      <c r="AK205">
        <f t="shared" si="93"/>
        <v>204</v>
      </c>
      <c r="AL205">
        <f>IF(B205=1,(AI205/AC205),REF)</f>
        <v>674.68175388967461</v>
      </c>
      <c r="AM205">
        <f t="shared" si="94"/>
        <v>236</v>
      </c>
      <c r="AN205">
        <f t="shared" si="95"/>
        <v>204</v>
      </c>
      <c r="AO205" t="str">
        <f t="shared" si="96"/>
        <v>California</v>
      </c>
      <c r="AP205">
        <f t="shared" si="97"/>
        <v>0.27284948987118773</v>
      </c>
      <c r="AQ205">
        <f t="shared" si="98"/>
        <v>0.18230250582506358</v>
      </c>
      <c r="AR205">
        <f t="shared" si="99"/>
        <v>0.55315976348297391</v>
      </c>
      <c r="AS205" t="str">
        <f t="shared" si="100"/>
        <v>California</v>
      </c>
      <c r="AT205">
        <f t="shared" si="101"/>
        <v>204</v>
      </c>
      <c r="AU205">
        <f t="shared" si="102"/>
        <v>136</v>
      </c>
      <c r="AV205">
        <v>221</v>
      </c>
      <c r="AW205" t="str">
        <f t="shared" si="103"/>
        <v>California</v>
      </c>
      <c r="AX205" t="str">
        <f t="shared" si="104"/>
        <v/>
      </c>
      <c r="AY205">
        <v>204</v>
      </c>
      <c r="BI205" t="s">
        <v>212</v>
      </c>
      <c r="BJ205">
        <v>1268.7910484067138</v>
      </c>
    </row>
    <row r="206" spans="1:62" x14ac:dyDescent="0.25">
      <c r="A206">
        <v>1</v>
      </c>
      <c r="B206">
        <v>1</v>
      </c>
      <c r="C206">
        <v>1</v>
      </c>
      <c r="D206" t="s">
        <v>56</v>
      </c>
      <c r="E206">
        <v>74.434200000000004</v>
      </c>
      <c r="F206">
        <v>16</v>
      </c>
      <c r="G206">
        <v>72.648300000000006</v>
      </c>
      <c r="H206">
        <v>17</v>
      </c>
      <c r="I206">
        <v>105.92700000000001</v>
      </c>
      <c r="J206">
        <v>129</v>
      </c>
      <c r="K206">
        <v>106.065</v>
      </c>
      <c r="L206">
        <v>154</v>
      </c>
      <c r="M206">
        <v>105.129</v>
      </c>
      <c r="N206">
        <v>209</v>
      </c>
      <c r="O206">
        <v>109.69499999999999</v>
      </c>
      <c r="P206">
        <v>266</v>
      </c>
      <c r="Q206">
        <v>-3.6301000000000001</v>
      </c>
      <c r="R206">
        <v>201</v>
      </c>
      <c r="S206">
        <f t="shared" si="80"/>
        <v>-4.8767905075892466E-2</v>
      </c>
      <c r="T206">
        <f t="shared" si="81"/>
        <v>199</v>
      </c>
      <c r="U206">
        <f t="shared" si="82"/>
        <v>837368.68896049506</v>
      </c>
      <c r="V206">
        <f t="shared" si="83"/>
        <v>93</v>
      </c>
      <c r="W206">
        <f t="shared" si="84"/>
        <v>24.690302277309449</v>
      </c>
      <c r="X206">
        <f t="shared" si="85"/>
        <v>164</v>
      </c>
      <c r="Y206">
        <f t="shared" si="86"/>
        <v>181.5</v>
      </c>
      <c r="Z206">
        <v>0.42499999999999999</v>
      </c>
      <c r="AA206">
        <f t="shared" si="87"/>
        <v>184</v>
      </c>
      <c r="AB206">
        <v>0.2969</v>
      </c>
      <c r="AC206">
        <f t="shared" si="88"/>
        <v>0.36094999999999999</v>
      </c>
      <c r="AD206">
        <f t="shared" si="89"/>
        <v>228</v>
      </c>
      <c r="AE206">
        <v>0.31819999999999998</v>
      </c>
      <c r="AF206">
        <f t="shared" si="90"/>
        <v>249</v>
      </c>
      <c r="AG206">
        <v>0.4113</v>
      </c>
      <c r="AH206">
        <f t="shared" si="91"/>
        <v>201</v>
      </c>
      <c r="AI206">
        <f t="shared" si="92"/>
        <v>191.91666666666666</v>
      </c>
      <c r="AJ206">
        <f>IF(C206=1,(AI206/Z206),REF)</f>
        <v>451.56862745098039</v>
      </c>
      <c r="AK206">
        <f t="shared" si="93"/>
        <v>185</v>
      </c>
      <c r="AL206">
        <f>IF(B206=1,(AI206/AC206),REF)</f>
        <v>531.69875790737399</v>
      </c>
      <c r="AM206">
        <f t="shared" si="94"/>
        <v>207</v>
      </c>
      <c r="AN206">
        <f t="shared" si="95"/>
        <v>185</v>
      </c>
      <c r="AO206" t="str">
        <f t="shared" si="96"/>
        <v>Central Arkansas</v>
      </c>
      <c r="AP206">
        <f t="shared" si="97"/>
        <v>0.2601971490687896</v>
      </c>
      <c r="AQ206">
        <f t="shared" si="98"/>
        <v>0.19176945376469687</v>
      </c>
      <c r="AR206">
        <f t="shared" si="99"/>
        <v>0.551607978991704</v>
      </c>
      <c r="AS206" t="str">
        <f t="shared" si="100"/>
        <v>Central Arkansas</v>
      </c>
      <c r="AT206">
        <f t="shared" si="101"/>
        <v>205</v>
      </c>
      <c r="AU206">
        <f t="shared" si="102"/>
        <v>130</v>
      </c>
      <c r="AV206">
        <v>200</v>
      </c>
      <c r="AW206" t="str">
        <f t="shared" si="103"/>
        <v>Central Arkansas</v>
      </c>
      <c r="AX206" t="str">
        <f t="shared" si="104"/>
        <v/>
      </c>
      <c r="AY206">
        <v>205</v>
      </c>
      <c r="BI206" t="s">
        <v>213</v>
      </c>
      <c r="BJ206">
        <v>1257.2006063668518</v>
      </c>
    </row>
    <row r="207" spans="1:62" x14ac:dyDescent="0.25">
      <c r="A207">
        <v>1</v>
      </c>
      <c r="B207">
        <v>1</v>
      </c>
      <c r="C207">
        <v>1</v>
      </c>
      <c r="D207" t="s">
        <v>153</v>
      </c>
      <c r="E207">
        <v>69.4589</v>
      </c>
      <c r="F207">
        <v>170</v>
      </c>
      <c r="G207">
        <v>67.592200000000005</v>
      </c>
      <c r="H207">
        <v>202</v>
      </c>
      <c r="I207">
        <v>103.663</v>
      </c>
      <c r="J207">
        <v>181</v>
      </c>
      <c r="K207">
        <v>102.142</v>
      </c>
      <c r="L207">
        <v>233</v>
      </c>
      <c r="M207">
        <v>100.32599999999999</v>
      </c>
      <c r="N207">
        <v>75</v>
      </c>
      <c r="O207">
        <v>105.806</v>
      </c>
      <c r="P207">
        <v>183</v>
      </c>
      <c r="Q207">
        <v>-3.6640799999999998</v>
      </c>
      <c r="R207">
        <v>203</v>
      </c>
      <c r="S207">
        <f t="shared" si="80"/>
        <v>-5.2750619431059249E-2</v>
      </c>
      <c r="T207">
        <f t="shared" si="81"/>
        <v>202</v>
      </c>
      <c r="U207">
        <f t="shared" si="82"/>
        <v>724663.88158445945</v>
      </c>
      <c r="V207">
        <f t="shared" si="83"/>
        <v>231</v>
      </c>
      <c r="W207">
        <f t="shared" si="84"/>
        <v>24.97402675503897</v>
      </c>
      <c r="X207">
        <f t="shared" si="85"/>
        <v>177</v>
      </c>
      <c r="Y207">
        <f t="shared" si="86"/>
        <v>189.5</v>
      </c>
      <c r="Z207">
        <v>0.4093</v>
      </c>
      <c r="AA207">
        <f t="shared" si="87"/>
        <v>195</v>
      </c>
      <c r="AB207">
        <v>0.35699999999999998</v>
      </c>
      <c r="AC207">
        <f t="shared" si="88"/>
        <v>0.38314999999999999</v>
      </c>
      <c r="AD207">
        <f t="shared" si="89"/>
        <v>215</v>
      </c>
      <c r="AE207">
        <v>0.36580000000000001</v>
      </c>
      <c r="AF207">
        <f t="shared" si="90"/>
        <v>226</v>
      </c>
      <c r="AG207">
        <v>0.42470000000000002</v>
      </c>
      <c r="AH207">
        <f t="shared" si="91"/>
        <v>193</v>
      </c>
      <c r="AI207">
        <f t="shared" si="92"/>
        <v>209.41666666666666</v>
      </c>
      <c r="AJ207">
        <f>IF(C207=1,(AI207/Z207),REF)</f>
        <v>511.64589950321687</v>
      </c>
      <c r="AK207">
        <f t="shared" si="93"/>
        <v>201</v>
      </c>
      <c r="AL207">
        <f>IF(B207=1,(AI207/AC207),REF)</f>
        <v>546.56574883639996</v>
      </c>
      <c r="AM207">
        <f t="shared" si="94"/>
        <v>213</v>
      </c>
      <c r="AN207">
        <f t="shared" si="95"/>
        <v>201</v>
      </c>
      <c r="AO207" t="str">
        <f t="shared" si="96"/>
        <v>Lamar</v>
      </c>
      <c r="AP207">
        <f t="shared" si="97"/>
        <v>0.24747468194031985</v>
      </c>
      <c r="AQ207">
        <f t="shared" si="98"/>
        <v>0.20286359575896834</v>
      </c>
      <c r="AR207">
        <f t="shared" si="99"/>
        <v>0.55081219470508014</v>
      </c>
      <c r="AS207" t="str">
        <f t="shared" si="100"/>
        <v>Lamar</v>
      </c>
      <c r="AT207">
        <f t="shared" si="101"/>
        <v>206</v>
      </c>
      <c r="AU207">
        <f t="shared" si="102"/>
        <v>135.66666666666666</v>
      </c>
      <c r="AV207">
        <v>194</v>
      </c>
      <c r="AW207" t="str">
        <f t="shared" si="103"/>
        <v>Lamar</v>
      </c>
      <c r="AX207" t="str">
        <f t="shared" si="104"/>
        <v/>
      </c>
      <c r="AY207">
        <v>206</v>
      </c>
      <c r="BI207" t="s">
        <v>214</v>
      </c>
      <c r="BJ207">
        <v>97.808184467249461</v>
      </c>
    </row>
    <row r="208" spans="1:62" x14ac:dyDescent="0.25">
      <c r="A208">
        <v>1</v>
      </c>
      <c r="B208">
        <v>1</v>
      </c>
      <c r="C208">
        <v>1</v>
      </c>
      <c r="D208" t="s">
        <v>241</v>
      </c>
      <c r="E208">
        <v>65.667699999999996</v>
      </c>
      <c r="F208">
        <v>328</v>
      </c>
      <c r="G208">
        <v>65.087100000000007</v>
      </c>
      <c r="H208">
        <v>316</v>
      </c>
      <c r="I208">
        <v>93.500100000000003</v>
      </c>
      <c r="J208">
        <v>335</v>
      </c>
      <c r="K208">
        <v>99.245000000000005</v>
      </c>
      <c r="L208">
        <v>277</v>
      </c>
      <c r="M208">
        <v>109.431</v>
      </c>
      <c r="N208">
        <v>289</v>
      </c>
      <c r="O208">
        <v>104.848</v>
      </c>
      <c r="P208">
        <v>159</v>
      </c>
      <c r="Q208">
        <v>-5.6034600000000001</v>
      </c>
      <c r="R208">
        <v>226</v>
      </c>
      <c r="S208">
        <f t="shared" si="80"/>
        <v>-8.5323530441906673E-2</v>
      </c>
      <c r="T208">
        <f t="shared" si="81"/>
        <v>228</v>
      </c>
      <c r="U208">
        <f t="shared" si="82"/>
        <v>646798.60953069257</v>
      </c>
      <c r="V208">
        <f t="shared" si="83"/>
        <v>310</v>
      </c>
      <c r="W208">
        <f t="shared" si="84"/>
        <v>26.034211908366814</v>
      </c>
      <c r="X208">
        <f t="shared" si="85"/>
        <v>232</v>
      </c>
      <c r="Y208">
        <f t="shared" si="86"/>
        <v>230</v>
      </c>
      <c r="Z208">
        <v>0.41880000000000001</v>
      </c>
      <c r="AA208">
        <f t="shared" si="87"/>
        <v>189</v>
      </c>
      <c r="AB208">
        <v>0.3296</v>
      </c>
      <c r="AC208">
        <f t="shared" si="88"/>
        <v>0.37419999999999998</v>
      </c>
      <c r="AD208">
        <f t="shared" si="89"/>
        <v>217</v>
      </c>
      <c r="AE208">
        <v>0.44579999999999997</v>
      </c>
      <c r="AF208">
        <f t="shared" si="90"/>
        <v>183</v>
      </c>
      <c r="AG208">
        <v>0.48149999999999998</v>
      </c>
      <c r="AH208">
        <f t="shared" si="91"/>
        <v>171</v>
      </c>
      <c r="AI208">
        <f t="shared" si="92"/>
        <v>223.16666666666666</v>
      </c>
      <c r="AJ208">
        <f>IF(C208=1,(AI208/Z208),REF)</f>
        <v>532.87169691181145</v>
      </c>
      <c r="AK208">
        <f t="shared" si="93"/>
        <v>205</v>
      </c>
      <c r="AL208">
        <f>IF(B208=1,(AI208/AC208),REF)</f>
        <v>596.38339568858009</v>
      </c>
      <c r="AM208">
        <f t="shared" si="94"/>
        <v>219</v>
      </c>
      <c r="AN208">
        <f t="shared" si="95"/>
        <v>205</v>
      </c>
      <c r="AO208" t="str">
        <f t="shared" si="96"/>
        <v>Pittsburgh</v>
      </c>
      <c r="AP208">
        <f t="shared" si="97"/>
        <v>0.25219146676364107</v>
      </c>
      <c r="AQ208">
        <f t="shared" si="98"/>
        <v>0.1959763573132012</v>
      </c>
      <c r="AR208">
        <f t="shared" si="99"/>
        <v>0.54974877601765415</v>
      </c>
      <c r="AS208" t="str">
        <f t="shared" si="100"/>
        <v>Pittsburgh</v>
      </c>
      <c r="AT208">
        <f t="shared" si="101"/>
        <v>207</v>
      </c>
      <c r="AU208">
        <f t="shared" si="102"/>
        <v>137.33333333333334</v>
      </c>
      <c r="AV208">
        <v>216</v>
      </c>
      <c r="AW208" t="str">
        <f t="shared" si="103"/>
        <v>Pittsburgh</v>
      </c>
      <c r="AX208" t="str">
        <f t="shared" si="104"/>
        <v/>
      </c>
      <c r="AY208">
        <v>207</v>
      </c>
      <c r="BI208" t="s">
        <v>215</v>
      </c>
      <c r="BJ208">
        <v>841.79495578119872</v>
      </c>
    </row>
    <row r="209" spans="1:62" x14ac:dyDescent="0.25">
      <c r="A209">
        <v>1</v>
      </c>
      <c r="B209">
        <v>1</v>
      </c>
      <c r="C209">
        <v>1</v>
      </c>
      <c r="D209" t="s">
        <v>24</v>
      </c>
      <c r="E209">
        <v>71.069199999999995</v>
      </c>
      <c r="F209">
        <v>88</v>
      </c>
      <c r="G209">
        <v>70.017099999999999</v>
      </c>
      <c r="H209">
        <v>76</v>
      </c>
      <c r="I209">
        <v>102.498</v>
      </c>
      <c r="J209">
        <v>212</v>
      </c>
      <c r="K209">
        <v>103.761</v>
      </c>
      <c r="L209">
        <v>198</v>
      </c>
      <c r="M209">
        <v>105.095</v>
      </c>
      <c r="N209">
        <v>206</v>
      </c>
      <c r="O209">
        <v>107.81399999999999</v>
      </c>
      <c r="P209">
        <v>225</v>
      </c>
      <c r="Q209">
        <v>-4.0525799999999998</v>
      </c>
      <c r="R209">
        <v>208</v>
      </c>
      <c r="S209">
        <f t="shared" si="80"/>
        <v>-5.7028923922036519E-2</v>
      </c>
      <c r="T209">
        <f t="shared" si="81"/>
        <v>207</v>
      </c>
      <c r="U209">
        <f t="shared" si="82"/>
        <v>765155.53467337298</v>
      </c>
      <c r="V209">
        <f t="shared" si="83"/>
        <v>182</v>
      </c>
      <c r="W209">
        <f t="shared" si="84"/>
        <v>25.153523396158519</v>
      </c>
      <c r="X209">
        <f t="shared" si="85"/>
        <v>185</v>
      </c>
      <c r="Y209">
        <f t="shared" si="86"/>
        <v>196</v>
      </c>
      <c r="Z209">
        <v>0.34820000000000001</v>
      </c>
      <c r="AA209">
        <f t="shared" si="87"/>
        <v>221</v>
      </c>
      <c r="AB209">
        <v>0.52059999999999995</v>
      </c>
      <c r="AC209">
        <f t="shared" si="88"/>
        <v>0.43440000000000001</v>
      </c>
      <c r="AD209">
        <f t="shared" si="89"/>
        <v>197</v>
      </c>
      <c r="AE209">
        <v>0.51270000000000004</v>
      </c>
      <c r="AF209">
        <f t="shared" si="90"/>
        <v>158</v>
      </c>
      <c r="AG209">
        <v>0.41610000000000003</v>
      </c>
      <c r="AH209">
        <f t="shared" si="91"/>
        <v>197</v>
      </c>
      <c r="AI209">
        <f t="shared" si="92"/>
        <v>189.5</v>
      </c>
      <c r="AJ209">
        <f>IF(C209=1,(AI209/Z209),REF)</f>
        <v>544.22745548535318</v>
      </c>
      <c r="AK209">
        <f t="shared" si="93"/>
        <v>209</v>
      </c>
      <c r="AL209">
        <f>IF(B209=1,(AI209/AC209),REF)</f>
        <v>436.23388581952116</v>
      </c>
      <c r="AM209">
        <f t="shared" si="94"/>
        <v>190</v>
      </c>
      <c r="AN209">
        <f t="shared" si="95"/>
        <v>190</v>
      </c>
      <c r="AO209" t="str">
        <f t="shared" si="96"/>
        <v>Appalachian St.</v>
      </c>
      <c r="AP209">
        <f t="shared" si="97"/>
        <v>0.20923614115320843</v>
      </c>
      <c r="AQ209">
        <f t="shared" si="98"/>
        <v>0.23657316636799627</v>
      </c>
      <c r="AR209">
        <f t="shared" si="99"/>
        <v>0.54858970630494619</v>
      </c>
      <c r="AS209" t="str">
        <f t="shared" si="100"/>
        <v>Appalachian St.</v>
      </c>
      <c r="AT209">
        <f t="shared" si="101"/>
        <v>208</v>
      </c>
      <c r="AU209">
        <f t="shared" si="102"/>
        <v>132.66666666666666</v>
      </c>
      <c r="AV209">
        <v>201</v>
      </c>
      <c r="AW209" t="str">
        <f t="shared" si="103"/>
        <v>Appalachian St.</v>
      </c>
      <c r="AX209" t="str">
        <f t="shared" si="104"/>
        <v/>
      </c>
      <c r="AY209">
        <v>208</v>
      </c>
      <c r="BI209" t="s">
        <v>216</v>
      </c>
      <c r="BJ209">
        <v>391.3997367266345</v>
      </c>
    </row>
    <row r="210" spans="1:62" x14ac:dyDescent="0.25">
      <c r="A210">
        <v>1</v>
      </c>
      <c r="B210">
        <v>1</v>
      </c>
      <c r="C210">
        <v>1</v>
      </c>
      <c r="D210" t="s">
        <v>307</v>
      </c>
      <c r="E210">
        <v>64.592699999999994</v>
      </c>
      <c r="F210">
        <v>341</v>
      </c>
      <c r="G210">
        <v>62.6584</v>
      </c>
      <c r="H210">
        <v>348</v>
      </c>
      <c r="I210">
        <v>99.440700000000007</v>
      </c>
      <c r="J210">
        <v>271</v>
      </c>
      <c r="K210">
        <v>100.13</v>
      </c>
      <c r="L210">
        <v>258</v>
      </c>
      <c r="M210">
        <v>102.971</v>
      </c>
      <c r="N210">
        <v>148</v>
      </c>
      <c r="O210">
        <v>105.812</v>
      </c>
      <c r="P210">
        <v>184</v>
      </c>
      <c r="Q210">
        <v>-5.68248</v>
      </c>
      <c r="R210">
        <v>228</v>
      </c>
      <c r="S210">
        <f t="shared" si="80"/>
        <v>-8.7966596844535103E-2</v>
      </c>
      <c r="T210">
        <f t="shared" si="81"/>
        <v>231</v>
      </c>
      <c r="U210">
        <f t="shared" si="82"/>
        <v>647607.5018166299</v>
      </c>
      <c r="V210">
        <f t="shared" si="83"/>
        <v>308</v>
      </c>
      <c r="W210">
        <f t="shared" si="84"/>
        <v>26.857923879214141</v>
      </c>
      <c r="X210">
        <f t="shared" si="85"/>
        <v>281</v>
      </c>
      <c r="Y210">
        <f t="shared" si="86"/>
        <v>256</v>
      </c>
      <c r="Z210">
        <v>0.40350000000000003</v>
      </c>
      <c r="AA210">
        <f t="shared" si="87"/>
        <v>196</v>
      </c>
      <c r="AB210">
        <v>0.37609999999999999</v>
      </c>
      <c r="AC210">
        <f t="shared" si="88"/>
        <v>0.38980000000000004</v>
      </c>
      <c r="AD210">
        <f t="shared" si="89"/>
        <v>208</v>
      </c>
      <c r="AE210">
        <v>0.34839999999999999</v>
      </c>
      <c r="AF210">
        <f t="shared" si="90"/>
        <v>236</v>
      </c>
      <c r="AG210">
        <v>0.4</v>
      </c>
      <c r="AH210">
        <f t="shared" si="91"/>
        <v>207</v>
      </c>
      <c r="AI210">
        <f t="shared" si="92"/>
        <v>241</v>
      </c>
      <c r="AJ210">
        <f>IF(C210=1,(AI210/Z210),REF)</f>
        <v>597.27385377942994</v>
      </c>
      <c r="AK210">
        <f t="shared" si="93"/>
        <v>217</v>
      </c>
      <c r="AL210">
        <f>IF(B210=1,(AI210/AC210),REF)</f>
        <v>618.26577732170335</v>
      </c>
      <c r="AM210">
        <f t="shared" si="94"/>
        <v>225</v>
      </c>
      <c r="AN210">
        <f t="shared" si="95"/>
        <v>217</v>
      </c>
      <c r="AO210" t="str">
        <f t="shared" si="96"/>
        <v>Texas St.</v>
      </c>
      <c r="AP210">
        <f t="shared" si="97"/>
        <v>0.24022166269294473</v>
      </c>
      <c r="AQ210">
        <f t="shared" si="98"/>
        <v>0.20322892718388663</v>
      </c>
      <c r="AR210">
        <f t="shared" si="99"/>
        <v>0.54742685225273957</v>
      </c>
      <c r="AS210" t="str">
        <f t="shared" si="100"/>
        <v>Texas St.</v>
      </c>
      <c r="AT210">
        <f t="shared" si="101"/>
        <v>209</v>
      </c>
      <c r="AU210">
        <f t="shared" si="102"/>
        <v>142</v>
      </c>
      <c r="AV210">
        <v>212</v>
      </c>
      <c r="AW210" t="str">
        <f t="shared" si="103"/>
        <v>Texas St.</v>
      </c>
      <c r="AX210" t="str">
        <f t="shared" si="104"/>
        <v/>
      </c>
      <c r="AY210">
        <v>209</v>
      </c>
      <c r="BI210" t="s">
        <v>217</v>
      </c>
      <c r="BJ210">
        <v>948.03817603393429</v>
      </c>
    </row>
    <row r="211" spans="1:62" x14ac:dyDescent="0.25">
      <c r="A211">
        <v>1</v>
      </c>
      <c r="B211">
        <v>1</v>
      </c>
      <c r="C211">
        <v>1</v>
      </c>
      <c r="D211" t="s">
        <v>229</v>
      </c>
      <c r="E211">
        <v>72.732200000000006</v>
      </c>
      <c r="F211">
        <v>35</v>
      </c>
      <c r="G211">
        <v>71.256399999999999</v>
      </c>
      <c r="H211">
        <v>43</v>
      </c>
      <c r="I211">
        <v>100.76600000000001</v>
      </c>
      <c r="J211">
        <v>248</v>
      </c>
      <c r="K211">
        <v>100.79900000000001</v>
      </c>
      <c r="L211">
        <v>252</v>
      </c>
      <c r="M211">
        <v>101.86799999999999</v>
      </c>
      <c r="N211">
        <v>117</v>
      </c>
      <c r="O211">
        <v>103.883</v>
      </c>
      <c r="P211">
        <v>140</v>
      </c>
      <c r="Q211">
        <v>-3.0838999999999999</v>
      </c>
      <c r="R211">
        <v>195</v>
      </c>
      <c r="S211">
        <f t="shared" si="80"/>
        <v>-4.2402127255878261E-2</v>
      </c>
      <c r="T211">
        <f t="shared" si="81"/>
        <v>195</v>
      </c>
      <c r="U211">
        <f t="shared" si="82"/>
        <v>738991.03786921233</v>
      </c>
      <c r="V211">
        <f t="shared" si="83"/>
        <v>215</v>
      </c>
      <c r="W211">
        <f t="shared" si="84"/>
        <v>23.160314285341691</v>
      </c>
      <c r="X211">
        <f t="shared" si="85"/>
        <v>90</v>
      </c>
      <c r="Y211">
        <f t="shared" si="86"/>
        <v>142.5</v>
      </c>
      <c r="Z211">
        <v>0.30309999999999998</v>
      </c>
      <c r="AA211">
        <f t="shared" si="87"/>
        <v>244</v>
      </c>
      <c r="AB211">
        <v>0.63839999999999997</v>
      </c>
      <c r="AC211">
        <f t="shared" si="88"/>
        <v>0.47075</v>
      </c>
      <c r="AD211">
        <f t="shared" si="89"/>
        <v>179</v>
      </c>
      <c r="AE211">
        <v>0.31030000000000002</v>
      </c>
      <c r="AF211">
        <f t="shared" si="90"/>
        <v>252</v>
      </c>
      <c r="AG211">
        <v>0.63670000000000004</v>
      </c>
      <c r="AH211">
        <f t="shared" si="91"/>
        <v>116</v>
      </c>
      <c r="AI211">
        <f t="shared" si="92"/>
        <v>183.25</v>
      </c>
      <c r="AJ211">
        <f>IF(C211=1,(AI211/Z211),REF)</f>
        <v>604.58594523259649</v>
      </c>
      <c r="AK211">
        <f t="shared" si="93"/>
        <v>218</v>
      </c>
      <c r="AL211">
        <f>IF(B211=1,(AI211/AC211),REF)</f>
        <v>389.27243759957514</v>
      </c>
      <c r="AM211">
        <f t="shared" si="94"/>
        <v>178</v>
      </c>
      <c r="AN211">
        <f t="shared" si="95"/>
        <v>178</v>
      </c>
      <c r="AO211" t="str">
        <f t="shared" si="96"/>
        <v>Ohio</v>
      </c>
      <c r="AP211">
        <f t="shared" si="97"/>
        <v>0.18022959698845714</v>
      </c>
      <c r="AQ211">
        <f t="shared" si="98"/>
        <v>0.26004542203010894</v>
      </c>
      <c r="AR211">
        <f t="shared" si="99"/>
        <v>0.54585541070505683</v>
      </c>
      <c r="AS211" t="str">
        <f t="shared" si="100"/>
        <v>Ohio</v>
      </c>
      <c r="AT211">
        <f t="shared" si="101"/>
        <v>210</v>
      </c>
      <c r="AU211">
        <f t="shared" si="102"/>
        <v>129.33333333333334</v>
      </c>
      <c r="AV211">
        <v>193</v>
      </c>
      <c r="AW211" t="str">
        <f t="shared" si="103"/>
        <v>Ohio</v>
      </c>
      <c r="AX211" t="str">
        <f t="shared" si="104"/>
        <v/>
      </c>
      <c r="AY211">
        <v>210</v>
      </c>
      <c r="BI211" t="s">
        <v>218</v>
      </c>
      <c r="BJ211">
        <v>325.47614557797471</v>
      </c>
    </row>
    <row r="212" spans="1:62" x14ac:dyDescent="0.25">
      <c r="A212">
        <v>1</v>
      </c>
      <c r="B212">
        <v>1</v>
      </c>
      <c r="C212">
        <v>1</v>
      </c>
      <c r="D212" t="s">
        <v>295</v>
      </c>
      <c r="E212">
        <v>69.173199999999994</v>
      </c>
      <c r="F212">
        <v>185</v>
      </c>
      <c r="G212">
        <v>68.328299999999999</v>
      </c>
      <c r="H212">
        <v>165</v>
      </c>
      <c r="I212">
        <v>97.281700000000001</v>
      </c>
      <c r="J212">
        <v>303</v>
      </c>
      <c r="K212">
        <v>96.980900000000005</v>
      </c>
      <c r="L212">
        <v>314</v>
      </c>
      <c r="M212">
        <v>101.494</v>
      </c>
      <c r="N212">
        <v>109</v>
      </c>
      <c r="O212">
        <v>102.508</v>
      </c>
      <c r="P212">
        <v>116</v>
      </c>
      <c r="Q212">
        <v>-5.52705</v>
      </c>
      <c r="R212">
        <v>224</v>
      </c>
      <c r="S212">
        <f t="shared" si="80"/>
        <v>-7.9902332117062547E-2</v>
      </c>
      <c r="T212">
        <f t="shared" si="81"/>
        <v>223</v>
      </c>
      <c r="U212">
        <f t="shared" si="82"/>
        <v>650594.34965979506</v>
      </c>
      <c r="V212">
        <f t="shared" si="83"/>
        <v>305</v>
      </c>
      <c r="W212">
        <f t="shared" si="84"/>
        <v>23.838259846764302</v>
      </c>
      <c r="X212">
        <f t="shared" si="85"/>
        <v>127</v>
      </c>
      <c r="Y212">
        <f t="shared" si="86"/>
        <v>175</v>
      </c>
      <c r="Z212">
        <v>0.41749999999999998</v>
      </c>
      <c r="AA212">
        <f t="shared" si="87"/>
        <v>191</v>
      </c>
      <c r="AB212">
        <v>0.3034</v>
      </c>
      <c r="AC212">
        <f t="shared" si="88"/>
        <v>0.36044999999999999</v>
      </c>
      <c r="AD212">
        <f t="shared" si="89"/>
        <v>230</v>
      </c>
      <c r="AE212">
        <v>0.39069999999999999</v>
      </c>
      <c r="AF212">
        <f t="shared" si="90"/>
        <v>207</v>
      </c>
      <c r="AG212">
        <v>0.4199</v>
      </c>
      <c r="AH212">
        <f t="shared" si="91"/>
        <v>196</v>
      </c>
      <c r="AI212">
        <f t="shared" si="92"/>
        <v>222.66666666666666</v>
      </c>
      <c r="AJ212">
        <f>IF(C212=1,(AI212/Z212),REF)</f>
        <v>533.33333333333337</v>
      </c>
      <c r="AK212">
        <f t="shared" si="93"/>
        <v>206</v>
      </c>
      <c r="AL212">
        <f>IF(B212=1,(AI212/AC212),REF)</f>
        <v>617.74633559901974</v>
      </c>
      <c r="AM212">
        <f t="shared" si="94"/>
        <v>224</v>
      </c>
      <c r="AN212">
        <f t="shared" si="95"/>
        <v>206</v>
      </c>
      <c r="AO212" t="str">
        <f t="shared" si="96"/>
        <v>Stony Brook</v>
      </c>
      <c r="AP212">
        <f t="shared" si="97"/>
        <v>0.2513868678581172</v>
      </c>
      <c r="AQ212">
        <f t="shared" si="98"/>
        <v>0.18794654580725614</v>
      </c>
      <c r="AR212">
        <f t="shared" si="99"/>
        <v>0.54538814774222799</v>
      </c>
      <c r="AS212" t="str">
        <f t="shared" si="100"/>
        <v>Stony Brook</v>
      </c>
      <c r="AT212">
        <f t="shared" si="101"/>
        <v>211</v>
      </c>
      <c r="AU212">
        <f t="shared" si="102"/>
        <v>139</v>
      </c>
      <c r="AV212">
        <v>209</v>
      </c>
      <c r="AW212" t="str">
        <f t="shared" si="103"/>
        <v>Stony Brook</v>
      </c>
      <c r="AX212" t="str">
        <f t="shared" si="104"/>
        <v/>
      </c>
      <c r="AY212">
        <v>211</v>
      </c>
      <c r="BI212" t="s">
        <v>219</v>
      </c>
      <c r="BJ212">
        <v>128.15680361854504</v>
      </c>
    </row>
    <row r="213" spans="1:62" x14ac:dyDescent="0.25">
      <c r="A213">
        <v>1</v>
      </c>
      <c r="B213">
        <v>1</v>
      </c>
      <c r="C213">
        <v>1</v>
      </c>
      <c r="D213" t="s">
        <v>290</v>
      </c>
      <c r="E213">
        <v>69.999200000000002</v>
      </c>
      <c r="F213">
        <v>139</v>
      </c>
      <c r="G213">
        <v>68.092600000000004</v>
      </c>
      <c r="H213">
        <v>180</v>
      </c>
      <c r="I213">
        <v>109.29900000000001</v>
      </c>
      <c r="J213">
        <v>69</v>
      </c>
      <c r="K213">
        <v>107.492</v>
      </c>
      <c r="L213">
        <v>133</v>
      </c>
      <c r="M213">
        <v>107.38</v>
      </c>
      <c r="N213">
        <v>257</v>
      </c>
      <c r="O213">
        <v>111.2</v>
      </c>
      <c r="P213">
        <v>295</v>
      </c>
      <c r="Q213">
        <v>-3.70886</v>
      </c>
      <c r="R213">
        <v>204</v>
      </c>
      <c r="S213">
        <f t="shared" si="80"/>
        <v>-5.2972033966102443E-2</v>
      </c>
      <c r="T213">
        <f t="shared" si="81"/>
        <v>203</v>
      </c>
      <c r="U213">
        <f t="shared" si="82"/>
        <v>808807.86085594888</v>
      </c>
      <c r="V213">
        <f t="shared" si="83"/>
        <v>120</v>
      </c>
      <c r="W213">
        <f t="shared" si="84"/>
        <v>26.833330696618738</v>
      </c>
      <c r="X213">
        <f t="shared" si="85"/>
        <v>279</v>
      </c>
      <c r="Y213">
        <f t="shared" si="86"/>
        <v>241</v>
      </c>
      <c r="Z213">
        <v>0.3962</v>
      </c>
      <c r="AA213">
        <f t="shared" si="87"/>
        <v>200</v>
      </c>
      <c r="AB213">
        <v>0.32850000000000001</v>
      </c>
      <c r="AC213">
        <f t="shared" si="88"/>
        <v>0.36235000000000001</v>
      </c>
      <c r="AD213">
        <f t="shared" si="89"/>
        <v>224</v>
      </c>
      <c r="AE213">
        <v>0.39279999999999998</v>
      </c>
      <c r="AF213">
        <f t="shared" si="90"/>
        <v>206</v>
      </c>
      <c r="AG213">
        <v>0.4995</v>
      </c>
      <c r="AH213">
        <f t="shared" si="91"/>
        <v>165</v>
      </c>
      <c r="AI213">
        <f t="shared" si="92"/>
        <v>193.16666666666666</v>
      </c>
      <c r="AJ213">
        <f>IF(C213=1,(AI213/Z213),REF)</f>
        <v>487.54837624095575</v>
      </c>
      <c r="AK213">
        <f t="shared" si="93"/>
        <v>195</v>
      </c>
      <c r="AL213">
        <f>IF(B213=1,(AI213/AC213),REF)</f>
        <v>533.09415390276433</v>
      </c>
      <c r="AM213">
        <f t="shared" si="94"/>
        <v>208</v>
      </c>
      <c r="AN213">
        <f t="shared" si="95"/>
        <v>195</v>
      </c>
      <c r="AO213" t="str">
        <f t="shared" si="96"/>
        <v>St. Francis PA</v>
      </c>
      <c r="AP213">
        <f t="shared" si="97"/>
        <v>0.24071252009629165</v>
      </c>
      <c r="AQ213">
        <f t="shared" si="98"/>
        <v>0.19245019985855374</v>
      </c>
      <c r="AR213">
        <f t="shared" si="99"/>
        <v>0.54231102124599639</v>
      </c>
      <c r="AS213" t="str">
        <f t="shared" si="100"/>
        <v>St. Francis PA</v>
      </c>
      <c r="AT213">
        <f t="shared" si="101"/>
        <v>212</v>
      </c>
      <c r="AU213">
        <f t="shared" si="102"/>
        <v>135.66666666666666</v>
      </c>
      <c r="AV213">
        <v>202</v>
      </c>
      <c r="AW213" t="str">
        <f t="shared" si="103"/>
        <v>St. Francis PA</v>
      </c>
      <c r="AX213" t="str">
        <f t="shared" si="104"/>
        <v/>
      </c>
      <c r="AY213">
        <v>212</v>
      </c>
      <c r="BI213" t="s">
        <v>220</v>
      </c>
      <c r="BJ213">
        <v>2610.3946854239935</v>
      </c>
    </row>
    <row r="214" spans="1:62" x14ac:dyDescent="0.25">
      <c r="A214">
        <v>1</v>
      </c>
      <c r="B214">
        <v>1</v>
      </c>
      <c r="C214">
        <v>1</v>
      </c>
      <c r="D214" t="s">
        <v>207</v>
      </c>
      <c r="E214">
        <v>74.730599999999995</v>
      </c>
      <c r="F214">
        <v>12</v>
      </c>
      <c r="G214">
        <v>73.307599999999994</v>
      </c>
      <c r="H214">
        <v>14</v>
      </c>
      <c r="I214">
        <v>111.288</v>
      </c>
      <c r="J214">
        <v>43</v>
      </c>
      <c r="K214">
        <v>110.586</v>
      </c>
      <c r="L214">
        <v>78</v>
      </c>
      <c r="M214">
        <v>111.251</v>
      </c>
      <c r="N214">
        <v>320</v>
      </c>
      <c r="O214">
        <v>114.11199999999999</v>
      </c>
      <c r="P214">
        <v>324</v>
      </c>
      <c r="Q214">
        <v>-3.5261100000000001</v>
      </c>
      <c r="R214">
        <v>199</v>
      </c>
      <c r="S214">
        <f t="shared" si="80"/>
        <v>-4.718281400122569E-2</v>
      </c>
      <c r="T214">
        <f t="shared" si="81"/>
        <v>198</v>
      </c>
      <c r="U214">
        <f t="shared" si="82"/>
        <v>913900.1911411176</v>
      </c>
      <c r="V214">
        <f t="shared" si="83"/>
        <v>37</v>
      </c>
      <c r="W214">
        <f t="shared" si="84"/>
        <v>26.195798328650206</v>
      </c>
      <c r="X214">
        <f t="shared" si="85"/>
        <v>241</v>
      </c>
      <c r="Y214">
        <f t="shared" si="86"/>
        <v>219.5</v>
      </c>
      <c r="Z214">
        <v>0.39240000000000003</v>
      </c>
      <c r="AA214">
        <f t="shared" si="87"/>
        <v>201</v>
      </c>
      <c r="AB214">
        <v>0.33210000000000001</v>
      </c>
      <c r="AC214">
        <f t="shared" si="88"/>
        <v>0.36225000000000002</v>
      </c>
      <c r="AD214">
        <f t="shared" si="89"/>
        <v>226</v>
      </c>
      <c r="AE214">
        <v>0.26840000000000003</v>
      </c>
      <c r="AF214">
        <f t="shared" si="90"/>
        <v>260</v>
      </c>
      <c r="AG214">
        <v>0.32440000000000002</v>
      </c>
      <c r="AH214">
        <f t="shared" si="91"/>
        <v>245</v>
      </c>
      <c r="AI214">
        <f t="shared" si="92"/>
        <v>197.58333333333334</v>
      </c>
      <c r="AJ214">
        <f>IF(C214=1,(AI214/Z214),REF)</f>
        <v>503.52531430513079</v>
      </c>
      <c r="AK214">
        <f t="shared" si="93"/>
        <v>198</v>
      </c>
      <c r="AL214">
        <f>IF(B214=1,(AI214/AC214),REF)</f>
        <v>545.43363239015412</v>
      </c>
      <c r="AM214">
        <f t="shared" si="94"/>
        <v>211</v>
      </c>
      <c r="AN214">
        <f t="shared" si="95"/>
        <v>198</v>
      </c>
      <c r="AO214" t="str">
        <f t="shared" si="96"/>
        <v>Niagara</v>
      </c>
      <c r="AP214">
        <f t="shared" si="97"/>
        <v>0.237636336060986</v>
      </c>
      <c r="AQ214">
        <f t="shared" si="98"/>
        <v>0.19184754483696065</v>
      </c>
      <c r="AR214">
        <f t="shared" si="99"/>
        <v>0.54046397277052105</v>
      </c>
      <c r="AS214" t="str">
        <f t="shared" si="100"/>
        <v>Niagara</v>
      </c>
      <c r="AT214">
        <f t="shared" si="101"/>
        <v>213</v>
      </c>
      <c r="AU214">
        <f t="shared" si="102"/>
        <v>137</v>
      </c>
      <c r="AV214">
        <v>222</v>
      </c>
      <c r="AW214" t="str">
        <f t="shared" si="103"/>
        <v>Niagara</v>
      </c>
      <c r="AX214" t="str">
        <f t="shared" si="104"/>
        <v/>
      </c>
      <c r="AY214">
        <v>213</v>
      </c>
      <c r="BI214" t="s">
        <v>221</v>
      </c>
      <c r="BJ214">
        <v>140.43139054612209</v>
      </c>
    </row>
    <row r="215" spans="1:62" x14ac:dyDescent="0.25">
      <c r="A215">
        <v>1</v>
      </c>
      <c r="B215">
        <v>1</v>
      </c>
      <c r="C215">
        <v>1</v>
      </c>
      <c r="D215" t="s">
        <v>176</v>
      </c>
      <c r="E215">
        <v>67.360100000000003</v>
      </c>
      <c r="F215">
        <v>268</v>
      </c>
      <c r="G215">
        <v>66.365799999999993</v>
      </c>
      <c r="H215">
        <v>261</v>
      </c>
      <c r="I215">
        <v>104.78400000000001</v>
      </c>
      <c r="J215">
        <v>155</v>
      </c>
      <c r="K215">
        <v>106.751</v>
      </c>
      <c r="L215">
        <v>142</v>
      </c>
      <c r="M215">
        <v>108.795</v>
      </c>
      <c r="N215">
        <v>279</v>
      </c>
      <c r="O215">
        <v>110.77800000000001</v>
      </c>
      <c r="P215">
        <v>285</v>
      </c>
      <c r="Q215">
        <v>-4.0273099999999999</v>
      </c>
      <c r="R215">
        <v>207</v>
      </c>
      <c r="S215">
        <f t="shared" si="80"/>
        <v>-5.9783165405039494E-2</v>
      </c>
      <c r="T215">
        <f t="shared" si="81"/>
        <v>210</v>
      </c>
      <c r="U215">
        <f t="shared" si="82"/>
        <v>767620.61100496014</v>
      </c>
      <c r="V215">
        <f t="shared" si="83"/>
        <v>181</v>
      </c>
      <c r="W215">
        <f t="shared" si="84"/>
        <v>27.715512190719096</v>
      </c>
      <c r="X215">
        <f t="shared" si="85"/>
        <v>312</v>
      </c>
      <c r="Y215">
        <f t="shared" si="86"/>
        <v>261</v>
      </c>
      <c r="Z215">
        <v>0.33069999999999999</v>
      </c>
      <c r="AA215">
        <f t="shared" si="87"/>
        <v>232</v>
      </c>
      <c r="AB215">
        <v>0.52629999999999999</v>
      </c>
      <c r="AC215">
        <f t="shared" si="88"/>
        <v>0.42849999999999999</v>
      </c>
      <c r="AD215">
        <f t="shared" si="89"/>
        <v>199</v>
      </c>
      <c r="AE215">
        <v>0.41710000000000003</v>
      </c>
      <c r="AF215">
        <f t="shared" si="90"/>
        <v>192</v>
      </c>
      <c r="AG215">
        <v>0.62649999999999995</v>
      </c>
      <c r="AH215">
        <f t="shared" si="91"/>
        <v>123</v>
      </c>
      <c r="AI215">
        <f t="shared" si="92"/>
        <v>194.33333333333334</v>
      </c>
      <c r="AJ215">
        <f>IF(C215=1,(AI215/Z215),REF)</f>
        <v>587.64237476060885</v>
      </c>
      <c r="AK215">
        <f t="shared" si="93"/>
        <v>213</v>
      </c>
      <c r="AL215">
        <f>IF(B215=1,(AI215/AC215),REF)</f>
        <v>453.52003111629722</v>
      </c>
      <c r="AM215">
        <f t="shared" si="94"/>
        <v>198</v>
      </c>
      <c r="AN215">
        <f t="shared" si="95"/>
        <v>198</v>
      </c>
      <c r="AO215" t="str">
        <f t="shared" si="96"/>
        <v>Massachusetts</v>
      </c>
      <c r="AP215">
        <f t="shared" si="97"/>
        <v>0.19720088711856432</v>
      </c>
      <c r="AQ215">
        <f t="shared" si="98"/>
        <v>0.23222921696518781</v>
      </c>
      <c r="AR215">
        <f t="shared" si="99"/>
        <v>0.54043690258346311</v>
      </c>
      <c r="AS215" t="str">
        <f t="shared" si="100"/>
        <v>Massachusetts</v>
      </c>
      <c r="AT215">
        <f t="shared" si="101"/>
        <v>214</v>
      </c>
      <c r="AU215">
        <f t="shared" si="102"/>
        <v>137.33333333333334</v>
      </c>
      <c r="AV215">
        <v>206</v>
      </c>
      <c r="AW215" t="str">
        <f t="shared" si="103"/>
        <v>Massachusetts</v>
      </c>
      <c r="AX215" t="str">
        <f t="shared" si="104"/>
        <v/>
      </c>
      <c r="AY215">
        <v>214</v>
      </c>
      <c r="BI215" t="s">
        <v>222</v>
      </c>
      <c r="BJ215">
        <v>812.63823064770929</v>
      </c>
    </row>
    <row r="216" spans="1:62" x14ac:dyDescent="0.25">
      <c r="A216">
        <v>1</v>
      </c>
      <c r="B216">
        <v>1</v>
      </c>
      <c r="C216">
        <v>1</v>
      </c>
      <c r="D216" t="s">
        <v>162</v>
      </c>
      <c r="E216">
        <v>66.906800000000004</v>
      </c>
      <c r="F216">
        <v>289</v>
      </c>
      <c r="G216">
        <v>65.884699999999995</v>
      </c>
      <c r="H216">
        <v>283</v>
      </c>
      <c r="I216">
        <v>100.10299999999999</v>
      </c>
      <c r="J216">
        <v>260</v>
      </c>
      <c r="K216">
        <v>101.107</v>
      </c>
      <c r="L216">
        <v>247</v>
      </c>
      <c r="M216">
        <v>104.059</v>
      </c>
      <c r="N216">
        <v>181</v>
      </c>
      <c r="O216">
        <v>106.60899999999999</v>
      </c>
      <c r="P216">
        <v>195</v>
      </c>
      <c r="Q216">
        <v>-5.5023400000000002</v>
      </c>
      <c r="R216">
        <v>223</v>
      </c>
      <c r="S216">
        <f t="shared" si="80"/>
        <v>-8.2233793874464112E-2</v>
      </c>
      <c r="T216">
        <f t="shared" si="81"/>
        <v>225</v>
      </c>
      <c r="U216">
        <f t="shared" si="82"/>
        <v>683963.15639115323</v>
      </c>
      <c r="V216">
        <f t="shared" si="83"/>
        <v>271</v>
      </c>
      <c r="W216">
        <f t="shared" si="84"/>
        <v>26.242181348566078</v>
      </c>
      <c r="X216">
        <f t="shared" si="85"/>
        <v>245</v>
      </c>
      <c r="Y216">
        <f t="shared" si="86"/>
        <v>235</v>
      </c>
      <c r="Z216">
        <v>0.38469999999999999</v>
      </c>
      <c r="AA216">
        <f t="shared" si="87"/>
        <v>207</v>
      </c>
      <c r="AB216">
        <v>0.35539999999999999</v>
      </c>
      <c r="AC216">
        <f t="shared" si="88"/>
        <v>0.37004999999999999</v>
      </c>
      <c r="AD216">
        <f t="shared" si="89"/>
        <v>220</v>
      </c>
      <c r="AE216">
        <v>0.67979999999999996</v>
      </c>
      <c r="AF216">
        <f t="shared" si="90"/>
        <v>96</v>
      </c>
      <c r="AG216">
        <v>0.31330000000000002</v>
      </c>
      <c r="AH216">
        <f t="shared" si="91"/>
        <v>251</v>
      </c>
      <c r="AI216">
        <f t="shared" si="92"/>
        <v>216.33333333333334</v>
      </c>
      <c r="AJ216">
        <f>IF(C216=1,(AI216/Z216),REF)</f>
        <v>562.34295121739888</v>
      </c>
      <c r="AK216">
        <f t="shared" si="93"/>
        <v>211</v>
      </c>
      <c r="AL216">
        <f>IF(B216=1,(AI216/AC216),REF)</f>
        <v>584.60568391658785</v>
      </c>
      <c r="AM216">
        <f t="shared" si="94"/>
        <v>218</v>
      </c>
      <c r="AN216">
        <f t="shared" si="95"/>
        <v>211</v>
      </c>
      <c r="AO216" t="str">
        <f t="shared" si="96"/>
        <v>Louisiana Monroe</v>
      </c>
      <c r="AP216">
        <f t="shared" si="97"/>
        <v>0.23041356349926459</v>
      </c>
      <c r="AQ216">
        <f t="shared" si="98"/>
        <v>0.19428672164209312</v>
      </c>
      <c r="AR216">
        <f t="shared" si="99"/>
        <v>0.53804800168838363</v>
      </c>
      <c r="AS216" t="str">
        <f t="shared" si="100"/>
        <v>Louisiana Monroe</v>
      </c>
      <c r="AT216">
        <f t="shared" si="101"/>
        <v>215</v>
      </c>
      <c r="AU216">
        <f t="shared" si="102"/>
        <v>142</v>
      </c>
      <c r="AV216">
        <v>211</v>
      </c>
      <c r="AW216" t="str">
        <f t="shared" si="103"/>
        <v>Louisiana Monroe</v>
      </c>
      <c r="AX216" t="str">
        <f t="shared" si="104"/>
        <v/>
      </c>
      <c r="AY216">
        <v>215</v>
      </c>
      <c r="BI216" t="s">
        <v>223</v>
      </c>
      <c r="BJ216">
        <v>199.10179640718562</v>
      </c>
    </row>
    <row r="217" spans="1:62" x14ac:dyDescent="0.25">
      <c r="A217">
        <v>1</v>
      </c>
      <c r="B217">
        <v>1</v>
      </c>
      <c r="C217">
        <v>1</v>
      </c>
      <c r="D217" t="s">
        <v>133</v>
      </c>
      <c r="E217">
        <v>73.464699999999993</v>
      </c>
      <c r="F217">
        <v>24</v>
      </c>
      <c r="G217">
        <v>71.977199999999996</v>
      </c>
      <c r="H217">
        <v>25</v>
      </c>
      <c r="I217">
        <v>101.423</v>
      </c>
      <c r="J217">
        <v>236</v>
      </c>
      <c r="K217">
        <v>100.88</v>
      </c>
      <c r="L217">
        <v>249</v>
      </c>
      <c r="M217">
        <v>100.717</v>
      </c>
      <c r="N217">
        <v>83</v>
      </c>
      <c r="O217">
        <v>104.539</v>
      </c>
      <c r="P217">
        <v>156</v>
      </c>
      <c r="Q217">
        <v>-3.6583999999999999</v>
      </c>
      <c r="R217">
        <v>202</v>
      </c>
      <c r="S217">
        <f t="shared" si="80"/>
        <v>-4.9806233469952325E-2</v>
      </c>
      <c r="T217">
        <f t="shared" si="81"/>
        <v>200</v>
      </c>
      <c r="U217">
        <f t="shared" si="82"/>
        <v>747633.67826367985</v>
      </c>
      <c r="V217">
        <f t="shared" si="83"/>
        <v>206</v>
      </c>
      <c r="W217">
        <f t="shared" si="84"/>
        <v>23.161497587656573</v>
      </c>
      <c r="X217">
        <f t="shared" si="85"/>
        <v>91</v>
      </c>
      <c r="Y217">
        <f t="shared" si="86"/>
        <v>145.5</v>
      </c>
      <c r="Z217">
        <v>0.33729999999999999</v>
      </c>
      <c r="AA217">
        <f t="shared" si="87"/>
        <v>227</v>
      </c>
      <c r="AB217">
        <v>0.48509999999999998</v>
      </c>
      <c r="AC217">
        <f t="shared" si="88"/>
        <v>0.41120000000000001</v>
      </c>
      <c r="AD217">
        <f t="shared" si="89"/>
        <v>202</v>
      </c>
      <c r="AE217">
        <v>0.51249999999999996</v>
      </c>
      <c r="AF217">
        <f t="shared" si="90"/>
        <v>159</v>
      </c>
      <c r="AG217">
        <v>0.32529999999999998</v>
      </c>
      <c r="AH217">
        <f t="shared" si="91"/>
        <v>243</v>
      </c>
      <c r="AI217">
        <f t="shared" si="92"/>
        <v>192.58333333333334</v>
      </c>
      <c r="AJ217">
        <f>IF(C217=1,(AI217/Z217),REF)</f>
        <v>570.95562802648487</v>
      </c>
      <c r="AK217">
        <f t="shared" si="93"/>
        <v>212</v>
      </c>
      <c r="AL217">
        <f>IF(B217=1,(AI217/AC217),REF)</f>
        <v>468.34468223086901</v>
      </c>
      <c r="AM217">
        <f t="shared" si="94"/>
        <v>202</v>
      </c>
      <c r="AN217">
        <f t="shared" si="95"/>
        <v>202</v>
      </c>
      <c r="AO217" t="str">
        <f t="shared" si="96"/>
        <v>Illinois Chicago</v>
      </c>
      <c r="AP217">
        <f t="shared" si="97"/>
        <v>0.20171680710633666</v>
      </c>
      <c r="AQ217">
        <f t="shared" si="98"/>
        <v>0.2219591216792817</v>
      </c>
      <c r="AR217">
        <f t="shared" si="99"/>
        <v>0.53752852738662438</v>
      </c>
      <c r="AS217" t="str">
        <f t="shared" si="100"/>
        <v>Illinois Chicago</v>
      </c>
      <c r="AT217">
        <f t="shared" si="101"/>
        <v>216</v>
      </c>
      <c r="AU217">
        <f t="shared" si="102"/>
        <v>139.33333333333334</v>
      </c>
      <c r="AV217">
        <v>204</v>
      </c>
      <c r="AW217" t="str">
        <f t="shared" si="103"/>
        <v>Illinois Chicago</v>
      </c>
      <c r="AX217" t="str">
        <f t="shared" si="104"/>
        <v/>
      </c>
      <c r="AY217">
        <v>216</v>
      </c>
      <c r="BI217" t="s">
        <v>224</v>
      </c>
      <c r="BJ217">
        <v>94.256663918658958</v>
      </c>
    </row>
    <row r="218" spans="1:62" x14ac:dyDescent="0.25">
      <c r="A218">
        <v>1</v>
      </c>
      <c r="B218">
        <v>1</v>
      </c>
      <c r="C218">
        <v>1</v>
      </c>
      <c r="D218" t="s">
        <v>98</v>
      </c>
      <c r="E218">
        <v>69.9405</v>
      </c>
      <c r="F218">
        <v>142</v>
      </c>
      <c r="G218">
        <v>68.989500000000007</v>
      </c>
      <c r="H218">
        <v>124</v>
      </c>
      <c r="I218">
        <v>98.002399999999994</v>
      </c>
      <c r="J218">
        <v>294</v>
      </c>
      <c r="K218">
        <v>98.311999999999998</v>
      </c>
      <c r="L218">
        <v>298</v>
      </c>
      <c r="M218">
        <v>101.217</v>
      </c>
      <c r="N218">
        <v>96</v>
      </c>
      <c r="O218">
        <v>104.495</v>
      </c>
      <c r="P218">
        <v>155</v>
      </c>
      <c r="Q218">
        <v>-6.1825999999999999</v>
      </c>
      <c r="R218">
        <v>235</v>
      </c>
      <c r="S218">
        <f t="shared" si="80"/>
        <v>-8.8403714585969601E-2</v>
      </c>
      <c r="T218">
        <f t="shared" si="81"/>
        <v>235</v>
      </c>
      <c r="U218">
        <f t="shared" si="82"/>
        <v>675992.37174403202</v>
      </c>
      <c r="V218">
        <f t="shared" si="83"/>
        <v>280</v>
      </c>
      <c r="W218">
        <f t="shared" si="84"/>
        <v>24.312190149352762</v>
      </c>
      <c r="X218">
        <f t="shared" si="85"/>
        <v>150</v>
      </c>
      <c r="Y218">
        <f t="shared" si="86"/>
        <v>192.5</v>
      </c>
      <c r="Z218">
        <v>0.3584</v>
      </c>
      <c r="AA218">
        <f t="shared" si="87"/>
        <v>216</v>
      </c>
      <c r="AB218">
        <v>0.41549999999999998</v>
      </c>
      <c r="AC218">
        <f t="shared" si="88"/>
        <v>0.38695000000000002</v>
      </c>
      <c r="AD218">
        <f t="shared" si="89"/>
        <v>211</v>
      </c>
      <c r="AE218">
        <v>0.3619</v>
      </c>
      <c r="AF218">
        <f t="shared" si="90"/>
        <v>230</v>
      </c>
      <c r="AG218">
        <v>0.3256</v>
      </c>
      <c r="AH218">
        <f t="shared" si="91"/>
        <v>242</v>
      </c>
      <c r="AI218">
        <f t="shared" si="92"/>
        <v>231.75</v>
      </c>
      <c r="AJ218">
        <f>IF(C218=1,(AI218/Z218),REF)</f>
        <v>646.62388392857144</v>
      </c>
      <c r="AK218">
        <f t="shared" si="93"/>
        <v>222</v>
      </c>
      <c r="AL218">
        <f>IF(B218=1,(AI218/AC218),REF)</f>
        <v>598.91458844811984</v>
      </c>
      <c r="AM218">
        <f t="shared" si="94"/>
        <v>220</v>
      </c>
      <c r="AN218">
        <f t="shared" si="95"/>
        <v>220</v>
      </c>
      <c r="AO218" t="str">
        <f t="shared" si="96"/>
        <v>FIU</v>
      </c>
      <c r="AP218">
        <f t="shared" si="97"/>
        <v>0.21168437693410663</v>
      </c>
      <c r="AQ218">
        <f t="shared" si="98"/>
        <v>0.20254654072185119</v>
      </c>
      <c r="AR218">
        <f t="shared" si="99"/>
        <v>0.53270283259716145</v>
      </c>
      <c r="AS218" t="str">
        <f t="shared" si="100"/>
        <v>FIU</v>
      </c>
      <c r="AT218">
        <f t="shared" si="101"/>
        <v>217</v>
      </c>
      <c r="AU218">
        <f t="shared" si="102"/>
        <v>145.66666666666666</v>
      </c>
      <c r="AV218">
        <v>226</v>
      </c>
      <c r="AW218" t="str">
        <f t="shared" si="103"/>
        <v>FIU</v>
      </c>
      <c r="AX218" t="str">
        <f t="shared" si="104"/>
        <v/>
      </c>
      <c r="AY218">
        <v>217</v>
      </c>
      <c r="BI218" t="s">
        <v>225</v>
      </c>
      <c r="BJ218">
        <v>141.22137404580153</v>
      </c>
    </row>
    <row r="219" spans="1:62" x14ac:dyDescent="0.25">
      <c r="A219">
        <v>1</v>
      </c>
      <c r="B219">
        <v>1</v>
      </c>
      <c r="C219">
        <v>1</v>
      </c>
      <c r="D219" t="s">
        <v>70</v>
      </c>
      <c r="E219">
        <v>71.389700000000005</v>
      </c>
      <c r="F219">
        <v>73</v>
      </c>
      <c r="G219">
        <v>69.599699999999999</v>
      </c>
      <c r="H219">
        <v>96</v>
      </c>
      <c r="I219">
        <v>99.515500000000003</v>
      </c>
      <c r="J219">
        <v>269</v>
      </c>
      <c r="K219">
        <v>102.992</v>
      </c>
      <c r="L219">
        <v>218</v>
      </c>
      <c r="M219">
        <v>109.866</v>
      </c>
      <c r="N219">
        <v>293</v>
      </c>
      <c r="O219">
        <v>108.542</v>
      </c>
      <c r="P219">
        <v>237</v>
      </c>
      <c r="Q219">
        <v>-5.5501500000000004</v>
      </c>
      <c r="R219">
        <v>225</v>
      </c>
      <c r="S219">
        <f t="shared" si="80"/>
        <v>-7.774230736366726E-2</v>
      </c>
      <c r="T219">
        <f t="shared" si="81"/>
        <v>221</v>
      </c>
      <c r="U219">
        <f t="shared" si="82"/>
        <v>757255.68164334085</v>
      </c>
      <c r="V219">
        <f t="shared" si="83"/>
        <v>191</v>
      </c>
      <c r="W219">
        <f t="shared" si="84"/>
        <v>25.311679019089333</v>
      </c>
      <c r="X219">
        <f t="shared" si="85"/>
        <v>195</v>
      </c>
      <c r="Y219">
        <f t="shared" si="86"/>
        <v>208</v>
      </c>
      <c r="Z219">
        <v>0.35120000000000001</v>
      </c>
      <c r="AA219">
        <f t="shared" si="87"/>
        <v>218</v>
      </c>
      <c r="AB219">
        <v>0.41539999999999999</v>
      </c>
      <c r="AC219">
        <f t="shared" si="88"/>
        <v>0.38329999999999997</v>
      </c>
      <c r="AD219">
        <f t="shared" si="89"/>
        <v>214</v>
      </c>
      <c r="AE219">
        <v>0.37609999999999999</v>
      </c>
      <c r="AF219">
        <f t="shared" si="90"/>
        <v>218</v>
      </c>
      <c r="AG219">
        <v>0.35210000000000002</v>
      </c>
      <c r="AH219">
        <f t="shared" si="91"/>
        <v>231</v>
      </c>
      <c r="AI219">
        <f t="shared" si="92"/>
        <v>213.83333333333334</v>
      </c>
      <c r="AJ219">
        <f>IF(C219=1,(AI219/Z219),REF)</f>
        <v>608.86484434320425</v>
      </c>
      <c r="AK219">
        <f t="shared" si="93"/>
        <v>219</v>
      </c>
      <c r="AL219">
        <f>IF(B219=1,(AI219/AC219),REF)</f>
        <v>557.87459779111236</v>
      </c>
      <c r="AM219">
        <f t="shared" si="94"/>
        <v>214</v>
      </c>
      <c r="AN219">
        <f t="shared" si="95"/>
        <v>214</v>
      </c>
      <c r="AO219" t="str">
        <f t="shared" si="96"/>
        <v>Colorado St.</v>
      </c>
      <c r="AP219">
        <f t="shared" si="97"/>
        <v>0.20868363706472254</v>
      </c>
      <c r="AQ219">
        <f t="shared" si="98"/>
        <v>0.20242415577385814</v>
      </c>
      <c r="AR219">
        <f t="shared" si="99"/>
        <v>0.53109264306939497</v>
      </c>
      <c r="AS219" t="str">
        <f t="shared" si="100"/>
        <v>Colorado St.</v>
      </c>
      <c r="AT219">
        <f t="shared" si="101"/>
        <v>218</v>
      </c>
      <c r="AU219">
        <f t="shared" si="102"/>
        <v>144</v>
      </c>
      <c r="AV219">
        <v>242</v>
      </c>
      <c r="AW219" t="str">
        <f t="shared" si="103"/>
        <v>Colorado St.</v>
      </c>
      <c r="AX219" t="str">
        <f t="shared" si="104"/>
        <v/>
      </c>
      <c r="AY219">
        <v>218</v>
      </c>
      <c r="BI219" t="s">
        <v>226</v>
      </c>
      <c r="BJ219">
        <v>4721.7210270645382</v>
      </c>
    </row>
    <row r="220" spans="1:62" x14ac:dyDescent="0.25">
      <c r="A220">
        <v>1</v>
      </c>
      <c r="B220">
        <v>1</v>
      </c>
      <c r="C220">
        <v>1</v>
      </c>
      <c r="D220" t="s">
        <v>145</v>
      </c>
      <c r="E220">
        <v>69.261399999999995</v>
      </c>
      <c r="F220">
        <v>178</v>
      </c>
      <c r="G220">
        <v>67.811800000000005</v>
      </c>
      <c r="H220">
        <v>190</v>
      </c>
      <c r="I220">
        <v>102.818</v>
      </c>
      <c r="J220">
        <v>207</v>
      </c>
      <c r="K220">
        <v>101.51300000000001</v>
      </c>
      <c r="L220">
        <v>242</v>
      </c>
      <c r="M220">
        <v>107.699</v>
      </c>
      <c r="N220">
        <v>263</v>
      </c>
      <c r="O220">
        <v>107.715</v>
      </c>
      <c r="P220">
        <v>223</v>
      </c>
      <c r="Q220">
        <v>-6.2015799999999999</v>
      </c>
      <c r="R220">
        <v>236</v>
      </c>
      <c r="S220">
        <f t="shared" si="80"/>
        <v>-8.9544825833725541E-2</v>
      </c>
      <c r="T220">
        <f t="shared" si="81"/>
        <v>236</v>
      </c>
      <c r="U220">
        <f t="shared" si="82"/>
        <v>713731.05068977666</v>
      </c>
      <c r="V220">
        <f t="shared" si="83"/>
        <v>241</v>
      </c>
      <c r="W220">
        <f t="shared" si="84"/>
        <v>25.772148875859301</v>
      </c>
      <c r="X220">
        <f t="shared" si="85"/>
        <v>220</v>
      </c>
      <c r="Y220">
        <f t="shared" si="86"/>
        <v>228</v>
      </c>
      <c r="Z220">
        <v>0.39240000000000003</v>
      </c>
      <c r="AA220">
        <f t="shared" si="87"/>
        <v>201</v>
      </c>
      <c r="AB220">
        <v>0.28689999999999999</v>
      </c>
      <c r="AC220">
        <f t="shared" si="88"/>
        <v>0.33965000000000001</v>
      </c>
      <c r="AD220">
        <f t="shared" si="89"/>
        <v>242</v>
      </c>
      <c r="AE220">
        <v>0.39450000000000002</v>
      </c>
      <c r="AF220">
        <f t="shared" si="90"/>
        <v>204</v>
      </c>
      <c r="AG220">
        <v>0.34720000000000001</v>
      </c>
      <c r="AH220">
        <f t="shared" si="91"/>
        <v>233</v>
      </c>
      <c r="AI220">
        <f t="shared" si="92"/>
        <v>230.66666666666666</v>
      </c>
      <c r="AJ220">
        <f>IF(C220=1,(AI220/Z220),REF)</f>
        <v>587.83554196398222</v>
      </c>
      <c r="AK220">
        <f t="shared" si="93"/>
        <v>214</v>
      </c>
      <c r="AL220">
        <f>IF(B220=1,(AI220/AC220),REF)</f>
        <v>679.13047745227925</v>
      </c>
      <c r="AM220">
        <f t="shared" si="94"/>
        <v>238</v>
      </c>
      <c r="AN220">
        <f t="shared" si="95"/>
        <v>214</v>
      </c>
      <c r="AO220" t="str">
        <f t="shared" si="96"/>
        <v>James Madison</v>
      </c>
      <c r="AP220">
        <f t="shared" si="97"/>
        <v>0.23398574209382458</v>
      </c>
      <c r="AQ220">
        <f t="shared" si="98"/>
        <v>0.17501612223071705</v>
      </c>
      <c r="AR220">
        <f t="shared" si="99"/>
        <v>0.53000274240326017</v>
      </c>
      <c r="AS220" t="str">
        <f t="shared" si="100"/>
        <v>James Madison</v>
      </c>
      <c r="AT220">
        <f t="shared" si="101"/>
        <v>219</v>
      </c>
      <c r="AU220">
        <f t="shared" si="102"/>
        <v>144.33333333333334</v>
      </c>
      <c r="AV220">
        <v>217</v>
      </c>
      <c r="AW220" t="str">
        <f t="shared" si="103"/>
        <v>James Madison</v>
      </c>
      <c r="AX220" t="str">
        <f t="shared" si="104"/>
        <v/>
      </c>
      <c r="AY220">
        <v>219</v>
      </c>
      <c r="BI220" t="s">
        <v>227</v>
      </c>
      <c r="BJ220">
        <v>78.41250751653638</v>
      </c>
    </row>
    <row r="221" spans="1:62" x14ac:dyDescent="0.25">
      <c r="A221">
        <v>1</v>
      </c>
      <c r="B221">
        <v>1</v>
      </c>
      <c r="C221">
        <v>1</v>
      </c>
      <c r="D221" t="s">
        <v>286</v>
      </c>
      <c r="E221">
        <v>66.867099999999994</v>
      </c>
      <c r="F221">
        <v>291</v>
      </c>
      <c r="G221">
        <v>65.408000000000001</v>
      </c>
      <c r="H221">
        <v>309</v>
      </c>
      <c r="I221">
        <v>101.88800000000001</v>
      </c>
      <c r="J221">
        <v>227</v>
      </c>
      <c r="K221">
        <v>105.745</v>
      </c>
      <c r="L221">
        <v>162</v>
      </c>
      <c r="M221">
        <v>109.928</v>
      </c>
      <c r="N221">
        <v>296</v>
      </c>
      <c r="O221">
        <v>110.633</v>
      </c>
      <c r="P221">
        <v>283</v>
      </c>
      <c r="Q221">
        <v>-4.8885300000000003</v>
      </c>
      <c r="R221">
        <v>217</v>
      </c>
      <c r="S221">
        <f t="shared" si="80"/>
        <v>-7.310022417601468E-2</v>
      </c>
      <c r="T221">
        <f t="shared" si="81"/>
        <v>217</v>
      </c>
      <c r="U221">
        <f t="shared" si="82"/>
        <v>747708.2482071775</v>
      </c>
      <c r="V221">
        <f t="shared" si="83"/>
        <v>205</v>
      </c>
      <c r="W221">
        <f t="shared" si="84"/>
        <v>27.861405060011634</v>
      </c>
      <c r="X221">
        <f t="shared" si="85"/>
        <v>318</v>
      </c>
      <c r="Y221">
        <f t="shared" si="86"/>
        <v>267.5</v>
      </c>
      <c r="Z221">
        <v>0.24890000000000001</v>
      </c>
      <c r="AA221">
        <f t="shared" si="87"/>
        <v>270</v>
      </c>
      <c r="AB221">
        <v>0.73229999999999995</v>
      </c>
      <c r="AC221">
        <f t="shared" si="88"/>
        <v>0.49059999999999998</v>
      </c>
      <c r="AD221">
        <f t="shared" si="89"/>
        <v>169</v>
      </c>
      <c r="AE221">
        <v>0.31309999999999999</v>
      </c>
      <c r="AF221">
        <f t="shared" si="90"/>
        <v>251</v>
      </c>
      <c r="AG221">
        <v>0.37469999999999998</v>
      </c>
      <c r="AH221">
        <f t="shared" si="91"/>
        <v>221</v>
      </c>
      <c r="AI221">
        <f t="shared" si="92"/>
        <v>221.75</v>
      </c>
      <c r="AJ221">
        <f>IF(C221=1,(AI221/Z221),REF)</f>
        <v>890.92004821213334</v>
      </c>
      <c r="AK221">
        <f t="shared" si="93"/>
        <v>255</v>
      </c>
      <c r="AL221">
        <f>IF(B221=1,(AI221/AC221),REF)</f>
        <v>451.99755401549123</v>
      </c>
      <c r="AM221">
        <f t="shared" si="94"/>
        <v>195</v>
      </c>
      <c r="AN221">
        <f t="shared" si="95"/>
        <v>195</v>
      </c>
      <c r="AO221" t="str">
        <f t="shared" si="96"/>
        <v>Southern Miss</v>
      </c>
      <c r="AP221">
        <f t="shared" si="97"/>
        <v>0.14237279248384901</v>
      </c>
      <c r="AQ221">
        <f t="shared" si="98"/>
        <v>0.26599662364658622</v>
      </c>
      <c r="AR221">
        <f t="shared" si="99"/>
        <v>0.52967476844261629</v>
      </c>
      <c r="AS221" t="str">
        <f t="shared" si="100"/>
        <v>Southern Miss</v>
      </c>
      <c r="AT221">
        <f t="shared" si="101"/>
        <v>220</v>
      </c>
      <c r="AU221">
        <f t="shared" si="102"/>
        <v>138.33333333333334</v>
      </c>
      <c r="AV221">
        <v>213</v>
      </c>
      <c r="AW221" t="str">
        <f t="shared" si="103"/>
        <v>Southern Miss</v>
      </c>
      <c r="AX221" t="str">
        <f t="shared" si="104"/>
        <v/>
      </c>
      <c r="AY221">
        <v>220</v>
      </c>
      <c r="BI221" t="s">
        <v>228</v>
      </c>
      <c r="BJ221">
        <v>297.63290648040362</v>
      </c>
    </row>
    <row r="222" spans="1:62" x14ac:dyDescent="0.25">
      <c r="A222">
        <v>1</v>
      </c>
      <c r="B222">
        <v>1</v>
      </c>
      <c r="C222">
        <v>1</v>
      </c>
      <c r="D222" t="s">
        <v>149</v>
      </c>
      <c r="E222">
        <v>70.119699999999995</v>
      </c>
      <c r="F222">
        <v>132</v>
      </c>
      <c r="G222">
        <v>68.624099999999999</v>
      </c>
      <c r="H222">
        <v>151</v>
      </c>
      <c r="I222">
        <v>102.28700000000001</v>
      </c>
      <c r="J222">
        <v>220</v>
      </c>
      <c r="K222">
        <v>102.398</v>
      </c>
      <c r="L222">
        <v>228</v>
      </c>
      <c r="M222">
        <v>105.616</v>
      </c>
      <c r="N222">
        <v>224</v>
      </c>
      <c r="O222">
        <v>107.026</v>
      </c>
      <c r="P222">
        <v>207</v>
      </c>
      <c r="Q222">
        <v>-4.6277200000000001</v>
      </c>
      <c r="R222">
        <v>213</v>
      </c>
      <c r="S222">
        <f t="shared" si="80"/>
        <v>-6.6001423280476104E-2</v>
      </c>
      <c r="T222">
        <f t="shared" si="81"/>
        <v>212</v>
      </c>
      <c r="U222">
        <f t="shared" si="82"/>
        <v>735229.62472335866</v>
      </c>
      <c r="V222">
        <f t="shared" si="83"/>
        <v>221</v>
      </c>
      <c r="W222">
        <f t="shared" si="84"/>
        <v>25.196651061315713</v>
      </c>
      <c r="X222">
        <f t="shared" si="85"/>
        <v>188</v>
      </c>
      <c r="Y222">
        <f t="shared" si="86"/>
        <v>200</v>
      </c>
      <c r="Z222">
        <v>0.31869999999999998</v>
      </c>
      <c r="AA222">
        <f t="shared" si="87"/>
        <v>239</v>
      </c>
      <c r="AB222">
        <v>0.48570000000000002</v>
      </c>
      <c r="AC222">
        <f t="shared" si="88"/>
        <v>0.4022</v>
      </c>
      <c r="AD222">
        <f t="shared" si="89"/>
        <v>205</v>
      </c>
      <c r="AE222">
        <v>0.29060000000000002</v>
      </c>
      <c r="AF222">
        <f t="shared" si="90"/>
        <v>254</v>
      </c>
      <c r="AG222">
        <v>0.3962</v>
      </c>
      <c r="AH222">
        <f t="shared" si="91"/>
        <v>209</v>
      </c>
      <c r="AI222">
        <f t="shared" si="92"/>
        <v>216.83333333333334</v>
      </c>
      <c r="AJ222">
        <f>IF(C222=1,(AI222/Z222),REF)</f>
        <v>680.36816232611659</v>
      </c>
      <c r="AK222">
        <f t="shared" si="93"/>
        <v>231</v>
      </c>
      <c r="AL222">
        <f>IF(B222=1,(AI222/AC222),REF)</f>
        <v>539.11818332504561</v>
      </c>
      <c r="AM222">
        <f t="shared" si="94"/>
        <v>209</v>
      </c>
      <c r="AN222">
        <f t="shared" si="95"/>
        <v>209</v>
      </c>
      <c r="AO222" t="str">
        <f t="shared" si="96"/>
        <v>Kent St.</v>
      </c>
      <c r="AP222">
        <f t="shared" si="97"/>
        <v>0.18728096785945317</v>
      </c>
      <c r="AQ222">
        <f t="shared" si="98"/>
        <v>0.21331537529437178</v>
      </c>
      <c r="AR222">
        <f t="shared" si="99"/>
        <v>0.52561868325804251</v>
      </c>
      <c r="AS222" t="str">
        <f t="shared" si="100"/>
        <v>Kent St.</v>
      </c>
      <c r="AT222">
        <f t="shared" si="101"/>
        <v>221</v>
      </c>
      <c r="AU222">
        <f t="shared" si="102"/>
        <v>143.33333333333334</v>
      </c>
      <c r="AV222">
        <v>219</v>
      </c>
      <c r="AW222" t="str">
        <f t="shared" si="103"/>
        <v>Kent St.</v>
      </c>
      <c r="AX222" t="str">
        <f t="shared" si="104"/>
        <v/>
      </c>
      <c r="AY222">
        <v>221</v>
      </c>
      <c r="BI222" t="s">
        <v>229</v>
      </c>
      <c r="BJ222">
        <v>387.46680828465219</v>
      </c>
    </row>
    <row r="223" spans="1:62" x14ac:dyDescent="0.25">
      <c r="A223">
        <v>1</v>
      </c>
      <c r="B223">
        <v>1</v>
      </c>
      <c r="C223">
        <v>1</v>
      </c>
      <c r="D223" t="s">
        <v>131</v>
      </c>
      <c r="E223">
        <v>70.186199999999999</v>
      </c>
      <c r="F223">
        <v>127</v>
      </c>
      <c r="G223">
        <v>68.1327</v>
      </c>
      <c r="H223">
        <v>179</v>
      </c>
      <c r="I223">
        <v>104.205</v>
      </c>
      <c r="J223">
        <v>165</v>
      </c>
      <c r="K223">
        <v>103.631</v>
      </c>
      <c r="L223">
        <v>201</v>
      </c>
      <c r="M223">
        <v>107.16</v>
      </c>
      <c r="N223">
        <v>255</v>
      </c>
      <c r="O223">
        <v>109.099</v>
      </c>
      <c r="P223">
        <v>254</v>
      </c>
      <c r="Q223">
        <v>-5.4679900000000004</v>
      </c>
      <c r="R223">
        <v>221</v>
      </c>
      <c r="S223">
        <f t="shared" si="80"/>
        <v>-7.7907052953429645E-2</v>
      </c>
      <c r="T223">
        <f t="shared" si="81"/>
        <v>222</v>
      </c>
      <c r="U223">
        <f t="shared" si="82"/>
        <v>753756.56460077816</v>
      </c>
      <c r="V223">
        <f t="shared" si="83"/>
        <v>196</v>
      </c>
      <c r="W223">
        <f t="shared" si="84"/>
        <v>25.957418683706777</v>
      </c>
      <c r="X223">
        <f t="shared" si="85"/>
        <v>230</v>
      </c>
      <c r="Y223">
        <f t="shared" si="86"/>
        <v>226</v>
      </c>
      <c r="Z223">
        <v>0.33110000000000001</v>
      </c>
      <c r="AA223">
        <f t="shared" si="87"/>
        <v>231</v>
      </c>
      <c r="AB223">
        <v>0.4415</v>
      </c>
      <c r="AC223">
        <f t="shared" si="88"/>
        <v>0.38629999999999998</v>
      </c>
      <c r="AD223">
        <f t="shared" si="89"/>
        <v>213</v>
      </c>
      <c r="AE223">
        <v>0.42720000000000002</v>
      </c>
      <c r="AF223">
        <f t="shared" si="90"/>
        <v>188</v>
      </c>
      <c r="AG223">
        <v>0.31069999999999998</v>
      </c>
      <c r="AH223">
        <f t="shared" si="91"/>
        <v>252</v>
      </c>
      <c r="AI223">
        <f t="shared" si="92"/>
        <v>216.16666666666666</v>
      </c>
      <c r="AJ223">
        <f>IF(C223=1,(AI223/Z223),REF)</f>
        <v>652.87425752542026</v>
      </c>
      <c r="AK223">
        <f t="shared" si="93"/>
        <v>224</v>
      </c>
      <c r="AL223">
        <f>IF(B223=1,(AI223/AC223),REF)</f>
        <v>559.58236258521015</v>
      </c>
      <c r="AM223">
        <f t="shared" si="94"/>
        <v>215</v>
      </c>
      <c r="AN223">
        <f t="shared" si="95"/>
        <v>215</v>
      </c>
      <c r="AO223" t="str">
        <f t="shared" si="96"/>
        <v>Idaho St.</v>
      </c>
      <c r="AP223">
        <f t="shared" si="97"/>
        <v>0.1953719477331671</v>
      </c>
      <c r="AQ223">
        <f t="shared" si="98"/>
        <v>0.20393055291216747</v>
      </c>
      <c r="AR223">
        <f t="shared" si="99"/>
        <v>0.52493896873960477</v>
      </c>
      <c r="AS223" t="str">
        <f t="shared" si="100"/>
        <v>Idaho St.</v>
      </c>
      <c r="AT223">
        <f t="shared" si="101"/>
        <v>222</v>
      </c>
      <c r="AU223">
        <f t="shared" si="102"/>
        <v>145.66666666666666</v>
      </c>
      <c r="AV223">
        <v>220</v>
      </c>
      <c r="AW223" t="str">
        <f t="shared" si="103"/>
        <v>Idaho St.</v>
      </c>
      <c r="AX223" t="str">
        <f t="shared" si="104"/>
        <v/>
      </c>
      <c r="AY223">
        <v>222</v>
      </c>
      <c r="BI223" t="s">
        <v>230</v>
      </c>
      <c r="BJ223">
        <v>30.444710231597263</v>
      </c>
    </row>
    <row r="224" spans="1:62" x14ac:dyDescent="0.25">
      <c r="A224">
        <v>1</v>
      </c>
      <c r="B224">
        <v>1</v>
      </c>
      <c r="C224">
        <v>1</v>
      </c>
      <c r="D224" t="s">
        <v>262</v>
      </c>
      <c r="E224">
        <v>65.172399999999996</v>
      </c>
      <c r="F224">
        <v>332</v>
      </c>
      <c r="G224">
        <v>62.565300000000001</v>
      </c>
      <c r="H224">
        <v>350</v>
      </c>
      <c r="I224">
        <v>98.063299999999998</v>
      </c>
      <c r="J224">
        <v>290</v>
      </c>
      <c r="K224">
        <v>95.945999999999998</v>
      </c>
      <c r="L224">
        <v>323</v>
      </c>
      <c r="M224">
        <v>99.272300000000001</v>
      </c>
      <c r="N224">
        <v>52</v>
      </c>
      <c r="O224">
        <v>100.774</v>
      </c>
      <c r="P224">
        <v>87</v>
      </c>
      <c r="Q224">
        <v>-4.8275699999999997</v>
      </c>
      <c r="R224">
        <v>215</v>
      </c>
      <c r="S224">
        <f t="shared" si="80"/>
        <v>-7.4080438958823117E-2</v>
      </c>
      <c r="T224">
        <f t="shared" si="81"/>
        <v>218</v>
      </c>
      <c r="U224">
        <f t="shared" si="82"/>
        <v>599953.32099951827</v>
      </c>
      <c r="V224">
        <f t="shared" si="83"/>
        <v>339</v>
      </c>
      <c r="W224">
        <f t="shared" si="84"/>
        <v>24.620330653485762</v>
      </c>
      <c r="X224">
        <f t="shared" si="85"/>
        <v>162</v>
      </c>
      <c r="Y224">
        <f t="shared" si="86"/>
        <v>190</v>
      </c>
      <c r="Z224">
        <v>0.34899999999999998</v>
      </c>
      <c r="AA224">
        <f t="shared" si="87"/>
        <v>220</v>
      </c>
      <c r="AB224">
        <v>0.38869999999999999</v>
      </c>
      <c r="AC224">
        <f t="shared" si="88"/>
        <v>0.36885000000000001</v>
      </c>
      <c r="AD224">
        <f t="shared" si="89"/>
        <v>221</v>
      </c>
      <c r="AE224">
        <v>0.4113</v>
      </c>
      <c r="AF224">
        <f t="shared" si="90"/>
        <v>195</v>
      </c>
      <c r="AG224">
        <v>0.3206</v>
      </c>
      <c r="AH224">
        <f t="shared" si="91"/>
        <v>247</v>
      </c>
      <c r="AI224">
        <f t="shared" si="92"/>
        <v>235</v>
      </c>
      <c r="AJ224">
        <f>IF(C224=1,(AI224/Z224),REF)</f>
        <v>673.35243553008604</v>
      </c>
      <c r="AK224">
        <f t="shared" si="93"/>
        <v>228</v>
      </c>
      <c r="AL224">
        <f>IF(B224=1,(AI224/AC224),REF)</f>
        <v>637.11535854683473</v>
      </c>
      <c r="AM224">
        <f t="shared" si="94"/>
        <v>229</v>
      </c>
      <c r="AN224">
        <f t="shared" si="95"/>
        <v>228</v>
      </c>
      <c r="AO224" t="str">
        <f t="shared" si="96"/>
        <v>Saint Peter's</v>
      </c>
      <c r="AP224">
        <f t="shared" si="97"/>
        <v>0.20529915570473475</v>
      </c>
      <c r="AQ224">
        <f t="shared" si="98"/>
        <v>0.19158571285963985</v>
      </c>
      <c r="AR224">
        <f t="shared" si="99"/>
        <v>0.52366532586309755</v>
      </c>
      <c r="AS224" t="str">
        <f t="shared" si="100"/>
        <v>Saint Peter's</v>
      </c>
      <c r="AT224">
        <f t="shared" si="101"/>
        <v>223</v>
      </c>
      <c r="AU224">
        <f t="shared" si="102"/>
        <v>150.33333333333334</v>
      </c>
      <c r="AV224">
        <v>227</v>
      </c>
      <c r="AW224" t="str">
        <f t="shared" si="103"/>
        <v>Saint Peter's</v>
      </c>
      <c r="AX224" t="str">
        <f t="shared" si="104"/>
        <v/>
      </c>
      <c r="AY224">
        <v>223</v>
      </c>
      <c r="BI224" t="s">
        <v>231</v>
      </c>
      <c r="BJ224">
        <v>112.57924986668247</v>
      </c>
    </row>
    <row r="225" spans="1:62" x14ac:dyDescent="0.25">
      <c r="A225">
        <v>1</v>
      </c>
      <c r="B225">
        <v>1</v>
      </c>
      <c r="C225">
        <v>1</v>
      </c>
      <c r="D225" t="s">
        <v>166</v>
      </c>
      <c r="E225">
        <v>67.512799999999999</v>
      </c>
      <c r="F225">
        <v>257</v>
      </c>
      <c r="G225">
        <v>66.900099999999995</v>
      </c>
      <c r="H225">
        <v>235</v>
      </c>
      <c r="I225">
        <v>104.92</v>
      </c>
      <c r="J225">
        <v>151</v>
      </c>
      <c r="K225">
        <v>107.878</v>
      </c>
      <c r="L225">
        <v>125</v>
      </c>
      <c r="M225">
        <v>112.917</v>
      </c>
      <c r="N225">
        <v>333</v>
      </c>
      <c r="O225">
        <v>113.35599999999999</v>
      </c>
      <c r="P225">
        <v>319</v>
      </c>
      <c r="Q225">
        <v>-5.4784899999999999</v>
      </c>
      <c r="R225">
        <v>222</v>
      </c>
      <c r="S225">
        <f t="shared" si="80"/>
        <v>-8.1140168975364593E-2</v>
      </c>
      <c r="T225">
        <f t="shared" si="81"/>
        <v>224</v>
      </c>
      <c r="U225">
        <f t="shared" si="82"/>
        <v>785691.20675491518</v>
      </c>
      <c r="V225">
        <f t="shared" si="83"/>
        <v>152</v>
      </c>
      <c r="W225">
        <f t="shared" si="84"/>
        <v>28.68964008011562</v>
      </c>
      <c r="X225">
        <f t="shared" si="85"/>
        <v>337</v>
      </c>
      <c r="Y225">
        <f t="shared" si="86"/>
        <v>280.5</v>
      </c>
      <c r="Z225">
        <v>0.38150000000000001</v>
      </c>
      <c r="AA225">
        <f t="shared" si="87"/>
        <v>209</v>
      </c>
      <c r="AB225">
        <v>0.26769999999999999</v>
      </c>
      <c r="AC225">
        <f t="shared" si="88"/>
        <v>0.3246</v>
      </c>
      <c r="AD225">
        <f t="shared" si="89"/>
        <v>247</v>
      </c>
      <c r="AE225">
        <v>0.35899999999999999</v>
      </c>
      <c r="AF225">
        <f t="shared" si="90"/>
        <v>233</v>
      </c>
      <c r="AG225">
        <v>0.38900000000000001</v>
      </c>
      <c r="AH225">
        <f t="shared" si="91"/>
        <v>211</v>
      </c>
      <c r="AI225">
        <f t="shared" si="92"/>
        <v>224.58333333333334</v>
      </c>
      <c r="AJ225">
        <f>IF(C225=1,(AI225/Z225),REF)</f>
        <v>588.68501529051991</v>
      </c>
      <c r="AK225">
        <f t="shared" si="93"/>
        <v>215</v>
      </c>
      <c r="AL225">
        <f>IF(B225=1,(AI225/AC225),REF)</f>
        <v>691.87718217293082</v>
      </c>
      <c r="AM225">
        <f t="shared" si="94"/>
        <v>240</v>
      </c>
      <c r="AN225">
        <f t="shared" si="95"/>
        <v>215</v>
      </c>
      <c r="AO225" t="str">
        <f t="shared" si="96"/>
        <v>Loyola Marymount</v>
      </c>
      <c r="AP225">
        <f t="shared" si="97"/>
        <v>0.22745329052894425</v>
      </c>
      <c r="AQ225">
        <f t="shared" si="98"/>
        <v>0.16687277200101971</v>
      </c>
      <c r="AR225">
        <f t="shared" si="99"/>
        <v>0.52231222953264356</v>
      </c>
      <c r="AS225" t="str">
        <f t="shared" si="100"/>
        <v>Loyola Marymount</v>
      </c>
      <c r="AT225">
        <f t="shared" si="101"/>
        <v>224</v>
      </c>
      <c r="AU225">
        <f t="shared" si="102"/>
        <v>146.33333333333334</v>
      </c>
      <c r="AV225">
        <v>233</v>
      </c>
      <c r="AW225" t="str">
        <f t="shared" si="103"/>
        <v>Loyola Marymount</v>
      </c>
      <c r="AX225" t="str">
        <f t="shared" si="104"/>
        <v/>
      </c>
      <c r="AY225">
        <v>224</v>
      </c>
      <c r="BI225" t="s">
        <v>232</v>
      </c>
      <c r="BJ225">
        <v>70.851165002377556</v>
      </c>
    </row>
    <row r="226" spans="1:62" x14ac:dyDescent="0.25">
      <c r="A226">
        <v>1</v>
      </c>
      <c r="B226">
        <v>1</v>
      </c>
      <c r="C226">
        <v>1</v>
      </c>
      <c r="D226" t="s">
        <v>81</v>
      </c>
      <c r="E226">
        <v>68.226699999999994</v>
      </c>
      <c r="F226">
        <v>233</v>
      </c>
      <c r="G226">
        <v>66.444199999999995</v>
      </c>
      <c r="H226">
        <v>256</v>
      </c>
      <c r="I226">
        <v>102.872</v>
      </c>
      <c r="J226">
        <v>204</v>
      </c>
      <c r="K226">
        <v>103.105</v>
      </c>
      <c r="L226">
        <v>217</v>
      </c>
      <c r="M226">
        <v>106.313</v>
      </c>
      <c r="N226">
        <v>238</v>
      </c>
      <c r="O226">
        <v>106.92400000000001</v>
      </c>
      <c r="P226">
        <v>201</v>
      </c>
      <c r="Q226">
        <v>-3.81948</v>
      </c>
      <c r="R226">
        <v>206</v>
      </c>
      <c r="S226">
        <f t="shared" si="80"/>
        <v>-5.5975153422340565E-2</v>
      </c>
      <c r="T226">
        <f t="shared" si="81"/>
        <v>206</v>
      </c>
      <c r="U226">
        <f t="shared" si="82"/>
        <v>725293.55602036754</v>
      </c>
      <c r="V226">
        <f t="shared" si="83"/>
        <v>230</v>
      </c>
      <c r="W226">
        <f t="shared" si="84"/>
        <v>25.856274503653207</v>
      </c>
      <c r="X226">
        <f t="shared" si="85"/>
        <v>224</v>
      </c>
      <c r="Y226">
        <f t="shared" si="86"/>
        <v>215</v>
      </c>
      <c r="Z226">
        <v>0.30259999999999998</v>
      </c>
      <c r="AA226">
        <f t="shared" si="87"/>
        <v>245</v>
      </c>
      <c r="AB226">
        <v>0.51259999999999994</v>
      </c>
      <c r="AC226">
        <f t="shared" si="88"/>
        <v>0.40759999999999996</v>
      </c>
      <c r="AD226">
        <f t="shared" si="89"/>
        <v>204</v>
      </c>
      <c r="AE226">
        <v>0.3851</v>
      </c>
      <c r="AF226">
        <f t="shared" si="90"/>
        <v>211</v>
      </c>
      <c r="AG226">
        <v>0.27139999999999997</v>
      </c>
      <c r="AH226">
        <f t="shared" si="91"/>
        <v>263</v>
      </c>
      <c r="AI226">
        <f t="shared" si="92"/>
        <v>221.5</v>
      </c>
      <c r="AJ226">
        <f>IF(C226=1,(AI226/Z226),REF)</f>
        <v>731.98942498347662</v>
      </c>
      <c r="AK226">
        <f t="shared" si="93"/>
        <v>237</v>
      </c>
      <c r="AL226">
        <f>IF(B226=1,(AI226/AC226),REF)</f>
        <v>543.42492639842988</v>
      </c>
      <c r="AM226">
        <f t="shared" si="94"/>
        <v>210</v>
      </c>
      <c r="AN226">
        <f t="shared" si="95"/>
        <v>210</v>
      </c>
      <c r="AO226" t="str">
        <f t="shared" si="96"/>
        <v>Denver</v>
      </c>
      <c r="AP226">
        <f t="shared" si="97"/>
        <v>0.17652426947958247</v>
      </c>
      <c r="AQ226">
        <f t="shared" si="98"/>
        <v>0.21596447689091278</v>
      </c>
      <c r="AR226">
        <f t="shared" si="99"/>
        <v>0.52133740432951436</v>
      </c>
      <c r="AS226" t="str">
        <f t="shared" si="100"/>
        <v>Denver</v>
      </c>
      <c r="AT226">
        <f t="shared" si="101"/>
        <v>225</v>
      </c>
      <c r="AU226">
        <f t="shared" si="102"/>
        <v>145</v>
      </c>
      <c r="AV226">
        <v>218</v>
      </c>
      <c r="AW226" t="str">
        <f t="shared" si="103"/>
        <v>Denver</v>
      </c>
      <c r="AX226" t="str">
        <f t="shared" si="104"/>
        <v/>
      </c>
      <c r="AY226">
        <v>225</v>
      </c>
      <c r="BI226" t="s">
        <v>233</v>
      </c>
      <c r="BJ226">
        <v>79.361054766734284</v>
      </c>
    </row>
    <row r="227" spans="1:62" x14ac:dyDescent="0.25">
      <c r="A227">
        <v>1</v>
      </c>
      <c r="B227">
        <v>1</v>
      </c>
      <c r="C227">
        <v>1</v>
      </c>
      <c r="D227" t="s">
        <v>263</v>
      </c>
      <c r="E227">
        <v>67.9328</v>
      </c>
      <c r="F227">
        <v>243</v>
      </c>
      <c r="G227">
        <v>66.634</v>
      </c>
      <c r="H227">
        <v>244</v>
      </c>
      <c r="I227">
        <v>102.321</v>
      </c>
      <c r="J227">
        <v>219</v>
      </c>
      <c r="K227">
        <v>102.129</v>
      </c>
      <c r="L227">
        <v>234</v>
      </c>
      <c r="M227">
        <v>102.71299999999999</v>
      </c>
      <c r="N227">
        <v>139</v>
      </c>
      <c r="O227">
        <v>106.658</v>
      </c>
      <c r="P227">
        <v>196</v>
      </c>
      <c r="Q227">
        <v>-4.5284500000000003</v>
      </c>
      <c r="R227">
        <v>212</v>
      </c>
      <c r="S227">
        <f t="shared" si="80"/>
        <v>-6.6668825663008094E-2</v>
      </c>
      <c r="T227">
        <f t="shared" si="81"/>
        <v>213</v>
      </c>
      <c r="U227">
        <f t="shared" si="82"/>
        <v>708561.70123452484</v>
      </c>
      <c r="V227">
        <f t="shared" si="83"/>
        <v>247</v>
      </c>
      <c r="W227">
        <f t="shared" si="84"/>
        <v>25.864851054459727</v>
      </c>
      <c r="X227">
        <f t="shared" si="85"/>
        <v>225</v>
      </c>
      <c r="Y227">
        <f t="shared" si="86"/>
        <v>219</v>
      </c>
      <c r="Z227">
        <v>0.3523</v>
      </c>
      <c r="AA227">
        <f t="shared" si="87"/>
        <v>217</v>
      </c>
      <c r="AB227">
        <v>0.35930000000000001</v>
      </c>
      <c r="AC227">
        <f t="shared" si="88"/>
        <v>0.35580000000000001</v>
      </c>
      <c r="AD227">
        <f t="shared" si="89"/>
        <v>232</v>
      </c>
      <c r="AE227">
        <v>0.34660000000000002</v>
      </c>
      <c r="AF227">
        <f t="shared" si="90"/>
        <v>238</v>
      </c>
      <c r="AG227">
        <v>0.24</v>
      </c>
      <c r="AH227">
        <f t="shared" si="91"/>
        <v>280</v>
      </c>
      <c r="AI227">
        <f t="shared" si="92"/>
        <v>238.16666666666666</v>
      </c>
      <c r="AJ227">
        <f>IF(C227=1,(AI227/Z227),REF)</f>
        <v>676.03368341375722</v>
      </c>
      <c r="AK227">
        <f t="shared" si="93"/>
        <v>229</v>
      </c>
      <c r="AL227">
        <f>IF(B227=1,(AI227/AC227),REF)</f>
        <v>669.38354881019291</v>
      </c>
      <c r="AM227">
        <f t="shared" si="94"/>
        <v>233</v>
      </c>
      <c r="AN227">
        <f t="shared" si="95"/>
        <v>229</v>
      </c>
      <c r="AO227" t="str">
        <f t="shared" si="96"/>
        <v>Sam Houston St.</v>
      </c>
      <c r="AP227">
        <f t="shared" si="97"/>
        <v>0.20715803819767004</v>
      </c>
      <c r="AQ227">
        <f t="shared" si="98"/>
        <v>0.18366954714325531</v>
      </c>
      <c r="AR227">
        <f t="shared" si="99"/>
        <v>0.52045368220446175</v>
      </c>
      <c r="AS227" t="str">
        <f t="shared" si="100"/>
        <v>Sam Houston St.</v>
      </c>
      <c r="AT227">
        <f t="shared" si="101"/>
        <v>226</v>
      </c>
      <c r="AU227">
        <f t="shared" si="102"/>
        <v>151.66666666666666</v>
      </c>
      <c r="AV227">
        <v>224</v>
      </c>
      <c r="AW227" t="str">
        <f t="shared" si="103"/>
        <v>Sam Houston St.</v>
      </c>
      <c r="AX227" t="str">
        <f t="shared" si="104"/>
        <v/>
      </c>
      <c r="AY227">
        <v>226</v>
      </c>
      <c r="BI227" t="s">
        <v>234</v>
      </c>
      <c r="BJ227">
        <v>741.90436819622425</v>
      </c>
    </row>
    <row r="228" spans="1:62" x14ac:dyDescent="0.25">
      <c r="A228">
        <v>1</v>
      </c>
      <c r="B228">
        <v>1</v>
      </c>
      <c r="C228">
        <v>1</v>
      </c>
      <c r="D228" t="s">
        <v>96</v>
      </c>
      <c r="E228">
        <v>72.165499999999994</v>
      </c>
      <c r="F228">
        <v>50</v>
      </c>
      <c r="G228">
        <v>70.474299999999999</v>
      </c>
      <c r="H228">
        <v>59</v>
      </c>
      <c r="I228">
        <v>102.991</v>
      </c>
      <c r="J228">
        <v>199</v>
      </c>
      <c r="K228">
        <v>102.399</v>
      </c>
      <c r="L228">
        <v>227</v>
      </c>
      <c r="M228">
        <v>104.515</v>
      </c>
      <c r="N228">
        <v>196</v>
      </c>
      <c r="O228">
        <v>106.60599999999999</v>
      </c>
      <c r="P228">
        <v>194</v>
      </c>
      <c r="Q228">
        <v>-4.20669</v>
      </c>
      <c r="R228">
        <v>211</v>
      </c>
      <c r="S228">
        <f t="shared" si="80"/>
        <v>-5.8296554447762348E-2</v>
      </c>
      <c r="T228">
        <f t="shared" si="81"/>
        <v>208</v>
      </c>
      <c r="U228">
        <f t="shared" si="82"/>
        <v>756695.33385776554</v>
      </c>
      <c r="V228">
        <f t="shared" si="83"/>
        <v>192</v>
      </c>
      <c r="W228">
        <f t="shared" si="84"/>
        <v>24.328818159156437</v>
      </c>
      <c r="X228">
        <f t="shared" si="85"/>
        <v>151</v>
      </c>
      <c r="Y228">
        <f t="shared" si="86"/>
        <v>179.5</v>
      </c>
      <c r="Z228">
        <v>0.30199999999999999</v>
      </c>
      <c r="AA228">
        <f t="shared" si="87"/>
        <v>246</v>
      </c>
      <c r="AB228">
        <v>0.47260000000000002</v>
      </c>
      <c r="AC228">
        <f t="shared" si="88"/>
        <v>0.38729999999999998</v>
      </c>
      <c r="AD228">
        <f t="shared" si="89"/>
        <v>210</v>
      </c>
      <c r="AE228">
        <v>0.43719999999999998</v>
      </c>
      <c r="AF228">
        <f t="shared" si="90"/>
        <v>186</v>
      </c>
      <c r="AG228">
        <v>0.40699999999999997</v>
      </c>
      <c r="AH228">
        <f t="shared" si="91"/>
        <v>203</v>
      </c>
      <c r="AI228">
        <f t="shared" si="92"/>
        <v>196.41666666666666</v>
      </c>
      <c r="AJ228">
        <f>IF(C228=1,(AI228/Z228),REF)</f>
        <v>650.3863134657837</v>
      </c>
      <c r="AK228">
        <f t="shared" si="93"/>
        <v>223</v>
      </c>
      <c r="AL228">
        <f>IF(B228=1,(AI228/AC228),REF)</f>
        <v>507.143471899475</v>
      </c>
      <c r="AM228">
        <f t="shared" si="94"/>
        <v>204</v>
      </c>
      <c r="AN228">
        <f t="shared" si="95"/>
        <v>204</v>
      </c>
      <c r="AO228" t="str">
        <f t="shared" si="96"/>
        <v>Fairfield</v>
      </c>
      <c r="AP228">
        <f t="shared" si="97"/>
        <v>0.17826898160821356</v>
      </c>
      <c r="AQ228">
        <f t="shared" si="98"/>
        <v>0.20698874569864167</v>
      </c>
      <c r="AR228">
        <f t="shared" si="99"/>
        <v>0.51747401324441789</v>
      </c>
      <c r="AS228" t="str">
        <f t="shared" si="100"/>
        <v>Fairfield</v>
      </c>
      <c r="AT228">
        <f t="shared" si="101"/>
        <v>227</v>
      </c>
      <c r="AU228">
        <f t="shared" si="102"/>
        <v>143.66666666666666</v>
      </c>
      <c r="AV228">
        <v>214</v>
      </c>
      <c r="AW228" t="str">
        <f t="shared" si="103"/>
        <v>Fairfield</v>
      </c>
      <c r="AX228" t="str">
        <f t="shared" si="104"/>
        <v/>
      </c>
      <c r="AY228">
        <v>227</v>
      </c>
      <c r="BI228" t="s">
        <v>235</v>
      </c>
      <c r="BJ228">
        <v>107.63170194297922</v>
      </c>
    </row>
    <row r="229" spans="1:62" x14ac:dyDescent="0.25">
      <c r="A229">
        <v>1</v>
      </c>
      <c r="B229">
        <v>1</v>
      </c>
      <c r="C229">
        <v>1</v>
      </c>
      <c r="D229" t="s">
        <v>302</v>
      </c>
      <c r="E229">
        <v>71.535300000000007</v>
      </c>
      <c r="F229">
        <v>64</v>
      </c>
      <c r="G229">
        <v>70.865099999999998</v>
      </c>
      <c r="H229">
        <v>51</v>
      </c>
      <c r="I229">
        <v>99.180899999999994</v>
      </c>
      <c r="J229">
        <v>274</v>
      </c>
      <c r="K229">
        <v>98.851799999999997</v>
      </c>
      <c r="L229">
        <v>288</v>
      </c>
      <c r="M229">
        <v>102.64400000000001</v>
      </c>
      <c r="N229">
        <v>137</v>
      </c>
      <c r="O229">
        <v>103.99</v>
      </c>
      <c r="P229">
        <v>147</v>
      </c>
      <c r="Q229">
        <v>-5.1377300000000004</v>
      </c>
      <c r="R229">
        <v>218</v>
      </c>
      <c r="S229">
        <f t="shared" si="80"/>
        <v>-7.1827475386277789E-2</v>
      </c>
      <c r="T229">
        <f t="shared" si="81"/>
        <v>216</v>
      </c>
      <c r="U229">
        <f t="shared" si="82"/>
        <v>699019.94321788242</v>
      </c>
      <c r="V229">
        <f t="shared" si="83"/>
        <v>255</v>
      </c>
      <c r="W229">
        <f t="shared" si="84"/>
        <v>23.586642379279475</v>
      </c>
      <c r="X229">
        <f t="shared" si="85"/>
        <v>108</v>
      </c>
      <c r="Y229">
        <f t="shared" si="86"/>
        <v>162</v>
      </c>
      <c r="Z229">
        <v>0.33289999999999997</v>
      </c>
      <c r="AA229">
        <f t="shared" si="87"/>
        <v>229</v>
      </c>
      <c r="AB229">
        <v>0.38829999999999998</v>
      </c>
      <c r="AC229">
        <f t="shared" si="88"/>
        <v>0.36059999999999998</v>
      </c>
      <c r="AD229">
        <f t="shared" si="89"/>
        <v>229</v>
      </c>
      <c r="AE229">
        <v>0.375</v>
      </c>
      <c r="AF229">
        <f t="shared" si="90"/>
        <v>220</v>
      </c>
      <c r="AG229">
        <v>0.36559999999999998</v>
      </c>
      <c r="AH229">
        <f t="shared" si="91"/>
        <v>228</v>
      </c>
      <c r="AI229">
        <f t="shared" si="92"/>
        <v>218.33333333333334</v>
      </c>
      <c r="AJ229">
        <f>IF(C229=1,(AI229/Z229),REF)</f>
        <v>655.85260839090824</v>
      </c>
      <c r="AK229">
        <f t="shared" si="93"/>
        <v>225</v>
      </c>
      <c r="AL229">
        <f>IF(B229=1,(AI229/AC229),REF)</f>
        <v>605.47236088001489</v>
      </c>
      <c r="AM229">
        <f t="shared" si="94"/>
        <v>222</v>
      </c>
      <c r="AN229">
        <f t="shared" si="95"/>
        <v>222</v>
      </c>
      <c r="AO229" t="str">
        <f t="shared" si="96"/>
        <v>Tennessee Tech</v>
      </c>
      <c r="AP229">
        <f t="shared" si="97"/>
        <v>0.19634468523701018</v>
      </c>
      <c r="AQ229">
        <f t="shared" si="98"/>
        <v>0.18849703479502064</v>
      </c>
      <c r="AR229">
        <f t="shared" si="99"/>
        <v>0.51725043020844819</v>
      </c>
      <c r="AS229" t="str">
        <f t="shared" si="100"/>
        <v>Tennessee Tech</v>
      </c>
      <c r="AT229">
        <f t="shared" si="101"/>
        <v>228</v>
      </c>
      <c r="AU229">
        <f t="shared" si="102"/>
        <v>150</v>
      </c>
      <c r="AV229">
        <v>235</v>
      </c>
      <c r="AW229" t="str">
        <f t="shared" si="103"/>
        <v>Tennessee Tech</v>
      </c>
      <c r="AX229" t="str">
        <f t="shared" si="104"/>
        <v/>
      </c>
      <c r="AY229">
        <v>228</v>
      </c>
      <c r="BI229" t="s">
        <v>236</v>
      </c>
      <c r="BJ229">
        <v>179.19951485748939</v>
      </c>
    </row>
    <row r="230" spans="1:62" x14ac:dyDescent="0.25">
      <c r="A230">
        <v>1</v>
      </c>
      <c r="B230">
        <v>1</v>
      </c>
      <c r="C230">
        <v>1</v>
      </c>
      <c r="D230" t="s">
        <v>170</v>
      </c>
      <c r="E230">
        <v>67.475700000000003</v>
      </c>
      <c r="F230">
        <v>261</v>
      </c>
      <c r="G230">
        <v>65.736500000000007</v>
      </c>
      <c r="H230">
        <v>290</v>
      </c>
      <c r="I230">
        <v>100.708</v>
      </c>
      <c r="J230">
        <v>249</v>
      </c>
      <c r="K230">
        <v>99.652699999999996</v>
      </c>
      <c r="L230">
        <v>266</v>
      </c>
      <c r="M230">
        <v>102.14400000000001</v>
      </c>
      <c r="N230">
        <v>125</v>
      </c>
      <c r="O230">
        <v>104.492</v>
      </c>
      <c r="P230">
        <v>154</v>
      </c>
      <c r="Q230">
        <v>-4.8393800000000002</v>
      </c>
      <c r="R230">
        <v>216</v>
      </c>
      <c r="S230">
        <f t="shared" si="80"/>
        <v>-7.1719152228135588E-2</v>
      </c>
      <c r="T230">
        <f t="shared" si="81"/>
        <v>215</v>
      </c>
      <c r="U230">
        <f t="shared" si="82"/>
        <v>670078.27661407483</v>
      </c>
      <c r="V230">
        <f t="shared" si="83"/>
        <v>285</v>
      </c>
      <c r="W230">
        <f t="shared" si="84"/>
        <v>25.199125422475376</v>
      </c>
      <c r="X230">
        <f t="shared" si="85"/>
        <v>189</v>
      </c>
      <c r="Y230">
        <f t="shared" si="86"/>
        <v>202</v>
      </c>
      <c r="Z230">
        <v>0.32079999999999997</v>
      </c>
      <c r="AA230">
        <f t="shared" si="87"/>
        <v>238</v>
      </c>
      <c r="AB230">
        <v>0.4224</v>
      </c>
      <c r="AC230">
        <f t="shared" si="88"/>
        <v>0.37159999999999999</v>
      </c>
      <c r="AD230">
        <f t="shared" si="89"/>
        <v>218</v>
      </c>
      <c r="AE230">
        <v>0.24560000000000001</v>
      </c>
      <c r="AF230">
        <f t="shared" si="90"/>
        <v>268</v>
      </c>
      <c r="AG230">
        <v>0.37109999999999999</v>
      </c>
      <c r="AH230">
        <f t="shared" si="91"/>
        <v>223</v>
      </c>
      <c r="AI230">
        <f t="shared" si="92"/>
        <v>235.16666666666666</v>
      </c>
      <c r="AJ230">
        <f>IF(C230=1,(AI230/Z230),REF)</f>
        <v>733.06317539484621</v>
      </c>
      <c r="AK230">
        <f t="shared" si="93"/>
        <v>238</v>
      </c>
      <c r="AL230">
        <f>IF(B230=1,(AI230/AC230),REF)</f>
        <v>632.84894151417291</v>
      </c>
      <c r="AM230">
        <f t="shared" si="94"/>
        <v>227</v>
      </c>
      <c r="AN230">
        <f t="shared" si="95"/>
        <v>227</v>
      </c>
      <c r="AO230" t="str">
        <f t="shared" si="96"/>
        <v>Manhattan</v>
      </c>
      <c r="AP230">
        <f t="shared" si="97"/>
        <v>0.18711396389921986</v>
      </c>
      <c r="AQ230">
        <f t="shared" si="98"/>
        <v>0.19317627566408249</v>
      </c>
      <c r="AR230">
        <f t="shared" si="99"/>
        <v>0.51479470749512446</v>
      </c>
      <c r="AS230" t="str">
        <f t="shared" si="100"/>
        <v>Manhattan</v>
      </c>
      <c r="AT230">
        <f t="shared" si="101"/>
        <v>229</v>
      </c>
      <c r="AU230">
        <f t="shared" si="102"/>
        <v>152</v>
      </c>
      <c r="AV230">
        <v>229</v>
      </c>
      <c r="AW230" t="str">
        <f t="shared" si="103"/>
        <v>Manhattan</v>
      </c>
      <c r="AX230" t="str">
        <f t="shared" si="104"/>
        <v/>
      </c>
      <c r="AY230">
        <v>229</v>
      </c>
      <c r="BI230" t="s">
        <v>237</v>
      </c>
      <c r="BJ230">
        <v>378.06301050175034</v>
      </c>
    </row>
    <row r="231" spans="1:62" x14ac:dyDescent="0.25">
      <c r="A231">
        <v>1</v>
      </c>
      <c r="B231">
        <v>1</v>
      </c>
      <c r="C231">
        <v>1</v>
      </c>
      <c r="D231" t="s">
        <v>301</v>
      </c>
      <c r="E231">
        <v>66.573999999999998</v>
      </c>
      <c r="F231">
        <v>304</v>
      </c>
      <c r="G231">
        <v>65.580500000000001</v>
      </c>
      <c r="H231">
        <v>300</v>
      </c>
      <c r="I231">
        <v>96.789000000000001</v>
      </c>
      <c r="J231">
        <v>311</v>
      </c>
      <c r="K231">
        <v>97.831400000000002</v>
      </c>
      <c r="L231">
        <v>307</v>
      </c>
      <c r="M231">
        <v>99.943299999999994</v>
      </c>
      <c r="N231">
        <v>66</v>
      </c>
      <c r="O231">
        <v>101.199</v>
      </c>
      <c r="P231">
        <v>97</v>
      </c>
      <c r="Q231">
        <v>-3.3671600000000002</v>
      </c>
      <c r="R231">
        <v>198</v>
      </c>
      <c r="S231">
        <f t="shared" si="80"/>
        <v>-5.0584312193949529E-2</v>
      </c>
      <c r="T231">
        <f t="shared" si="81"/>
        <v>201</v>
      </c>
      <c r="U231">
        <f t="shared" si="82"/>
        <v>637178.61065546097</v>
      </c>
      <c r="V231">
        <f t="shared" si="83"/>
        <v>323</v>
      </c>
      <c r="W231">
        <f t="shared" si="84"/>
        <v>24.264832737554663</v>
      </c>
      <c r="X231">
        <f t="shared" si="85"/>
        <v>146</v>
      </c>
      <c r="Y231">
        <f t="shared" si="86"/>
        <v>173.5</v>
      </c>
      <c r="Z231">
        <v>0.31569999999999998</v>
      </c>
      <c r="AA231">
        <f t="shared" si="87"/>
        <v>240</v>
      </c>
      <c r="AB231">
        <v>0.43290000000000001</v>
      </c>
      <c r="AC231">
        <f t="shared" si="88"/>
        <v>0.37429999999999997</v>
      </c>
      <c r="AD231">
        <f t="shared" si="89"/>
        <v>216</v>
      </c>
      <c r="AE231">
        <v>0.40179999999999999</v>
      </c>
      <c r="AF231">
        <f t="shared" si="90"/>
        <v>200</v>
      </c>
      <c r="AG231">
        <v>0.30599999999999999</v>
      </c>
      <c r="AH231">
        <f t="shared" si="91"/>
        <v>253</v>
      </c>
      <c r="AI231">
        <f t="shared" si="92"/>
        <v>227.75</v>
      </c>
      <c r="AJ231">
        <f>IF(C231=1,(AI231/Z231),REF)</f>
        <v>721.41273360785556</v>
      </c>
      <c r="AK231">
        <f t="shared" si="93"/>
        <v>236</v>
      </c>
      <c r="AL231">
        <f>IF(B231=1,(AI231/AC231),REF)</f>
        <v>608.46914239914508</v>
      </c>
      <c r="AM231">
        <f t="shared" si="94"/>
        <v>223</v>
      </c>
      <c r="AN231">
        <f t="shared" si="95"/>
        <v>223</v>
      </c>
      <c r="AO231" t="str">
        <f t="shared" si="96"/>
        <v>Tennessee St.</v>
      </c>
      <c r="AP231">
        <f t="shared" si="97"/>
        <v>0.184434507953017</v>
      </c>
      <c r="AQ231">
        <f t="shared" si="98"/>
        <v>0.19553774302554661</v>
      </c>
      <c r="AR231">
        <f t="shared" si="99"/>
        <v>0.51462248122587984</v>
      </c>
      <c r="AS231" t="str">
        <f t="shared" si="100"/>
        <v>Tennessee St.</v>
      </c>
      <c r="AT231">
        <f t="shared" si="101"/>
        <v>230</v>
      </c>
      <c r="AU231">
        <f t="shared" si="102"/>
        <v>151</v>
      </c>
      <c r="AV231">
        <v>231</v>
      </c>
      <c r="AW231" t="str">
        <f t="shared" si="103"/>
        <v>Tennessee St.</v>
      </c>
      <c r="AX231" t="str">
        <f t="shared" si="104"/>
        <v/>
      </c>
      <c r="AY231">
        <v>230</v>
      </c>
      <c r="BI231" t="s">
        <v>238</v>
      </c>
      <c r="BJ231">
        <v>154.49074426754021</v>
      </c>
    </row>
    <row r="232" spans="1:62" x14ac:dyDescent="0.25">
      <c r="A232">
        <v>1</v>
      </c>
      <c r="B232">
        <v>1</v>
      </c>
      <c r="C232">
        <v>1</v>
      </c>
      <c r="D232" t="s">
        <v>79</v>
      </c>
      <c r="E232">
        <v>66.536500000000004</v>
      </c>
      <c r="F232">
        <v>305</v>
      </c>
      <c r="G232">
        <v>65.887900000000002</v>
      </c>
      <c r="H232">
        <v>282</v>
      </c>
      <c r="I232">
        <v>103.535</v>
      </c>
      <c r="J232">
        <v>182</v>
      </c>
      <c r="K232">
        <v>102.21</v>
      </c>
      <c r="L232">
        <v>230</v>
      </c>
      <c r="M232">
        <v>109.503</v>
      </c>
      <c r="N232">
        <v>290</v>
      </c>
      <c r="O232">
        <v>109.935</v>
      </c>
      <c r="P232">
        <v>269</v>
      </c>
      <c r="Q232">
        <v>-7.7245999999999997</v>
      </c>
      <c r="R232">
        <v>250</v>
      </c>
      <c r="S232">
        <f t="shared" si="80"/>
        <v>-0.11610168854688792</v>
      </c>
      <c r="T232">
        <f t="shared" si="81"/>
        <v>255</v>
      </c>
      <c r="U232">
        <f t="shared" si="82"/>
        <v>695099.10391964996</v>
      </c>
      <c r="V232">
        <f t="shared" si="83"/>
        <v>259</v>
      </c>
      <c r="W232">
        <f t="shared" si="84"/>
        <v>27.717727266196061</v>
      </c>
      <c r="X232">
        <f t="shared" si="85"/>
        <v>314</v>
      </c>
      <c r="Y232">
        <f t="shared" si="86"/>
        <v>284.5</v>
      </c>
      <c r="Z232">
        <v>0.3448</v>
      </c>
      <c r="AA232">
        <f t="shared" si="87"/>
        <v>222</v>
      </c>
      <c r="AB232">
        <v>0.34739999999999999</v>
      </c>
      <c r="AC232">
        <f t="shared" si="88"/>
        <v>0.34609999999999996</v>
      </c>
      <c r="AD232">
        <f t="shared" si="89"/>
        <v>238</v>
      </c>
      <c r="AE232">
        <v>0.248</v>
      </c>
      <c r="AF232">
        <f t="shared" si="90"/>
        <v>267</v>
      </c>
      <c r="AG232">
        <v>0.3821</v>
      </c>
      <c r="AH232">
        <f t="shared" si="91"/>
        <v>217</v>
      </c>
      <c r="AI232">
        <f t="shared" si="92"/>
        <v>253.41666666666666</v>
      </c>
      <c r="AJ232">
        <f>IF(C232=1,(AI232/Z232),REF)</f>
        <v>734.96713070378962</v>
      </c>
      <c r="AK232">
        <f t="shared" si="93"/>
        <v>239</v>
      </c>
      <c r="AL232">
        <f>IF(B232=1,(AI232/AC232),REF)</f>
        <v>732.20649138014062</v>
      </c>
      <c r="AM232">
        <f t="shared" si="94"/>
        <v>245</v>
      </c>
      <c r="AN232">
        <f t="shared" si="95"/>
        <v>239</v>
      </c>
      <c r="AO232" t="str">
        <f t="shared" si="96"/>
        <v>Delaware</v>
      </c>
      <c r="AP232">
        <f t="shared" si="97"/>
        <v>0.20106035515576495</v>
      </c>
      <c r="AQ232">
        <f t="shared" si="98"/>
        <v>0.1766700749257929</v>
      </c>
      <c r="AR232">
        <f t="shared" si="99"/>
        <v>0.51340582406253599</v>
      </c>
      <c r="AS232" t="str">
        <f t="shared" si="100"/>
        <v>Delaware</v>
      </c>
      <c r="AT232">
        <f t="shared" si="101"/>
        <v>231</v>
      </c>
      <c r="AU232">
        <f t="shared" si="102"/>
        <v>156.66666666666666</v>
      </c>
      <c r="AV232">
        <v>244</v>
      </c>
      <c r="AW232" t="str">
        <f t="shared" si="103"/>
        <v>Delaware</v>
      </c>
      <c r="AX232" t="str">
        <f t="shared" si="104"/>
        <v/>
      </c>
      <c r="AY232">
        <v>231</v>
      </c>
      <c r="BI232" t="s">
        <v>239</v>
      </c>
      <c r="BJ232">
        <v>29.98534550783452</v>
      </c>
    </row>
    <row r="233" spans="1:62" x14ac:dyDescent="0.25">
      <c r="A233">
        <v>1</v>
      </c>
      <c r="B233">
        <v>1</v>
      </c>
      <c r="C233">
        <v>1</v>
      </c>
      <c r="D233" t="s">
        <v>43</v>
      </c>
      <c r="E233">
        <v>72.450100000000006</v>
      </c>
      <c r="F233">
        <v>46</v>
      </c>
      <c r="G233">
        <v>71.657499999999999</v>
      </c>
      <c r="H233">
        <v>29</v>
      </c>
      <c r="I233">
        <v>102.61799999999999</v>
      </c>
      <c r="J233">
        <v>211</v>
      </c>
      <c r="K233">
        <v>101.11799999999999</v>
      </c>
      <c r="L233">
        <v>246</v>
      </c>
      <c r="M233">
        <v>107.09</v>
      </c>
      <c r="N233">
        <v>253</v>
      </c>
      <c r="O233">
        <v>110.291</v>
      </c>
      <c r="P233">
        <v>275</v>
      </c>
      <c r="Q233">
        <v>-9.1729099999999999</v>
      </c>
      <c r="R233">
        <v>269</v>
      </c>
      <c r="S233">
        <f t="shared" si="80"/>
        <v>-0.12661128141990144</v>
      </c>
      <c r="T233">
        <f t="shared" si="81"/>
        <v>265</v>
      </c>
      <c r="U233">
        <f t="shared" si="82"/>
        <v>740791.39947879233</v>
      </c>
      <c r="V233">
        <f t="shared" si="83"/>
        <v>213</v>
      </c>
      <c r="W233">
        <f t="shared" si="84"/>
        <v>25.587339404039962</v>
      </c>
      <c r="X233">
        <f t="shared" si="85"/>
        <v>215</v>
      </c>
      <c r="Y233">
        <f t="shared" si="86"/>
        <v>240</v>
      </c>
      <c r="Z233">
        <v>0.3715</v>
      </c>
      <c r="AA233">
        <f t="shared" si="87"/>
        <v>211</v>
      </c>
      <c r="AB233">
        <v>0.24340000000000001</v>
      </c>
      <c r="AC233">
        <f t="shared" si="88"/>
        <v>0.30745</v>
      </c>
      <c r="AD233">
        <f t="shared" si="89"/>
        <v>253</v>
      </c>
      <c r="AE233">
        <v>0.38940000000000002</v>
      </c>
      <c r="AF233">
        <f t="shared" si="90"/>
        <v>209</v>
      </c>
      <c r="AG233">
        <v>0.3851</v>
      </c>
      <c r="AH233">
        <f t="shared" si="91"/>
        <v>214</v>
      </c>
      <c r="AI233">
        <f t="shared" si="92"/>
        <v>232.33333333333334</v>
      </c>
      <c r="AJ233">
        <f>IF(C233=1,(AI233/Z233),REF)</f>
        <v>625.39255271422167</v>
      </c>
      <c r="AK233">
        <f t="shared" si="93"/>
        <v>220</v>
      </c>
      <c r="AL233">
        <f>IF(B233=1,(AI233/AC233),REF)</f>
        <v>755.67843009703472</v>
      </c>
      <c r="AM233">
        <f t="shared" si="94"/>
        <v>249</v>
      </c>
      <c r="AN233">
        <f t="shared" si="95"/>
        <v>220</v>
      </c>
      <c r="AO233" t="str">
        <f t="shared" si="96"/>
        <v>Brown</v>
      </c>
      <c r="AP233">
        <f t="shared" si="97"/>
        <v>0.22015549384037392</v>
      </c>
      <c r="AQ233">
        <f t="shared" si="98"/>
        <v>0.15632302839838264</v>
      </c>
      <c r="AR233">
        <f t="shared" si="99"/>
        <v>0.51272451599396984</v>
      </c>
      <c r="AS233" t="str">
        <f t="shared" si="100"/>
        <v>Brown</v>
      </c>
      <c r="AT233">
        <f t="shared" si="101"/>
        <v>232</v>
      </c>
      <c r="AU233">
        <f t="shared" si="102"/>
        <v>150.66666666666666</v>
      </c>
      <c r="AV233">
        <v>228</v>
      </c>
      <c r="AW233" t="str">
        <f t="shared" si="103"/>
        <v>Brown</v>
      </c>
      <c r="AX233" t="str">
        <f t="shared" si="104"/>
        <v/>
      </c>
      <c r="AY233">
        <v>232</v>
      </c>
      <c r="BI233" t="s">
        <v>240</v>
      </c>
      <c r="BJ233">
        <v>884.733083985039</v>
      </c>
    </row>
    <row r="234" spans="1:62" x14ac:dyDescent="0.25">
      <c r="A234">
        <v>1</v>
      </c>
      <c r="B234">
        <v>1</v>
      </c>
      <c r="C234">
        <v>1</v>
      </c>
      <c r="D234" t="s">
        <v>41</v>
      </c>
      <c r="E234">
        <v>71.628500000000003</v>
      </c>
      <c r="F234">
        <v>60</v>
      </c>
      <c r="G234">
        <v>70.053899999999999</v>
      </c>
      <c r="H234">
        <v>75</v>
      </c>
      <c r="I234">
        <v>102.01600000000001</v>
      </c>
      <c r="J234">
        <v>224</v>
      </c>
      <c r="K234">
        <v>102.363</v>
      </c>
      <c r="L234">
        <v>229</v>
      </c>
      <c r="M234">
        <v>107.06100000000001</v>
      </c>
      <c r="N234">
        <v>252</v>
      </c>
      <c r="O234">
        <v>108.678</v>
      </c>
      <c r="P234">
        <v>240</v>
      </c>
      <c r="Q234">
        <v>-6.3148900000000001</v>
      </c>
      <c r="R234">
        <v>238</v>
      </c>
      <c r="S234">
        <f t="shared" si="80"/>
        <v>-8.8163231116105981E-2</v>
      </c>
      <c r="T234">
        <f t="shared" si="81"/>
        <v>234</v>
      </c>
      <c r="U234">
        <f t="shared" si="82"/>
        <v>750536.58609781647</v>
      </c>
      <c r="V234">
        <f t="shared" si="83"/>
        <v>199</v>
      </c>
      <c r="W234">
        <f t="shared" si="84"/>
        <v>25.277886731978544</v>
      </c>
      <c r="X234">
        <f t="shared" si="85"/>
        <v>190</v>
      </c>
      <c r="Y234">
        <f t="shared" si="86"/>
        <v>212</v>
      </c>
      <c r="Z234">
        <v>0.32329999999999998</v>
      </c>
      <c r="AA234">
        <f t="shared" si="87"/>
        <v>236</v>
      </c>
      <c r="AB234">
        <v>0.38790000000000002</v>
      </c>
      <c r="AC234">
        <f t="shared" si="88"/>
        <v>0.35560000000000003</v>
      </c>
      <c r="AD234">
        <f t="shared" si="89"/>
        <v>233</v>
      </c>
      <c r="AE234">
        <v>0.36009999999999998</v>
      </c>
      <c r="AF234">
        <f t="shared" si="90"/>
        <v>231</v>
      </c>
      <c r="AG234">
        <v>0.36770000000000003</v>
      </c>
      <c r="AH234">
        <f t="shared" si="91"/>
        <v>226</v>
      </c>
      <c r="AI234">
        <f t="shared" si="92"/>
        <v>222.5</v>
      </c>
      <c r="AJ234">
        <f>IF(C234=1,(AI234/Z234),REF)</f>
        <v>688.21527992576557</v>
      </c>
      <c r="AK234">
        <f t="shared" si="93"/>
        <v>233</v>
      </c>
      <c r="AL234">
        <f>IF(B234=1,(AI234/AC234),REF)</f>
        <v>625.70303712035991</v>
      </c>
      <c r="AM234">
        <f t="shared" si="94"/>
        <v>226</v>
      </c>
      <c r="AN234">
        <f t="shared" si="95"/>
        <v>226</v>
      </c>
      <c r="AO234" t="str">
        <f t="shared" si="96"/>
        <v>Bowling Green</v>
      </c>
      <c r="AP234">
        <f t="shared" si="97"/>
        <v>0.18976637144080991</v>
      </c>
      <c r="AQ234">
        <f t="shared" si="98"/>
        <v>0.18512126538061346</v>
      </c>
      <c r="AR234">
        <f t="shared" si="99"/>
        <v>0.51185676678910619</v>
      </c>
      <c r="AS234" t="str">
        <f t="shared" si="100"/>
        <v>Bowling Green</v>
      </c>
      <c r="AT234">
        <f t="shared" si="101"/>
        <v>233</v>
      </c>
      <c r="AU234">
        <f t="shared" si="102"/>
        <v>153</v>
      </c>
      <c r="AV234">
        <v>245</v>
      </c>
      <c r="AW234" t="str">
        <f t="shared" si="103"/>
        <v>Bowling Green</v>
      </c>
      <c r="AX234" t="str">
        <f t="shared" si="104"/>
        <v/>
      </c>
      <c r="AY234">
        <v>233</v>
      </c>
      <c r="BI234" t="s">
        <v>241</v>
      </c>
      <c r="BJ234">
        <v>662.21272047033676</v>
      </c>
    </row>
    <row r="235" spans="1:62" x14ac:dyDescent="0.25">
      <c r="A235">
        <v>1</v>
      </c>
      <c r="B235">
        <v>1</v>
      </c>
      <c r="C235">
        <v>1</v>
      </c>
      <c r="D235" t="s">
        <v>90</v>
      </c>
      <c r="E235">
        <v>66.468299999999999</v>
      </c>
      <c r="F235">
        <v>310</v>
      </c>
      <c r="G235">
        <v>65.509900000000002</v>
      </c>
      <c r="H235">
        <v>304</v>
      </c>
      <c r="I235">
        <v>98.020099999999999</v>
      </c>
      <c r="J235">
        <v>293</v>
      </c>
      <c r="K235">
        <v>99.287300000000002</v>
      </c>
      <c r="L235">
        <v>275</v>
      </c>
      <c r="M235">
        <v>105.16200000000001</v>
      </c>
      <c r="N235">
        <v>210</v>
      </c>
      <c r="O235">
        <v>107.511</v>
      </c>
      <c r="P235">
        <v>215</v>
      </c>
      <c r="Q235">
        <v>-8.2237100000000005</v>
      </c>
      <c r="R235">
        <v>257</v>
      </c>
      <c r="S235">
        <f t="shared" si="80"/>
        <v>-0.12372363968989719</v>
      </c>
      <c r="T235">
        <f t="shared" si="81"/>
        <v>260</v>
      </c>
      <c r="U235">
        <f t="shared" si="82"/>
        <v>655242.37051204615</v>
      </c>
      <c r="V235">
        <f t="shared" si="83"/>
        <v>297</v>
      </c>
      <c r="W235">
        <f t="shared" si="84"/>
        <v>26.773803453327297</v>
      </c>
      <c r="X235">
        <f t="shared" si="85"/>
        <v>275</v>
      </c>
      <c r="Y235">
        <f t="shared" si="86"/>
        <v>267.5</v>
      </c>
      <c r="Z235">
        <v>0.36840000000000001</v>
      </c>
      <c r="AA235">
        <f t="shared" si="87"/>
        <v>214</v>
      </c>
      <c r="AB235">
        <v>0.2586</v>
      </c>
      <c r="AC235">
        <f t="shared" si="88"/>
        <v>0.3135</v>
      </c>
      <c r="AD235">
        <f t="shared" si="89"/>
        <v>251</v>
      </c>
      <c r="AE235">
        <v>0.39800000000000002</v>
      </c>
      <c r="AF235">
        <f t="shared" si="90"/>
        <v>202</v>
      </c>
      <c r="AG235">
        <v>0.34300000000000003</v>
      </c>
      <c r="AH235">
        <f t="shared" si="91"/>
        <v>235</v>
      </c>
      <c r="AI235">
        <f t="shared" si="92"/>
        <v>252.08333333333334</v>
      </c>
      <c r="AJ235">
        <f>IF(C235=1,(AI235/Z235),REF)</f>
        <v>684.26529134998191</v>
      </c>
      <c r="AK235">
        <f t="shared" si="93"/>
        <v>232</v>
      </c>
      <c r="AL235">
        <f>IF(B235=1,(AI235/AC235),REF)</f>
        <v>804.09356725146199</v>
      </c>
      <c r="AM235">
        <f t="shared" si="94"/>
        <v>256</v>
      </c>
      <c r="AN235">
        <f t="shared" si="95"/>
        <v>232</v>
      </c>
      <c r="AO235" t="str">
        <f t="shared" si="96"/>
        <v>Eastern Illinois</v>
      </c>
      <c r="AP235">
        <f t="shared" si="97"/>
        <v>0.21636307758306753</v>
      </c>
      <c r="AQ235">
        <f t="shared" si="98"/>
        <v>0.15816661219487879</v>
      </c>
      <c r="AR235">
        <f t="shared" si="99"/>
        <v>0.51166122006354309</v>
      </c>
      <c r="AS235" t="str">
        <f t="shared" si="100"/>
        <v>Eastern Illinois</v>
      </c>
      <c r="AT235">
        <f t="shared" si="101"/>
        <v>234</v>
      </c>
      <c r="AU235">
        <f t="shared" si="102"/>
        <v>155.33333333333334</v>
      </c>
      <c r="AV235">
        <v>239</v>
      </c>
      <c r="AW235" t="str">
        <f t="shared" si="103"/>
        <v>Eastern Illinois</v>
      </c>
      <c r="AX235" t="str">
        <f t="shared" si="104"/>
        <v/>
      </c>
      <c r="AY235">
        <v>234</v>
      </c>
      <c r="BI235" t="s">
        <v>242</v>
      </c>
      <c r="BJ235">
        <v>982.12736422002422</v>
      </c>
    </row>
    <row r="236" spans="1:62" x14ac:dyDescent="0.25">
      <c r="A236">
        <v>1</v>
      </c>
      <c r="B236">
        <v>1</v>
      </c>
      <c r="C236">
        <v>1</v>
      </c>
      <c r="D236" t="s">
        <v>17</v>
      </c>
      <c r="E236">
        <v>69.008300000000006</v>
      </c>
      <c r="F236">
        <v>197</v>
      </c>
      <c r="G236">
        <v>67.728899999999996</v>
      </c>
      <c r="H236">
        <v>195</v>
      </c>
      <c r="I236">
        <v>102.02</v>
      </c>
      <c r="J236">
        <v>223</v>
      </c>
      <c r="K236">
        <v>102.084</v>
      </c>
      <c r="L236">
        <v>237</v>
      </c>
      <c r="M236">
        <v>108.949</v>
      </c>
      <c r="N236">
        <v>281</v>
      </c>
      <c r="O236">
        <v>110.378</v>
      </c>
      <c r="P236">
        <v>278</v>
      </c>
      <c r="Q236">
        <v>-8.2933599999999998</v>
      </c>
      <c r="R236">
        <v>258</v>
      </c>
      <c r="S236">
        <f t="shared" si="80"/>
        <v>-0.12018844110056322</v>
      </c>
      <c r="T236">
        <f t="shared" si="81"/>
        <v>258</v>
      </c>
      <c r="U236">
        <f t="shared" si="82"/>
        <v>719145.36635136488</v>
      </c>
      <c r="V236">
        <f t="shared" si="83"/>
        <v>235</v>
      </c>
      <c r="W236">
        <f t="shared" si="84"/>
        <v>26.897424931665192</v>
      </c>
      <c r="X236">
        <f t="shared" si="85"/>
        <v>283</v>
      </c>
      <c r="Y236">
        <f t="shared" si="86"/>
        <v>270.5</v>
      </c>
      <c r="Z236">
        <v>0.31290000000000001</v>
      </c>
      <c r="AA236">
        <f t="shared" si="87"/>
        <v>241</v>
      </c>
      <c r="AB236">
        <v>0.41849999999999998</v>
      </c>
      <c r="AC236">
        <f t="shared" si="88"/>
        <v>0.36570000000000003</v>
      </c>
      <c r="AD236">
        <f t="shared" si="89"/>
        <v>222</v>
      </c>
      <c r="AE236">
        <v>0.37059999999999998</v>
      </c>
      <c r="AF236">
        <f t="shared" si="90"/>
        <v>224</v>
      </c>
      <c r="AG236">
        <v>0.41599999999999998</v>
      </c>
      <c r="AH236">
        <f t="shared" si="91"/>
        <v>198</v>
      </c>
      <c r="AI236">
        <f t="shared" si="92"/>
        <v>234.58333333333334</v>
      </c>
      <c r="AJ236">
        <f>IF(C236=1,(AI236/Z236),REF)</f>
        <v>749.70704165335042</v>
      </c>
      <c r="AK236">
        <f t="shared" si="93"/>
        <v>241</v>
      </c>
      <c r="AL236">
        <f>IF(B236=1,(AI236/AC236),REF)</f>
        <v>641.46385926533583</v>
      </c>
      <c r="AM236">
        <f t="shared" si="94"/>
        <v>231</v>
      </c>
      <c r="AN236">
        <f t="shared" si="95"/>
        <v>231</v>
      </c>
      <c r="AO236" t="str">
        <f t="shared" si="96"/>
        <v>Akron</v>
      </c>
      <c r="AP236">
        <f t="shared" si="97"/>
        <v>0.18209682938310098</v>
      </c>
      <c r="AQ236">
        <f t="shared" si="98"/>
        <v>0.18978812140945425</v>
      </c>
      <c r="AR236">
        <f t="shared" si="99"/>
        <v>0.51021290985997758</v>
      </c>
      <c r="AS236" t="str">
        <f t="shared" si="100"/>
        <v>Akron</v>
      </c>
      <c r="AT236">
        <f t="shared" si="101"/>
        <v>235</v>
      </c>
      <c r="AU236">
        <f t="shared" si="102"/>
        <v>155.33333333333334</v>
      </c>
      <c r="AV236">
        <v>241</v>
      </c>
      <c r="AW236" t="str">
        <f t="shared" si="103"/>
        <v>Akron</v>
      </c>
      <c r="AX236" t="str">
        <f t="shared" si="104"/>
        <v/>
      </c>
      <c r="AY236">
        <v>235</v>
      </c>
      <c r="BI236" t="s">
        <v>243</v>
      </c>
      <c r="BJ236">
        <v>336.06153239325511</v>
      </c>
    </row>
    <row r="237" spans="1:62" x14ac:dyDescent="0.25">
      <c r="A237">
        <v>1</v>
      </c>
      <c r="B237">
        <v>1</v>
      </c>
      <c r="C237">
        <v>1</v>
      </c>
      <c r="D237" t="s">
        <v>209</v>
      </c>
      <c r="E237">
        <v>70.408900000000003</v>
      </c>
      <c r="F237">
        <v>111</v>
      </c>
      <c r="G237">
        <v>66.9084</v>
      </c>
      <c r="H237">
        <v>233</v>
      </c>
      <c r="I237">
        <v>102.248</v>
      </c>
      <c r="J237">
        <v>221</v>
      </c>
      <c r="K237">
        <v>98.857299999999995</v>
      </c>
      <c r="L237">
        <v>286</v>
      </c>
      <c r="M237">
        <v>104.45</v>
      </c>
      <c r="N237">
        <v>194</v>
      </c>
      <c r="O237">
        <v>106.896</v>
      </c>
      <c r="P237">
        <v>200</v>
      </c>
      <c r="Q237">
        <v>-8.0389400000000002</v>
      </c>
      <c r="R237">
        <v>254</v>
      </c>
      <c r="S237">
        <f t="shared" si="80"/>
        <v>-0.11417164591408197</v>
      </c>
      <c r="T237">
        <f t="shared" si="81"/>
        <v>252</v>
      </c>
      <c r="U237">
        <f t="shared" si="82"/>
        <v>688089.68735090923</v>
      </c>
      <c r="V237">
        <f t="shared" si="83"/>
        <v>264</v>
      </c>
      <c r="W237">
        <f t="shared" si="84"/>
        <v>25.044407849413442</v>
      </c>
      <c r="X237">
        <f t="shared" si="85"/>
        <v>179</v>
      </c>
      <c r="Y237">
        <f t="shared" si="86"/>
        <v>215.5</v>
      </c>
      <c r="Z237">
        <v>0.33260000000000001</v>
      </c>
      <c r="AA237">
        <f t="shared" si="87"/>
        <v>230</v>
      </c>
      <c r="AB237">
        <v>0.34989999999999999</v>
      </c>
      <c r="AC237">
        <f t="shared" si="88"/>
        <v>0.34125</v>
      </c>
      <c r="AD237">
        <f t="shared" si="89"/>
        <v>241</v>
      </c>
      <c r="AE237">
        <v>0.33229999999999998</v>
      </c>
      <c r="AF237">
        <f t="shared" si="90"/>
        <v>245</v>
      </c>
      <c r="AG237">
        <v>0.434</v>
      </c>
      <c r="AH237">
        <f t="shared" si="91"/>
        <v>190</v>
      </c>
      <c r="AI237">
        <f t="shared" si="92"/>
        <v>234.58333333333334</v>
      </c>
      <c r="AJ237">
        <f>IF(C237=1,(AI237/Z237),REF)</f>
        <v>705.3016636600521</v>
      </c>
      <c r="AK237">
        <f t="shared" si="93"/>
        <v>235</v>
      </c>
      <c r="AL237">
        <f>IF(B237=1,(AI237/AC237),REF)</f>
        <v>687.42368742368751</v>
      </c>
      <c r="AM237">
        <f t="shared" si="94"/>
        <v>239</v>
      </c>
      <c r="AN237">
        <f t="shared" si="95"/>
        <v>235</v>
      </c>
      <c r="AO237" t="str">
        <f t="shared" si="96"/>
        <v>NJIT</v>
      </c>
      <c r="AP237">
        <f t="shared" si="97"/>
        <v>0.19474698103192867</v>
      </c>
      <c r="AQ237">
        <f t="shared" si="98"/>
        <v>0.17557399420529246</v>
      </c>
      <c r="AR237">
        <f t="shared" si="99"/>
        <v>0.5093535370489598</v>
      </c>
      <c r="AS237" t="str">
        <f t="shared" si="100"/>
        <v>NJIT</v>
      </c>
      <c r="AT237">
        <f t="shared" si="101"/>
        <v>236</v>
      </c>
      <c r="AU237">
        <f t="shared" si="102"/>
        <v>157</v>
      </c>
      <c r="AV237">
        <v>232</v>
      </c>
      <c r="AW237" t="str">
        <f t="shared" si="103"/>
        <v>NJIT</v>
      </c>
      <c r="AX237" t="str">
        <f t="shared" si="104"/>
        <v/>
      </c>
      <c r="AY237">
        <v>236</v>
      </c>
      <c r="BI237" t="s">
        <v>244</v>
      </c>
      <c r="BJ237">
        <v>948.87039239001206</v>
      </c>
    </row>
    <row r="238" spans="1:62" x14ac:dyDescent="0.25">
      <c r="A238">
        <v>1</v>
      </c>
      <c r="B238">
        <v>1</v>
      </c>
      <c r="C238">
        <v>1</v>
      </c>
      <c r="D238" t="s">
        <v>71</v>
      </c>
      <c r="E238">
        <v>70.889499999999998</v>
      </c>
      <c r="F238">
        <v>96</v>
      </c>
      <c r="G238">
        <v>69.918899999999994</v>
      </c>
      <c r="H238">
        <v>82</v>
      </c>
      <c r="I238">
        <v>106.57299999999999</v>
      </c>
      <c r="J238">
        <v>118</v>
      </c>
      <c r="K238">
        <v>107.532</v>
      </c>
      <c r="L238">
        <v>132</v>
      </c>
      <c r="M238">
        <v>110.167</v>
      </c>
      <c r="N238">
        <v>300</v>
      </c>
      <c r="O238">
        <v>113.676</v>
      </c>
      <c r="P238">
        <v>322</v>
      </c>
      <c r="Q238">
        <v>-6.14405</v>
      </c>
      <c r="R238">
        <v>233</v>
      </c>
      <c r="S238">
        <f t="shared" si="80"/>
        <v>-8.667009923895648E-2</v>
      </c>
      <c r="T238">
        <f t="shared" si="81"/>
        <v>230</v>
      </c>
      <c r="U238">
        <f t="shared" si="82"/>
        <v>819704.5767258479</v>
      </c>
      <c r="V238">
        <f t="shared" si="83"/>
        <v>110</v>
      </c>
      <c r="W238">
        <f t="shared" si="84"/>
        <v>27.446573906847917</v>
      </c>
      <c r="X238">
        <f t="shared" si="85"/>
        <v>301</v>
      </c>
      <c r="Y238">
        <f t="shared" si="86"/>
        <v>265.5</v>
      </c>
      <c r="Z238">
        <v>0.28210000000000002</v>
      </c>
      <c r="AA238">
        <f t="shared" si="87"/>
        <v>254</v>
      </c>
      <c r="AB238">
        <v>0.4975</v>
      </c>
      <c r="AC238">
        <f t="shared" si="88"/>
        <v>0.38980000000000004</v>
      </c>
      <c r="AD238">
        <f t="shared" si="89"/>
        <v>208</v>
      </c>
      <c r="AE238">
        <v>0.184</v>
      </c>
      <c r="AF238">
        <f t="shared" si="90"/>
        <v>294</v>
      </c>
      <c r="AG238">
        <v>0.3523</v>
      </c>
      <c r="AH238">
        <f t="shared" si="91"/>
        <v>230</v>
      </c>
      <c r="AI238">
        <f t="shared" si="92"/>
        <v>222.91666666666666</v>
      </c>
      <c r="AJ238">
        <f>IF(C238=1,(AI238/Z238),REF)</f>
        <v>790.20441923667727</v>
      </c>
      <c r="AK238">
        <f t="shared" si="93"/>
        <v>244</v>
      </c>
      <c r="AL238">
        <f>IF(B238=1,(AI238/AC238),REF)</f>
        <v>571.87446553788254</v>
      </c>
      <c r="AM238">
        <f t="shared" si="94"/>
        <v>216</v>
      </c>
      <c r="AN238">
        <f t="shared" si="95"/>
        <v>216</v>
      </c>
      <c r="AO238" t="str">
        <f t="shared" si="96"/>
        <v>Columbia</v>
      </c>
      <c r="AP238">
        <f t="shared" si="97"/>
        <v>0.16331088061543447</v>
      </c>
      <c r="AQ238">
        <f t="shared" si="98"/>
        <v>0.20522007281623189</v>
      </c>
      <c r="AR238">
        <f t="shared" si="99"/>
        <v>0.50836727965304507</v>
      </c>
      <c r="AS238" t="str">
        <f t="shared" si="100"/>
        <v>Columbia</v>
      </c>
      <c r="AT238">
        <f t="shared" si="101"/>
        <v>237</v>
      </c>
      <c r="AU238">
        <f t="shared" si="102"/>
        <v>151</v>
      </c>
      <c r="AV238">
        <v>237</v>
      </c>
      <c r="AW238" t="str">
        <f t="shared" si="103"/>
        <v>Columbia</v>
      </c>
      <c r="AX238" t="str">
        <f t="shared" si="104"/>
        <v/>
      </c>
      <c r="AY238">
        <v>237</v>
      </c>
      <c r="BI238" t="s">
        <v>245</v>
      </c>
      <c r="BJ238">
        <v>2698.7551867219918</v>
      </c>
    </row>
    <row r="239" spans="1:62" x14ac:dyDescent="0.25">
      <c r="A239">
        <v>1</v>
      </c>
      <c r="B239">
        <v>1</v>
      </c>
      <c r="C239">
        <v>1</v>
      </c>
      <c r="D239" t="s">
        <v>276</v>
      </c>
      <c r="E239">
        <v>71.051400000000001</v>
      </c>
      <c r="F239">
        <v>90</v>
      </c>
      <c r="G239">
        <v>70.293099999999995</v>
      </c>
      <c r="H239">
        <v>70</v>
      </c>
      <c r="I239">
        <v>96.271799999999999</v>
      </c>
      <c r="J239">
        <v>319</v>
      </c>
      <c r="K239">
        <v>97.202699999999993</v>
      </c>
      <c r="L239">
        <v>310</v>
      </c>
      <c r="M239">
        <v>99.582599999999999</v>
      </c>
      <c r="N239">
        <v>57</v>
      </c>
      <c r="O239">
        <v>102.508</v>
      </c>
      <c r="P239">
        <v>117</v>
      </c>
      <c r="Q239">
        <v>-5.3052599999999996</v>
      </c>
      <c r="R239">
        <v>220</v>
      </c>
      <c r="S239">
        <f t="shared" si="80"/>
        <v>-7.466847943882883E-2</v>
      </c>
      <c r="T239">
        <f t="shared" si="81"/>
        <v>220</v>
      </c>
      <c r="U239">
        <f t="shared" si="82"/>
        <v>671319.55295279669</v>
      </c>
      <c r="V239">
        <f t="shared" si="83"/>
        <v>284</v>
      </c>
      <c r="W239">
        <f t="shared" si="84"/>
        <v>23.208110129176852</v>
      </c>
      <c r="X239">
        <f t="shared" si="85"/>
        <v>94</v>
      </c>
      <c r="Y239">
        <f t="shared" si="86"/>
        <v>157</v>
      </c>
      <c r="Z239">
        <v>0.26750000000000002</v>
      </c>
      <c r="AA239">
        <f t="shared" si="87"/>
        <v>263</v>
      </c>
      <c r="AB239">
        <v>0.53239999999999998</v>
      </c>
      <c r="AC239">
        <f t="shared" si="88"/>
        <v>0.39995000000000003</v>
      </c>
      <c r="AD239">
        <f t="shared" si="89"/>
        <v>206</v>
      </c>
      <c r="AE239">
        <v>0.37919999999999998</v>
      </c>
      <c r="AF239">
        <f t="shared" si="90"/>
        <v>217</v>
      </c>
      <c r="AG239">
        <v>0.36780000000000002</v>
      </c>
      <c r="AH239">
        <f t="shared" si="91"/>
        <v>225</v>
      </c>
      <c r="AI239">
        <f t="shared" si="92"/>
        <v>218.16666666666666</v>
      </c>
      <c r="AJ239">
        <f>IF(C239=1,(AI239/Z239),REF)</f>
        <v>815.5763239875389</v>
      </c>
      <c r="AK239">
        <f t="shared" si="93"/>
        <v>248</v>
      </c>
      <c r="AL239">
        <f>IF(B239=1,(AI239/AC239),REF)</f>
        <v>545.48485227320077</v>
      </c>
      <c r="AM239">
        <f t="shared" si="94"/>
        <v>212</v>
      </c>
      <c r="AN239">
        <f t="shared" si="95"/>
        <v>212</v>
      </c>
      <c r="AO239" t="str">
        <f t="shared" si="96"/>
        <v>South Alabama</v>
      </c>
      <c r="AP239">
        <f t="shared" si="97"/>
        <v>0.15437014257939444</v>
      </c>
      <c r="AQ239">
        <f t="shared" si="98"/>
        <v>0.21181097288898876</v>
      </c>
      <c r="AR239">
        <f t="shared" si="99"/>
        <v>0.50706820439080602</v>
      </c>
      <c r="AS239" t="str">
        <f t="shared" si="100"/>
        <v>South Alabama</v>
      </c>
      <c r="AT239">
        <f t="shared" si="101"/>
        <v>238</v>
      </c>
      <c r="AU239">
        <f t="shared" si="102"/>
        <v>150</v>
      </c>
      <c r="AV239">
        <v>223</v>
      </c>
      <c r="AW239" t="str">
        <f t="shared" si="103"/>
        <v>South Alabama</v>
      </c>
      <c r="AX239" t="str">
        <f t="shared" si="104"/>
        <v/>
      </c>
      <c r="AY239">
        <v>238</v>
      </c>
      <c r="BI239" t="s">
        <v>246</v>
      </c>
      <c r="BJ239">
        <v>366.05336672767555</v>
      </c>
    </row>
    <row r="240" spans="1:62" x14ac:dyDescent="0.25">
      <c r="A240">
        <v>1</v>
      </c>
      <c r="B240">
        <v>1</v>
      </c>
      <c r="C240">
        <v>1</v>
      </c>
      <c r="D240" t="s">
        <v>154</v>
      </c>
      <c r="E240">
        <v>70.789199999999994</v>
      </c>
      <c r="F240">
        <v>98</v>
      </c>
      <c r="G240">
        <v>70.758300000000006</v>
      </c>
      <c r="H240">
        <v>55</v>
      </c>
      <c r="I240">
        <v>106.678</v>
      </c>
      <c r="J240">
        <v>115</v>
      </c>
      <c r="K240">
        <v>106.033</v>
      </c>
      <c r="L240">
        <v>155</v>
      </c>
      <c r="M240">
        <v>107.741</v>
      </c>
      <c r="N240">
        <v>264</v>
      </c>
      <c r="O240">
        <v>112.26600000000001</v>
      </c>
      <c r="P240">
        <v>308</v>
      </c>
      <c r="Q240">
        <v>-6.2329100000000004</v>
      </c>
      <c r="R240">
        <v>237</v>
      </c>
      <c r="S240">
        <f t="shared" si="80"/>
        <v>-8.8050154543348483E-2</v>
      </c>
      <c r="T240">
        <f t="shared" si="81"/>
        <v>233</v>
      </c>
      <c r="U240">
        <f t="shared" si="82"/>
        <v>795882.76953263872</v>
      </c>
      <c r="V240">
        <f t="shared" si="83"/>
        <v>141</v>
      </c>
      <c r="W240">
        <f t="shared" si="84"/>
        <v>26.942022489489393</v>
      </c>
      <c r="X240">
        <f t="shared" si="85"/>
        <v>284</v>
      </c>
      <c r="Y240">
        <f t="shared" si="86"/>
        <v>258.5</v>
      </c>
      <c r="Z240">
        <v>0.32340000000000002</v>
      </c>
      <c r="AA240">
        <f t="shared" si="87"/>
        <v>235</v>
      </c>
      <c r="AB240">
        <v>0.31159999999999999</v>
      </c>
      <c r="AC240">
        <f t="shared" si="88"/>
        <v>0.3175</v>
      </c>
      <c r="AD240">
        <f t="shared" si="89"/>
        <v>248</v>
      </c>
      <c r="AE240">
        <v>0.49909999999999999</v>
      </c>
      <c r="AF240">
        <f t="shared" si="90"/>
        <v>162</v>
      </c>
      <c r="AG240">
        <v>0.31490000000000001</v>
      </c>
      <c r="AH240">
        <f t="shared" si="91"/>
        <v>250</v>
      </c>
      <c r="AI240">
        <f t="shared" si="92"/>
        <v>215.41666666666666</v>
      </c>
      <c r="AJ240">
        <f>IF(C240=1,(AI240/Z240),REF)</f>
        <v>666.09977324263036</v>
      </c>
      <c r="AK240">
        <f t="shared" si="93"/>
        <v>227</v>
      </c>
      <c r="AL240">
        <f>IF(B240=1,(AI240/AC240),REF)</f>
        <v>678.47769028871392</v>
      </c>
      <c r="AM240">
        <f t="shared" si="94"/>
        <v>237</v>
      </c>
      <c r="AN240">
        <f t="shared" si="95"/>
        <v>227</v>
      </c>
      <c r="AO240" t="str">
        <f t="shared" si="96"/>
        <v>Lehigh</v>
      </c>
      <c r="AP240">
        <f t="shared" si="97"/>
        <v>0.19044609271650115</v>
      </c>
      <c r="AQ240">
        <f t="shared" si="98"/>
        <v>0.16362225508920047</v>
      </c>
      <c r="AR240">
        <f t="shared" si="99"/>
        <v>0.50029117660148037</v>
      </c>
      <c r="AS240" t="str">
        <f t="shared" si="100"/>
        <v>Lehigh</v>
      </c>
      <c r="AT240">
        <f t="shared" si="101"/>
        <v>239</v>
      </c>
      <c r="AU240">
        <f t="shared" si="102"/>
        <v>155.33333333333334</v>
      </c>
      <c r="AV240">
        <v>234</v>
      </c>
      <c r="AW240" t="str">
        <f t="shared" si="103"/>
        <v>Lehigh</v>
      </c>
      <c r="AX240" t="str">
        <f t="shared" si="104"/>
        <v/>
      </c>
      <c r="AY240">
        <v>239</v>
      </c>
      <c r="BI240" t="s">
        <v>247</v>
      </c>
      <c r="BJ240">
        <v>114.02737661685293</v>
      </c>
    </row>
    <row r="241" spans="1:62" x14ac:dyDescent="0.25">
      <c r="A241">
        <v>1</v>
      </c>
      <c r="B241">
        <v>1</v>
      </c>
      <c r="C241">
        <v>1</v>
      </c>
      <c r="D241" t="s">
        <v>234</v>
      </c>
      <c r="E241">
        <v>67.184100000000001</v>
      </c>
      <c r="F241">
        <v>278</v>
      </c>
      <c r="G241">
        <v>65.257900000000006</v>
      </c>
      <c r="H241">
        <v>314</v>
      </c>
      <c r="I241">
        <v>103.13500000000001</v>
      </c>
      <c r="J241">
        <v>194</v>
      </c>
      <c r="K241">
        <v>106.43600000000001</v>
      </c>
      <c r="L241">
        <v>147</v>
      </c>
      <c r="M241">
        <v>114.654</v>
      </c>
      <c r="N241">
        <v>340</v>
      </c>
      <c r="O241">
        <v>112.348</v>
      </c>
      <c r="P241">
        <v>309</v>
      </c>
      <c r="Q241">
        <v>-5.9125199999999998</v>
      </c>
      <c r="R241">
        <v>230</v>
      </c>
      <c r="S241">
        <f t="shared" si="80"/>
        <v>-8.7997011197589778E-2</v>
      </c>
      <c r="T241">
        <f t="shared" si="81"/>
        <v>232</v>
      </c>
      <c r="U241">
        <f t="shared" si="82"/>
        <v>761103.27975987364</v>
      </c>
      <c r="V241">
        <f t="shared" si="83"/>
        <v>188</v>
      </c>
      <c r="W241">
        <f t="shared" si="84"/>
        <v>28.420914572483966</v>
      </c>
      <c r="X241">
        <f t="shared" si="85"/>
        <v>332</v>
      </c>
      <c r="Y241">
        <f t="shared" si="86"/>
        <v>282</v>
      </c>
      <c r="Z241">
        <v>0.28970000000000001</v>
      </c>
      <c r="AA241">
        <f t="shared" si="87"/>
        <v>251</v>
      </c>
      <c r="AB241">
        <v>0.436</v>
      </c>
      <c r="AC241">
        <f t="shared" si="88"/>
        <v>0.36285000000000001</v>
      </c>
      <c r="AD241">
        <f t="shared" si="89"/>
        <v>223</v>
      </c>
      <c r="AE241">
        <v>0.18659999999999999</v>
      </c>
      <c r="AF241">
        <f t="shared" si="90"/>
        <v>293</v>
      </c>
      <c r="AG241">
        <v>0.33310000000000001</v>
      </c>
      <c r="AH241">
        <f t="shared" si="91"/>
        <v>240</v>
      </c>
      <c r="AI241">
        <f t="shared" si="92"/>
        <v>243</v>
      </c>
      <c r="AJ241">
        <f>IF(C241=1,(AI241/Z241),REF)</f>
        <v>838.79875733517429</v>
      </c>
      <c r="AK241">
        <f t="shared" si="93"/>
        <v>249</v>
      </c>
      <c r="AL241">
        <f>IF(B241=1,(AI241/AC241),REF)</f>
        <v>669.69822240595283</v>
      </c>
      <c r="AM241">
        <f t="shared" si="94"/>
        <v>234</v>
      </c>
      <c r="AN241">
        <f t="shared" si="95"/>
        <v>234</v>
      </c>
      <c r="AO241" t="str">
        <f t="shared" si="96"/>
        <v>Oral Roberts</v>
      </c>
      <c r="AP241">
        <f t="shared" si="97"/>
        <v>0.16671270463692553</v>
      </c>
      <c r="AQ241">
        <f t="shared" si="98"/>
        <v>0.18729786414815103</v>
      </c>
      <c r="AR241">
        <f t="shared" si="99"/>
        <v>0.50025851878312755</v>
      </c>
      <c r="AS241" t="str">
        <f t="shared" si="100"/>
        <v>Oral Roberts</v>
      </c>
      <c r="AT241">
        <f t="shared" si="101"/>
        <v>240</v>
      </c>
      <c r="AU241">
        <f t="shared" si="102"/>
        <v>158</v>
      </c>
      <c r="AV241">
        <v>252</v>
      </c>
      <c r="AW241" t="str">
        <f t="shared" si="103"/>
        <v>Oral Roberts</v>
      </c>
      <c r="AX241" t="str">
        <f t="shared" si="104"/>
        <v/>
      </c>
      <c r="AY241">
        <v>240</v>
      </c>
      <c r="BI241" t="s">
        <v>248</v>
      </c>
      <c r="BJ241">
        <v>13.377227360610338</v>
      </c>
    </row>
    <row r="242" spans="1:62" x14ac:dyDescent="0.25">
      <c r="A242">
        <v>1</v>
      </c>
      <c r="B242">
        <v>1</v>
      </c>
      <c r="C242">
        <v>1</v>
      </c>
      <c r="D242" t="s">
        <v>40</v>
      </c>
      <c r="E242">
        <v>68.709199999999996</v>
      </c>
      <c r="F242">
        <v>210</v>
      </c>
      <c r="G242">
        <v>67.484200000000001</v>
      </c>
      <c r="H242">
        <v>210</v>
      </c>
      <c r="I242">
        <v>101.63800000000001</v>
      </c>
      <c r="J242">
        <v>232</v>
      </c>
      <c r="K242">
        <v>100.40600000000001</v>
      </c>
      <c r="L242">
        <v>254</v>
      </c>
      <c r="M242">
        <v>105.43</v>
      </c>
      <c r="N242">
        <v>221</v>
      </c>
      <c r="O242">
        <v>108.792</v>
      </c>
      <c r="P242">
        <v>247</v>
      </c>
      <c r="Q242">
        <v>-8.3866599999999991</v>
      </c>
      <c r="R242">
        <v>260</v>
      </c>
      <c r="S242">
        <f t="shared" si="80"/>
        <v>-0.12205061330942575</v>
      </c>
      <c r="T242">
        <f t="shared" si="81"/>
        <v>259</v>
      </c>
      <c r="U242">
        <f t="shared" si="82"/>
        <v>692682.51278969122</v>
      </c>
      <c r="V242">
        <f t="shared" si="83"/>
        <v>262</v>
      </c>
      <c r="W242">
        <f t="shared" si="84"/>
        <v>26.396129191106255</v>
      </c>
      <c r="X242">
        <f t="shared" si="85"/>
        <v>251</v>
      </c>
      <c r="Y242">
        <f t="shared" si="86"/>
        <v>255</v>
      </c>
      <c r="Z242">
        <v>0.34339999999999998</v>
      </c>
      <c r="AA242">
        <f t="shared" si="87"/>
        <v>223</v>
      </c>
      <c r="AB242">
        <v>0.26619999999999999</v>
      </c>
      <c r="AC242">
        <f t="shared" si="88"/>
        <v>0.30479999999999996</v>
      </c>
      <c r="AD242">
        <f t="shared" si="89"/>
        <v>255</v>
      </c>
      <c r="AE242">
        <v>0.25259999999999999</v>
      </c>
      <c r="AF242">
        <f t="shared" si="90"/>
        <v>263</v>
      </c>
      <c r="AG242">
        <v>0.2656</v>
      </c>
      <c r="AH242">
        <f t="shared" si="91"/>
        <v>273</v>
      </c>
      <c r="AI242">
        <f t="shared" si="92"/>
        <v>261.16666666666669</v>
      </c>
      <c r="AJ242">
        <f>IF(C242=1,(AI242/Z242),REF)</f>
        <v>760.5319355464959</v>
      </c>
      <c r="AK242">
        <f t="shared" si="93"/>
        <v>243</v>
      </c>
      <c r="AL242">
        <f>IF(B242=1,(AI242/AC242),REF)</f>
        <v>856.8460192475942</v>
      </c>
      <c r="AM242">
        <f t="shared" si="94"/>
        <v>264</v>
      </c>
      <c r="AN242">
        <f t="shared" si="95"/>
        <v>243</v>
      </c>
      <c r="AO242" t="str">
        <f t="shared" si="96"/>
        <v>Boston University</v>
      </c>
      <c r="AP242">
        <f t="shared" si="97"/>
        <v>0.19956047326050441</v>
      </c>
      <c r="AQ242">
        <f t="shared" si="98"/>
        <v>0.15256071151790759</v>
      </c>
      <c r="AR242">
        <f t="shared" si="99"/>
        <v>0.49918883532974423</v>
      </c>
      <c r="AS242" t="str">
        <f t="shared" si="100"/>
        <v>Boston University</v>
      </c>
      <c r="AT242">
        <f t="shared" si="101"/>
        <v>241</v>
      </c>
      <c r="AU242">
        <f t="shared" si="102"/>
        <v>161.33333333333334</v>
      </c>
      <c r="AV242">
        <v>248</v>
      </c>
      <c r="AW242" t="str">
        <f t="shared" si="103"/>
        <v>Boston University</v>
      </c>
      <c r="AX242" t="str">
        <f t="shared" si="104"/>
        <v/>
      </c>
      <c r="AY242">
        <v>241</v>
      </c>
      <c r="BI242" t="s">
        <v>249</v>
      </c>
      <c r="BJ242">
        <v>1190.6474820143885</v>
      </c>
    </row>
    <row r="243" spans="1:62" x14ac:dyDescent="0.25">
      <c r="A243">
        <v>1</v>
      </c>
      <c r="B243">
        <v>1</v>
      </c>
      <c r="C243">
        <v>1</v>
      </c>
      <c r="D243" t="s">
        <v>255</v>
      </c>
      <c r="E243">
        <v>70.775000000000006</v>
      </c>
      <c r="F243">
        <v>100</v>
      </c>
      <c r="G243">
        <v>69.248599999999996</v>
      </c>
      <c r="H243">
        <v>108</v>
      </c>
      <c r="I243">
        <v>96.913499999999999</v>
      </c>
      <c r="J243">
        <v>308</v>
      </c>
      <c r="K243">
        <v>95.229900000000001</v>
      </c>
      <c r="L243">
        <v>330</v>
      </c>
      <c r="M243">
        <v>99.479799999999997</v>
      </c>
      <c r="N243">
        <v>55</v>
      </c>
      <c r="O243">
        <v>102.685</v>
      </c>
      <c r="P243">
        <v>120</v>
      </c>
      <c r="Q243">
        <v>-7.4546299999999999</v>
      </c>
      <c r="R243">
        <v>244</v>
      </c>
      <c r="S243">
        <f t="shared" si="80"/>
        <v>-0.1053352172377252</v>
      </c>
      <c r="T243">
        <f t="shared" si="81"/>
        <v>247</v>
      </c>
      <c r="U243">
        <f t="shared" si="82"/>
        <v>641839.63851755788</v>
      </c>
      <c r="V243">
        <f t="shared" si="83"/>
        <v>318</v>
      </c>
      <c r="W243">
        <f t="shared" si="84"/>
        <v>23.363146586872535</v>
      </c>
      <c r="X243">
        <f t="shared" si="85"/>
        <v>101</v>
      </c>
      <c r="Y243">
        <f t="shared" si="86"/>
        <v>174</v>
      </c>
      <c r="Z243">
        <v>0.36520000000000002</v>
      </c>
      <c r="AA243">
        <f t="shared" si="87"/>
        <v>215</v>
      </c>
      <c r="AB243">
        <v>0.1842</v>
      </c>
      <c r="AC243">
        <f t="shared" si="88"/>
        <v>0.2747</v>
      </c>
      <c r="AD243">
        <f t="shared" si="89"/>
        <v>268</v>
      </c>
      <c r="AE243">
        <v>0.16689999999999999</v>
      </c>
      <c r="AF243">
        <f t="shared" si="90"/>
        <v>302</v>
      </c>
      <c r="AG243">
        <v>0.45829999999999999</v>
      </c>
      <c r="AH243">
        <f t="shared" si="91"/>
        <v>180</v>
      </c>
      <c r="AI243">
        <f t="shared" si="92"/>
        <v>248.16666666666666</v>
      </c>
      <c r="AJ243">
        <f>IF(C243=1,(AI243/Z243),REF)</f>
        <v>679.53632712668855</v>
      </c>
      <c r="AK243">
        <f t="shared" si="93"/>
        <v>230</v>
      </c>
      <c r="AL243">
        <f>IF(B243=1,(AI243/AC243),REF)</f>
        <v>903.40978036646038</v>
      </c>
      <c r="AM243">
        <f t="shared" si="94"/>
        <v>265</v>
      </c>
      <c r="AN243">
        <f t="shared" si="95"/>
        <v>230</v>
      </c>
      <c r="AO243" t="str">
        <f t="shared" si="96"/>
        <v>Robert Morris</v>
      </c>
      <c r="AP243">
        <f t="shared" si="97"/>
        <v>0.21463249838644596</v>
      </c>
      <c r="AQ243">
        <f t="shared" si="98"/>
        <v>0.13658834778751547</v>
      </c>
      <c r="AR243">
        <f t="shared" si="99"/>
        <v>0.49867789282375241</v>
      </c>
      <c r="AS243" t="str">
        <f t="shared" si="100"/>
        <v>Robert Morris</v>
      </c>
      <c r="AT243">
        <f t="shared" si="101"/>
        <v>242</v>
      </c>
      <c r="AU243">
        <f t="shared" si="102"/>
        <v>157.33333333333334</v>
      </c>
      <c r="AV243">
        <v>236</v>
      </c>
      <c r="AW243" t="str">
        <f t="shared" si="103"/>
        <v>Robert Morris</v>
      </c>
      <c r="AX243" t="str">
        <f t="shared" si="104"/>
        <v/>
      </c>
      <c r="AY243">
        <v>242</v>
      </c>
      <c r="BI243" t="s">
        <v>250</v>
      </c>
      <c r="BJ243">
        <v>330.30370206162712</v>
      </c>
    </row>
    <row r="244" spans="1:62" x14ac:dyDescent="0.25">
      <c r="A244">
        <v>1</v>
      </c>
      <c r="B244">
        <v>1</v>
      </c>
      <c r="C244">
        <v>1</v>
      </c>
      <c r="D244" t="s">
        <v>306</v>
      </c>
      <c r="E244">
        <v>72.540999999999997</v>
      </c>
      <c r="F244">
        <v>41</v>
      </c>
      <c r="G244">
        <v>71.574200000000005</v>
      </c>
      <c r="H244">
        <v>35</v>
      </c>
      <c r="I244">
        <v>106.41</v>
      </c>
      <c r="J244">
        <v>122</v>
      </c>
      <c r="K244">
        <v>105.28100000000001</v>
      </c>
      <c r="L244">
        <v>173</v>
      </c>
      <c r="M244">
        <v>109.31100000000001</v>
      </c>
      <c r="N244">
        <v>287</v>
      </c>
      <c r="O244">
        <v>112.94</v>
      </c>
      <c r="P244">
        <v>315</v>
      </c>
      <c r="Q244">
        <v>-7.6589999999999998</v>
      </c>
      <c r="R244">
        <v>249</v>
      </c>
      <c r="S244">
        <f t="shared" si="80"/>
        <v>-0.10558167105498949</v>
      </c>
      <c r="T244">
        <f t="shared" si="81"/>
        <v>248</v>
      </c>
      <c r="U244">
        <f t="shared" si="82"/>
        <v>804050.89731990104</v>
      </c>
      <c r="V244">
        <f t="shared" si="83"/>
        <v>127</v>
      </c>
      <c r="W244">
        <f t="shared" si="84"/>
        <v>26.544400129555179</v>
      </c>
      <c r="X244">
        <f t="shared" si="85"/>
        <v>260</v>
      </c>
      <c r="Y244">
        <f t="shared" si="86"/>
        <v>254</v>
      </c>
      <c r="Z244">
        <v>0.34960000000000002</v>
      </c>
      <c r="AA244">
        <f t="shared" si="87"/>
        <v>219</v>
      </c>
      <c r="AB244">
        <v>0.2074</v>
      </c>
      <c r="AC244">
        <f t="shared" si="88"/>
        <v>0.27850000000000003</v>
      </c>
      <c r="AD244">
        <f t="shared" si="89"/>
        <v>267</v>
      </c>
      <c r="AE244">
        <v>0.23219999999999999</v>
      </c>
      <c r="AF244">
        <f t="shared" si="90"/>
        <v>276</v>
      </c>
      <c r="AG244">
        <v>0.49640000000000001</v>
      </c>
      <c r="AH244">
        <f t="shared" si="91"/>
        <v>167</v>
      </c>
      <c r="AI244">
        <f t="shared" si="92"/>
        <v>223.16666666666666</v>
      </c>
      <c r="AJ244">
        <f>IF(C244=1,(AI244/Z244),REF)</f>
        <v>638.34858886346296</v>
      </c>
      <c r="AK244">
        <f t="shared" si="93"/>
        <v>221</v>
      </c>
      <c r="AL244">
        <f>IF(B244=1,(AI244/AC244),REF)</f>
        <v>801.31657690005977</v>
      </c>
      <c r="AM244">
        <f t="shared" si="94"/>
        <v>255</v>
      </c>
      <c r="AN244">
        <f t="shared" si="95"/>
        <v>221</v>
      </c>
      <c r="AO244" t="str">
        <f t="shared" si="96"/>
        <v>Texas Southern</v>
      </c>
      <c r="AP244">
        <f t="shared" si="97"/>
        <v>0.20675290178191555</v>
      </c>
      <c r="AQ244">
        <f t="shared" si="98"/>
        <v>0.14056923275362576</v>
      </c>
      <c r="AR244">
        <f t="shared" si="99"/>
        <v>0.49645625434023294</v>
      </c>
      <c r="AS244" t="str">
        <f t="shared" si="100"/>
        <v>Texas Southern</v>
      </c>
      <c r="AT244">
        <f t="shared" si="101"/>
        <v>243</v>
      </c>
      <c r="AU244">
        <f t="shared" si="102"/>
        <v>154.66666666666666</v>
      </c>
      <c r="AV244">
        <v>238</v>
      </c>
      <c r="AW244" t="str">
        <f t="shared" si="103"/>
        <v>Texas Southern</v>
      </c>
      <c r="AX244" t="str">
        <f t="shared" si="104"/>
        <v/>
      </c>
      <c r="AY244">
        <v>243</v>
      </c>
      <c r="BI244" t="s">
        <v>251</v>
      </c>
      <c r="BJ244">
        <v>56.221478551871009</v>
      </c>
    </row>
    <row r="245" spans="1:62" x14ac:dyDescent="0.25">
      <c r="A245">
        <v>1</v>
      </c>
      <c r="B245">
        <v>1</v>
      </c>
      <c r="C245">
        <v>1</v>
      </c>
      <c r="D245" t="s">
        <v>215</v>
      </c>
      <c r="E245">
        <v>73.128900000000002</v>
      </c>
      <c r="F245">
        <v>27</v>
      </c>
      <c r="G245">
        <v>71.433599999999998</v>
      </c>
      <c r="H245">
        <v>38</v>
      </c>
      <c r="I245">
        <v>101.416</v>
      </c>
      <c r="J245">
        <v>237</v>
      </c>
      <c r="K245">
        <v>103.429</v>
      </c>
      <c r="L245">
        <v>207</v>
      </c>
      <c r="M245">
        <v>111.045</v>
      </c>
      <c r="N245">
        <v>317</v>
      </c>
      <c r="O245">
        <v>109.586</v>
      </c>
      <c r="P245">
        <v>265</v>
      </c>
      <c r="Q245">
        <v>-6.1573799999999999</v>
      </c>
      <c r="R245">
        <v>234</v>
      </c>
      <c r="S245">
        <f t="shared" si="80"/>
        <v>-8.4193800262276561E-2</v>
      </c>
      <c r="T245">
        <f t="shared" si="81"/>
        <v>227</v>
      </c>
      <c r="U245">
        <f t="shared" si="82"/>
        <v>782300.65222448495</v>
      </c>
      <c r="V245">
        <f t="shared" si="83"/>
        <v>157</v>
      </c>
      <c r="W245">
        <f t="shared" si="84"/>
        <v>25.091064058455235</v>
      </c>
      <c r="X245">
        <f t="shared" si="85"/>
        <v>183</v>
      </c>
      <c r="Y245">
        <f t="shared" si="86"/>
        <v>205</v>
      </c>
      <c r="Z245">
        <v>0.32250000000000001</v>
      </c>
      <c r="AA245">
        <f t="shared" si="87"/>
        <v>237</v>
      </c>
      <c r="AB245">
        <v>0.28810000000000002</v>
      </c>
      <c r="AC245">
        <f t="shared" si="88"/>
        <v>0.30530000000000002</v>
      </c>
      <c r="AD245">
        <f t="shared" si="89"/>
        <v>254</v>
      </c>
      <c r="AE245">
        <v>0.372</v>
      </c>
      <c r="AF245">
        <f t="shared" si="90"/>
        <v>223</v>
      </c>
      <c r="AG245">
        <v>0.38900000000000001</v>
      </c>
      <c r="AH245">
        <f t="shared" si="91"/>
        <v>211</v>
      </c>
      <c r="AI245">
        <f t="shared" si="92"/>
        <v>212.83333333333334</v>
      </c>
      <c r="AJ245">
        <f>IF(C245=1,(AI245/Z245),REF)</f>
        <v>659.9483204134367</v>
      </c>
      <c r="AK245">
        <f t="shared" si="93"/>
        <v>226</v>
      </c>
      <c r="AL245">
        <f>IF(B245=1,(AI245/AC245),REF)</f>
        <v>697.12850747898244</v>
      </c>
      <c r="AM245">
        <f t="shared" si="94"/>
        <v>241</v>
      </c>
      <c r="AN245">
        <f t="shared" si="95"/>
        <v>226</v>
      </c>
      <c r="AO245" t="str">
        <f t="shared" si="96"/>
        <v>North Dakota</v>
      </c>
      <c r="AP245">
        <f t="shared" si="97"/>
        <v>0.19009237908131627</v>
      </c>
      <c r="AQ245">
        <f t="shared" si="98"/>
        <v>0.15680261088772338</v>
      </c>
      <c r="AR245">
        <f t="shared" si="99"/>
        <v>0.49621194295303583</v>
      </c>
      <c r="AS245" t="str">
        <f t="shared" si="100"/>
        <v>North Dakota</v>
      </c>
      <c r="AT245">
        <f t="shared" si="101"/>
        <v>244</v>
      </c>
      <c r="AU245">
        <f t="shared" si="102"/>
        <v>156.66666666666666</v>
      </c>
      <c r="AV245">
        <v>255</v>
      </c>
      <c r="AW245" t="str">
        <f t="shared" si="103"/>
        <v>North Dakota</v>
      </c>
      <c r="AX245" t="str">
        <f t="shared" si="104"/>
        <v/>
      </c>
      <c r="AY245">
        <v>244</v>
      </c>
      <c r="BI245" t="s">
        <v>252</v>
      </c>
      <c r="BJ245">
        <v>1128.9597384017986</v>
      </c>
    </row>
    <row r="246" spans="1:62" x14ac:dyDescent="0.25">
      <c r="A246">
        <v>1</v>
      </c>
      <c r="B246">
        <v>1</v>
      </c>
      <c r="C246">
        <v>1</v>
      </c>
      <c r="D246" t="s">
        <v>94</v>
      </c>
      <c r="E246">
        <v>67.772300000000001</v>
      </c>
      <c r="F246">
        <v>247</v>
      </c>
      <c r="G246">
        <v>67.277000000000001</v>
      </c>
      <c r="H246">
        <v>218</v>
      </c>
      <c r="I246">
        <v>103.09699999999999</v>
      </c>
      <c r="J246">
        <v>195</v>
      </c>
      <c r="K246">
        <v>103.81399999999999</v>
      </c>
      <c r="L246">
        <v>196</v>
      </c>
      <c r="M246">
        <v>110.849</v>
      </c>
      <c r="N246">
        <v>315</v>
      </c>
      <c r="O246">
        <v>111.63</v>
      </c>
      <c r="P246">
        <v>301</v>
      </c>
      <c r="Q246">
        <v>-7.8159099999999997</v>
      </c>
      <c r="R246">
        <v>252</v>
      </c>
      <c r="S246">
        <f t="shared" si="80"/>
        <v>-0.11532735350578337</v>
      </c>
      <c r="T246">
        <f t="shared" si="81"/>
        <v>254</v>
      </c>
      <c r="U246">
        <f t="shared" si="82"/>
        <v>730405.56670809083</v>
      </c>
      <c r="V246">
        <f t="shared" si="83"/>
        <v>227</v>
      </c>
      <c r="W246">
        <f t="shared" si="84"/>
        <v>27.886708368524097</v>
      </c>
      <c r="X246">
        <f t="shared" si="85"/>
        <v>320</v>
      </c>
      <c r="Y246">
        <f t="shared" si="86"/>
        <v>287</v>
      </c>
      <c r="Z246">
        <v>0.30170000000000002</v>
      </c>
      <c r="AA246">
        <f t="shared" si="87"/>
        <v>247</v>
      </c>
      <c r="AB246">
        <v>0.37609999999999999</v>
      </c>
      <c r="AC246">
        <f t="shared" si="88"/>
        <v>0.33889999999999998</v>
      </c>
      <c r="AD246">
        <f t="shared" si="89"/>
        <v>243</v>
      </c>
      <c r="AE246">
        <v>8.3199999999999996E-2</v>
      </c>
      <c r="AF246">
        <f t="shared" si="90"/>
        <v>339</v>
      </c>
      <c r="AG246">
        <v>0.40310000000000001</v>
      </c>
      <c r="AH246">
        <f t="shared" si="91"/>
        <v>204</v>
      </c>
      <c r="AI246">
        <f t="shared" si="92"/>
        <v>259</v>
      </c>
      <c r="AJ246">
        <f>IF(C246=1,(AI246/Z246),REF)</f>
        <v>858.46867749419948</v>
      </c>
      <c r="AK246">
        <f t="shared" si="93"/>
        <v>252</v>
      </c>
      <c r="AL246">
        <f>IF(B246=1,(AI246/AC246),REF)</f>
        <v>764.23723812334026</v>
      </c>
      <c r="AM246">
        <f t="shared" si="94"/>
        <v>250</v>
      </c>
      <c r="AN246">
        <f t="shared" si="95"/>
        <v>250</v>
      </c>
      <c r="AO246" t="str">
        <f t="shared" si="96"/>
        <v>Elon</v>
      </c>
      <c r="AP246">
        <f t="shared" si="97"/>
        <v>0.17321633474197046</v>
      </c>
      <c r="AQ246">
        <f t="shared" si="98"/>
        <v>0.17207137741753342</v>
      </c>
      <c r="AR246">
        <f t="shared" si="99"/>
        <v>0.49529101666803815</v>
      </c>
      <c r="AS246" t="str">
        <f t="shared" si="100"/>
        <v>Elon</v>
      </c>
      <c r="AT246">
        <f t="shared" si="101"/>
        <v>245</v>
      </c>
      <c r="AU246">
        <f t="shared" si="102"/>
        <v>165</v>
      </c>
      <c r="AV246">
        <v>261</v>
      </c>
      <c r="AW246" t="str">
        <f t="shared" si="103"/>
        <v>Elon</v>
      </c>
      <c r="AX246" t="str">
        <f t="shared" si="104"/>
        <v/>
      </c>
      <c r="AY246">
        <v>245</v>
      </c>
      <c r="BI246" t="s">
        <v>253</v>
      </c>
      <c r="BJ246">
        <v>487.65432098765427</v>
      </c>
    </row>
    <row r="247" spans="1:62" x14ac:dyDescent="0.25">
      <c r="A247">
        <v>1</v>
      </c>
      <c r="B247">
        <v>1</v>
      </c>
      <c r="C247">
        <v>1</v>
      </c>
      <c r="D247" t="s">
        <v>282</v>
      </c>
      <c r="E247">
        <v>69.063699999999997</v>
      </c>
      <c r="F247">
        <v>192</v>
      </c>
      <c r="G247">
        <v>69.171499999999995</v>
      </c>
      <c r="H247">
        <v>112</v>
      </c>
      <c r="I247">
        <v>108.187</v>
      </c>
      <c r="J247">
        <v>93</v>
      </c>
      <c r="K247">
        <v>108.69199999999999</v>
      </c>
      <c r="L247">
        <v>109</v>
      </c>
      <c r="M247">
        <v>113.14</v>
      </c>
      <c r="N247">
        <v>334</v>
      </c>
      <c r="O247">
        <v>116.831</v>
      </c>
      <c r="P247">
        <v>339</v>
      </c>
      <c r="Q247">
        <v>-8.1395599999999995</v>
      </c>
      <c r="R247">
        <v>256</v>
      </c>
      <c r="S247">
        <f t="shared" si="80"/>
        <v>-0.11784772608475959</v>
      </c>
      <c r="T247">
        <f t="shared" si="81"/>
        <v>257</v>
      </c>
      <c r="U247">
        <f t="shared" si="82"/>
        <v>815915.15828603669</v>
      </c>
      <c r="V247">
        <f t="shared" si="83"/>
        <v>113</v>
      </c>
      <c r="W247">
        <f t="shared" si="84"/>
        <v>29.433581391209646</v>
      </c>
      <c r="X247">
        <f t="shared" si="85"/>
        <v>345</v>
      </c>
      <c r="Y247">
        <f t="shared" si="86"/>
        <v>301</v>
      </c>
      <c r="Z247">
        <v>0.34210000000000002</v>
      </c>
      <c r="AA247">
        <f t="shared" si="87"/>
        <v>224</v>
      </c>
      <c r="AB247">
        <v>0.23150000000000001</v>
      </c>
      <c r="AC247">
        <f t="shared" si="88"/>
        <v>0.2868</v>
      </c>
      <c r="AD247">
        <f t="shared" si="89"/>
        <v>261</v>
      </c>
      <c r="AE247">
        <v>0.3841</v>
      </c>
      <c r="AF247">
        <f t="shared" si="90"/>
        <v>214</v>
      </c>
      <c r="AG247">
        <v>0.26719999999999999</v>
      </c>
      <c r="AH247">
        <f t="shared" si="91"/>
        <v>271</v>
      </c>
      <c r="AI247">
        <f t="shared" si="92"/>
        <v>236.16666666666666</v>
      </c>
      <c r="AJ247">
        <f>IF(C247=1,(AI247/Z247),REF)</f>
        <v>690.34395400954884</v>
      </c>
      <c r="AK247">
        <f t="shared" si="93"/>
        <v>234</v>
      </c>
      <c r="AL247">
        <f>IF(B247=1,(AI247/AC247),REF)</f>
        <v>823.45420734542074</v>
      </c>
      <c r="AM247">
        <f t="shared" si="94"/>
        <v>259</v>
      </c>
      <c r="AN247">
        <f t="shared" si="95"/>
        <v>234</v>
      </c>
      <c r="AO247" t="str">
        <f t="shared" si="96"/>
        <v>Southeast Missouri St.</v>
      </c>
      <c r="AP247">
        <f t="shared" si="97"/>
        <v>0.20073934443701952</v>
      </c>
      <c r="AQ247">
        <f t="shared" si="98"/>
        <v>0.14426627096302058</v>
      </c>
      <c r="AR247">
        <f t="shared" si="99"/>
        <v>0.49512911776950164</v>
      </c>
      <c r="AS247" t="str">
        <f t="shared" si="100"/>
        <v>Southeast Missouri St.</v>
      </c>
      <c r="AT247">
        <f t="shared" si="101"/>
        <v>246</v>
      </c>
      <c r="AU247">
        <f t="shared" si="102"/>
        <v>160</v>
      </c>
      <c r="AV247">
        <v>247</v>
      </c>
      <c r="AW247" t="str">
        <f t="shared" si="103"/>
        <v>Southeast Missouri St.</v>
      </c>
      <c r="AX247" t="str">
        <f t="shared" si="104"/>
        <v/>
      </c>
      <c r="AY247">
        <v>246</v>
      </c>
      <c r="BI247" t="s">
        <v>254</v>
      </c>
      <c r="BJ247">
        <v>285.55778710973163</v>
      </c>
    </row>
    <row r="248" spans="1:62" x14ac:dyDescent="0.25">
      <c r="A248">
        <v>1</v>
      </c>
      <c r="B248">
        <v>1</v>
      </c>
      <c r="C248">
        <v>1</v>
      </c>
      <c r="D248" t="s">
        <v>54</v>
      </c>
      <c r="E248">
        <v>68.277500000000003</v>
      </c>
      <c r="F248">
        <v>229</v>
      </c>
      <c r="G248">
        <v>67.911199999999994</v>
      </c>
      <c r="H248">
        <v>186</v>
      </c>
      <c r="I248">
        <v>106.735</v>
      </c>
      <c r="J248">
        <v>114</v>
      </c>
      <c r="K248">
        <v>104.711</v>
      </c>
      <c r="L248">
        <v>185</v>
      </c>
      <c r="M248">
        <v>105.258</v>
      </c>
      <c r="N248">
        <v>216</v>
      </c>
      <c r="O248">
        <v>110.369</v>
      </c>
      <c r="P248">
        <v>277</v>
      </c>
      <c r="Q248">
        <v>-5.6578799999999996</v>
      </c>
      <c r="R248">
        <v>227</v>
      </c>
      <c r="S248">
        <f t="shared" si="80"/>
        <v>-8.2867708981728988E-2</v>
      </c>
      <c r="T248">
        <f t="shared" si="81"/>
        <v>226</v>
      </c>
      <c r="U248">
        <f t="shared" si="82"/>
        <v>748621.37863007758</v>
      </c>
      <c r="V248">
        <f t="shared" si="83"/>
        <v>203</v>
      </c>
      <c r="W248">
        <f t="shared" si="84"/>
        <v>27.18177174964206</v>
      </c>
      <c r="X248">
        <f t="shared" si="85"/>
        <v>295</v>
      </c>
      <c r="Y248">
        <f t="shared" si="86"/>
        <v>260.5</v>
      </c>
      <c r="Z248">
        <v>0.27489999999999998</v>
      </c>
      <c r="AA248">
        <f t="shared" si="87"/>
        <v>259</v>
      </c>
      <c r="AB248">
        <v>0.44969999999999999</v>
      </c>
      <c r="AC248">
        <f t="shared" si="88"/>
        <v>0.36229999999999996</v>
      </c>
      <c r="AD248">
        <f t="shared" si="89"/>
        <v>225</v>
      </c>
      <c r="AE248">
        <v>0.1371</v>
      </c>
      <c r="AF248">
        <f t="shared" si="90"/>
        <v>313</v>
      </c>
      <c r="AG248">
        <v>0.33700000000000002</v>
      </c>
      <c r="AH248">
        <f t="shared" si="91"/>
        <v>236</v>
      </c>
      <c r="AI248">
        <f t="shared" si="92"/>
        <v>243.91666666666666</v>
      </c>
      <c r="AJ248">
        <f>IF(C248=1,(AI248/Z248),REF)</f>
        <v>887.2923487328726</v>
      </c>
      <c r="AK248">
        <f t="shared" si="93"/>
        <v>253</v>
      </c>
      <c r="AL248">
        <f>IF(B248=1,(AI248/AC248),REF)</f>
        <v>673.24500874045452</v>
      </c>
      <c r="AM248">
        <f t="shared" si="94"/>
        <v>235</v>
      </c>
      <c r="AN248">
        <f t="shared" si="95"/>
        <v>235</v>
      </c>
      <c r="AO248" t="str">
        <f t="shared" si="96"/>
        <v>Campbell</v>
      </c>
      <c r="AP248">
        <f t="shared" si="97"/>
        <v>0.15730917234337627</v>
      </c>
      <c r="AQ248">
        <f t="shared" si="98"/>
        <v>0.18689052413989465</v>
      </c>
      <c r="AR248">
        <f t="shared" si="99"/>
        <v>0.49466615265659886</v>
      </c>
      <c r="AS248" t="str">
        <f t="shared" si="100"/>
        <v>Campbell</v>
      </c>
      <c r="AT248">
        <f t="shared" si="101"/>
        <v>247</v>
      </c>
      <c r="AU248">
        <f t="shared" si="102"/>
        <v>160.66666666666666</v>
      </c>
      <c r="AV248">
        <v>230</v>
      </c>
      <c r="AW248" t="str">
        <f t="shared" si="103"/>
        <v>Campbell</v>
      </c>
      <c r="AX248" t="str">
        <f t="shared" si="104"/>
        <v/>
      </c>
      <c r="AY248">
        <v>247</v>
      </c>
      <c r="BI248" t="s">
        <v>255</v>
      </c>
      <c r="BJ248">
        <v>869.31197670185657</v>
      </c>
    </row>
    <row r="249" spans="1:62" x14ac:dyDescent="0.25">
      <c r="A249">
        <v>1</v>
      </c>
      <c r="B249">
        <v>1</v>
      </c>
      <c r="C249">
        <v>1</v>
      </c>
      <c r="D249" t="s">
        <v>30</v>
      </c>
      <c r="E249">
        <v>71.398899999999998</v>
      </c>
      <c r="F249">
        <v>72</v>
      </c>
      <c r="G249">
        <v>70.370400000000004</v>
      </c>
      <c r="H249">
        <v>65</v>
      </c>
      <c r="I249">
        <v>102.983</v>
      </c>
      <c r="J249">
        <v>201</v>
      </c>
      <c r="K249">
        <v>100.03700000000001</v>
      </c>
      <c r="L249">
        <v>259</v>
      </c>
      <c r="M249">
        <v>104.926</v>
      </c>
      <c r="N249">
        <v>204</v>
      </c>
      <c r="O249">
        <v>108.898</v>
      </c>
      <c r="P249">
        <v>250</v>
      </c>
      <c r="Q249">
        <v>-8.8612000000000002</v>
      </c>
      <c r="R249">
        <v>264</v>
      </c>
      <c r="S249">
        <f t="shared" si="80"/>
        <v>-0.1241055534469017</v>
      </c>
      <c r="T249">
        <f t="shared" si="81"/>
        <v>261</v>
      </c>
      <c r="U249">
        <f t="shared" si="82"/>
        <v>714517.44960509415</v>
      </c>
      <c r="V249">
        <f t="shared" si="83"/>
        <v>240</v>
      </c>
      <c r="W249">
        <f t="shared" si="84"/>
        <v>25.441360092831534</v>
      </c>
      <c r="X249">
        <f t="shared" si="85"/>
        <v>206</v>
      </c>
      <c r="Y249">
        <f t="shared" si="86"/>
        <v>233.5</v>
      </c>
      <c r="Z249">
        <v>0.32669999999999999</v>
      </c>
      <c r="AA249">
        <f t="shared" si="87"/>
        <v>234</v>
      </c>
      <c r="AB249">
        <v>0.25790000000000002</v>
      </c>
      <c r="AC249">
        <f t="shared" si="88"/>
        <v>0.2923</v>
      </c>
      <c r="AD249">
        <f t="shared" si="89"/>
        <v>259</v>
      </c>
      <c r="AE249">
        <v>0.1157</v>
      </c>
      <c r="AF249">
        <f t="shared" si="90"/>
        <v>322</v>
      </c>
      <c r="AG249">
        <v>0.57750000000000001</v>
      </c>
      <c r="AH249">
        <f t="shared" si="91"/>
        <v>140</v>
      </c>
      <c r="AI249">
        <f t="shared" si="92"/>
        <v>242.58333333333334</v>
      </c>
      <c r="AJ249">
        <f>IF(C249=1,(AI249/Z249),REF)</f>
        <v>742.52627282930314</v>
      </c>
      <c r="AK249">
        <f t="shared" si="93"/>
        <v>240</v>
      </c>
      <c r="AL249">
        <f>IF(B249=1,(AI249/AC249),REF)</f>
        <v>829.91219067168436</v>
      </c>
      <c r="AM249">
        <f t="shared" si="94"/>
        <v>260</v>
      </c>
      <c r="AN249">
        <f t="shared" si="95"/>
        <v>240</v>
      </c>
      <c r="AO249" t="str">
        <f t="shared" si="96"/>
        <v>Army</v>
      </c>
      <c r="AP249">
        <f t="shared" si="97"/>
        <v>0.19031101779125956</v>
      </c>
      <c r="AQ249">
        <f t="shared" si="98"/>
        <v>0.14688937675194255</v>
      </c>
      <c r="AR249">
        <f t="shared" si="99"/>
        <v>0.49061772168226137</v>
      </c>
      <c r="AS249" t="str">
        <f t="shared" si="100"/>
        <v>Army</v>
      </c>
      <c r="AT249">
        <f t="shared" si="101"/>
        <v>248</v>
      </c>
      <c r="AU249">
        <f t="shared" si="102"/>
        <v>162.66666666666666</v>
      </c>
      <c r="AV249">
        <v>243</v>
      </c>
      <c r="AW249" t="str">
        <f t="shared" si="103"/>
        <v>Army</v>
      </c>
      <c r="AX249" t="str">
        <f t="shared" si="104"/>
        <v/>
      </c>
      <c r="AY249">
        <v>248</v>
      </c>
      <c r="BI249" t="s">
        <v>256</v>
      </c>
      <c r="BJ249">
        <v>283.60669964418992</v>
      </c>
    </row>
    <row r="250" spans="1:62" x14ac:dyDescent="0.25">
      <c r="A250">
        <v>1</v>
      </c>
      <c r="B250">
        <v>1</v>
      </c>
      <c r="C250">
        <v>1</v>
      </c>
      <c r="D250" t="s">
        <v>101</v>
      </c>
      <c r="E250">
        <v>70.316500000000005</v>
      </c>
      <c r="F250">
        <v>117</v>
      </c>
      <c r="G250">
        <v>69.232100000000003</v>
      </c>
      <c r="H250">
        <v>110</v>
      </c>
      <c r="I250">
        <v>94.352699999999999</v>
      </c>
      <c r="J250">
        <v>334</v>
      </c>
      <c r="K250">
        <v>95.800700000000006</v>
      </c>
      <c r="L250">
        <v>327</v>
      </c>
      <c r="M250">
        <v>102.081</v>
      </c>
      <c r="N250">
        <v>123</v>
      </c>
      <c r="O250">
        <v>102.80500000000001</v>
      </c>
      <c r="P250">
        <v>122</v>
      </c>
      <c r="Q250">
        <v>-7.0037900000000004</v>
      </c>
      <c r="R250">
        <v>242</v>
      </c>
      <c r="S250">
        <f t="shared" si="80"/>
        <v>-9.9611044349477013E-2</v>
      </c>
      <c r="T250">
        <f t="shared" si="81"/>
        <v>241</v>
      </c>
      <c r="U250">
        <f t="shared" si="82"/>
        <v>645348.95394343522</v>
      </c>
      <c r="V250">
        <f t="shared" si="83"/>
        <v>312</v>
      </c>
      <c r="W250">
        <f t="shared" si="84"/>
        <v>23.559470977919517</v>
      </c>
      <c r="X250">
        <f t="shared" si="85"/>
        <v>106</v>
      </c>
      <c r="Y250">
        <f t="shared" si="86"/>
        <v>173.5</v>
      </c>
      <c r="Z250">
        <v>0.30680000000000002</v>
      </c>
      <c r="AA250">
        <f t="shared" si="87"/>
        <v>243</v>
      </c>
      <c r="AB250">
        <v>0.31</v>
      </c>
      <c r="AC250">
        <f t="shared" si="88"/>
        <v>0.30840000000000001</v>
      </c>
      <c r="AD250">
        <f t="shared" si="89"/>
        <v>252</v>
      </c>
      <c r="AE250">
        <v>0.35930000000000001</v>
      </c>
      <c r="AF250">
        <f t="shared" si="90"/>
        <v>232</v>
      </c>
      <c r="AG250">
        <v>0.2218</v>
      </c>
      <c r="AH250">
        <f t="shared" si="91"/>
        <v>286</v>
      </c>
      <c r="AI250">
        <f t="shared" si="92"/>
        <v>249.41666666666666</v>
      </c>
      <c r="AJ250">
        <f>IF(C250=1,(AI250/Z250),REF)</f>
        <v>812.96175575836583</v>
      </c>
      <c r="AK250">
        <f t="shared" si="93"/>
        <v>246</v>
      </c>
      <c r="AL250">
        <f>IF(B250=1,(AI250/AC250),REF)</f>
        <v>808.74405533938602</v>
      </c>
      <c r="AM250">
        <f t="shared" si="94"/>
        <v>257</v>
      </c>
      <c r="AN250">
        <f t="shared" si="95"/>
        <v>246</v>
      </c>
      <c r="AO250" t="str">
        <f t="shared" si="96"/>
        <v>Florida Atlantic</v>
      </c>
      <c r="AP250">
        <f t="shared" si="97"/>
        <v>0.17710642784782527</v>
      </c>
      <c r="AQ250">
        <f t="shared" si="98"/>
        <v>0.15548144653787033</v>
      </c>
      <c r="AR250">
        <f t="shared" si="99"/>
        <v>0.48792218627460748</v>
      </c>
      <c r="AS250" t="str">
        <f t="shared" si="100"/>
        <v>Florida Atlantic</v>
      </c>
      <c r="AT250">
        <f t="shared" si="101"/>
        <v>249</v>
      </c>
      <c r="AU250">
        <f t="shared" si="102"/>
        <v>165</v>
      </c>
      <c r="AV250">
        <v>260</v>
      </c>
      <c r="AW250" t="str">
        <f t="shared" si="103"/>
        <v>Florida Atlantic</v>
      </c>
      <c r="AX250" t="str">
        <f t="shared" si="104"/>
        <v/>
      </c>
      <c r="AY250">
        <v>249</v>
      </c>
      <c r="BI250" t="s">
        <v>257</v>
      </c>
      <c r="BJ250">
        <v>1448.308718437351</v>
      </c>
    </row>
    <row r="251" spans="1:62" x14ac:dyDescent="0.25">
      <c r="A251">
        <v>1</v>
      </c>
      <c r="B251">
        <v>1</v>
      </c>
      <c r="C251">
        <v>1</v>
      </c>
      <c r="D251" t="s">
        <v>240</v>
      </c>
      <c r="E251">
        <v>67.481399999999994</v>
      </c>
      <c r="F251">
        <v>260</v>
      </c>
      <c r="G251">
        <v>67.521100000000004</v>
      </c>
      <c r="H251">
        <v>206</v>
      </c>
      <c r="I251">
        <v>103.321</v>
      </c>
      <c r="J251">
        <v>190</v>
      </c>
      <c r="K251">
        <v>105.73699999999999</v>
      </c>
      <c r="L251">
        <v>163</v>
      </c>
      <c r="M251">
        <v>115.526</v>
      </c>
      <c r="N251">
        <v>343</v>
      </c>
      <c r="O251">
        <v>114.581</v>
      </c>
      <c r="P251">
        <v>325</v>
      </c>
      <c r="Q251">
        <v>-8.8444400000000005</v>
      </c>
      <c r="R251">
        <v>263</v>
      </c>
      <c r="S251">
        <f t="shared" si="80"/>
        <v>-0.13105833607482964</v>
      </c>
      <c r="T251">
        <f t="shared" si="81"/>
        <v>270</v>
      </c>
      <c r="U251">
        <f t="shared" si="82"/>
        <v>754463.18508255645</v>
      </c>
      <c r="V251">
        <f t="shared" si="83"/>
        <v>195</v>
      </c>
      <c r="W251">
        <f t="shared" si="84"/>
        <v>29.200890050751834</v>
      </c>
      <c r="X251">
        <f t="shared" si="85"/>
        <v>341</v>
      </c>
      <c r="Y251">
        <f t="shared" si="86"/>
        <v>305.5</v>
      </c>
      <c r="Z251">
        <v>0.31040000000000001</v>
      </c>
      <c r="AA251">
        <f t="shared" si="87"/>
        <v>242</v>
      </c>
      <c r="AB251">
        <v>0.27779999999999999</v>
      </c>
      <c r="AC251">
        <f t="shared" si="88"/>
        <v>0.29410000000000003</v>
      </c>
      <c r="AD251">
        <f t="shared" si="89"/>
        <v>258</v>
      </c>
      <c r="AE251">
        <v>0.48</v>
      </c>
      <c r="AF251">
        <f t="shared" si="90"/>
        <v>172</v>
      </c>
      <c r="AG251">
        <v>0.24199999999999999</v>
      </c>
      <c r="AH251">
        <f t="shared" si="91"/>
        <v>279</v>
      </c>
      <c r="AI251">
        <f t="shared" si="92"/>
        <v>246.58333333333334</v>
      </c>
      <c r="AJ251">
        <f>IF(C251=1,(AI251/Z251),REF)</f>
        <v>794.40506872852234</v>
      </c>
      <c r="AK251">
        <f t="shared" si="93"/>
        <v>245</v>
      </c>
      <c r="AL251">
        <f>IF(B251=1,(AI251/AC251),REF)</f>
        <v>838.43363935169441</v>
      </c>
      <c r="AM251">
        <f t="shared" si="94"/>
        <v>261</v>
      </c>
      <c r="AN251">
        <f t="shared" si="95"/>
        <v>245</v>
      </c>
      <c r="AO251" t="str">
        <f t="shared" si="96"/>
        <v>Pepperdine</v>
      </c>
      <c r="AP251">
        <f t="shared" si="97"/>
        <v>0.17959882533428434</v>
      </c>
      <c r="AQ251">
        <f t="shared" si="98"/>
        <v>0.14760532605781487</v>
      </c>
      <c r="AR251">
        <f t="shared" si="99"/>
        <v>0.48474743953460059</v>
      </c>
      <c r="AS251" t="str">
        <f t="shared" si="100"/>
        <v>Pepperdine</v>
      </c>
      <c r="AT251">
        <f t="shared" si="101"/>
        <v>250</v>
      </c>
      <c r="AU251">
        <f t="shared" si="102"/>
        <v>165</v>
      </c>
      <c r="AV251">
        <v>258</v>
      </c>
      <c r="AW251" t="str">
        <f t="shared" si="103"/>
        <v>Pepperdine</v>
      </c>
      <c r="AX251" t="str">
        <f t="shared" si="104"/>
        <v/>
      </c>
      <c r="AY251">
        <v>250</v>
      </c>
      <c r="BI251" t="s">
        <v>258</v>
      </c>
      <c r="BJ251">
        <v>1395.2065272819991</v>
      </c>
    </row>
    <row r="252" spans="1:62" x14ac:dyDescent="0.25">
      <c r="A252">
        <v>1</v>
      </c>
      <c r="B252">
        <v>1</v>
      </c>
      <c r="C252">
        <v>1</v>
      </c>
      <c r="D252" t="s">
        <v>203</v>
      </c>
      <c r="E252">
        <v>66.023300000000006</v>
      </c>
      <c r="F252">
        <v>323</v>
      </c>
      <c r="G252">
        <v>65.368399999999994</v>
      </c>
      <c r="H252">
        <v>310</v>
      </c>
      <c r="I252">
        <v>99.206299999999999</v>
      </c>
      <c r="J252">
        <v>273</v>
      </c>
      <c r="K252">
        <v>98.392700000000005</v>
      </c>
      <c r="L252">
        <v>296</v>
      </c>
      <c r="M252">
        <v>105.19799999999999</v>
      </c>
      <c r="N252">
        <v>212</v>
      </c>
      <c r="O252">
        <v>108.952</v>
      </c>
      <c r="P252">
        <v>251</v>
      </c>
      <c r="Q252">
        <v>-10.559200000000001</v>
      </c>
      <c r="R252">
        <v>283</v>
      </c>
      <c r="S252">
        <f t="shared" si="80"/>
        <v>-0.15993293276767431</v>
      </c>
      <c r="T252">
        <f t="shared" si="81"/>
        <v>286</v>
      </c>
      <c r="U252">
        <f t="shared" si="82"/>
        <v>639179.71545266977</v>
      </c>
      <c r="V252">
        <f t="shared" si="83"/>
        <v>321</v>
      </c>
      <c r="W252">
        <f t="shared" si="84"/>
        <v>27.53462102417528</v>
      </c>
      <c r="X252">
        <f t="shared" si="85"/>
        <v>304</v>
      </c>
      <c r="Y252">
        <f t="shared" si="86"/>
        <v>295</v>
      </c>
      <c r="Z252">
        <v>0.32879999999999998</v>
      </c>
      <c r="AA252">
        <f t="shared" si="87"/>
        <v>233</v>
      </c>
      <c r="AB252">
        <v>0.23449999999999999</v>
      </c>
      <c r="AC252">
        <f t="shared" si="88"/>
        <v>0.28164999999999996</v>
      </c>
      <c r="AD252">
        <f t="shared" si="89"/>
        <v>266</v>
      </c>
      <c r="AE252">
        <v>0.26519999999999999</v>
      </c>
      <c r="AF252">
        <f t="shared" si="90"/>
        <v>261</v>
      </c>
      <c r="AG252">
        <v>0.27139999999999997</v>
      </c>
      <c r="AH252">
        <f t="shared" si="91"/>
        <v>263</v>
      </c>
      <c r="AI252">
        <f t="shared" si="92"/>
        <v>282</v>
      </c>
      <c r="AJ252">
        <f>IF(C252=1,(AI252/Z252),REF)</f>
        <v>857.66423357664235</v>
      </c>
      <c r="AK252">
        <f t="shared" si="93"/>
        <v>251</v>
      </c>
      <c r="AL252">
        <f>IF(B252=1,(AI252/AC252),REF)</f>
        <v>1001.2426770814843</v>
      </c>
      <c r="AM252">
        <f t="shared" si="94"/>
        <v>272</v>
      </c>
      <c r="AN252">
        <f t="shared" si="95"/>
        <v>251</v>
      </c>
      <c r="AO252" t="str">
        <f t="shared" si="96"/>
        <v>New Hampshire</v>
      </c>
      <c r="AP252">
        <f t="shared" si="97"/>
        <v>0.18879307441589416</v>
      </c>
      <c r="AQ252">
        <f t="shared" si="98"/>
        <v>0.1382556623836117</v>
      </c>
      <c r="AR252">
        <f t="shared" si="99"/>
        <v>0.48465532876740697</v>
      </c>
      <c r="AS252" t="str">
        <f t="shared" si="100"/>
        <v>New Hampshire</v>
      </c>
      <c r="AT252">
        <f t="shared" si="101"/>
        <v>251</v>
      </c>
      <c r="AU252">
        <f t="shared" si="102"/>
        <v>167.33333333333334</v>
      </c>
      <c r="AV252">
        <v>253</v>
      </c>
      <c r="AW252" t="str">
        <f t="shared" si="103"/>
        <v>New Hampshire</v>
      </c>
      <c r="AX252" t="str">
        <f t="shared" si="104"/>
        <v/>
      </c>
      <c r="AY252">
        <v>251</v>
      </c>
      <c r="BI252" t="s">
        <v>259</v>
      </c>
      <c r="BJ252">
        <v>189.45634266886327</v>
      </c>
    </row>
    <row r="253" spans="1:62" x14ac:dyDescent="0.25">
      <c r="A253">
        <v>1</v>
      </c>
      <c r="B253">
        <v>1</v>
      </c>
      <c r="C253">
        <v>1</v>
      </c>
      <c r="D253" t="s">
        <v>327</v>
      </c>
      <c r="E253">
        <v>72.519900000000007</v>
      </c>
      <c r="F253">
        <v>43</v>
      </c>
      <c r="G253">
        <v>71.946200000000005</v>
      </c>
      <c r="H253">
        <v>26</v>
      </c>
      <c r="I253">
        <v>105.128</v>
      </c>
      <c r="J253">
        <v>145</v>
      </c>
      <c r="K253">
        <v>104.544</v>
      </c>
      <c r="L253">
        <v>187</v>
      </c>
      <c r="M253">
        <v>113.943</v>
      </c>
      <c r="N253">
        <v>338</v>
      </c>
      <c r="O253">
        <v>112.126</v>
      </c>
      <c r="P253">
        <v>305</v>
      </c>
      <c r="Q253">
        <v>-7.5821100000000001</v>
      </c>
      <c r="R253">
        <v>247</v>
      </c>
      <c r="S253">
        <f t="shared" si="80"/>
        <v>-0.10455061300415482</v>
      </c>
      <c r="T253">
        <f t="shared" si="81"/>
        <v>246</v>
      </c>
      <c r="U253">
        <f t="shared" si="82"/>
        <v>792602.47137392638</v>
      </c>
      <c r="V253">
        <f t="shared" si="83"/>
        <v>143</v>
      </c>
      <c r="W253">
        <f t="shared" si="84"/>
        <v>26.24659261252701</v>
      </c>
      <c r="X253">
        <f t="shared" si="85"/>
        <v>246</v>
      </c>
      <c r="Y253">
        <f t="shared" si="86"/>
        <v>246</v>
      </c>
      <c r="Z253">
        <v>0.2394</v>
      </c>
      <c r="AA253">
        <f t="shared" si="87"/>
        <v>278</v>
      </c>
      <c r="AB253">
        <v>0.48349999999999999</v>
      </c>
      <c r="AC253">
        <f t="shared" si="88"/>
        <v>0.36144999999999999</v>
      </c>
      <c r="AD253">
        <f t="shared" si="89"/>
        <v>227</v>
      </c>
      <c r="AE253">
        <v>0.33979999999999999</v>
      </c>
      <c r="AF253">
        <f t="shared" si="90"/>
        <v>242</v>
      </c>
      <c r="AG253">
        <v>0.2276</v>
      </c>
      <c r="AH253">
        <f t="shared" si="91"/>
        <v>284</v>
      </c>
      <c r="AI253">
        <f t="shared" si="92"/>
        <v>231.33333333333334</v>
      </c>
      <c r="AJ253">
        <f>IF(C253=1,(AI253/Z253),REF)</f>
        <v>966.30465051517683</v>
      </c>
      <c r="AK253">
        <f t="shared" si="93"/>
        <v>266</v>
      </c>
      <c r="AL253">
        <f>IF(B253=1,(AI253/AC253),REF)</f>
        <v>640.01475538340947</v>
      </c>
      <c r="AM253">
        <f t="shared" si="94"/>
        <v>230</v>
      </c>
      <c r="AN253">
        <f t="shared" si="95"/>
        <v>230</v>
      </c>
      <c r="AO253" t="str">
        <f t="shared" si="96"/>
        <v>UNC Wilmington</v>
      </c>
      <c r="AP253">
        <f t="shared" si="97"/>
        <v>0.13583094401240345</v>
      </c>
      <c r="AQ253">
        <f t="shared" si="98"/>
        <v>0.18763552707719575</v>
      </c>
      <c r="AR253">
        <f t="shared" si="99"/>
        <v>0.48252487839906993</v>
      </c>
      <c r="AS253" t="str">
        <f t="shared" si="100"/>
        <v>UNC Wilmington</v>
      </c>
      <c r="AT253">
        <f t="shared" si="101"/>
        <v>252</v>
      </c>
      <c r="AU253">
        <f t="shared" si="102"/>
        <v>160.66666666666666</v>
      </c>
      <c r="AV253">
        <v>249</v>
      </c>
      <c r="AW253" t="str">
        <f t="shared" si="103"/>
        <v>UNC Wilmington</v>
      </c>
      <c r="AX253" t="str">
        <f t="shared" si="104"/>
        <v/>
      </c>
      <c r="AY253">
        <v>252</v>
      </c>
      <c r="BI253" t="s">
        <v>260</v>
      </c>
      <c r="BJ253">
        <v>298.31246597713664</v>
      </c>
    </row>
    <row r="254" spans="1:62" x14ac:dyDescent="0.25">
      <c r="A254">
        <v>1</v>
      </c>
      <c r="B254">
        <v>1</v>
      </c>
      <c r="C254">
        <v>1</v>
      </c>
      <c r="D254" t="s">
        <v>269</v>
      </c>
      <c r="E254">
        <v>64.9375</v>
      </c>
      <c r="F254">
        <v>337</v>
      </c>
      <c r="G254">
        <v>64.614800000000002</v>
      </c>
      <c r="H254">
        <v>325</v>
      </c>
      <c r="I254">
        <v>98.487099999999998</v>
      </c>
      <c r="J254">
        <v>283</v>
      </c>
      <c r="K254">
        <v>99.835400000000007</v>
      </c>
      <c r="L254">
        <v>262</v>
      </c>
      <c r="M254">
        <v>110.251</v>
      </c>
      <c r="N254">
        <v>302</v>
      </c>
      <c r="O254">
        <v>109.55500000000001</v>
      </c>
      <c r="P254">
        <v>262</v>
      </c>
      <c r="Q254">
        <v>-9.7198200000000003</v>
      </c>
      <c r="R254">
        <v>273</v>
      </c>
      <c r="S254">
        <f t="shared" si="80"/>
        <v>-0.14967622714148218</v>
      </c>
      <c r="T254">
        <f t="shared" si="81"/>
        <v>280</v>
      </c>
      <c r="U254">
        <f t="shared" si="82"/>
        <v>647239.01686207752</v>
      </c>
      <c r="V254">
        <f t="shared" si="83"/>
        <v>309</v>
      </c>
      <c r="W254">
        <f t="shared" si="84"/>
        <v>28.243333887290195</v>
      </c>
      <c r="X254">
        <f t="shared" si="85"/>
        <v>326</v>
      </c>
      <c r="Y254">
        <f t="shared" si="86"/>
        <v>303</v>
      </c>
      <c r="Z254">
        <v>0.33539999999999998</v>
      </c>
      <c r="AA254">
        <f t="shared" si="87"/>
        <v>228</v>
      </c>
      <c r="AB254">
        <v>0.2009</v>
      </c>
      <c r="AC254">
        <f t="shared" si="88"/>
        <v>0.26815</v>
      </c>
      <c r="AD254">
        <f t="shared" si="89"/>
        <v>270</v>
      </c>
      <c r="AE254">
        <v>0.24099999999999999</v>
      </c>
      <c r="AF254">
        <f t="shared" si="90"/>
        <v>270</v>
      </c>
      <c r="AG254">
        <v>0.20499999999999999</v>
      </c>
      <c r="AH254">
        <f t="shared" si="91"/>
        <v>292</v>
      </c>
      <c r="AI254">
        <f t="shared" si="92"/>
        <v>287.33333333333331</v>
      </c>
      <c r="AJ254">
        <f>IF(C254=1,(AI254/Z254),REF)</f>
        <v>856.68853110713576</v>
      </c>
      <c r="AK254">
        <f t="shared" si="93"/>
        <v>250</v>
      </c>
      <c r="AL254">
        <f>IF(B254=1,(AI254/AC254),REF)</f>
        <v>1071.5395611908757</v>
      </c>
      <c r="AM254">
        <f t="shared" si="94"/>
        <v>280</v>
      </c>
      <c r="AN254">
        <f t="shared" si="95"/>
        <v>250</v>
      </c>
      <c r="AO254" t="str">
        <f t="shared" si="96"/>
        <v>Santa Clara</v>
      </c>
      <c r="AP254">
        <f t="shared" si="97"/>
        <v>0.19260463888029331</v>
      </c>
      <c r="AQ254">
        <f t="shared" si="98"/>
        <v>0.13051708508011253</v>
      </c>
      <c r="AR254">
        <f t="shared" si="99"/>
        <v>0.4823191046331442</v>
      </c>
      <c r="AS254" t="str">
        <f t="shared" si="100"/>
        <v>Santa Clara</v>
      </c>
      <c r="AT254">
        <f t="shared" si="101"/>
        <v>253</v>
      </c>
      <c r="AU254">
        <f t="shared" si="102"/>
        <v>167.66666666666666</v>
      </c>
      <c r="AV254">
        <v>262</v>
      </c>
      <c r="AW254" t="str">
        <f t="shared" si="103"/>
        <v>Santa Clara</v>
      </c>
      <c r="AX254" t="str">
        <f t="shared" si="104"/>
        <v/>
      </c>
      <c r="AY254">
        <v>253</v>
      </c>
      <c r="BI254" t="s">
        <v>261</v>
      </c>
      <c r="BJ254">
        <v>52.193422684064473</v>
      </c>
    </row>
    <row r="255" spans="1:62" x14ac:dyDescent="0.25">
      <c r="A255">
        <v>1</v>
      </c>
      <c r="B255">
        <v>1</v>
      </c>
      <c r="C255">
        <v>1</v>
      </c>
      <c r="D255" t="s">
        <v>287</v>
      </c>
      <c r="E255">
        <v>72.861999999999995</v>
      </c>
      <c r="F255">
        <v>32</v>
      </c>
      <c r="G255">
        <v>71.706299999999999</v>
      </c>
      <c r="H255">
        <v>28</v>
      </c>
      <c r="I255">
        <v>101.777</v>
      </c>
      <c r="J255">
        <v>230</v>
      </c>
      <c r="K255">
        <v>102.71</v>
      </c>
      <c r="L255">
        <v>219</v>
      </c>
      <c r="M255">
        <v>110.96</v>
      </c>
      <c r="N255">
        <v>316</v>
      </c>
      <c r="O255">
        <v>110.178</v>
      </c>
      <c r="P255">
        <v>271</v>
      </c>
      <c r="Q255">
        <v>-7.4685100000000002</v>
      </c>
      <c r="R255">
        <v>245</v>
      </c>
      <c r="S255">
        <f t="shared" si="80"/>
        <v>-0.10249512777579539</v>
      </c>
      <c r="T255">
        <f t="shared" si="81"/>
        <v>244</v>
      </c>
      <c r="U255">
        <f t="shared" si="82"/>
        <v>768646.30981419981</v>
      </c>
      <c r="V255">
        <f t="shared" si="83"/>
        <v>179</v>
      </c>
      <c r="W255">
        <f t="shared" si="84"/>
        <v>25.40099489918266</v>
      </c>
      <c r="X255">
        <f t="shared" si="85"/>
        <v>203</v>
      </c>
      <c r="Y255">
        <f t="shared" si="86"/>
        <v>223.5</v>
      </c>
      <c r="Z255">
        <v>0.29389999999999999</v>
      </c>
      <c r="AA255">
        <f t="shared" si="87"/>
        <v>249</v>
      </c>
      <c r="AB255">
        <v>0.29509999999999997</v>
      </c>
      <c r="AC255">
        <f t="shared" si="88"/>
        <v>0.29449999999999998</v>
      </c>
      <c r="AD255">
        <f t="shared" si="89"/>
        <v>257</v>
      </c>
      <c r="AE255">
        <v>0.37219999999999998</v>
      </c>
      <c r="AF255">
        <f t="shared" si="90"/>
        <v>222</v>
      </c>
      <c r="AG255">
        <v>0.39679999999999999</v>
      </c>
      <c r="AH255">
        <f t="shared" si="91"/>
        <v>208</v>
      </c>
      <c r="AI255">
        <f t="shared" si="92"/>
        <v>222.25</v>
      </c>
      <c r="AJ255">
        <f>IF(C255=1,(AI255/Z255),REF)</f>
        <v>756.20959510037426</v>
      </c>
      <c r="AK255">
        <f t="shared" si="93"/>
        <v>242</v>
      </c>
      <c r="AL255">
        <f>IF(B255=1,(AI255/AC255),REF)</f>
        <v>754.66893039049239</v>
      </c>
      <c r="AM255">
        <f t="shared" si="94"/>
        <v>247</v>
      </c>
      <c r="AN255">
        <f t="shared" si="95"/>
        <v>242</v>
      </c>
      <c r="AO255" t="str">
        <f t="shared" si="96"/>
        <v>Southern Utah</v>
      </c>
      <c r="AP255">
        <f t="shared" si="97"/>
        <v>0.1708918485582496</v>
      </c>
      <c r="AQ255">
        <f t="shared" si="98"/>
        <v>0.14976362070727708</v>
      </c>
      <c r="AR255">
        <f t="shared" si="99"/>
        <v>0.48084318203282694</v>
      </c>
      <c r="AS255" t="str">
        <f t="shared" si="100"/>
        <v>Southern Utah</v>
      </c>
      <c r="AT255">
        <f t="shared" si="101"/>
        <v>254</v>
      </c>
      <c r="AU255">
        <f t="shared" si="102"/>
        <v>165.33333333333334</v>
      </c>
      <c r="AV255">
        <v>264</v>
      </c>
      <c r="AW255" t="str">
        <f t="shared" si="103"/>
        <v>Southern Utah</v>
      </c>
      <c r="AX255" t="str">
        <f t="shared" si="104"/>
        <v/>
      </c>
      <c r="AY255">
        <v>254</v>
      </c>
      <c r="BI255" t="s">
        <v>262</v>
      </c>
      <c r="BJ255">
        <v>580.18164565541542</v>
      </c>
    </row>
    <row r="256" spans="1:62" x14ac:dyDescent="0.25">
      <c r="A256">
        <v>1</v>
      </c>
      <c r="B256">
        <v>1</v>
      </c>
      <c r="C256">
        <v>1</v>
      </c>
      <c r="D256" t="s">
        <v>50</v>
      </c>
      <c r="E256">
        <v>67.243499999999997</v>
      </c>
      <c r="F256">
        <v>273</v>
      </c>
      <c r="G256">
        <v>65.310900000000004</v>
      </c>
      <c r="H256">
        <v>313</v>
      </c>
      <c r="I256">
        <v>95.351100000000002</v>
      </c>
      <c r="J256">
        <v>327</v>
      </c>
      <c r="K256">
        <v>97.882300000000001</v>
      </c>
      <c r="L256">
        <v>304</v>
      </c>
      <c r="M256">
        <v>103.991</v>
      </c>
      <c r="N256">
        <v>179</v>
      </c>
      <c r="O256">
        <v>104.20099999999999</v>
      </c>
      <c r="P256">
        <v>152</v>
      </c>
      <c r="Q256">
        <v>-6.3182799999999997</v>
      </c>
      <c r="R256">
        <v>239</v>
      </c>
      <c r="S256">
        <f t="shared" si="80"/>
        <v>-9.3967446667707552E-2</v>
      </c>
      <c r="T256">
        <f t="shared" si="81"/>
        <v>239</v>
      </c>
      <c r="U256">
        <f t="shared" si="82"/>
        <v>644256.25179350609</v>
      </c>
      <c r="V256">
        <f t="shared" si="83"/>
        <v>315</v>
      </c>
      <c r="W256">
        <f t="shared" si="84"/>
        <v>25.173564154194157</v>
      </c>
      <c r="X256">
        <f t="shared" si="85"/>
        <v>187</v>
      </c>
      <c r="Y256">
        <f t="shared" si="86"/>
        <v>213</v>
      </c>
      <c r="Z256">
        <v>0.24099999999999999</v>
      </c>
      <c r="AA256">
        <f t="shared" si="87"/>
        <v>273</v>
      </c>
      <c r="AB256">
        <v>0.47910000000000003</v>
      </c>
      <c r="AC256">
        <f t="shared" si="88"/>
        <v>0.36004999999999998</v>
      </c>
      <c r="AD256">
        <f t="shared" si="89"/>
        <v>231</v>
      </c>
      <c r="AE256">
        <v>0.20369999999999999</v>
      </c>
      <c r="AF256">
        <f t="shared" si="90"/>
        <v>285</v>
      </c>
      <c r="AG256">
        <v>0.318</v>
      </c>
      <c r="AH256">
        <f t="shared" si="91"/>
        <v>249</v>
      </c>
      <c r="AI256">
        <f t="shared" si="92"/>
        <v>255.33333333333334</v>
      </c>
      <c r="AJ256">
        <f>IF(C256=1,(AI256/Z256),REF)</f>
        <v>1059.4744121715078</v>
      </c>
      <c r="AK256">
        <f t="shared" si="93"/>
        <v>275</v>
      </c>
      <c r="AL256">
        <f>IF(B256=1,(AI256/AC256),REF)</f>
        <v>709.16076470860537</v>
      </c>
      <c r="AM256">
        <f t="shared" si="94"/>
        <v>242</v>
      </c>
      <c r="AN256">
        <f t="shared" si="95"/>
        <v>242</v>
      </c>
      <c r="AO256" t="str">
        <f t="shared" si="96"/>
        <v>Cal St. Bakersfield</v>
      </c>
      <c r="AP256">
        <f t="shared" si="97"/>
        <v>0.13548586089617345</v>
      </c>
      <c r="AQ256">
        <f t="shared" si="98"/>
        <v>0.18452716886996398</v>
      </c>
      <c r="AR256">
        <f t="shared" si="99"/>
        <v>0.4804575986822251</v>
      </c>
      <c r="AS256" t="str">
        <f t="shared" si="100"/>
        <v>Cal St. Bakersfield</v>
      </c>
      <c r="AT256">
        <f t="shared" si="101"/>
        <v>255</v>
      </c>
      <c r="AU256">
        <f t="shared" si="102"/>
        <v>165.66666666666666</v>
      </c>
      <c r="AV256">
        <v>251</v>
      </c>
      <c r="AW256" t="str">
        <f t="shared" si="103"/>
        <v>Cal St. Bakersfield</v>
      </c>
      <c r="AX256" t="str">
        <f t="shared" si="104"/>
        <v/>
      </c>
      <c r="AY256">
        <v>255</v>
      </c>
      <c r="BI256" t="s">
        <v>263</v>
      </c>
      <c r="BJ256">
        <v>607.08263069139969</v>
      </c>
    </row>
    <row r="257" spans="1:62" x14ac:dyDescent="0.25">
      <c r="A257">
        <v>1</v>
      </c>
      <c r="B257">
        <v>1</v>
      </c>
      <c r="C257">
        <v>1</v>
      </c>
      <c r="D257" t="s">
        <v>120</v>
      </c>
      <c r="E257">
        <v>73.799599999999998</v>
      </c>
      <c r="F257">
        <v>19</v>
      </c>
      <c r="G257">
        <v>71.611699999999999</v>
      </c>
      <c r="H257">
        <v>30</v>
      </c>
      <c r="I257">
        <v>104.943</v>
      </c>
      <c r="J257">
        <v>150</v>
      </c>
      <c r="K257">
        <v>101.717</v>
      </c>
      <c r="L257">
        <v>240</v>
      </c>
      <c r="M257">
        <v>103.07299999999999</v>
      </c>
      <c r="N257">
        <v>154</v>
      </c>
      <c r="O257">
        <v>109.277</v>
      </c>
      <c r="P257">
        <v>257</v>
      </c>
      <c r="Q257">
        <v>-7.5593000000000004</v>
      </c>
      <c r="R257">
        <v>246</v>
      </c>
      <c r="S257">
        <f t="shared" si="80"/>
        <v>-0.10243957961831775</v>
      </c>
      <c r="T257">
        <f t="shared" si="81"/>
        <v>243</v>
      </c>
      <c r="U257">
        <f t="shared" si="82"/>
        <v>763556.35042896436</v>
      </c>
      <c r="V257">
        <f t="shared" si="83"/>
        <v>184</v>
      </c>
      <c r="W257">
        <f t="shared" si="84"/>
        <v>24.750958048856013</v>
      </c>
      <c r="X257">
        <f t="shared" si="85"/>
        <v>167</v>
      </c>
      <c r="Y257">
        <f t="shared" si="86"/>
        <v>205</v>
      </c>
      <c r="Z257">
        <v>0.23949999999999999</v>
      </c>
      <c r="AA257">
        <f t="shared" si="87"/>
        <v>277</v>
      </c>
      <c r="AB257">
        <v>0.45169999999999999</v>
      </c>
      <c r="AC257">
        <f t="shared" si="88"/>
        <v>0.34560000000000002</v>
      </c>
      <c r="AD257">
        <f t="shared" si="89"/>
        <v>239</v>
      </c>
      <c r="AE257">
        <v>0.25169999999999998</v>
      </c>
      <c r="AF257">
        <f t="shared" si="90"/>
        <v>264</v>
      </c>
      <c r="AG257">
        <v>0.36830000000000002</v>
      </c>
      <c r="AH257">
        <f t="shared" si="91"/>
        <v>224</v>
      </c>
      <c r="AI257">
        <f t="shared" si="92"/>
        <v>226.5</v>
      </c>
      <c r="AJ257">
        <f>IF(C257=1,(AI257/Z257),REF)</f>
        <v>945.72025052192066</v>
      </c>
      <c r="AK257">
        <f t="shared" si="93"/>
        <v>263</v>
      </c>
      <c r="AL257">
        <f>IF(B257=1,(AI257/AC257),REF)</f>
        <v>655.38194444444446</v>
      </c>
      <c r="AM257">
        <f t="shared" si="94"/>
        <v>232</v>
      </c>
      <c r="AN257">
        <f t="shared" si="95"/>
        <v>232</v>
      </c>
      <c r="AO257" t="str">
        <f t="shared" si="96"/>
        <v>Hampton</v>
      </c>
      <c r="AP257">
        <f t="shared" si="97"/>
        <v>0.13618059544861216</v>
      </c>
      <c r="AQ257">
        <f t="shared" si="98"/>
        <v>0.17887618157051494</v>
      </c>
      <c r="AR257">
        <f t="shared" si="99"/>
        <v>0.47746718832058949</v>
      </c>
      <c r="AS257" t="str">
        <f t="shared" si="100"/>
        <v>Hampton</v>
      </c>
      <c r="AT257">
        <f t="shared" si="101"/>
        <v>256</v>
      </c>
      <c r="AU257">
        <f t="shared" si="102"/>
        <v>162.66666666666666</v>
      </c>
      <c r="AV257">
        <v>225</v>
      </c>
      <c r="AW257" t="str">
        <f t="shared" si="103"/>
        <v>Hampton</v>
      </c>
      <c r="AX257" t="str">
        <f t="shared" si="104"/>
        <v/>
      </c>
      <c r="AY257">
        <v>256</v>
      </c>
      <c r="BI257" t="s">
        <v>264</v>
      </c>
      <c r="BJ257">
        <v>1263.2978723404258</v>
      </c>
    </row>
    <row r="258" spans="1:62" x14ac:dyDescent="0.25">
      <c r="A258">
        <v>1</v>
      </c>
      <c r="B258">
        <v>1</v>
      </c>
      <c r="C258">
        <v>1</v>
      </c>
      <c r="D258" t="s">
        <v>242</v>
      </c>
      <c r="E258">
        <v>67.733599999999996</v>
      </c>
      <c r="F258">
        <v>250</v>
      </c>
      <c r="G258">
        <v>67.093199999999996</v>
      </c>
      <c r="H258">
        <v>224</v>
      </c>
      <c r="I258">
        <v>97.828599999999994</v>
      </c>
      <c r="J258">
        <v>297</v>
      </c>
      <c r="K258">
        <v>99.683099999999996</v>
      </c>
      <c r="L258">
        <v>265</v>
      </c>
      <c r="M258">
        <v>110.601</v>
      </c>
      <c r="N258">
        <v>308</v>
      </c>
      <c r="O258">
        <v>108.64</v>
      </c>
      <c r="P258">
        <v>239</v>
      </c>
      <c r="Q258">
        <v>-8.9572500000000002</v>
      </c>
      <c r="R258">
        <v>266</v>
      </c>
      <c r="S258">
        <f t="shared" ref="S258:S321" si="105">(K258-O258)/E258</f>
        <v>-0.1322371762315897</v>
      </c>
      <c r="T258">
        <f t="shared" ref="T258:T321" si="106">RANK(S258,S:S,0)</f>
        <v>271</v>
      </c>
      <c r="U258">
        <f t="shared" ref="U258:U321" si="107">(K258^2)*E258</f>
        <v>673049.84662009741</v>
      </c>
      <c r="V258">
        <f t="shared" ref="V258:V321" si="108">RANK(U258,U:U,0)</f>
        <v>283</v>
      </c>
      <c r="W258">
        <f t="shared" ref="W258:W321" si="109">O258^1.6/E258</f>
        <v>26.716493213888679</v>
      </c>
      <c r="X258">
        <f t="shared" ref="X258:X321" si="110">RANK(W258,W:W,1)</f>
        <v>270</v>
      </c>
      <c r="Y258">
        <f t="shared" ref="Y258:Y321" si="111">AVERAGE(X258,T258)</f>
        <v>270.5</v>
      </c>
      <c r="Z258">
        <v>0.29260000000000003</v>
      </c>
      <c r="AA258">
        <f t="shared" ref="AA258:AA321" si="112">RANK(Z258,Z:Z,0)</f>
        <v>250</v>
      </c>
      <c r="AB258">
        <v>0.28370000000000001</v>
      </c>
      <c r="AC258">
        <f t="shared" ref="AC258:AC321" si="113">(Z258+AB258)/2</f>
        <v>0.28815000000000002</v>
      </c>
      <c r="AD258">
        <f t="shared" ref="AD258:AD321" si="114">RANK(AC258,AC:AC,0)</f>
        <v>260</v>
      </c>
      <c r="AE258">
        <v>0.25669999999999998</v>
      </c>
      <c r="AF258">
        <f t="shared" ref="AF258:AF321" si="115">RANK(AE258,AE:AE,0)</f>
        <v>262</v>
      </c>
      <c r="AG258">
        <v>0.33450000000000002</v>
      </c>
      <c r="AH258">
        <f t="shared" ref="AH258:AH321" si="116">RANK(AG258,AG:AG,0)</f>
        <v>239</v>
      </c>
      <c r="AI258">
        <f t="shared" ref="AI258:AI321" si="117">(T258+V258+(AD258)+AF258+AH258+Y258)/6</f>
        <v>264.25</v>
      </c>
      <c r="AJ258">
        <f>IF(C258=1,(AI258/Z258),REF)</f>
        <v>903.11004784688987</v>
      </c>
      <c r="AK258">
        <f t="shared" ref="AK258:AK321" si="118">RANK(AJ258,AJ:AJ,1)</f>
        <v>257</v>
      </c>
      <c r="AL258">
        <f>IF(B258=1,(AI258/AC258),REF)</f>
        <v>917.05708832205448</v>
      </c>
      <c r="AM258">
        <f t="shared" ref="AM258:AM321" si="119">RANK(AL258,AL:AL,1)</f>
        <v>266</v>
      </c>
      <c r="AN258">
        <f t="shared" ref="AN258:AN321" si="120">MIN(AK258,AM258)</f>
        <v>257</v>
      </c>
      <c r="AO258" t="str">
        <f t="shared" ref="AO258:AO321" si="121">D258</f>
        <v>Portland</v>
      </c>
      <c r="AP258">
        <f t="shared" ref="AP258:AP321" si="122">(Z258*(($BC$3)/((AJ258)))^(1/10))</f>
        <v>0.16714224619438955</v>
      </c>
      <c r="AQ258">
        <f t="shared" ref="AQ258:AQ321" si="123">(AC258*(($BC$2)/((AL258)))^(1/8))</f>
        <v>0.14300778109247975</v>
      </c>
      <c r="AR258">
        <f t="shared" ref="AR258:AR321" si="124">((AP258+AQ258)/2)^(1/(2.5))</f>
        <v>0.47447871102668648</v>
      </c>
      <c r="AS258" t="str">
        <f t="shared" ref="AS258:AS321" si="125">AO258</f>
        <v>Portland</v>
      </c>
      <c r="AT258">
        <f t="shared" ref="AT258:AT321" si="126">RANK(AR258,AR:AR,0)</f>
        <v>257</v>
      </c>
      <c r="AU258">
        <f t="shared" ref="AU258:AU321" si="127">(AT258+AN258)/3</f>
        <v>171.33333333333334</v>
      </c>
      <c r="AV258">
        <v>271</v>
      </c>
      <c r="AW258" t="str">
        <f t="shared" ref="AW258:AW321" si="128">AS258</f>
        <v>Portland</v>
      </c>
      <c r="AX258" t="str">
        <f t="shared" ref="AX258:AX321" si="129">IF(OR(((RANK(Z258,Z:Z,0))&lt;17),(RANK(AB258,AB:AB,0)&lt;17)),"y","")</f>
        <v/>
      </c>
      <c r="AY258">
        <v>257</v>
      </c>
      <c r="BI258" t="s">
        <v>265</v>
      </c>
      <c r="BJ258">
        <v>190.46144317126047</v>
      </c>
    </row>
    <row r="259" spans="1:62" x14ac:dyDescent="0.25">
      <c r="A259">
        <v>1</v>
      </c>
      <c r="B259">
        <v>1</v>
      </c>
      <c r="C259">
        <v>1</v>
      </c>
      <c r="D259" t="s">
        <v>108</v>
      </c>
      <c r="E259">
        <v>68.169499999999999</v>
      </c>
      <c r="F259">
        <v>235</v>
      </c>
      <c r="G259">
        <v>67.681899999999999</v>
      </c>
      <c r="H259">
        <v>197</v>
      </c>
      <c r="I259">
        <v>96.922300000000007</v>
      </c>
      <c r="J259">
        <v>307</v>
      </c>
      <c r="K259">
        <v>97.842600000000004</v>
      </c>
      <c r="L259">
        <v>306</v>
      </c>
      <c r="M259">
        <v>104.563</v>
      </c>
      <c r="N259">
        <v>198</v>
      </c>
      <c r="O259">
        <v>106.464</v>
      </c>
      <c r="P259">
        <v>193</v>
      </c>
      <c r="Q259">
        <v>-8.6211800000000007</v>
      </c>
      <c r="R259">
        <v>261</v>
      </c>
      <c r="S259">
        <f t="shared" si="105"/>
        <v>-0.12647004892217187</v>
      </c>
      <c r="T259">
        <f t="shared" si="106"/>
        <v>264</v>
      </c>
      <c r="U259">
        <f t="shared" si="107"/>
        <v>652598.51054020191</v>
      </c>
      <c r="V259">
        <f t="shared" si="108"/>
        <v>301</v>
      </c>
      <c r="W259">
        <f t="shared" si="109"/>
        <v>25.700071885400938</v>
      </c>
      <c r="X259">
        <f t="shared" si="110"/>
        <v>218</v>
      </c>
      <c r="Y259">
        <f t="shared" si="111"/>
        <v>241</v>
      </c>
      <c r="Z259">
        <v>0.2389</v>
      </c>
      <c r="AA259">
        <f t="shared" si="112"/>
        <v>279</v>
      </c>
      <c r="AB259">
        <v>0.43430000000000002</v>
      </c>
      <c r="AC259">
        <f t="shared" si="113"/>
        <v>0.33660000000000001</v>
      </c>
      <c r="AD259">
        <f t="shared" si="114"/>
        <v>244</v>
      </c>
      <c r="AE259">
        <v>0.40620000000000001</v>
      </c>
      <c r="AF259">
        <f t="shared" si="115"/>
        <v>198</v>
      </c>
      <c r="AG259">
        <v>0.25640000000000002</v>
      </c>
      <c r="AH259">
        <f t="shared" si="116"/>
        <v>277</v>
      </c>
      <c r="AI259">
        <f t="shared" si="117"/>
        <v>254.16666666666666</v>
      </c>
      <c r="AJ259">
        <f>IF(C259=1,(AI259/Z259),REF)</f>
        <v>1063.9040044649087</v>
      </c>
      <c r="AK259">
        <f t="shared" si="118"/>
        <v>276</v>
      </c>
      <c r="AL259">
        <f>IF(B259=1,(AI259/AC259),REF)</f>
        <v>755.10001980590209</v>
      </c>
      <c r="AM259">
        <f t="shared" si="119"/>
        <v>248</v>
      </c>
      <c r="AN259">
        <f t="shared" si="120"/>
        <v>248</v>
      </c>
      <c r="AO259" t="str">
        <f t="shared" si="121"/>
        <v>Gardner Webb</v>
      </c>
      <c r="AP259">
        <f t="shared" si="122"/>
        <v>0.13424925530491005</v>
      </c>
      <c r="AQ259">
        <f t="shared" si="123"/>
        <v>0.17116073478126703</v>
      </c>
      <c r="AR259">
        <f t="shared" si="124"/>
        <v>0.47156471054644317</v>
      </c>
      <c r="AS259" t="str">
        <f t="shared" si="125"/>
        <v>Gardner Webb</v>
      </c>
      <c r="AT259">
        <f t="shared" si="126"/>
        <v>258</v>
      </c>
      <c r="AU259">
        <f t="shared" si="127"/>
        <v>168.66666666666666</v>
      </c>
      <c r="AV259">
        <v>254</v>
      </c>
      <c r="AW259" t="str">
        <f t="shared" si="128"/>
        <v>Gardner Webb</v>
      </c>
      <c r="AX259" t="str">
        <f t="shared" si="129"/>
        <v/>
      </c>
      <c r="AY259">
        <v>258</v>
      </c>
      <c r="BI259" t="s">
        <v>266</v>
      </c>
      <c r="BJ259">
        <v>46.122595292149605</v>
      </c>
    </row>
    <row r="260" spans="1:62" x14ac:dyDescent="0.25">
      <c r="A260">
        <v>1</v>
      </c>
      <c r="B260">
        <v>1</v>
      </c>
      <c r="C260">
        <v>1</v>
      </c>
      <c r="D260" t="s">
        <v>158</v>
      </c>
      <c r="E260">
        <v>72.479399999999998</v>
      </c>
      <c r="F260">
        <v>44</v>
      </c>
      <c r="G260">
        <v>71.377899999999997</v>
      </c>
      <c r="H260">
        <v>39</v>
      </c>
      <c r="I260">
        <v>105.47799999999999</v>
      </c>
      <c r="J260">
        <v>135</v>
      </c>
      <c r="K260">
        <v>103.33499999999999</v>
      </c>
      <c r="L260">
        <v>211</v>
      </c>
      <c r="M260">
        <v>105.473</v>
      </c>
      <c r="N260">
        <v>222</v>
      </c>
      <c r="O260">
        <v>111.13500000000001</v>
      </c>
      <c r="P260">
        <v>294</v>
      </c>
      <c r="Q260">
        <v>-7.8002799999999999</v>
      </c>
      <c r="R260">
        <v>251</v>
      </c>
      <c r="S260">
        <f t="shared" si="105"/>
        <v>-0.10761678490715999</v>
      </c>
      <c r="T260">
        <f t="shared" si="106"/>
        <v>249</v>
      </c>
      <c r="U260">
        <f t="shared" si="107"/>
        <v>773943.89199466491</v>
      </c>
      <c r="V260">
        <f t="shared" si="108"/>
        <v>165</v>
      </c>
      <c r="W260">
        <f t="shared" si="109"/>
        <v>25.890877901821046</v>
      </c>
      <c r="X260">
        <f t="shared" si="110"/>
        <v>227</v>
      </c>
      <c r="Y260">
        <f t="shared" si="111"/>
        <v>238</v>
      </c>
      <c r="Z260">
        <v>0.2792</v>
      </c>
      <c r="AA260">
        <f t="shared" si="112"/>
        <v>256</v>
      </c>
      <c r="AB260">
        <v>0.29010000000000002</v>
      </c>
      <c r="AC260">
        <f t="shared" si="113"/>
        <v>0.28465000000000001</v>
      </c>
      <c r="AD260">
        <f t="shared" si="114"/>
        <v>262</v>
      </c>
      <c r="AE260">
        <v>0.50739999999999996</v>
      </c>
      <c r="AF260">
        <f t="shared" si="115"/>
        <v>161</v>
      </c>
      <c r="AG260">
        <v>0.2203</v>
      </c>
      <c r="AH260">
        <f t="shared" si="116"/>
        <v>287</v>
      </c>
      <c r="AI260">
        <f t="shared" si="117"/>
        <v>227</v>
      </c>
      <c r="AJ260">
        <f>IF(C260=1,(AI260/Z260),REF)</f>
        <v>813.03724928366762</v>
      </c>
      <c r="AK260">
        <f t="shared" si="118"/>
        <v>247</v>
      </c>
      <c r="AL260">
        <f>IF(B260=1,(AI260/AC260),REF)</f>
        <v>797.47057790268752</v>
      </c>
      <c r="AM260">
        <f t="shared" si="119"/>
        <v>253</v>
      </c>
      <c r="AN260">
        <f t="shared" si="120"/>
        <v>247</v>
      </c>
      <c r="AO260" t="str">
        <f t="shared" si="121"/>
        <v>LIU Brooklyn</v>
      </c>
      <c r="AP260">
        <f t="shared" si="122"/>
        <v>0.1611722799603483</v>
      </c>
      <c r="AQ260">
        <f t="shared" si="123"/>
        <v>0.14375979516381301</v>
      </c>
      <c r="AR260">
        <f t="shared" si="124"/>
        <v>0.47126940426938296</v>
      </c>
      <c r="AS260" t="str">
        <f t="shared" si="125"/>
        <v>LIU Brooklyn</v>
      </c>
      <c r="AT260">
        <f t="shared" si="126"/>
        <v>259</v>
      </c>
      <c r="AU260">
        <f t="shared" si="127"/>
        <v>168.66666666666666</v>
      </c>
      <c r="AV260">
        <v>250</v>
      </c>
      <c r="AW260" t="str">
        <f t="shared" si="128"/>
        <v>LIU Brooklyn</v>
      </c>
      <c r="AX260" t="str">
        <f t="shared" si="129"/>
        <v/>
      </c>
      <c r="AY260">
        <v>259</v>
      </c>
      <c r="BI260" t="s">
        <v>267</v>
      </c>
      <c r="BJ260">
        <v>288.39453229697136</v>
      </c>
    </row>
    <row r="261" spans="1:62" x14ac:dyDescent="0.25">
      <c r="A261">
        <v>1</v>
      </c>
      <c r="B261">
        <v>1</v>
      </c>
      <c r="C261">
        <v>1</v>
      </c>
      <c r="D261" t="s">
        <v>197</v>
      </c>
      <c r="E261">
        <v>66.5959</v>
      </c>
      <c r="F261">
        <v>301</v>
      </c>
      <c r="G261">
        <v>64.668300000000002</v>
      </c>
      <c r="H261">
        <v>323</v>
      </c>
      <c r="I261">
        <v>106.34</v>
      </c>
      <c r="J261">
        <v>124</v>
      </c>
      <c r="K261">
        <v>104.158</v>
      </c>
      <c r="L261">
        <v>190</v>
      </c>
      <c r="M261">
        <v>106.122</v>
      </c>
      <c r="N261">
        <v>235</v>
      </c>
      <c r="O261">
        <v>110.233</v>
      </c>
      <c r="P261">
        <v>274</v>
      </c>
      <c r="Q261">
        <v>-6.0746900000000004</v>
      </c>
      <c r="R261">
        <v>231</v>
      </c>
      <c r="S261">
        <f t="shared" si="105"/>
        <v>-9.1221831974641121E-2</v>
      </c>
      <c r="T261">
        <f t="shared" si="106"/>
        <v>238</v>
      </c>
      <c r="U261">
        <f t="shared" si="107"/>
        <v>722491.52455764764</v>
      </c>
      <c r="V261">
        <f t="shared" si="108"/>
        <v>233</v>
      </c>
      <c r="W261">
        <f t="shared" si="109"/>
        <v>27.813209724700684</v>
      </c>
      <c r="X261">
        <f t="shared" si="110"/>
        <v>315</v>
      </c>
      <c r="Y261">
        <f t="shared" si="111"/>
        <v>276.5</v>
      </c>
      <c r="Z261">
        <v>0.2399</v>
      </c>
      <c r="AA261">
        <f t="shared" si="112"/>
        <v>276</v>
      </c>
      <c r="AB261">
        <v>0.41470000000000001</v>
      </c>
      <c r="AC261">
        <f t="shared" si="113"/>
        <v>0.32730000000000004</v>
      </c>
      <c r="AD261">
        <f t="shared" si="114"/>
        <v>245</v>
      </c>
      <c r="AE261">
        <v>0.5635</v>
      </c>
      <c r="AF261">
        <f t="shared" si="115"/>
        <v>143</v>
      </c>
      <c r="AG261">
        <v>0.1764</v>
      </c>
      <c r="AH261">
        <f t="shared" si="116"/>
        <v>308</v>
      </c>
      <c r="AI261">
        <f t="shared" si="117"/>
        <v>240.58333333333334</v>
      </c>
      <c r="AJ261">
        <f>IF(C261=1,(AI261/Z261),REF)</f>
        <v>1002.8484090593303</v>
      </c>
      <c r="AK261">
        <f t="shared" si="118"/>
        <v>271</v>
      </c>
      <c r="AL261">
        <f>IF(B261=1,(AI261/AC261),REF)</f>
        <v>735.05448620022401</v>
      </c>
      <c r="AM261">
        <f t="shared" si="119"/>
        <v>246</v>
      </c>
      <c r="AN261">
        <f t="shared" si="120"/>
        <v>246</v>
      </c>
      <c r="AO261" t="str">
        <f t="shared" si="121"/>
        <v>Mount St. Mary's</v>
      </c>
      <c r="AP261">
        <f t="shared" si="122"/>
        <v>0.13561030692047188</v>
      </c>
      <c r="AQ261">
        <f t="shared" si="123"/>
        <v>0.16699238005300526</v>
      </c>
      <c r="AR261">
        <f t="shared" si="124"/>
        <v>0.46982607242244739</v>
      </c>
      <c r="AS261" t="str">
        <f t="shared" si="125"/>
        <v>Mount St. Mary's</v>
      </c>
      <c r="AT261">
        <f t="shared" si="126"/>
        <v>260</v>
      </c>
      <c r="AU261">
        <f t="shared" si="127"/>
        <v>168.66666666666666</v>
      </c>
      <c r="AV261">
        <v>240</v>
      </c>
      <c r="AW261" t="str">
        <f t="shared" si="128"/>
        <v>Mount St. Mary's</v>
      </c>
      <c r="AX261" t="str">
        <f t="shared" si="129"/>
        <v/>
      </c>
      <c r="AY261">
        <v>260</v>
      </c>
      <c r="BI261" t="s">
        <v>268</v>
      </c>
      <c r="BJ261">
        <v>1419.3256392849064</v>
      </c>
    </row>
    <row r="262" spans="1:62" x14ac:dyDescent="0.25">
      <c r="A262">
        <v>1</v>
      </c>
      <c r="B262">
        <v>1</v>
      </c>
      <c r="C262">
        <v>1</v>
      </c>
      <c r="D262" t="s">
        <v>74</v>
      </c>
      <c r="E262">
        <v>70.311199999999999</v>
      </c>
      <c r="F262">
        <v>118</v>
      </c>
      <c r="G262">
        <v>69.155199999999994</v>
      </c>
      <c r="H262">
        <v>114</v>
      </c>
      <c r="I262">
        <v>104.07899999999999</v>
      </c>
      <c r="J262">
        <v>167</v>
      </c>
      <c r="K262">
        <v>104.81100000000001</v>
      </c>
      <c r="L262">
        <v>181</v>
      </c>
      <c r="M262">
        <v>111.798</v>
      </c>
      <c r="N262">
        <v>325</v>
      </c>
      <c r="O262">
        <v>113.789</v>
      </c>
      <c r="P262">
        <v>323</v>
      </c>
      <c r="Q262">
        <v>-8.9783100000000005</v>
      </c>
      <c r="R262">
        <v>267</v>
      </c>
      <c r="S262">
        <f t="shared" si="105"/>
        <v>-0.12768947194757016</v>
      </c>
      <c r="T262">
        <f t="shared" si="106"/>
        <v>267</v>
      </c>
      <c r="U262">
        <f t="shared" si="107"/>
        <v>772392.84005837527</v>
      </c>
      <c r="V262">
        <f t="shared" si="108"/>
        <v>167</v>
      </c>
      <c r="W262">
        <f t="shared" si="109"/>
        <v>27.716343759103239</v>
      </c>
      <c r="X262">
        <f t="shared" si="110"/>
        <v>313</v>
      </c>
      <c r="Y262">
        <f t="shared" si="111"/>
        <v>290</v>
      </c>
      <c r="Z262">
        <v>0.24079999999999999</v>
      </c>
      <c r="AA262">
        <f t="shared" si="112"/>
        <v>274</v>
      </c>
      <c r="AB262">
        <v>0.39290000000000003</v>
      </c>
      <c r="AC262">
        <f t="shared" si="113"/>
        <v>0.31685000000000002</v>
      </c>
      <c r="AD262">
        <f t="shared" si="114"/>
        <v>249</v>
      </c>
      <c r="AE262">
        <v>0.48230000000000001</v>
      </c>
      <c r="AF262">
        <f t="shared" si="115"/>
        <v>171</v>
      </c>
      <c r="AG262">
        <v>0.34810000000000002</v>
      </c>
      <c r="AH262">
        <f t="shared" si="116"/>
        <v>232</v>
      </c>
      <c r="AI262">
        <f t="shared" si="117"/>
        <v>229.33333333333334</v>
      </c>
      <c r="AJ262">
        <f>IF(C262=1,(AI262/Z262),REF)</f>
        <v>952.38095238095252</v>
      </c>
      <c r="AK262">
        <f t="shared" si="118"/>
        <v>264</v>
      </c>
      <c r="AL262">
        <f>IF(B262=1,(AI262/AC262),REF)</f>
        <v>723.79148913786753</v>
      </c>
      <c r="AM262">
        <f t="shared" si="119"/>
        <v>243</v>
      </c>
      <c r="AN262">
        <f t="shared" si="120"/>
        <v>243</v>
      </c>
      <c r="AO262" t="str">
        <f t="shared" si="121"/>
        <v>Cornell</v>
      </c>
      <c r="AP262">
        <f t="shared" si="122"/>
        <v>0.13682371950659872</v>
      </c>
      <c r="AQ262">
        <f t="shared" si="123"/>
        <v>0.16197299706776169</v>
      </c>
      <c r="AR262">
        <f t="shared" si="124"/>
        <v>0.46745340764088766</v>
      </c>
      <c r="AS262" t="str">
        <f t="shared" si="125"/>
        <v>Cornell</v>
      </c>
      <c r="AT262">
        <f t="shared" si="126"/>
        <v>261</v>
      </c>
      <c r="AU262">
        <f t="shared" si="127"/>
        <v>168</v>
      </c>
      <c r="AV262">
        <v>256</v>
      </c>
      <c r="AW262" t="str">
        <f t="shared" si="128"/>
        <v>Cornell</v>
      </c>
      <c r="AX262" t="str">
        <f t="shared" si="129"/>
        <v/>
      </c>
      <c r="AY262">
        <v>261</v>
      </c>
      <c r="BI262" t="s">
        <v>269</v>
      </c>
      <c r="BJ262">
        <v>1082.9759462987133</v>
      </c>
    </row>
    <row r="263" spans="1:62" x14ac:dyDescent="0.25">
      <c r="A263">
        <v>1</v>
      </c>
      <c r="B263">
        <v>1</v>
      </c>
      <c r="C263">
        <v>1</v>
      </c>
      <c r="D263" t="s">
        <v>85</v>
      </c>
      <c r="E263">
        <v>69.834299999999999</v>
      </c>
      <c r="F263">
        <v>151</v>
      </c>
      <c r="G263">
        <v>69.000600000000006</v>
      </c>
      <c r="H263">
        <v>123</v>
      </c>
      <c r="I263">
        <v>103.916</v>
      </c>
      <c r="J263">
        <v>174</v>
      </c>
      <c r="K263">
        <v>103.158</v>
      </c>
      <c r="L263">
        <v>215</v>
      </c>
      <c r="M263">
        <v>110.801</v>
      </c>
      <c r="N263">
        <v>313</v>
      </c>
      <c r="O263">
        <v>111.015</v>
      </c>
      <c r="P263">
        <v>293</v>
      </c>
      <c r="Q263">
        <v>-7.85724</v>
      </c>
      <c r="R263">
        <v>253</v>
      </c>
      <c r="S263">
        <f t="shared" si="105"/>
        <v>-0.11250918245045771</v>
      </c>
      <c r="T263">
        <f t="shared" si="106"/>
        <v>251</v>
      </c>
      <c r="U263">
        <f t="shared" si="107"/>
        <v>743146.79883986525</v>
      </c>
      <c r="V263">
        <f t="shared" si="108"/>
        <v>210</v>
      </c>
      <c r="W263">
        <f t="shared" si="109"/>
        <v>26.825132572453153</v>
      </c>
      <c r="X263">
        <f t="shared" si="110"/>
        <v>278</v>
      </c>
      <c r="Y263">
        <f t="shared" si="111"/>
        <v>264.5</v>
      </c>
      <c r="Z263">
        <v>0.27050000000000002</v>
      </c>
      <c r="AA263">
        <f t="shared" si="112"/>
        <v>261</v>
      </c>
      <c r="AB263">
        <v>0.29430000000000001</v>
      </c>
      <c r="AC263">
        <f t="shared" si="113"/>
        <v>0.28239999999999998</v>
      </c>
      <c r="AD263">
        <f t="shared" si="114"/>
        <v>265</v>
      </c>
      <c r="AE263">
        <v>0.38500000000000001</v>
      </c>
      <c r="AF263">
        <f t="shared" si="115"/>
        <v>212</v>
      </c>
      <c r="AG263">
        <v>0.32590000000000002</v>
      </c>
      <c r="AH263">
        <f t="shared" si="116"/>
        <v>241</v>
      </c>
      <c r="AI263">
        <f t="shared" si="117"/>
        <v>240.58333333333334</v>
      </c>
      <c r="AJ263">
        <f>IF(C263=1,(AI263/Z263),REF)</f>
        <v>889.40234134319155</v>
      </c>
      <c r="AK263">
        <f t="shared" si="118"/>
        <v>254</v>
      </c>
      <c r="AL263">
        <f>IF(B263=1,(AI263/AC263),REF)</f>
        <v>851.92398489140703</v>
      </c>
      <c r="AM263">
        <f t="shared" si="119"/>
        <v>263</v>
      </c>
      <c r="AN263">
        <f t="shared" si="120"/>
        <v>254</v>
      </c>
      <c r="AO263" t="str">
        <f t="shared" si="121"/>
        <v>Drexel</v>
      </c>
      <c r="AP263">
        <f t="shared" si="122"/>
        <v>0.15475454849060011</v>
      </c>
      <c r="AQ263">
        <f t="shared" si="123"/>
        <v>0.14145072490891936</v>
      </c>
      <c r="AR263">
        <f t="shared" si="124"/>
        <v>0.46582749222898145</v>
      </c>
      <c r="AS263" t="str">
        <f t="shared" si="125"/>
        <v>Drexel</v>
      </c>
      <c r="AT263">
        <f t="shared" si="126"/>
        <v>262</v>
      </c>
      <c r="AU263">
        <f t="shared" si="127"/>
        <v>172</v>
      </c>
      <c r="AV263">
        <v>268</v>
      </c>
      <c r="AW263" t="str">
        <f t="shared" si="128"/>
        <v>Drexel</v>
      </c>
      <c r="AX263" t="str">
        <f t="shared" si="129"/>
        <v/>
      </c>
      <c r="AY263">
        <v>262</v>
      </c>
      <c r="BI263" t="s">
        <v>270</v>
      </c>
      <c r="BJ263">
        <v>1806.7855089131685</v>
      </c>
    </row>
    <row r="264" spans="1:62" x14ac:dyDescent="0.25">
      <c r="A264">
        <v>1</v>
      </c>
      <c r="B264">
        <v>1</v>
      </c>
      <c r="C264">
        <v>1</v>
      </c>
      <c r="D264" t="s">
        <v>336</v>
      </c>
      <c r="E264">
        <v>69.249600000000001</v>
      </c>
      <c r="F264">
        <v>180</v>
      </c>
      <c r="G264">
        <v>67.646600000000007</v>
      </c>
      <c r="H264">
        <v>198</v>
      </c>
      <c r="I264">
        <v>96.245800000000003</v>
      </c>
      <c r="J264">
        <v>320</v>
      </c>
      <c r="K264">
        <v>97.925799999999995</v>
      </c>
      <c r="L264">
        <v>303</v>
      </c>
      <c r="M264">
        <v>103.456</v>
      </c>
      <c r="N264">
        <v>165</v>
      </c>
      <c r="O264">
        <v>105.13200000000001</v>
      </c>
      <c r="P264">
        <v>166</v>
      </c>
      <c r="Q264">
        <v>-7.2061900000000003</v>
      </c>
      <c r="R264">
        <v>243</v>
      </c>
      <c r="S264">
        <f t="shared" si="105"/>
        <v>-0.10406125089531217</v>
      </c>
      <c r="T264">
        <f t="shared" si="106"/>
        <v>245</v>
      </c>
      <c r="U264">
        <f t="shared" si="107"/>
        <v>664066.42888064776</v>
      </c>
      <c r="V264">
        <f t="shared" si="108"/>
        <v>288</v>
      </c>
      <c r="W264">
        <f t="shared" si="109"/>
        <v>24.794686016381604</v>
      </c>
      <c r="X264">
        <f t="shared" si="110"/>
        <v>169</v>
      </c>
      <c r="Y264">
        <f t="shared" si="111"/>
        <v>207</v>
      </c>
      <c r="Z264">
        <v>0.23549999999999999</v>
      </c>
      <c r="AA264">
        <f t="shared" si="112"/>
        <v>281</v>
      </c>
      <c r="AB264">
        <v>0.41499999999999998</v>
      </c>
      <c r="AC264">
        <f t="shared" si="113"/>
        <v>0.32524999999999998</v>
      </c>
      <c r="AD264">
        <f t="shared" si="114"/>
        <v>246</v>
      </c>
      <c r="AE264">
        <v>0.16320000000000001</v>
      </c>
      <c r="AF264">
        <f t="shared" si="115"/>
        <v>305</v>
      </c>
      <c r="AG264">
        <v>0.26869999999999999</v>
      </c>
      <c r="AH264">
        <f t="shared" si="116"/>
        <v>270</v>
      </c>
      <c r="AI264">
        <f t="shared" si="117"/>
        <v>260.16666666666669</v>
      </c>
      <c r="AJ264">
        <f>IF(C264=1,(AI264/Z264),REF)</f>
        <v>1104.7416843595188</v>
      </c>
      <c r="AK264">
        <f t="shared" si="118"/>
        <v>279</v>
      </c>
      <c r="AL264">
        <f>IF(B264=1,(AI264/AC264),REF)</f>
        <v>799.89751473225738</v>
      </c>
      <c r="AM264">
        <f t="shared" si="119"/>
        <v>254</v>
      </c>
      <c r="AN264">
        <f t="shared" si="120"/>
        <v>254</v>
      </c>
      <c r="AO264" t="str">
        <f t="shared" si="121"/>
        <v>UTEP</v>
      </c>
      <c r="AP264">
        <f t="shared" si="122"/>
        <v>0.131841099817189</v>
      </c>
      <c r="AQ264">
        <f t="shared" si="123"/>
        <v>0.16420206049746683</v>
      </c>
      <c r="AR264">
        <f t="shared" si="124"/>
        <v>0.46572549656412288</v>
      </c>
      <c r="AS264" t="str">
        <f t="shared" si="125"/>
        <v>UTEP</v>
      </c>
      <c r="AT264">
        <f t="shared" si="126"/>
        <v>263</v>
      </c>
      <c r="AU264">
        <f t="shared" si="127"/>
        <v>172.33333333333334</v>
      </c>
      <c r="AV264">
        <v>266</v>
      </c>
      <c r="AW264" t="str">
        <f t="shared" si="128"/>
        <v>UTEP</v>
      </c>
      <c r="AX264" t="str">
        <f t="shared" si="129"/>
        <v/>
      </c>
      <c r="AY264">
        <v>263</v>
      </c>
      <c r="BI264" t="s">
        <v>271</v>
      </c>
      <c r="BJ264">
        <v>359.01239800784151</v>
      </c>
    </row>
    <row r="265" spans="1:62" x14ac:dyDescent="0.25">
      <c r="A265">
        <v>1</v>
      </c>
      <c r="B265">
        <v>1</v>
      </c>
      <c r="C265">
        <v>1</v>
      </c>
      <c r="D265" t="s">
        <v>16</v>
      </c>
      <c r="E265">
        <v>67.39</v>
      </c>
      <c r="F265">
        <v>266</v>
      </c>
      <c r="G265">
        <v>65.9345</v>
      </c>
      <c r="H265">
        <v>279</v>
      </c>
      <c r="I265">
        <v>98.153599999999997</v>
      </c>
      <c r="J265">
        <v>289</v>
      </c>
      <c r="K265">
        <v>100.858</v>
      </c>
      <c r="L265">
        <v>250</v>
      </c>
      <c r="M265">
        <v>107.392</v>
      </c>
      <c r="N265">
        <v>258</v>
      </c>
      <c r="O265">
        <v>106.982</v>
      </c>
      <c r="P265">
        <v>203</v>
      </c>
      <c r="Q265">
        <v>-6.1238700000000001</v>
      </c>
      <c r="R265">
        <v>232</v>
      </c>
      <c r="S265">
        <f t="shared" si="105"/>
        <v>-9.0874016916456371E-2</v>
      </c>
      <c r="T265">
        <f t="shared" si="106"/>
        <v>237</v>
      </c>
      <c r="U265">
        <f t="shared" si="107"/>
        <v>685513.73409196001</v>
      </c>
      <c r="V265">
        <f t="shared" si="108"/>
        <v>270</v>
      </c>
      <c r="W265">
        <f t="shared" si="109"/>
        <v>26.200023682015097</v>
      </c>
      <c r="X265">
        <f t="shared" si="110"/>
        <v>242</v>
      </c>
      <c r="Y265">
        <f t="shared" si="111"/>
        <v>239.5</v>
      </c>
      <c r="Z265">
        <v>0.20930000000000001</v>
      </c>
      <c r="AA265">
        <f t="shared" si="112"/>
        <v>295</v>
      </c>
      <c r="AB265">
        <v>0.49149999999999999</v>
      </c>
      <c r="AC265">
        <f t="shared" si="113"/>
        <v>0.35039999999999999</v>
      </c>
      <c r="AD265">
        <f t="shared" si="114"/>
        <v>237</v>
      </c>
      <c r="AE265">
        <v>0.30809999999999998</v>
      </c>
      <c r="AF265">
        <f t="shared" si="115"/>
        <v>253</v>
      </c>
      <c r="AG265">
        <v>0.19939999999999999</v>
      </c>
      <c r="AH265">
        <f t="shared" si="116"/>
        <v>296</v>
      </c>
      <c r="AI265">
        <f t="shared" si="117"/>
        <v>255.41666666666666</v>
      </c>
      <c r="AJ265">
        <f>IF(C265=1,(AI265/Z265),REF)</f>
        <v>1220.3376333811116</v>
      </c>
      <c r="AK265">
        <f t="shared" si="118"/>
        <v>287</v>
      </c>
      <c r="AL265">
        <f>IF(B265=1,(AI265/AC265),REF)</f>
        <v>728.92884322678844</v>
      </c>
      <c r="AM265">
        <f t="shared" si="119"/>
        <v>244</v>
      </c>
      <c r="AN265">
        <f t="shared" si="120"/>
        <v>244</v>
      </c>
      <c r="AO265" t="str">
        <f t="shared" si="121"/>
        <v>Air Force</v>
      </c>
      <c r="AP265">
        <f t="shared" si="122"/>
        <v>0.11601314701864264</v>
      </c>
      <c r="AQ265">
        <f t="shared" si="123"/>
        <v>0.17896538801726877</v>
      </c>
      <c r="AR265">
        <f t="shared" si="124"/>
        <v>0.46505483883218429</v>
      </c>
      <c r="AS265" t="str">
        <f t="shared" si="125"/>
        <v>Air Force</v>
      </c>
      <c r="AT265">
        <f t="shared" si="126"/>
        <v>264</v>
      </c>
      <c r="AU265">
        <f t="shared" si="127"/>
        <v>169.33333333333334</v>
      </c>
      <c r="AV265">
        <v>259</v>
      </c>
      <c r="AW265" t="str">
        <f t="shared" si="128"/>
        <v>Air Force</v>
      </c>
      <c r="AX265" t="str">
        <f t="shared" si="129"/>
        <v/>
      </c>
      <c r="AY265">
        <v>264</v>
      </c>
      <c r="BI265" t="s">
        <v>272</v>
      </c>
      <c r="BJ265">
        <v>54.014351093282109</v>
      </c>
    </row>
    <row r="266" spans="1:62" x14ac:dyDescent="0.25">
      <c r="A266">
        <v>1</v>
      </c>
      <c r="B266">
        <v>1</v>
      </c>
      <c r="C266">
        <v>1</v>
      </c>
      <c r="D266" t="s">
        <v>194</v>
      </c>
      <c r="E266">
        <v>71.433700000000002</v>
      </c>
      <c r="F266">
        <v>69</v>
      </c>
      <c r="G266">
        <v>69.626499999999993</v>
      </c>
      <c r="H266">
        <v>93</v>
      </c>
      <c r="I266">
        <v>102.496</v>
      </c>
      <c r="J266">
        <v>213</v>
      </c>
      <c r="K266">
        <v>102.464</v>
      </c>
      <c r="L266">
        <v>223</v>
      </c>
      <c r="M266">
        <v>109.926</v>
      </c>
      <c r="N266">
        <v>295</v>
      </c>
      <c r="O266">
        <v>111.59699999999999</v>
      </c>
      <c r="P266">
        <v>300</v>
      </c>
      <c r="Q266">
        <v>-9.1332500000000003</v>
      </c>
      <c r="R266">
        <v>268</v>
      </c>
      <c r="S266">
        <f t="shared" si="105"/>
        <v>-0.1278528201675119</v>
      </c>
      <c r="T266">
        <f t="shared" si="106"/>
        <v>268</v>
      </c>
      <c r="U266">
        <f t="shared" si="107"/>
        <v>749973.22249707521</v>
      </c>
      <c r="V266">
        <f t="shared" si="108"/>
        <v>200</v>
      </c>
      <c r="W266">
        <f t="shared" si="109"/>
        <v>26.444836498406595</v>
      </c>
      <c r="X266">
        <f t="shared" si="110"/>
        <v>255</v>
      </c>
      <c r="Y266">
        <f t="shared" si="111"/>
        <v>261.5</v>
      </c>
      <c r="Z266">
        <v>0.25230000000000002</v>
      </c>
      <c r="AA266">
        <f t="shared" si="112"/>
        <v>267</v>
      </c>
      <c r="AB266">
        <v>0.34289999999999998</v>
      </c>
      <c r="AC266">
        <f t="shared" si="113"/>
        <v>0.29759999999999998</v>
      </c>
      <c r="AD266">
        <f t="shared" si="114"/>
        <v>256</v>
      </c>
      <c r="AE266">
        <v>0.32840000000000003</v>
      </c>
      <c r="AF266">
        <f t="shared" si="115"/>
        <v>246</v>
      </c>
      <c r="AG266">
        <v>0.27060000000000001</v>
      </c>
      <c r="AH266">
        <f t="shared" si="116"/>
        <v>267</v>
      </c>
      <c r="AI266">
        <f t="shared" si="117"/>
        <v>249.75</v>
      </c>
      <c r="AJ266">
        <f>IF(C266=1,(AI266/Z266),REF)</f>
        <v>989.89298454221159</v>
      </c>
      <c r="AK266">
        <f t="shared" si="118"/>
        <v>269</v>
      </c>
      <c r="AL266">
        <f>IF(B266=1,(AI266/AC266),REF)</f>
        <v>839.21370967741939</v>
      </c>
      <c r="AM266">
        <f t="shared" si="119"/>
        <v>262</v>
      </c>
      <c r="AN266">
        <f t="shared" si="120"/>
        <v>262</v>
      </c>
      <c r="AO266" t="str">
        <f t="shared" si="121"/>
        <v>Montana St.</v>
      </c>
      <c r="AP266">
        <f t="shared" si="122"/>
        <v>0.14280532626320203</v>
      </c>
      <c r="AQ266">
        <f t="shared" si="123"/>
        <v>0.14934457331177609</v>
      </c>
      <c r="AR266">
        <f t="shared" si="124"/>
        <v>0.463265861998854</v>
      </c>
      <c r="AS266" t="str">
        <f t="shared" si="125"/>
        <v>Montana St.</v>
      </c>
      <c r="AT266">
        <f t="shared" si="126"/>
        <v>265</v>
      </c>
      <c r="AU266">
        <f t="shared" si="127"/>
        <v>175.66666666666666</v>
      </c>
      <c r="AV266">
        <v>272</v>
      </c>
      <c r="AW266" t="str">
        <f t="shared" si="128"/>
        <v>Montana St.</v>
      </c>
      <c r="AX266" t="str">
        <f t="shared" si="129"/>
        <v/>
      </c>
      <c r="AY266">
        <v>265</v>
      </c>
      <c r="BI266" t="s">
        <v>273</v>
      </c>
      <c r="BJ266">
        <v>1323.5294117647059</v>
      </c>
    </row>
    <row r="267" spans="1:62" x14ac:dyDescent="0.25">
      <c r="A267">
        <v>1</v>
      </c>
      <c r="B267">
        <v>1</v>
      </c>
      <c r="C267">
        <v>1</v>
      </c>
      <c r="D267" t="s">
        <v>124</v>
      </c>
      <c r="E267">
        <v>66.1751</v>
      </c>
      <c r="F267">
        <v>318</v>
      </c>
      <c r="G267">
        <v>65.841700000000003</v>
      </c>
      <c r="H267">
        <v>285</v>
      </c>
      <c r="I267">
        <v>101.92100000000001</v>
      </c>
      <c r="J267">
        <v>225</v>
      </c>
      <c r="K267">
        <v>100.358</v>
      </c>
      <c r="L267">
        <v>255</v>
      </c>
      <c r="M267">
        <v>102.54300000000001</v>
      </c>
      <c r="N267">
        <v>134</v>
      </c>
      <c r="O267">
        <v>107.015</v>
      </c>
      <c r="P267">
        <v>205</v>
      </c>
      <c r="Q267">
        <v>-6.6575899999999999</v>
      </c>
      <c r="R267">
        <v>240</v>
      </c>
      <c r="S267">
        <f t="shared" si="105"/>
        <v>-0.10059675013713612</v>
      </c>
      <c r="T267">
        <f t="shared" si="106"/>
        <v>242</v>
      </c>
      <c r="U267">
        <f t="shared" si="107"/>
        <v>666497.61842551641</v>
      </c>
      <c r="V267">
        <f t="shared" si="108"/>
        <v>287</v>
      </c>
      <c r="W267">
        <f t="shared" si="109"/>
        <v>26.694195885971972</v>
      </c>
      <c r="X267">
        <f t="shared" si="110"/>
        <v>266</v>
      </c>
      <c r="Y267">
        <f t="shared" si="111"/>
        <v>254</v>
      </c>
      <c r="Z267">
        <v>0.2112</v>
      </c>
      <c r="AA267">
        <f t="shared" si="112"/>
        <v>293</v>
      </c>
      <c r="AB267">
        <v>0.47489999999999999</v>
      </c>
      <c r="AC267">
        <f t="shared" si="113"/>
        <v>0.34304999999999997</v>
      </c>
      <c r="AD267">
        <f t="shared" si="114"/>
        <v>240</v>
      </c>
      <c r="AE267">
        <v>0.14929999999999999</v>
      </c>
      <c r="AF267">
        <f t="shared" si="115"/>
        <v>310</v>
      </c>
      <c r="AG267">
        <v>0.30120000000000002</v>
      </c>
      <c r="AH267">
        <f t="shared" si="116"/>
        <v>254</v>
      </c>
      <c r="AI267">
        <f t="shared" si="117"/>
        <v>264.5</v>
      </c>
      <c r="AJ267">
        <f>IF(C267=1,(AI267/Z267),REF)</f>
        <v>1252.3674242424242</v>
      </c>
      <c r="AK267">
        <f t="shared" si="118"/>
        <v>289</v>
      </c>
      <c r="AL267">
        <f>IF(B267=1,(AI267/AC267),REF)</f>
        <v>771.02463197784584</v>
      </c>
      <c r="AM267">
        <f t="shared" si="119"/>
        <v>251</v>
      </c>
      <c r="AN267">
        <f t="shared" si="120"/>
        <v>251</v>
      </c>
      <c r="AO267" t="str">
        <f t="shared" si="121"/>
        <v>High Point</v>
      </c>
      <c r="AP267">
        <f t="shared" si="122"/>
        <v>0.11676339594539271</v>
      </c>
      <c r="AQ267">
        <f t="shared" si="123"/>
        <v>0.17398607179513476</v>
      </c>
      <c r="AR267">
        <f t="shared" si="124"/>
        <v>0.46237630820604891</v>
      </c>
      <c r="AS267" t="str">
        <f t="shared" si="125"/>
        <v>High Point</v>
      </c>
      <c r="AT267">
        <f t="shared" si="126"/>
        <v>266</v>
      </c>
      <c r="AU267">
        <f t="shared" si="127"/>
        <v>172.33333333333334</v>
      </c>
      <c r="AV267">
        <v>246</v>
      </c>
      <c r="AW267" t="str">
        <f t="shared" si="128"/>
        <v>High Point</v>
      </c>
      <c r="AX267" t="str">
        <f t="shared" si="129"/>
        <v/>
      </c>
      <c r="AY267">
        <v>266</v>
      </c>
      <c r="BI267" t="s">
        <v>274</v>
      </c>
      <c r="BJ267">
        <v>1562.4375624375625</v>
      </c>
    </row>
    <row r="268" spans="1:62" x14ac:dyDescent="0.25">
      <c r="A268">
        <v>1</v>
      </c>
      <c r="B268">
        <v>1</v>
      </c>
      <c r="C268">
        <v>1</v>
      </c>
      <c r="D268" t="s">
        <v>29</v>
      </c>
      <c r="E268">
        <v>70.196700000000007</v>
      </c>
      <c r="F268">
        <v>126</v>
      </c>
      <c r="G268">
        <v>69.513099999999994</v>
      </c>
      <c r="H268">
        <v>98</v>
      </c>
      <c r="I268">
        <v>102.878</v>
      </c>
      <c r="J268">
        <v>203</v>
      </c>
      <c r="K268">
        <v>104.84399999999999</v>
      </c>
      <c r="L268">
        <v>179</v>
      </c>
      <c r="M268">
        <v>112.12</v>
      </c>
      <c r="N268">
        <v>328</v>
      </c>
      <c r="O268">
        <v>115.29900000000001</v>
      </c>
      <c r="P268">
        <v>332</v>
      </c>
      <c r="Q268">
        <v>-10.455399999999999</v>
      </c>
      <c r="R268">
        <v>281</v>
      </c>
      <c r="S268">
        <f t="shared" si="105"/>
        <v>-0.14893862531999383</v>
      </c>
      <c r="T268">
        <f t="shared" si="106"/>
        <v>279</v>
      </c>
      <c r="U268">
        <f t="shared" si="107"/>
        <v>771620.68191489112</v>
      </c>
      <c r="V268">
        <f t="shared" si="108"/>
        <v>171</v>
      </c>
      <c r="W268">
        <f t="shared" si="109"/>
        <v>28.353336287740277</v>
      </c>
      <c r="X268">
        <f t="shared" si="110"/>
        <v>330</v>
      </c>
      <c r="Y268">
        <f t="shared" si="111"/>
        <v>304.5</v>
      </c>
      <c r="Z268">
        <v>0.28070000000000001</v>
      </c>
      <c r="AA268">
        <f t="shared" si="112"/>
        <v>255</v>
      </c>
      <c r="AB268">
        <v>0.25080000000000002</v>
      </c>
      <c r="AC268">
        <f t="shared" si="113"/>
        <v>0.26575000000000004</v>
      </c>
      <c r="AD268">
        <f t="shared" si="114"/>
        <v>271</v>
      </c>
      <c r="AE268">
        <v>0.2218</v>
      </c>
      <c r="AF268">
        <f t="shared" si="115"/>
        <v>281</v>
      </c>
      <c r="AG268">
        <v>0.2782</v>
      </c>
      <c r="AH268">
        <f t="shared" si="116"/>
        <v>260</v>
      </c>
      <c r="AI268">
        <f t="shared" si="117"/>
        <v>261.08333333333331</v>
      </c>
      <c r="AJ268">
        <f>IF(C268=1,(AI268/Z268),REF)</f>
        <v>930.11518821992627</v>
      </c>
      <c r="AK268">
        <f t="shared" si="118"/>
        <v>260</v>
      </c>
      <c r="AL268">
        <f>IF(B268=1,(AI268/AC268),REF)</f>
        <v>982.43963624960782</v>
      </c>
      <c r="AM268">
        <f t="shared" si="119"/>
        <v>270</v>
      </c>
      <c r="AN268">
        <f t="shared" si="120"/>
        <v>260</v>
      </c>
      <c r="AO268" t="str">
        <f t="shared" si="121"/>
        <v>Arkansas St.</v>
      </c>
      <c r="AP268">
        <f t="shared" si="122"/>
        <v>0.15987285068726925</v>
      </c>
      <c r="AQ268">
        <f t="shared" si="123"/>
        <v>0.13076021606313162</v>
      </c>
      <c r="AR268">
        <f t="shared" si="124"/>
        <v>0.46230225472484054</v>
      </c>
      <c r="AS268" t="str">
        <f t="shared" si="125"/>
        <v>Arkansas St.</v>
      </c>
      <c r="AT268">
        <f t="shared" si="126"/>
        <v>267</v>
      </c>
      <c r="AU268">
        <f t="shared" si="127"/>
        <v>175.66666666666666</v>
      </c>
      <c r="AV268">
        <v>273</v>
      </c>
      <c r="AW268" t="str">
        <f t="shared" si="128"/>
        <v>Arkansas St.</v>
      </c>
      <c r="AX268" t="str">
        <f t="shared" si="129"/>
        <v/>
      </c>
      <c r="AY268">
        <v>267</v>
      </c>
      <c r="BI268" t="s">
        <v>275</v>
      </c>
      <c r="BJ268">
        <v>97.981525829627088</v>
      </c>
    </row>
    <row r="269" spans="1:62" x14ac:dyDescent="0.25">
      <c r="A269">
        <v>1</v>
      </c>
      <c r="B269">
        <v>1</v>
      </c>
      <c r="C269">
        <v>1</v>
      </c>
      <c r="D269" t="s">
        <v>222</v>
      </c>
      <c r="E269">
        <v>68.831599999999995</v>
      </c>
      <c r="F269">
        <v>203</v>
      </c>
      <c r="G269">
        <v>67.022300000000001</v>
      </c>
      <c r="H269">
        <v>229</v>
      </c>
      <c r="I269">
        <v>103.46</v>
      </c>
      <c r="J269">
        <v>183</v>
      </c>
      <c r="K269">
        <v>103.512</v>
      </c>
      <c r="L269">
        <v>206</v>
      </c>
      <c r="M269">
        <v>110.667</v>
      </c>
      <c r="N269">
        <v>309</v>
      </c>
      <c r="O269">
        <v>111.55800000000001</v>
      </c>
      <c r="P269">
        <v>299</v>
      </c>
      <c r="Q269">
        <v>-8.0456400000000006</v>
      </c>
      <c r="R269">
        <v>255</v>
      </c>
      <c r="S269">
        <f t="shared" si="105"/>
        <v>-0.1168939847395674</v>
      </c>
      <c r="T269">
        <f t="shared" si="106"/>
        <v>256</v>
      </c>
      <c r="U269">
        <f t="shared" si="107"/>
        <v>737512.29470615031</v>
      </c>
      <c r="V269">
        <f t="shared" si="108"/>
        <v>220</v>
      </c>
      <c r="W269">
        <f t="shared" si="109"/>
        <v>27.429209184591368</v>
      </c>
      <c r="X269">
        <f t="shared" si="110"/>
        <v>300</v>
      </c>
      <c r="Y269">
        <f t="shared" si="111"/>
        <v>278</v>
      </c>
      <c r="Z269">
        <v>0.22789999999999999</v>
      </c>
      <c r="AA269">
        <f t="shared" si="112"/>
        <v>286</v>
      </c>
      <c r="AB269">
        <v>0.40510000000000002</v>
      </c>
      <c r="AC269">
        <f t="shared" si="113"/>
        <v>0.3165</v>
      </c>
      <c r="AD269">
        <f t="shared" si="114"/>
        <v>250</v>
      </c>
      <c r="AE269">
        <v>0.21879999999999999</v>
      </c>
      <c r="AF269">
        <f t="shared" si="115"/>
        <v>282</v>
      </c>
      <c r="AG269">
        <v>0.37309999999999999</v>
      </c>
      <c r="AH269">
        <f t="shared" si="116"/>
        <v>222</v>
      </c>
      <c r="AI269">
        <f t="shared" si="117"/>
        <v>251.33333333333334</v>
      </c>
      <c r="AJ269">
        <f>IF(C269=1,(AI269/Z269),REF)</f>
        <v>1102.8228755302034</v>
      </c>
      <c r="AK269">
        <f t="shared" si="118"/>
        <v>278</v>
      </c>
      <c r="AL269">
        <f>IF(B269=1,(AI269/AC269),REF)</f>
        <v>794.10215903106905</v>
      </c>
      <c r="AM269">
        <f t="shared" si="119"/>
        <v>252</v>
      </c>
      <c r="AN269">
        <f t="shared" si="120"/>
        <v>252</v>
      </c>
      <c r="AO269" t="str">
        <f t="shared" si="121"/>
        <v>Northern Illinois</v>
      </c>
      <c r="AP269">
        <f t="shared" si="122"/>
        <v>0.12760853666750149</v>
      </c>
      <c r="AQ269">
        <f t="shared" si="123"/>
        <v>0.15992993400513392</v>
      </c>
      <c r="AR269">
        <f t="shared" si="124"/>
        <v>0.4603269326050668</v>
      </c>
      <c r="AS269" t="str">
        <f t="shared" si="125"/>
        <v>Northern Illinois</v>
      </c>
      <c r="AT269">
        <f t="shared" si="126"/>
        <v>268</v>
      </c>
      <c r="AU269">
        <f t="shared" si="127"/>
        <v>173.33333333333334</v>
      </c>
      <c r="AV269">
        <v>263</v>
      </c>
      <c r="AW269" t="str">
        <f t="shared" si="128"/>
        <v>Northern Illinois</v>
      </c>
      <c r="AX269" t="str">
        <f t="shared" si="129"/>
        <v/>
      </c>
      <c r="AY269">
        <v>268</v>
      </c>
      <c r="BI269" t="s">
        <v>276</v>
      </c>
      <c r="BJ269">
        <v>561.57019627453428</v>
      </c>
    </row>
    <row r="270" spans="1:62" x14ac:dyDescent="0.25">
      <c r="A270">
        <v>1</v>
      </c>
      <c r="B270">
        <v>1</v>
      </c>
      <c r="C270">
        <v>1</v>
      </c>
      <c r="D270" t="s">
        <v>126</v>
      </c>
      <c r="E270">
        <v>63.719799999999999</v>
      </c>
      <c r="F270">
        <v>346</v>
      </c>
      <c r="G270">
        <v>62.8523</v>
      </c>
      <c r="H270">
        <v>345</v>
      </c>
      <c r="I270">
        <v>98.989500000000007</v>
      </c>
      <c r="J270">
        <v>278</v>
      </c>
      <c r="K270">
        <v>97.749600000000001</v>
      </c>
      <c r="L270">
        <v>308</v>
      </c>
      <c r="M270">
        <v>105.636</v>
      </c>
      <c r="N270">
        <v>225</v>
      </c>
      <c r="O270">
        <v>109.22199999999999</v>
      </c>
      <c r="P270">
        <v>256</v>
      </c>
      <c r="Q270">
        <v>-11.472</v>
      </c>
      <c r="R270">
        <v>290</v>
      </c>
      <c r="S270">
        <f t="shared" si="105"/>
        <v>-0.18004450735878005</v>
      </c>
      <c r="T270">
        <f t="shared" si="106"/>
        <v>304</v>
      </c>
      <c r="U270">
        <f t="shared" si="107"/>
        <v>608841.68860933522</v>
      </c>
      <c r="V270">
        <f t="shared" si="108"/>
        <v>337</v>
      </c>
      <c r="W270">
        <f t="shared" si="109"/>
        <v>28.64321716169178</v>
      </c>
      <c r="X270">
        <f t="shared" si="110"/>
        <v>335</v>
      </c>
      <c r="Y270">
        <f t="shared" si="111"/>
        <v>319.5</v>
      </c>
      <c r="Z270">
        <v>0.29830000000000001</v>
      </c>
      <c r="AA270">
        <f t="shared" si="112"/>
        <v>248</v>
      </c>
      <c r="AB270">
        <v>0.1822</v>
      </c>
      <c r="AC270">
        <f t="shared" si="113"/>
        <v>0.24025000000000002</v>
      </c>
      <c r="AD270">
        <f t="shared" si="114"/>
        <v>283</v>
      </c>
      <c r="AE270">
        <v>0.60619999999999996</v>
      </c>
      <c r="AF270">
        <f t="shared" si="115"/>
        <v>126</v>
      </c>
      <c r="AG270">
        <v>0.19739999999999999</v>
      </c>
      <c r="AH270">
        <f t="shared" si="116"/>
        <v>297</v>
      </c>
      <c r="AI270">
        <f t="shared" si="117"/>
        <v>277.75</v>
      </c>
      <c r="AJ270">
        <f>IF(C270=1,(AI270/Z270),REF)</f>
        <v>931.10962118672478</v>
      </c>
      <c r="AK270">
        <f t="shared" si="118"/>
        <v>261</v>
      </c>
      <c r="AL270">
        <f>IF(B270=1,(AI270/AC270),REF)</f>
        <v>1156.0874089490114</v>
      </c>
      <c r="AM270">
        <f t="shared" si="119"/>
        <v>286</v>
      </c>
      <c r="AN270">
        <f t="shared" si="120"/>
        <v>261</v>
      </c>
      <c r="AO270" t="str">
        <f t="shared" si="121"/>
        <v>Holy Cross</v>
      </c>
      <c r="AP270">
        <f t="shared" si="122"/>
        <v>0.16987878721210201</v>
      </c>
      <c r="AQ270">
        <f t="shared" si="123"/>
        <v>0.11583242623672328</v>
      </c>
      <c r="AR270">
        <f t="shared" si="124"/>
        <v>0.45915457504193008</v>
      </c>
      <c r="AS270" t="str">
        <f t="shared" si="125"/>
        <v>Holy Cross</v>
      </c>
      <c r="AT270">
        <f t="shared" si="126"/>
        <v>269</v>
      </c>
      <c r="AU270">
        <f t="shared" si="127"/>
        <v>176.66666666666666</v>
      </c>
      <c r="AV270">
        <v>257</v>
      </c>
      <c r="AW270" t="str">
        <f t="shared" si="128"/>
        <v>Holy Cross</v>
      </c>
      <c r="AX270" t="str">
        <f t="shared" si="129"/>
        <v/>
      </c>
      <c r="AY270">
        <v>269</v>
      </c>
      <c r="BI270" t="s">
        <v>277</v>
      </c>
      <c r="BJ270">
        <v>118.68014901543374</v>
      </c>
    </row>
    <row r="271" spans="1:62" x14ac:dyDescent="0.25">
      <c r="A271">
        <v>1</v>
      </c>
      <c r="B271">
        <v>1</v>
      </c>
      <c r="C271">
        <v>1</v>
      </c>
      <c r="D271" t="s">
        <v>244</v>
      </c>
      <c r="E271">
        <v>72.343199999999996</v>
      </c>
      <c r="F271">
        <v>47</v>
      </c>
      <c r="G271">
        <v>70.798699999999997</v>
      </c>
      <c r="H271">
        <v>54</v>
      </c>
      <c r="I271">
        <v>102.435</v>
      </c>
      <c r="J271">
        <v>216</v>
      </c>
      <c r="K271">
        <v>101.56100000000001</v>
      </c>
      <c r="L271">
        <v>241</v>
      </c>
      <c r="M271">
        <v>105.119</v>
      </c>
      <c r="N271">
        <v>208</v>
      </c>
      <c r="O271">
        <v>110.971</v>
      </c>
      <c r="P271">
        <v>290</v>
      </c>
      <c r="Q271">
        <v>-9.4098400000000009</v>
      </c>
      <c r="R271">
        <v>272</v>
      </c>
      <c r="S271">
        <f t="shared" si="105"/>
        <v>-0.13007442302801089</v>
      </c>
      <c r="T271">
        <f t="shared" si="106"/>
        <v>269</v>
      </c>
      <c r="U271">
        <f t="shared" si="107"/>
        <v>746193.82723464724</v>
      </c>
      <c r="V271">
        <f t="shared" si="108"/>
        <v>207</v>
      </c>
      <c r="W271">
        <f t="shared" si="109"/>
        <v>25.878403738056608</v>
      </c>
      <c r="X271">
        <f t="shared" si="110"/>
        <v>226</v>
      </c>
      <c r="Y271">
        <f t="shared" si="111"/>
        <v>247.5</v>
      </c>
      <c r="Z271">
        <v>0.2712</v>
      </c>
      <c r="AA271">
        <f t="shared" si="112"/>
        <v>260</v>
      </c>
      <c r="AB271">
        <v>0.2334</v>
      </c>
      <c r="AC271">
        <f t="shared" si="113"/>
        <v>0.25229999999999997</v>
      </c>
      <c r="AD271">
        <f t="shared" si="114"/>
        <v>280</v>
      </c>
      <c r="AE271">
        <v>0.20330000000000001</v>
      </c>
      <c r="AF271">
        <f t="shared" si="115"/>
        <v>286</v>
      </c>
      <c r="AG271">
        <v>0.38319999999999999</v>
      </c>
      <c r="AH271">
        <f t="shared" si="116"/>
        <v>216</v>
      </c>
      <c r="AI271">
        <f t="shared" si="117"/>
        <v>250.91666666666666</v>
      </c>
      <c r="AJ271">
        <f>IF(C271=1,(AI271/Z271),REF)</f>
        <v>925.20894788593898</v>
      </c>
      <c r="AK271">
        <f t="shared" si="118"/>
        <v>259</v>
      </c>
      <c r="AL271">
        <f>IF(B271=1,(AI271/AC271),REF)</f>
        <v>994.51710926146131</v>
      </c>
      <c r="AM271">
        <f t="shared" si="119"/>
        <v>271</v>
      </c>
      <c r="AN271">
        <f t="shared" si="120"/>
        <v>259</v>
      </c>
      <c r="AO271" t="str">
        <f t="shared" si="121"/>
        <v>Prairie View A&amp;M</v>
      </c>
      <c r="AP271">
        <f t="shared" si="122"/>
        <v>0.15454383415575834</v>
      </c>
      <c r="AQ271">
        <f t="shared" si="123"/>
        <v>0.12395279067573185</v>
      </c>
      <c r="AR271">
        <f t="shared" si="124"/>
        <v>0.4544812557277933</v>
      </c>
      <c r="AS271" t="str">
        <f t="shared" si="125"/>
        <v>Prairie View A&amp;M</v>
      </c>
      <c r="AT271">
        <f t="shared" si="126"/>
        <v>270</v>
      </c>
      <c r="AU271">
        <f t="shared" si="127"/>
        <v>176.33333333333334</v>
      </c>
      <c r="AV271">
        <v>265</v>
      </c>
      <c r="AW271" t="str">
        <f t="shared" si="128"/>
        <v>Prairie View A&amp;M</v>
      </c>
      <c r="AX271" t="str">
        <f t="shared" si="129"/>
        <v/>
      </c>
      <c r="AY271">
        <v>270</v>
      </c>
      <c r="BI271" t="s">
        <v>278</v>
      </c>
      <c r="BJ271">
        <v>4242.3485321673961</v>
      </c>
    </row>
    <row r="272" spans="1:62" x14ac:dyDescent="0.25">
      <c r="A272">
        <v>1</v>
      </c>
      <c r="B272">
        <v>1</v>
      </c>
      <c r="C272">
        <v>1</v>
      </c>
      <c r="D272" t="s">
        <v>332</v>
      </c>
      <c r="E272">
        <v>75.700999999999993</v>
      </c>
      <c r="F272">
        <v>8</v>
      </c>
      <c r="G272">
        <v>73.753799999999998</v>
      </c>
      <c r="H272">
        <v>8</v>
      </c>
      <c r="I272">
        <v>97.593999999999994</v>
      </c>
      <c r="J272">
        <v>300</v>
      </c>
      <c r="K272">
        <v>99.526700000000005</v>
      </c>
      <c r="L272">
        <v>270</v>
      </c>
      <c r="M272">
        <v>104.283</v>
      </c>
      <c r="N272">
        <v>190</v>
      </c>
      <c r="O272">
        <v>107.884</v>
      </c>
      <c r="P272">
        <v>227</v>
      </c>
      <c r="Q272">
        <v>-8.3571600000000004</v>
      </c>
      <c r="R272">
        <v>259</v>
      </c>
      <c r="S272">
        <f t="shared" si="105"/>
        <v>-0.11039880582819243</v>
      </c>
      <c r="T272">
        <f t="shared" si="106"/>
        <v>250</v>
      </c>
      <c r="U272">
        <f t="shared" si="107"/>
        <v>749861.10133978596</v>
      </c>
      <c r="V272">
        <f t="shared" si="108"/>
        <v>201</v>
      </c>
      <c r="W272">
        <f t="shared" si="109"/>
        <v>23.639029795943699</v>
      </c>
      <c r="X272">
        <f t="shared" si="110"/>
        <v>111</v>
      </c>
      <c r="Y272">
        <f t="shared" si="111"/>
        <v>180.5</v>
      </c>
      <c r="Z272">
        <v>0.26800000000000002</v>
      </c>
      <c r="AA272">
        <f t="shared" si="112"/>
        <v>262</v>
      </c>
      <c r="AB272">
        <v>0.24110000000000001</v>
      </c>
      <c r="AC272">
        <f t="shared" si="113"/>
        <v>0.25455</v>
      </c>
      <c r="AD272">
        <f t="shared" si="114"/>
        <v>277</v>
      </c>
      <c r="AE272">
        <v>0.13109999999999999</v>
      </c>
      <c r="AF272">
        <f t="shared" si="115"/>
        <v>317</v>
      </c>
      <c r="AG272">
        <v>0.28489999999999999</v>
      </c>
      <c r="AH272">
        <f t="shared" si="116"/>
        <v>259</v>
      </c>
      <c r="AI272">
        <f t="shared" si="117"/>
        <v>247.41666666666666</v>
      </c>
      <c r="AJ272">
        <f>IF(C272=1,(AI272/Z272),REF)</f>
        <v>923.19651741293524</v>
      </c>
      <c r="AK272">
        <f t="shared" si="118"/>
        <v>258</v>
      </c>
      <c r="AL272">
        <f>IF(B272=1,(AI272/AC272),REF)</f>
        <v>971.97669089242447</v>
      </c>
      <c r="AM272">
        <f t="shared" si="119"/>
        <v>269</v>
      </c>
      <c r="AN272">
        <f t="shared" si="120"/>
        <v>258</v>
      </c>
      <c r="AO272" t="str">
        <f t="shared" si="121"/>
        <v>UT Rio Grande Valley</v>
      </c>
      <c r="AP272">
        <f t="shared" si="122"/>
        <v>0.15275356622342021</v>
      </c>
      <c r="AQ272">
        <f t="shared" si="123"/>
        <v>0.125417087423284</v>
      </c>
      <c r="AR272">
        <f t="shared" si="124"/>
        <v>0.45426839879048014</v>
      </c>
      <c r="AS272" t="str">
        <f t="shared" si="125"/>
        <v>UT Rio Grande Valley</v>
      </c>
      <c r="AT272">
        <f t="shared" si="126"/>
        <v>271</v>
      </c>
      <c r="AU272">
        <f t="shared" si="127"/>
        <v>176.33333333333334</v>
      </c>
      <c r="AV272">
        <v>280</v>
      </c>
      <c r="AW272" t="str">
        <f t="shared" si="128"/>
        <v>UT Rio Grande Valley</v>
      </c>
      <c r="AX272" t="str">
        <f t="shared" si="129"/>
        <v/>
      </c>
      <c r="AY272">
        <v>271</v>
      </c>
      <c r="BI272" t="s">
        <v>279</v>
      </c>
      <c r="BJ272">
        <v>66.555295689943193</v>
      </c>
    </row>
    <row r="273" spans="1:62" x14ac:dyDescent="0.25">
      <c r="A273">
        <v>1</v>
      </c>
      <c r="B273">
        <v>1</v>
      </c>
      <c r="C273">
        <v>1</v>
      </c>
      <c r="D273" t="s">
        <v>119</v>
      </c>
      <c r="E273">
        <v>73.563500000000005</v>
      </c>
      <c r="F273">
        <v>22</v>
      </c>
      <c r="G273">
        <v>72.195400000000006</v>
      </c>
      <c r="H273">
        <v>23</v>
      </c>
      <c r="I273">
        <v>99.768299999999996</v>
      </c>
      <c r="J273">
        <v>264</v>
      </c>
      <c r="K273">
        <v>99.841700000000003</v>
      </c>
      <c r="L273">
        <v>261</v>
      </c>
      <c r="M273">
        <v>105.733</v>
      </c>
      <c r="N273">
        <v>227</v>
      </c>
      <c r="O273">
        <v>109.068</v>
      </c>
      <c r="P273">
        <v>253</v>
      </c>
      <c r="Q273">
        <v>-9.2259399999999996</v>
      </c>
      <c r="R273">
        <v>271</v>
      </c>
      <c r="S273">
        <f t="shared" si="105"/>
        <v>-0.12541953550334056</v>
      </c>
      <c r="T273">
        <f t="shared" si="106"/>
        <v>262</v>
      </c>
      <c r="U273">
        <f t="shared" si="107"/>
        <v>733307.82300965453</v>
      </c>
      <c r="V273">
        <f t="shared" si="108"/>
        <v>223</v>
      </c>
      <c r="W273">
        <f t="shared" si="109"/>
        <v>24.754455342896698</v>
      </c>
      <c r="X273">
        <f t="shared" si="110"/>
        <v>168</v>
      </c>
      <c r="Y273">
        <f t="shared" si="111"/>
        <v>215</v>
      </c>
      <c r="Z273">
        <v>0.25879999999999997</v>
      </c>
      <c r="AA273">
        <f t="shared" si="112"/>
        <v>265</v>
      </c>
      <c r="AB273">
        <v>0.27129999999999999</v>
      </c>
      <c r="AC273">
        <f t="shared" si="113"/>
        <v>0.26505000000000001</v>
      </c>
      <c r="AD273">
        <f t="shared" si="114"/>
        <v>272</v>
      </c>
      <c r="AE273">
        <v>0.3821</v>
      </c>
      <c r="AF273">
        <f t="shared" si="115"/>
        <v>215</v>
      </c>
      <c r="AG273">
        <v>0.16350000000000001</v>
      </c>
      <c r="AH273">
        <f t="shared" si="116"/>
        <v>315</v>
      </c>
      <c r="AI273">
        <f t="shared" si="117"/>
        <v>250.33333333333334</v>
      </c>
      <c r="AJ273">
        <f>IF(C273=1,(AI273/Z273),REF)</f>
        <v>967.28490468830512</v>
      </c>
      <c r="AK273">
        <f t="shared" si="118"/>
        <v>267</v>
      </c>
      <c r="AL273">
        <f>IF(B273=1,(AI273/AC273),REF)</f>
        <v>944.47588505313468</v>
      </c>
      <c r="AM273">
        <f t="shared" si="119"/>
        <v>268</v>
      </c>
      <c r="AN273">
        <f t="shared" si="120"/>
        <v>267</v>
      </c>
      <c r="AO273" t="str">
        <f t="shared" si="121"/>
        <v>Green Bay</v>
      </c>
      <c r="AP273">
        <f t="shared" si="122"/>
        <v>0.14682324246890305</v>
      </c>
      <c r="AQ273">
        <f t="shared" si="123"/>
        <v>0.13105981184439083</v>
      </c>
      <c r="AR273">
        <f t="shared" si="124"/>
        <v>0.45408047410178476</v>
      </c>
      <c r="AS273" t="str">
        <f t="shared" si="125"/>
        <v>Green Bay</v>
      </c>
      <c r="AT273">
        <f t="shared" si="126"/>
        <v>272</v>
      </c>
      <c r="AU273">
        <f t="shared" si="127"/>
        <v>179.66666666666666</v>
      </c>
      <c r="AV273">
        <v>278</v>
      </c>
      <c r="AW273" t="str">
        <f t="shared" si="128"/>
        <v>Green Bay</v>
      </c>
      <c r="AX273" t="str">
        <f t="shared" si="129"/>
        <v/>
      </c>
      <c r="AY273">
        <v>272</v>
      </c>
      <c r="BI273" t="s">
        <v>280</v>
      </c>
      <c r="BJ273">
        <v>68.25</v>
      </c>
    </row>
    <row r="274" spans="1:62" x14ac:dyDescent="0.25">
      <c r="A274">
        <v>1</v>
      </c>
      <c r="B274">
        <v>1</v>
      </c>
      <c r="C274">
        <v>1</v>
      </c>
      <c r="D274" t="s">
        <v>322</v>
      </c>
      <c r="E274">
        <v>71.7453</v>
      </c>
      <c r="F274">
        <v>58</v>
      </c>
      <c r="G274">
        <v>71.597700000000003</v>
      </c>
      <c r="H274">
        <v>33</v>
      </c>
      <c r="I274">
        <v>104.5</v>
      </c>
      <c r="J274">
        <v>160</v>
      </c>
      <c r="K274">
        <v>103.71</v>
      </c>
      <c r="L274">
        <v>200</v>
      </c>
      <c r="M274">
        <v>110.304</v>
      </c>
      <c r="N274">
        <v>305</v>
      </c>
      <c r="O274">
        <v>115.015</v>
      </c>
      <c r="P274">
        <v>330</v>
      </c>
      <c r="Q274">
        <v>-11.3048</v>
      </c>
      <c r="R274">
        <v>288</v>
      </c>
      <c r="S274">
        <f t="shared" si="105"/>
        <v>-0.15757129735327619</v>
      </c>
      <c r="T274">
        <f t="shared" si="106"/>
        <v>284</v>
      </c>
      <c r="U274">
        <f t="shared" si="107"/>
        <v>771675.52208372985</v>
      </c>
      <c r="V274">
        <f t="shared" si="108"/>
        <v>170</v>
      </c>
      <c r="W274">
        <f t="shared" si="109"/>
        <v>27.632088940697301</v>
      </c>
      <c r="X274">
        <f t="shared" si="110"/>
        <v>308</v>
      </c>
      <c r="Y274">
        <f t="shared" si="111"/>
        <v>296</v>
      </c>
      <c r="Z274">
        <v>0.28239999999999998</v>
      </c>
      <c r="AA274">
        <f t="shared" si="112"/>
        <v>253</v>
      </c>
      <c r="AB274">
        <v>0.19470000000000001</v>
      </c>
      <c r="AC274">
        <f t="shared" si="113"/>
        <v>0.23854999999999998</v>
      </c>
      <c r="AD274">
        <f t="shared" si="114"/>
        <v>285</v>
      </c>
      <c r="AE274">
        <v>0.46239999999999998</v>
      </c>
      <c r="AF274">
        <f t="shared" si="115"/>
        <v>180</v>
      </c>
      <c r="AG274">
        <v>0.1885</v>
      </c>
      <c r="AH274">
        <f t="shared" si="116"/>
        <v>304</v>
      </c>
      <c r="AI274">
        <f t="shared" si="117"/>
        <v>253.16666666666666</v>
      </c>
      <c r="AJ274">
        <f>IF(C274=1,(AI274/Z274),REF)</f>
        <v>896.48253068932956</v>
      </c>
      <c r="AK274">
        <f t="shared" si="118"/>
        <v>256</v>
      </c>
      <c r="AL274">
        <f>IF(B274=1,(AI274/AC274),REF)</f>
        <v>1061.2729686299169</v>
      </c>
      <c r="AM274">
        <f t="shared" si="119"/>
        <v>278</v>
      </c>
      <c r="AN274">
        <f t="shared" si="120"/>
        <v>256</v>
      </c>
      <c r="AO274" t="str">
        <f t="shared" si="121"/>
        <v>UMass Lowell</v>
      </c>
      <c r="AP274">
        <f t="shared" si="122"/>
        <v>0.16143455064471932</v>
      </c>
      <c r="AQ274">
        <f t="shared" si="123"/>
        <v>0.11624964192828013</v>
      </c>
      <c r="AR274">
        <f t="shared" si="124"/>
        <v>0.45395046455194771</v>
      </c>
      <c r="AS274" t="str">
        <f t="shared" si="125"/>
        <v>UMass Lowell</v>
      </c>
      <c r="AT274">
        <f t="shared" si="126"/>
        <v>273</v>
      </c>
      <c r="AU274">
        <f t="shared" si="127"/>
        <v>176.33333333333334</v>
      </c>
      <c r="AV274">
        <v>267</v>
      </c>
      <c r="AW274" t="str">
        <f t="shared" si="128"/>
        <v>UMass Lowell</v>
      </c>
      <c r="AX274" t="str">
        <f t="shared" si="129"/>
        <v/>
      </c>
      <c r="AY274">
        <v>273</v>
      </c>
      <c r="BI274" t="s">
        <v>281</v>
      </c>
      <c r="BJ274">
        <v>1062.240663900415</v>
      </c>
    </row>
    <row r="275" spans="1:62" x14ac:dyDescent="0.25">
      <c r="A275">
        <v>1</v>
      </c>
      <c r="B275">
        <v>1</v>
      </c>
      <c r="C275">
        <v>1</v>
      </c>
      <c r="D275" t="s">
        <v>252</v>
      </c>
      <c r="E275">
        <v>69.629599999999996</v>
      </c>
      <c r="F275">
        <v>161</v>
      </c>
      <c r="G275">
        <v>67.486999999999995</v>
      </c>
      <c r="H275">
        <v>209</v>
      </c>
      <c r="I275">
        <v>96.036799999999999</v>
      </c>
      <c r="J275">
        <v>323</v>
      </c>
      <c r="K275">
        <v>98.9816</v>
      </c>
      <c r="L275">
        <v>284</v>
      </c>
      <c r="M275">
        <v>108.447</v>
      </c>
      <c r="N275">
        <v>273</v>
      </c>
      <c r="O275">
        <v>110.863</v>
      </c>
      <c r="P275">
        <v>286</v>
      </c>
      <c r="Q275">
        <v>-11.881600000000001</v>
      </c>
      <c r="R275">
        <v>295</v>
      </c>
      <c r="S275">
        <f t="shared" si="105"/>
        <v>-0.17063720027114904</v>
      </c>
      <c r="T275">
        <f t="shared" si="106"/>
        <v>294</v>
      </c>
      <c r="U275">
        <f t="shared" si="107"/>
        <v>682186.0586150774</v>
      </c>
      <c r="V275">
        <f t="shared" si="108"/>
        <v>273</v>
      </c>
      <c r="W275">
        <f t="shared" si="109"/>
        <v>26.845079984575857</v>
      </c>
      <c r="X275">
        <f t="shared" si="110"/>
        <v>280</v>
      </c>
      <c r="Y275">
        <f t="shared" si="111"/>
        <v>287</v>
      </c>
      <c r="Z275">
        <v>0.27589999999999998</v>
      </c>
      <c r="AA275">
        <f t="shared" si="112"/>
        <v>258</v>
      </c>
      <c r="AB275">
        <v>0.21340000000000001</v>
      </c>
      <c r="AC275">
        <f t="shared" si="113"/>
        <v>0.24464999999999998</v>
      </c>
      <c r="AD275">
        <f t="shared" si="114"/>
        <v>281</v>
      </c>
      <c r="AE275">
        <v>0.54249999999999998</v>
      </c>
      <c r="AF275">
        <f t="shared" si="115"/>
        <v>148</v>
      </c>
      <c r="AG275">
        <v>0.17280000000000001</v>
      </c>
      <c r="AH275">
        <f t="shared" si="116"/>
        <v>310</v>
      </c>
      <c r="AI275">
        <f t="shared" si="117"/>
        <v>265.5</v>
      </c>
      <c r="AJ275">
        <f>IF(C275=1,(AI275/Z275),REF)</f>
        <v>962.30518303733243</v>
      </c>
      <c r="AK275">
        <f t="shared" si="118"/>
        <v>265</v>
      </c>
      <c r="AL275">
        <f>IF(B275=1,(AI275/AC275),REF)</f>
        <v>1085.2237890864501</v>
      </c>
      <c r="AM275">
        <f t="shared" si="119"/>
        <v>281</v>
      </c>
      <c r="AN275">
        <f t="shared" si="120"/>
        <v>265</v>
      </c>
      <c r="AO275" t="str">
        <f t="shared" si="121"/>
        <v>Rice</v>
      </c>
      <c r="AP275">
        <f t="shared" si="122"/>
        <v>0.15660527911156705</v>
      </c>
      <c r="AQ275">
        <f t="shared" si="123"/>
        <v>0.11889015621987323</v>
      </c>
      <c r="AR275">
        <f t="shared" si="124"/>
        <v>0.45251581783915046</v>
      </c>
      <c r="AS275" t="str">
        <f t="shared" si="125"/>
        <v>Rice</v>
      </c>
      <c r="AT275">
        <f t="shared" si="126"/>
        <v>274</v>
      </c>
      <c r="AU275">
        <f t="shared" si="127"/>
        <v>179.66666666666666</v>
      </c>
      <c r="AV275">
        <v>276</v>
      </c>
      <c r="AW275" t="str">
        <f t="shared" si="128"/>
        <v>Rice</v>
      </c>
      <c r="AX275" t="str">
        <f t="shared" si="129"/>
        <v/>
      </c>
      <c r="AY275">
        <v>274</v>
      </c>
      <c r="BI275" t="s">
        <v>282</v>
      </c>
      <c r="BJ275">
        <v>871.68758716875868</v>
      </c>
    </row>
    <row r="276" spans="1:62" x14ac:dyDescent="0.25">
      <c r="A276">
        <v>1</v>
      </c>
      <c r="B276">
        <v>1</v>
      </c>
      <c r="C276">
        <v>1</v>
      </c>
      <c r="D276" t="s">
        <v>217</v>
      </c>
      <c r="E276">
        <v>75.344099999999997</v>
      </c>
      <c r="F276">
        <v>10</v>
      </c>
      <c r="G276">
        <v>73.558199999999999</v>
      </c>
      <c r="H276">
        <v>10</v>
      </c>
      <c r="I276">
        <v>104.8</v>
      </c>
      <c r="J276">
        <v>153</v>
      </c>
      <c r="K276">
        <v>107.929</v>
      </c>
      <c r="L276">
        <v>122</v>
      </c>
      <c r="M276">
        <v>117.875</v>
      </c>
      <c r="N276">
        <v>348</v>
      </c>
      <c r="O276">
        <v>118.63800000000001</v>
      </c>
      <c r="P276">
        <v>345</v>
      </c>
      <c r="Q276">
        <v>-10.708500000000001</v>
      </c>
      <c r="R276">
        <v>284</v>
      </c>
      <c r="S276">
        <f t="shared" si="105"/>
        <v>-0.14213455333596131</v>
      </c>
      <c r="T276">
        <f t="shared" si="106"/>
        <v>276</v>
      </c>
      <c r="U276">
        <f t="shared" si="107"/>
        <v>877658.48509200814</v>
      </c>
      <c r="V276">
        <f t="shared" si="108"/>
        <v>56</v>
      </c>
      <c r="W276">
        <f t="shared" si="109"/>
        <v>27.650873621977887</v>
      </c>
      <c r="X276">
        <f t="shared" si="110"/>
        <v>310</v>
      </c>
      <c r="Y276">
        <f t="shared" si="111"/>
        <v>293</v>
      </c>
      <c r="Z276">
        <v>0.23169999999999999</v>
      </c>
      <c r="AA276">
        <f t="shared" si="112"/>
        <v>284</v>
      </c>
      <c r="AB276">
        <v>0.33410000000000001</v>
      </c>
      <c r="AC276">
        <f t="shared" si="113"/>
        <v>0.28289999999999998</v>
      </c>
      <c r="AD276">
        <f t="shared" si="114"/>
        <v>264</v>
      </c>
      <c r="AE276">
        <v>0.32550000000000001</v>
      </c>
      <c r="AF276">
        <f t="shared" si="115"/>
        <v>247</v>
      </c>
      <c r="AG276">
        <v>0.28670000000000001</v>
      </c>
      <c r="AH276">
        <f t="shared" si="116"/>
        <v>256</v>
      </c>
      <c r="AI276">
        <f t="shared" si="117"/>
        <v>232</v>
      </c>
      <c r="AJ276">
        <f>IF(C276=1,(AI276/Z276),REF)</f>
        <v>1001.2947777298231</v>
      </c>
      <c r="AK276">
        <f t="shared" si="118"/>
        <v>270</v>
      </c>
      <c r="AL276">
        <f>IF(B276=1,(AI276/AC276),REF)</f>
        <v>820.07776599505132</v>
      </c>
      <c r="AM276">
        <f t="shared" si="119"/>
        <v>258</v>
      </c>
      <c r="AN276">
        <f t="shared" si="120"/>
        <v>258</v>
      </c>
      <c r="AO276" t="str">
        <f t="shared" si="121"/>
        <v>North Florida</v>
      </c>
      <c r="AP276">
        <f t="shared" si="122"/>
        <v>0.13099533160046856</v>
      </c>
      <c r="AQ276">
        <f t="shared" si="123"/>
        <v>0.14237759692372204</v>
      </c>
      <c r="AR276">
        <f t="shared" si="124"/>
        <v>0.45111804949111961</v>
      </c>
      <c r="AS276" t="str">
        <f t="shared" si="125"/>
        <v>North Florida</v>
      </c>
      <c r="AT276">
        <f t="shared" si="126"/>
        <v>275</v>
      </c>
      <c r="AU276">
        <f t="shared" si="127"/>
        <v>177.66666666666666</v>
      </c>
      <c r="AV276">
        <v>277</v>
      </c>
      <c r="AW276" t="str">
        <f t="shared" si="128"/>
        <v>North Florida</v>
      </c>
      <c r="AX276" t="str">
        <f t="shared" si="129"/>
        <v/>
      </c>
      <c r="AY276">
        <v>275</v>
      </c>
      <c r="BI276" t="s">
        <v>283</v>
      </c>
      <c r="BJ276">
        <v>376.92045066575622</v>
      </c>
    </row>
    <row r="277" spans="1:62" x14ac:dyDescent="0.25">
      <c r="A277">
        <v>1</v>
      </c>
      <c r="B277">
        <v>1</v>
      </c>
      <c r="C277">
        <v>1</v>
      </c>
      <c r="D277" t="s">
        <v>249</v>
      </c>
      <c r="E277">
        <v>67.929000000000002</v>
      </c>
      <c r="F277">
        <v>244</v>
      </c>
      <c r="G277">
        <v>66.478700000000003</v>
      </c>
      <c r="H277">
        <v>253</v>
      </c>
      <c r="I277">
        <v>102.73099999999999</v>
      </c>
      <c r="J277">
        <v>210</v>
      </c>
      <c r="K277">
        <v>102.15600000000001</v>
      </c>
      <c r="L277">
        <v>232</v>
      </c>
      <c r="M277">
        <v>110.114</v>
      </c>
      <c r="N277">
        <v>299</v>
      </c>
      <c r="O277">
        <v>112.45</v>
      </c>
      <c r="P277">
        <v>312</v>
      </c>
      <c r="Q277">
        <v>-10.2942</v>
      </c>
      <c r="R277">
        <v>278</v>
      </c>
      <c r="S277">
        <f t="shared" si="105"/>
        <v>-0.15154057913409585</v>
      </c>
      <c r="T277">
        <f t="shared" si="106"/>
        <v>282</v>
      </c>
      <c r="U277">
        <f t="shared" si="107"/>
        <v>708896.74161614408</v>
      </c>
      <c r="V277">
        <f t="shared" si="108"/>
        <v>246</v>
      </c>
      <c r="W277">
        <f t="shared" si="109"/>
        <v>28.150098210013081</v>
      </c>
      <c r="X277">
        <f t="shared" si="110"/>
        <v>324</v>
      </c>
      <c r="Y277">
        <f t="shared" si="111"/>
        <v>303</v>
      </c>
      <c r="Z277">
        <v>0.28760000000000002</v>
      </c>
      <c r="AA277">
        <f t="shared" si="112"/>
        <v>252</v>
      </c>
      <c r="AB277">
        <v>0.15720000000000001</v>
      </c>
      <c r="AC277">
        <f t="shared" si="113"/>
        <v>0.22240000000000001</v>
      </c>
      <c r="AD277">
        <f t="shared" si="114"/>
        <v>290</v>
      </c>
      <c r="AE277">
        <v>0.4078</v>
      </c>
      <c r="AF277">
        <f t="shared" si="115"/>
        <v>196</v>
      </c>
      <c r="AG277">
        <v>0.20380000000000001</v>
      </c>
      <c r="AH277">
        <f t="shared" si="116"/>
        <v>294</v>
      </c>
      <c r="AI277">
        <f t="shared" si="117"/>
        <v>268.5</v>
      </c>
      <c r="AJ277">
        <f>IF(C277=1,(AI277/Z277),REF)</f>
        <v>933.58831710709308</v>
      </c>
      <c r="AK277">
        <f t="shared" si="118"/>
        <v>262</v>
      </c>
      <c r="AL277">
        <f>IF(B277=1,(AI277/AC277),REF)</f>
        <v>1207.2841726618703</v>
      </c>
      <c r="AM277">
        <f t="shared" si="119"/>
        <v>289</v>
      </c>
      <c r="AN277">
        <f t="shared" si="120"/>
        <v>262</v>
      </c>
      <c r="AO277" t="str">
        <f t="shared" si="121"/>
        <v>Quinnipiac</v>
      </c>
      <c r="AP277">
        <f t="shared" si="122"/>
        <v>0.16374170971673294</v>
      </c>
      <c r="AQ277">
        <f t="shared" si="123"/>
        <v>0.10664713312676873</v>
      </c>
      <c r="AR277">
        <f t="shared" si="124"/>
        <v>0.44914183459357215</v>
      </c>
      <c r="AS277" t="str">
        <f t="shared" si="125"/>
        <v>Quinnipiac</v>
      </c>
      <c r="AT277">
        <f t="shared" si="126"/>
        <v>276</v>
      </c>
      <c r="AU277">
        <f t="shared" si="127"/>
        <v>179.33333333333334</v>
      </c>
      <c r="AV277">
        <v>269</v>
      </c>
      <c r="AW277" t="str">
        <f t="shared" si="128"/>
        <v>Quinnipiac</v>
      </c>
      <c r="AX277" t="str">
        <f t="shared" si="129"/>
        <v/>
      </c>
      <c r="AY277">
        <v>276</v>
      </c>
      <c r="BI277" t="s">
        <v>284</v>
      </c>
      <c r="BJ277">
        <v>1966.0113295568146</v>
      </c>
    </row>
    <row r="278" spans="1:62" x14ac:dyDescent="0.25">
      <c r="A278">
        <v>1</v>
      </c>
      <c r="B278">
        <v>1</v>
      </c>
      <c r="C278">
        <v>1</v>
      </c>
      <c r="D278" t="s">
        <v>15</v>
      </c>
      <c r="E278">
        <v>70.540300000000002</v>
      </c>
      <c r="F278">
        <v>105</v>
      </c>
      <c r="G278">
        <v>68.4251</v>
      </c>
      <c r="H278">
        <v>162</v>
      </c>
      <c r="I278">
        <v>99.986000000000004</v>
      </c>
      <c r="J278">
        <v>262</v>
      </c>
      <c r="K278">
        <v>98.758399999999995</v>
      </c>
      <c r="L278">
        <v>292</v>
      </c>
      <c r="M278">
        <v>103.015</v>
      </c>
      <c r="N278">
        <v>149</v>
      </c>
      <c r="O278">
        <v>107.652</v>
      </c>
      <c r="P278">
        <v>221</v>
      </c>
      <c r="Q278">
        <v>-8.8933599999999995</v>
      </c>
      <c r="R278">
        <v>265</v>
      </c>
      <c r="S278">
        <f t="shared" si="105"/>
        <v>-0.12607828432824933</v>
      </c>
      <c r="T278">
        <f t="shared" si="106"/>
        <v>263</v>
      </c>
      <c r="U278">
        <f t="shared" si="107"/>
        <v>687995.17555377353</v>
      </c>
      <c r="V278">
        <f t="shared" si="108"/>
        <v>265</v>
      </c>
      <c r="W278">
        <f t="shared" si="109"/>
        <v>25.281221983851403</v>
      </c>
      <c r="X278">
        <f t="shared" si="110"/>
        <v>191</v>
      </c>
      <c r="Y278">
        <f t="shared" si="111"/>
        <v>227</v>
      </c>
      <c r="Z278">
        <v>0.25290000000000001</v>
      </c>
      <c r="AA278">
        <f t="shared" si="112"/>
        <v>266</v>
      </c>
      <c r="AB278">
        <v>0.25940000000000002</v>
      </c>
      <c r="AC278">
        <f t="shared" si="113"/>
        <v>0.25614999999999999</v>
      </c>
      <c r="AD278">
        <f t="shared" si="114"/>
        <v>275</v>
      </c>
      <c r="AE278">
        <v>0.17649999999999999</v>
      </c>
      <c r="AF278">
        <f t="shared" si="115"/>
        <v>299</v>
      </c>
      <c r="AG278">
        <v>0.27079999999999999</v>
      </c>
      <c r="AH278">
        <f t="shared" si="116"/>
        <v>266</v>
      </c>
      <c r="AI278">
        <f t="shared" si="117"/>
        <v>265.83333333333331</v>
      </c>
      <c r="AJ278">
        <f>IF(C278=1,(AI278/Z278),REF)</f>
        <v>1051.1401080796097</v>
      </c>
      <c r="AK278">
        <f t="shared" si="118"/>
        <v>273</v>
      </c>
      <c r="AL278">
        <f>IF(B278=1,(AI278/AC278),REF)</f>
        <v>1037.8033704209772</v>
      </c>
      <c r="AM278">
        <f t="shared" si="119"/>
        <v>275</v>
      </c>
      <c r="AN278">
        <f t="shared" si="120"/>
        <v>273</v>
      </c>
      <c r="AO278" t="str">
        <f t="shared" si="121"/>
        <v>Abilene Christian</v>
      </c>
      <c r="AP278">
        <f t="shared" si="122"/>
        <v>0.14228815513670701</v>
      </c>
      <c r="AQ278">
        <f t="shared" si="123"/>
        <v>0.12517585497420142</v>
      </c>
      <c r="AR278">
        <f t="shared" si="124"/>
        <v>0.44719212021833138</v>
      </c>
      <c r="AS278" t="str">
        <f t="shared" si="125"/>
        <v>Abilene Christian</v>
      </c>
      <c r="AT278">
        <f t="shared" si="126"/>
        <v>277</v>
      </c>
      <c r="AU278">
        <f t="shared" si="127"/>
        <v>183.33333333333334</v>
      </c>
      <c r="AV278">
        <v>275</v>
      </c>
      <c r="AW278" t="str">
        <f t="shared" si="128"/>
        <v>Abilene Christian</v>
      </c>
      <c r="AX278" t="str">
        <f t="shared" si="129"/>
        <v/>
      </c>
      <c r="AY278">
        <v>277</v>
      </c>
      <c r="BI278" t="s">
        <v>285</v>
      </c>
      <c r="BJ278">
        <v>276.2579603551888</v>
      </c>
    </row>
    <row r="279" spans="1:62" x14ac:dyDescent="0.25">
      <c r="A279">
        <v>1</v>
      </c>
      <c r="B279">
        <v>1</v>
      </c>
      <c r="C279">
        <v>1</v>
      </c>
      <c r="D279" t="s">
        <v>324</v>
      </c>
      <c r="E279">
        <v>71.232299999999995</v>
      </c>
      <c r="F279">
        <v>80</v>
      </c>
      <c r="G279">
        <v>69.260300000000001</v>
      </c>
      <c r="H279">
        <v>107</v>
      </c>
      <c r="I279">
        <v>95.597999999999999</v>
      </c>
      <c r="J279">
        <v>324</v>
      </c>
      <c r="K279">
        <v>98.781599999999997</v>
      </c>
      <c r="L279">
        <v>290</v>
      </c>
      <c r="M279">
        <v>108.06699999999999</v>
      </c>
      <c r="N279">
        <v>268</v>
      </c>
      <c r="O279">
        <v>108.812</v>
      </c>
      <c r="P279">
        <v>248</v>
      </c>
      <c r="Q279">
        <v>-10.0303</v>
      </c>
      <c r="R279">
        <v>275</v>
      </c>
      <c r="S279">
        <f t="shared" si="105"/>
        <v>-0.14081252465524771</v>
      </c>
      <c r="T279">
        <f t="shared" si="106"/>
        <v>274</v>
      </c>
      <c r="U279">
        <f t="shared" si="107"/>
        <v>695070.8573827754</v>
      </c>
      <c r="V279">
        <f t="shared" si="108"/>
        <v>260</v>
      </c>
      <c r="W279">
        <f t="shared" si="109"/>
        <v>25.468648590170119</v>
      </c>
      <c r="X279">
        <f t="shared" si="110"/>
        <v>209</v>
      </c>
      <c r="Y279">
        <f t="shared" si="111"/>
        <v>241.5</v>
      </c>
      <c r="Z279">
        <v>0.25069999999999998</v>
      </c>
      <c r="AA279">
        <f t="shared" si="112"/>
        <v>269</v>
      </c>
      <c r="AB279">
        <v>0.26529999999999998</v>
      </c>
      <c r="AC279">
        <f t="shared" si="113"/>
        <v>0.25800000000000001</v>
      </c>
      <c r="AD279">
        <f t="shared" si="114"/>
        <v>273</v>
      </c>
      <c r="AE279">
        <v>0.22639999999999999</v>
      </c>
      <c r="AF279">
        <f t="shared" si="115"/>
        <v>280</v>
      </c>
      <c r="AG279">
        <v>0.28549999999999998</v>
      </c>
      <c r="AH279">
        <f t="shared" si="116"/>
        <v>258</v>
      </c>
      <c r="AI279">
        <f t="shared" si="117"/>
        <v>264.41666666666669</v>
      </c>
      <c r="AJ279">
        <f>IF(C279=1,(AI279/Z279),REF)</f>
        <v>1054.7134689535967</v>
      </c>
      <c r="AK279">
        <f t="shared" si="118"/>
        <v>274</v>
      </c>
      <c r="AL279">
        <f>IF(B279=1,(AI279/AC279),REF)</f>
        <v>1024.8708010335918</v>
      </c>
      <c r="AM279">
        <f t="shared" si="119"/>
        <v>274</v>
      </c>
      <c r="AN279">
        <f t="shared" si="120"/>
        <v>274</v>
      </c>
      <c r="AO279" t="str">
        <f t="shared" si="121"/>
        <v>UMKC</v>
      </c>
      <c r="AP279">
        <f t="shared" si="122"/>
        <v>0.1410025168211323</v>
      </c>
      <c r="AQ279">
        <f t="shared" si="123"/>
        <v>0.12627769814015538</v>
      </c>
      <c r="AR279">
        <f t="shared" si="124"/>
        <v>0.44706917479040781</v>
      </c>
      <c r="AS279" t="str">
        <f t="shared" si="125"/>
        <v>UMKC</v>
      </c>
      <c r="AT279">
        <f t="shared" si="126"/>
        <v>278</v>
      </c>
      <c r="AU279">
        <f t="shared" si="127"/>
        <v>184</v>
      </c>
      <c r="AV279">
        <v>288</v>
      </c>
      <c r="AW279" t="str">
        <f t="shared" si="128"/>
        <v>UMKC</v>
      </c>
      <c r="AX279" t="str">
        <f t="shared" si="129"/>
        <v/>
      </c>
      <c r="AY279">
        <v>278</v>
      </c>
      <c r="BI279" t="s">
        <v>286</v>
      </c>
      <c r="BJ279">
        <v>491.23522217692624</v>
      </c>
    </row>
    <row r="280" spans="1:62" x14ac:dyDescent="0.25">
      <c r="A280">
        <v>1</v>
      </c>
      <c r="B280">
        <v>1</v>
      </c>
      <c r="C280">
        <v>1</v>
      </c>
      <c r="D280" t="s">
        <v>59</v>
      </c>
      <c r="E280">
        <v>66.661500000000004</v>
      </c>
      <c r="F280">
        <v>298</v>
      </c>
      <c r="G280">
        <v>66.42</v>
      </c>
      <c r="H280">
        <v>258</v>
      </c>
      <c r="I280">
        <v>101.10299999999999</v>
      </c>
      <c r="J280">
        <v>242</v>
      </c>
      <c r="K280">
        <v>99.575100000000006</v>
      </c>
      <c r="L280">
        <v>269</v>
      </c>
      <c r="M280">
        <v>104.158</v>
      </c>
      <c r="N280">
        <v>185</v>
      </c>
      <c r="O280">
        <v>107.20099999999999</v>
      </c>
      <c r="P280">
        <v>209</v>
      </c>
      <c r="Q280">
        <v>-7.6262299999999996</v>
      </c>
      <c r="R280">
        <v>248</v>
      </c>
      <c r="S280">
        <f t="shared" si="105"/>
        <v>-0.11439736579584898</v>
      </c>
      <c r="T280">
        <f t="shared" si="106"/>
        <v>253</v>
      </c>
      <c r="U280">
        <f t="shared" si="107"/>
        <v>660962.14079787664</v>
      </c>
      <c r="V280">
        <f t="shared" si="108"/>
        <v>289</v>
      </c>
      <c r="W280">
        <f t="shared" si="109"/>
        <v>26.573151082588172</v>
      </c>
      <c r="X280">
        <f t="shared" si="110"/>
        <v>261</v>
      </c>
      <c r="Y280">
        <f t="shared" si="111"/>
        <v>257</v>
      </c>
      <c r="Z280">
        <v>0.21840000000000001</v>
      </c>
      <c r="AA280">
        <f t="shared" si="112"/>
        <v>289</v>
      </c>
      <c r="AB280">
        <v>0.34749999999999998</v>
      </c>
      <c r="AC280">
        <f t="shared" si="113"/>
        <v>0.28294999999999998</v>
      </c>
      <c r="AD280">
        <f t="shared" si="114"/>
        <v>263</v>
      </c>
      <c r="AE280">
        <v>0.38650000000000001</v>
      </c>
      <c r="AF280">
        <f t="shared" si="115"/>
        <v>210</v>
      </c>
      <c r="AG280">
        <v>0.1651</v>
      </c>
      <c r="AH280">
        <f t="shared" si="116"/>
        <v>312</v>
      </c>
      <c r="AI280">
        <f t="shared" si="117"/>
        <v>264</v>
      </c>
      <c r="AJ280">
        <f>IF(C280=1,(AI280/Z280),REF)</f>
        <v>1208.7912087912086</v>
      </c>
      <c r="AK280">
        <f t="shared" si="118"/>
        <v>286</v>
      </c>
      <c r="AL280">
        <f>IF(B280=1,(AI280/AC280),REF)</f>
        <v>933.02703657890095</v>
      </c>
      <c r="AM280">
        <f t="shared" si="119"/>
        <v>267</v>
      </c>
      <c r="AN280">
        <f t="shared" si="120"/>
        <v>267</v>
      </c>
      <c r="AO280" t="str">
        <f t="shared" si="121"/>
        <v>Charleston Southern</v>
      </c>
      <c r="AP280">
        <f t="shared" si="122"/>
        <v>0.1211723371752772</v>
      </c>
      <c r="AQ280">
        <f t="shared" si="123"/>
        <v>0.14012431755661309</v>
      </c>
      <c r="AR280">
        <f t="shared" si="124"/>
        <v>0.44303857507887145</v>
      </c>
      <c r="AS280" t="str">
        <f t="shared" si="125"/>
        <v>Charleston Southern</v>
      </c>
      <c r="AT280">
        <f t="shared" si="126"/>
        <v>279</v>
      </c>
      <c r="AU280">
        <f t="shared" si="127"/>
        <v>182</v>
      </c>
      <c r="AV280">
        <v>270</v>
      </c>
      <c r="AW280" t="str">
        <f t="shared" si="128"/>
        <v>Charleston Southern</v>
      </c>
      <c r="AX280" t="str">
        <f t="shared" si="129"/>
        <v/>
      </c>
      <c r="AY280">
        <v>279</v>
      </c>
      <c r="BI280" t="s">
        <v>287</v>
      </c>
      <c r="BJ280">
        <v>865.87436332767402</v>
      </c>
    </row>
    <row r="281" spans="1:62" x14ac:dyDescent="0.25">
      <c r="A281">
        <v>1</v>
      </c>
      <c r="B281">
        <v>1</v>
      </c>
      <c r="C281">
        <v>1</v>
      </c>
      <c r="D281" t="s">
        <v>201</v>
      </c>
      <c r="E281">
        <v>72.461100000000002</v>
      </c>
      <c r="F281">
        <v>45</v>
      </c>
      <c r="G281">
        <v>69.799499999999995</v>
      </c>
      <c r="H281">
        <v>87</v>
      </c>
      <c r="I281">
        <v>102.142</v>
      </c>
      <c r="J281">
        <v>222</v>
      </c>
      <c r="K281">
        <v>104.607</v>
      </c>
      <c r="L281">
        <v>186</v>
      </c>
      <c r="M281">
        <v>115.955</v>
      </c>
      <c r="N281">
        <v>345</v>
      </c>
      <c r="O281">
        <v>114.86499999999999</v>
      </c>
      <c r="P281">
        <v>328</v>
      </c>
      <c r="Q281">
        <v>-10.2575</v>
      </c>
      <c r="R281">
        <v>277</v>
      </c>
      <c r="S281">
        <f t="shared" si="105"/>
        <v>-0.1415656124458502</v>
      </c>
      <c r="T281">
        <f t="shared" si="106"/>
        <v>275</v>
      </c>
      <c r="U281">
        <f t="shared" si="107"/>
        <v>792914.60446143383</v>
      </c>
      <c r="V281">
        <f t="shared" si="108"/>
        <v>142</v>
      </c>
      <c r="W281">
        <f t="shared" si="109"/>
        <v>27.302060486794105</v>
      </c>
      <c r="X281">
        <f t="shared" si="110"/>
        <v>297</v>
      </c>
      <c r="Y281">
        <f t="shared" si="111"/>
        <v>286</v>
      </c>
      <c r="Z281">
        <v>0.2366</v>
      </c>
      <c r="AA281">
        <f t="shared" si="112"/>
        <v>280</v>
      </c>
      <c r="AB281">
        <v>0.26819999999999999</v>
      </c>
      <c r="AC281">
        <f t="shared" si="113"/>
        <v>0.25240000000000001</v>
      </c>
      <c r="AD281">
        <f t="shared" si="114"/>
        <v>279</v>
      </c>
      <c r="AE281">
        <v>0.13619999999999999</v>
      </c>
      <c r="AF281">
        <f t="shared" si="115"/>
        <v>314</v>
      </c>
      <c r="AG281">
        <v>0.32329999999999998</v>
      </c>
      <c r="AH281">
        <f t="shared" si="116"/>
        <v>246</v>
      </c>
      <c r="AI281">
        <f t="shared" si="117"/>
        <v>257</v>
      </c>
      <c r="AJ281">
        <f>IF(C281=1,(AI281/Z281),REF)</f>
        <v>1086.2214708368554</v>
      </c>
      <c r="AK281">
        <f t="shared" si="118"/>
        <v>277</v>
      </c>
      <c r="AL281">
        <f>IF(B281=1,(AI281/AC281),REF)</f>
        <v>1018.2250396196513</v>
      </c>
      <c r="AM281">
        <f t="shared" si="119"/>
        <v>273</v>
      </c>
      <c r="AN281">
        <f t="shared" si="120"/>
        <v>273</v>
      </c>
      <c r="AO281" t="str">
        <f t="shared" si="121"/>
        <v>Nebraska Omaha</v>
      </c>
      <c r="AP281">
        <f t="shared" si="122"/>
        <v>0.13268104454642679</v>
      </c>
      <c r="AQ281">
        <f t="shared" si="123"/>
        <v>0.12363728787681273</v>
      </c>
      <c r="AR281">
        <f t="shared" si="124"/>
        <v>0.43964270299080932</v>
      </c>
      <c r="AS281" t="str">
        <f t="shared" si="125"/>
        <v>Nebraska Omaha</v>
      </c>
      <c r="AT281">
        <f t="shared" si="126"/>
        <v>280</v>
      </c>
      <c r="AU281">
        <f t="shared" si="127"/>
        <v>184.33333333333334</v>
      </c>
      <c r="AV281">
        <v>293</v>
      </c>
      <c r="AW281" t="str">
        <f t="shared" si="128"/>
        <v>Nebraska Omaha</v>
      </c>
      <c r="AX281" t="str">
        <f t="shared" si="129"/>
        <v/>
      </c>
      <c r="AY281">
        <v>280</v>
      </c>
      <c r="BI281" t="s">
        <v>288</v>
      </c>
      <c r="BJ281">
        <v>82.388460248238843</v>
      </c>
    </row>
    <row r="282" spans="1:62" x14ac:dyDescent="0.25">
      <c r="A282">
        <v>1</v>
      </c>
      <c r="B282">
        <v>1</v>
      </c>
      <c r="C282">
        <v>1</v>
      </c>
      <c r="D282" t="s">
        <v>104</v>
      </c>
      <c r="E282">
        <v>66.830799999999996</v>
      </c>
      <c r="F282">
        <v>295</v>
      </c>
      <c r="G282">
        <v>65.927899999999994</v>
      </c>
      <c r="H282">
        <v>280</v>
      </c>
      <c r="I282">
        <v>92.500399999999999</v>
      </c>
      <c r="J282">
        <v>340</v>
      </c>
      <c r="K282">
        <v>94.746700000000004</v>
      </c>
      <c r="L282">
        <v>334</v>
      </c>
      <c r="M282">
        <v>104.946</v>
      </c>
      <c r="N282">
        <v>205</v>
      </c>
      <c r="O282">
        <v>106.371</v>
      </c>
      <c r="P282">
        <v>190</v>
      </c>
      <c r="Q282">
        <v>-11.624700000000001</v>
      </c>
      <c r="R282">
        <v>292</v>
      </c>
      <c r="S282">
        <f t="shared" si="105"/>
        <v>-0.17393626890595343</v>
      </c>
      <c r="T282">
        <f t="shared" si="106"/>
        <v>297</v>
      </c>
      <c r="U282">
        <f t="shared" si="107"/>
        <v>599935.89201200742</v>
      </c>
      <c r="V282">
        <f t="shared" si="108"/>
        <v>340</v>
      </c>
      <c r="W282">
        <f t="shared" si="109"/>
        <v>26.17824497207976</v>
      </c>
      <c r="X282">
        <f t="shared" si="110"/>
        <v>240</v>
      </c>
      <c r="Y282">
        <f t="shared" si="111"/>
        <v>268.5</v>
      </c>
      <c r="Z282">
        <v>0.24859999999999999</v>
      </c>
      <c r="AA282">
        <f t="shared" si="112"/>
        <v>271</v>
      </c>
      <c r="AB282">
        <v>0.22900000000000001</v>
      </c>
      <c r="AC282">
        <f t="shared" si="113"/>
        <v>0.23880000000000001</v>
      </c>
      <c r="AD282">
        <f t="shared" si="114"/>
        <v>284</v>
      </c>
      <c r="AE282">
        <v>0.27729999999999999</v>
      </c>
      <c r="AF282">
        <f t="shared" si="115"/>
        <v>257</v>
      </c>
      <c r="AG282">
        <v>0.40010000000000001</v>
      </c>
      <c r="AH282">
        <f t="shared" si="116"/>
        <v>206</v>
      </c>
      <c r="AI282">
        <f t="shared" si="117"/>
        <v>275.41666666666669</v>
      </c>
      <c r="AJ282">
        <f>IF(C282=1,(AI282/Z282),REF)</f>
        <v>1107.8707428264952</v>
      </c>
      <c r="AK282">
        <f t="shared" si="118"/>
        <v>281</v>
      </c>
      <c r="AL282">
        <f>IF(B282=1,(AI282/AC282),REF)</f>
        <v>1153.3361250697935</v>
      </c>
      <c r="AM282">
        <f t="shared" si="119"/>
        <v>285</v>
      </c>
      <c r="AN282">
        <f t="shared" si="120"/>
        <v>281</v>
      </c>
      <c r="AO282" t="str">
        <f t="shared" si="121"/>
        <v>Fordham</v>
      </c>
      <c r="AP282">
        <f t="shared" si="122"/>
        <v>0.13913557747087538</v>
      </c>
      <c r="AQ282">
        <f t="shared" si="123"/>
        <v>0.11516762910077236</v>
      </c>
      <c r="AR282">
        <f t="shared" si="124"/>
        <v>0.43825687359553012</v>
      </c>
      <c r="AS282" t="str">
        <f t="shared" si="125"/>
        <v>Fordham</v>
      </c>
      <c r="AT282">
        <f t="shared" si="126"/>
        <v>281</v>
      </c>
      <c r="AU282">
        <f t="shared" si="127"/>
        <v>187.33333333333334</v>
      </c>
      <c r="AV282">
        <v>284</v>
      </c>
      <c r="AW282" t="str">
        <f t="shared" si="128"/>
        <v>Fordham</v>
      </c>
      <c r="AX282" t="str">
        <f t="shared" si="129"/>
        <v/>
      </c>
      <c r="AY282">
        <v>281</v>
      </c>
      <c r="BI282" t="s">
        <v>289</v>
      </c>
      <c r="BJ282">
        <v>1576.7810026385225</v>
      </c>
    </row>
    <row r="283" spans="1:62" x14ac:dyDescent="0.25">
      <c r="A283">
        <v>1</v>
      </c>
      <c r="B283">
        <v>1</v>
      </c>
      <c r="C283">
        <v>1</v>
      </c>
      <c r="D283" t="s">
        <v>91</v>
      </c>
      <c r="E283">
        <v>69.222200000000001</v>
      </c>
      <c r="F283">
        <v>181</v>
      </c>
      <c r="G283">
        <v>68.509100000000004</v>
      </c>
      <c r="H283">
        <v>157</v>
      </c>
      <c r="I283">
        <v>100.81</v>
      </c>
      <c r="J283">
        <v>247</v>
      </c>
      <c r="K283">
        <v>101.898</v>
      </c>
      <c r="L283">
        <v>239</v>
      </c>
      <c r="M283">
        <v>111.139</v>
      </c>
      <c r="N283">
        <v>318</v>
      </c>
      <c r="O283">
        <v>113.032</v>
      </c>
      <c r="P283">
        <v>316</v>
      </c>
      <c r="Q283">
        <v>-11.1333</v>
      </c>
      <c r="R283">
        <v>286</v>
      </c>
      <c r="S283">
        <f t="shared" si="105"/>
        <v>-0.16084435340107653</v>
      </c>
      <c r="T283">
        <f t="shared" si="106"/>
        <v>287</v>
      </c>
      <c r="U283">
        <f t="shared" si="107"/>
        <v>718748.11345016875</v>
      </c>
      <c r="V283">
        <f t="shared" si="108"/>
        <v>237</v>
      </c>
      <c r="W283">
        <f t="shared" si="109"/>
        <v>27.853313131247287</v>
      </c>
      <c r="X283">
        <f t="shared" si="110"/>
        <v>317</v>
      </c>
      <c r="Y283">
        <f t="shared" si="111"/>
        <v>302</v>
      </c>
      <c r="Z283">
        <v>0.26400000000000001</v>
      </c>
      <c r="AA283">
        <f t="shared" si="112"/>
        <v>264</v>
      </c>
      <c r="AB283">
        <v>0.16689999999999999</v>
      </c>
      <c r="AC283">
        <f t="shared" si="113"/>
        <v>0.21545</v>
      </c>
      <c r="AD283">
        <f t="shared" si="114"/>
        <v>296</v>
      </c>
      <c r="AE283">
        <v>0.5423</v>
      </c>
      <c r="AF283">
        <f t="shared" si="115"/>
        <v>149</v>
      </c>
      <c r="AG283">
        <v>0.2152</v>
      </c>
      <c r="AH283">
        <f t="shared" si="116"/>
        <v>290</v>
      </c>
      <c r="AI283">
        <f t="shared" si="117"/>
        <v>260.16666666666669</v>
      </c>
      <c r="AJ283">
        <f>IF(C283=1,(AI283/Z283),REF)</f>
        <v>985.47979797979804</v>
      </c>
      <c r="AK283">
        <f t="shared" si="118"/>
        <v>268</v>
      </c>
      <c r="AL283">
        <f>IF(B283=1,(AI283/AC283),REF)</f>
        <v>1207.5500889610892</v>
      </c>
      <c r="AM283">
        <f t="shared" si="119"/>
        <v>290</v>
      </c>
      <c r="AN283">
        <f t="shared" si="120"/>
        <v>268</v>
      </c>
      <c r="AO283" t="str">
        <f t="shared" si="121"/>
        <v>Eastern Kentucky</v>
      </c>
      <c r="AP283">
        <f t="shared" si="122"/>
        <v>0.14949447219235798</v>
      </c>
      <c r="AQ283">
        <f t="shared" si="123"/>
        <v>0.10331156606613105</v>
      </c>
      <c r="AR283">
        <f t="shared" si="124"/>
        <v>0.43722297890215817</v>
      </c>
      <c r="AS283" t="str">
        <f t="shared" si="125"/>
        <v>Eastern Kentucky</v>
      </c>
      <c r="AT283">
        <f t="shared" si="126"/>
        <v>282</v>
      </c>
      <c r="AU283">
        <f t="shared" si="127"/>
        <v>183.33333333333334</v>
      </c>
      <c r="AV283">
        <v>279</v>
      </c>
      <c r="AW283" t="str">
        <f t="shared" si="128"/>
        <v>Eastern Kentucky</v>
      </c>
      <c r="AX283" t="str">
        <f t="shared" si="129"/>
        <v/>
      </c>
      <c r="AY283">
        <v>282</v>
      </c>
      <c r="BI283" t="s">
        <v>290</v>
      </c>
      <c r="BJ283">
        <v>518.28342762522425</v>
      </c>
    </row>
    <row r="284" spans="1:62" x14ac:dyDescent="0.25">
      <c r="A284">
        <v>1</v>
      </c>
      <c r="B284">
        <v>1</v>
      </c>
      <c r="C284">
        <v>1</v>
      </c>
      <c r="D284" t="s">
        <v>281</v>
      </c>
      <c r="E284">
        <v>65.4435</v>
      </c>
      <c r="F284">
        <v>329</v>
      </c>
      <c r="G284">
        <v>64.503500000000003</v>
      </c>
      <c r="H284">
        <v>327</v>
      </c>
      <c r="I284">
        <v>96.402699999999996</v>
      </c>
      <c r="J284">
        <v>318</v>
      </c>
      <c r="K284">
        <v>99.147300000000001</v>
      </c>
      <c r="L284">
        <v>282</v>
      </c>
      <c r="M284">
        <v>107.744</v>
      </c>
      <c r="N284">
        <v>265</v>
      </c>
      <c r="O284">
        <v>109.557</v>
      </c>
      <c r="P284">
        <v>263</v>
      </c>
      <c r="Q284">
        <v>-10.4093</v>
      </c>
      <c r="R284">
        <v>280</v>
      </c>
      <c r="S284">
        <f t="shared" si="105"/>
        <v>-0.15906392537073966</v>
      </c>
      <c r="T284">
        <f t="shared" si="106"/>
        <v>285</v>
      </c>
      <c r="U284">
        <f t="shared" si="107"/>
        <v>643321.84930149815</v>
      </c>
      <c r="V284">
        <f t="shared" si="108"/>
        <v>316</v>
      </c>
      <c r="W284">
        <f t="shared" si="109"/>
        <v>28.025778962668692</v>
      </c>
      <c r="X284">
        <f t="shared" si="110"/>
        <v>321</v>
      </c>
      <c r="Y284">
        <f t="shared" si="111"/>
        <v>303</v>
      </c>
      <c r="Z284">
        <v>0.22850000000000001</v>
      </c>
      <c r="AA284">
        <f t="shared" si="112"/>
        <v>285</v>
      </c>
      <c r="AB284">
        <v>0.27760000000000001</v>
      </c>
      <c r="AC284">
        <f t="shared" si="113"/>
        <v>0.25305</v>
      </c>
      <c r="AD284">
        <f t="shared" si="114"/>
        <v>278</v>
      </c>
      <c r="AE284">
        <v>0.48920000000000002</v>
      </c>
      <c r="AF284">
        <f t="shared" si="115"/>
        <v>168</v>
      </c>
      <c r="AG284">
        <v>0.2576</v>
      </c>
      <c r="AH284">
        <f t="shared" si="116"/>
        <v>276</v>
      </c>
      <c r="AI284">
        <f t="shared" si="117"/>
        <v>271</v>
      </c>
      <c r="AJ284">
        <f>IF(C284=1,(AI284/Z284),REF)</f>
        <v>1185.9956236323851</v>
      </c>
      <c r="AK284">
        <f t="shared" si="118"/>
        <v>284</v>
      </c>
      <c r="AL284">
        <f>IF(B284=1,(AI284/AC284),REF)</f>
        <v>1070.9345979055522</v>
      </c>
      <c r="AM284">
        <f t="shared" si="119"/>
        <v>279</v>
      </c>
      <c r="AN284">
        <f t="shared" si="120"/>
        <v>279</v>
      </c>
      <c r="AO284" t="str">
        <f t="shared" si="121"/>
        <v>South Florida</v>
      </c>
      <c r="AP284">
        <f t="shared" si="122"/>
        <v>0.12701759215775899</v>
      </c>
      <c r="AQ284">
        <f t="shared" si="123"/>
        <v>0.12317613245362426</v>
      </c>
      <c r="AR284">
        <f t="shared" si="124"/>
        <v>0.43541016795242438</v>
      </c>
      <c r="AS284" t="str">
        <f t="shared" si="125"/>
        <v>South Florida</v>
      </c>
      <c r="AT284">
        <f t="shared" si="126"/>
        <v>283</v>
      </c>
      <c r="AU284">
        <f t="shared" si="127"/>
        <v>187.33333333333334</v>
      </c>
      <c r="AV284">
        <v>285</v>
      </c>
      <c r="AW284" t="str">
        <f t="shared" si="128"/>
        <v>South Florida</v>
      </c>
      <c r="AX284" t="str">
        <f t="shared" si="129"/>
        <v/>
      </c>
      <c r="AY284">
        <v>283</v>
      </c>
      <c r="BI284" t="s">
        <v>291</v>
      </c>
      <c r="BJ284">
        <v>128.26326358748463</v>
      </c>
    </row>
    <row r="285" spans="1:62" x14ac:dyDescent="0.25">
      <c r="A285">
        <v>1</v>
      </c>
      <c r="B285">
        <v>1</v>
      </c>
      <c r="C285">
        <v>1</v>
      </c>
      <c r="D285" t="s">
        <v>258</v>
      </c>
      <c r="E285">
        <v>69.318200000000004</v>
      </c>
      <c r="F285">
        <v>176</v>
      </c>
      <c r="G285">
        <v>68.318100000000001</v>
      </c>
      <c r="H285">
        <v>167</v>
      </c>
      <c r="I285">
        <v>97.879400000000004</v>
      </c>
      <c r="J285">
        <v>296</v>
      </c>
      <c r="K285">
        <v>96.453800000000001</v>
      </c>
      <c r="L285">
        <v>320</v>
      </c>
      <c r="M285">
        <v>104.348</v>
      </c>
      <c r="N285">
        <v>193</v>
      </c>
      <c r="O285">
        <v>108.771</v>
      </c>
      <c r="P285">
        <v>245</v>
      </c>
      <c r="Q285">
        <v>-12.317</v>
      </c>
      <c r="R285">
        <v>303</v>
      </c>
      <c r="S285">
        <f t="shared" si="105"/>
        <v>-0.17769070749096194</v>
      </c>
      <c r="T285">
        <f t="shared" si="106"/>
        <v>302</v>
      </c>
      <c r="U285">
        <f t="shared" si="107"/>
        <v>644890.47324341885</v>
      </c>
      <c r="V285">
        <f t="shared" si="108"/>
        <v>314</v>
      </c>
      <c r="W285">
        <f t="shared" si="109"/>
        <v>26.156143857420634</v>
      </c>
      <c r="X285">
        <f t="shared" si="110"/>
        <v>239</v>
      </c>
      <c r="Y285">
        <f t="shared" si="111"/>
        <v>270.5</v>
      </c>
      <c r="Z285">
        <v>0.2762</v>
      </c>
      <c r="AA285">
        <f t="shared" si="112"/>
        <v>257</v>
      </c>
      <c r="AB285">
        <v>0.11600000000000001</v>
      </c>
      <c r="AC285">
        <f t="shared" si="113"/>
        <v>0.1961</v>
      </c>
      <c r="AD285">
        <f t="shared" si="114"/>
        <v>308</v>
      </c>
      <c r="AE285">
        <v>0.27760000000000001</v>
      </c>
      <c r="AF285">
        <f t="shared" si="115"/>
        <v>256</v>
      </c>
      <c r="AG285">
        <v>0.21840000000000001</v>
      </c>
      <c r="AH285">
        <f t="shared" si="116"/>
        <v>288</v>
      </c>
      <c r="AI285">
        <f t="shared" si="117"/>
        <v>289.75</v>
      </c>
      <c r="AJ285">
        <f>IF(C285=1,(AI285/Z285),REF)</f>
        <v>1049.0586531498914</v>
      </c>
      <c r="AK285">
        <f t="shared" si="118"/>
        <v>272</v>
      </c>
      <c r="AL285">
        <f>IF(B285=1,(AI285/AC285),REF)</f>
        <v>1477.562468128506</v>
      </c>
      <c r="AM285">
        <f t="shared" si="119"/>
        <v>304</v>
      </c>
      <c r="AN285">
        <f t="shared" si="120"/>
        <v>272</v>
      </c>
      <c r="AO285" t="str">
        <f t="shared" si="121"/>
        <v>Sacred Heart</v>
      </c>
      <c r="AP285">
        <f t="shared" si="122"/>
        <v>0.1554281497519148</v>
      </c>
      <c r="AQ285">
        <f t="shared" si="123"/>
        <v>9.1690629225037526E-2</v>
      </c>
      <c r="AR285">
        <f t="shared" si="124"/>
        <v>0.43326170206886844</v>
      </c>
      <c r="AS285" t="str">
        <f t="shared" si="125"/>
        <v>Sacred Heart</v>
      </c>
      <c r="AT285">
        <f t="shared" si="126"/>
        <v>284</v>
      </c>
      <c r="AU285">
        <f t="shared" si="127"/>
        <v>185.33333333333334</v>
      </c>
      <c r="AV285">
        <v>274</v>
      </c>
      <c r="AW285" t="str">
        <f t="shared" si="128"/>
        <v>Sacred Heart</v>
      </c>
      <c r="AX285" t="str">
        <f t="shared" si="129"/>
        <v/>
      </c>
      <c r="AY285">
        <v>284</v>
      </c>
      <c r="BI285" t="s">
        <v>292</v>
      </c>
      <c r="BJ285">
        <v>161.11784415769588</v>
      </c>
    </row>
    <row r="286" spans="1:62" x14ac:dyDescent="0.25">
      <c r="A286">
        <v>1</v>
      </c>
      <c r="B286">
        <v>1</v>
      </c>
      <c r="C286">
        <v>1</v>
      </c>
      <c r="D286" t="s">
        <v>300</v>
      </c>
      <c r="E286">
        <v>67.239599999999996</v>
      </c>
      <c r="F286">
        <v>274</v>
      </c>
      <c r="G286">
        <v>66.084500000000006</v>
      </c>
      <c r="H286">
        <v>275</v>
      </c>
      <c r="I286">
        <v>97.350800000000007</v>
      </c>
      <c r="J286">
        <v>302</v>
      </c>
      <c r="K286">
        <v>95.796300000000002</v>
      </c>
      <c r="L286">
        <v>328</v>
      </c>
      <c r="M286">
        <v>105.66500000000001</v>
      </c>
      <c r="N286">
        <v>226</v>
      </c>
      <c r="O286">
        <v>107.52800000000001</v>
      </c>
      <c r="P286">
        <v>217</v>
      </c>
      <c r="Q286">
        <v>-11.731199999999999</v>
      </c>
      <c r="R286">
        <v>293</v>
      </c>
      <c r="S286">
        <f t="shared" si="105"/>
        <v>-0.17447605280221781</v>
      </c>
      <c r="T286">
        <f t="shared" si="106"/>
        <v>298</v>
      </c>
      <c r="U286">
        <f t="shared" si="107"/>
        <v>617053.17596727808</v>
      </c>
      <c r="V286">
        <f t="shared" si="108"/>
        <v>335</v>
      </c>
      <c r="W286">
        <f t="shared" si="109"/>
        <v>26.473379643504511</v>
      </c>
      <c r="X286">
        <f t="shared" si="110"/>
        <v>257</v>
      </c>
      <c r="Y286">
        <f t="shared" si="111"/>
        <v>277.5</v>
      </c>
      <c r="Z286">
        <v>0.25140000000000001</v>
      </c>
      <c r="AA286">
        <f t="shared" si="112"/>
        <v>268</v>
      </c>
      <c r="AB286">
        <v>0.1774</v>
      </c>
      <c r="AC286">
        <f t="shared" si="113"/>
        <v>0.21440000000000001</v>
      </c>
      <c r="AD286">
        <f t="shared" si="114"/>
        <v>297</v>
      </c>
      <c r="AE286">
        <v>0.25109999999999999</v>
      </c>
      <c r="AF286">
        <f t="shared" si="115"/>
        <v>265</v>
      </c>
      <c r="AG286">
        <v>0.26219999999999999</v>
      </c>
      <c r="AH286">
        <f t="shared" si="116"/>
        <v>275</v>
      </c>
      <c r="AI286">
        <f t="shared" si="117"/>
        <v>291.25</v>
      </c>
      <c r="AJ286">
        <f>IF(C286=1,(AI286/Z286),REF)</f>
        <v>1158.5123309466985</v>
      </c>
      <c r="AK286">
        <f t="shared" si="118"/>
        <v>283</v>
      </c>
      <c r="AL286">
        <f>IF(B286=1,(AI286/AC286),REF)</f>
        <v>1358.4421641791043</v>
      </c>
      <c r="AM286">
        <f t="shared" si="119"/>
        <v>297</v>
      </c>
      <c r="AN286">
        <f t="shared" si="120"/>
        <v>283</v>
      </c>
      <c r="AO286" t="str">
        <f t="shared" si="121"/>
        <v>Tennessee Martin</v>
      </c>
      <c r="AP286">
        <f t="shared" si="122"/>
        <v>0.14007517934449629</v>
      </c>
      <c r="AQ286">
        <f t="shared" si="123"/>
        <v>0.10130601395137966</v>
      </c>
      <c r="AR286">
        <f t="shared" si="124"/>
        <v>0.42920954720345478</v>
      </c>
      <c r="AS286" t="str">
        <f t="shared" si="125"/>
        <v>Tennessee Martin</v>
      </c>
      <c r="AT286">
        <f t="shared" si="126"/>
        <v>285</v>
      </c>
      <c r="AU286">
        <f t="shared" si="127"/>
        <v>189.33333333333334</v>
      </c>
      <c r="AV286">
        <v>287</v>
      </c>
      <c r="AW286" t="str">
        <f t="shared" si="128"/>
        <v>Tennessee Martin</v>
      </c>
      <c r="AX286" t="str">
        <f t="shared" si="129"/>
        <v/>
      </c>
      <c r="AY286">
        <v>285</v>
      </c>
      <c r="BI286" t="s">
        <v>293</v>
      </c>
      <c r="BJ286">
        <v>122.45513497210074</v>
      </c>
    </row>
    <row r="287" spans="1:62" x14ac:dyDescent="0.25">
      <c r="A287">
        <v>1</v>
      </c>
      <c r="B287">
        <v>1</v>
      </c>
      <c r="C287">
        <v>1</v>
      </c>
      <c r="D287" t="s">
        <v>97</v>
      </c>
      <c r="E287">
        <v>71.124099999999999</v>
      </c>
      <c r="F287">
        <v>86</v>
      </c>
      <c r="G287">
        <v>70.418199999999999</v>
      </c>
      <c r="H287">
        <v>63</v>
      </c>
      <c r="I287">
        <v>102.40900000000001</v>
      </c>
      <c r="J287">
        <v>217</v>
      </c>
      <c r="K287">
        <v>102.60599999999999</v>
      </c>
      <c r="L287">
        <v>221</v>
      </c>
      <c r="M287">
        <v>108.916</v>
      </c>
      <c r="N287">
        <v>280</v>
      </c>
      <c r="O287">
        <v>112.46</v>
      </c>
      <c r="P287">
        <v>313</v>
      </c>
      <c r="Q287">
        <v>-9.8536400000000004</v>
      </c>
      <c r="R287">
        <v>274</v>
      </c>
      <c r="S287">
        <f t="shared" si="105"/>
        <v>-0.13854656860332853</v>
      </c>
      <c r="T287">
        <f t="shared" si="106"/>
        <v>273</v>
      </c>
      <c r="U287">
        <f t="shared" si="107"/>
        <v>748793.90146838746</v>
      </c>
      <c r="V287">
        <f t="shared" si="108"/>
        <v>202</v>
      </c>
      <c r="W287">
        <f t="shared" si="109"/>
        <v>26.889340012244649</v>
      </c>
      <c r="X287">
        <f t="shared" si="110"/>
        <v>282</v>
      </c>
      <c r="Y287">
        <f t="shared" si="111"/>
        <v>277.5</v>
      </c>
      <c r="Z287">
        <v>0.24340000000000001</v>
      </c>
      <c r="AA287">
        <f t="shared" si="112"/>
        <v>272</v>
      </c>
      <c r="AB287">
        <v>0.19239999999999999</v>
      </c>
      <c r="AC287">
        <f t="shared" si="113"/>
        <v>0.21789999999999998</v>
      </c>
      <c r="AD287">
        <f t="shared" si="114"/>
        <v>293</v>
      </c>
      <c r="AE287">
        <v>0.34179999999999999</v>
      </c>
      <c r="AF287">
        <f t="shared" si="115"/>
        <v>240</v>
      </c>
      <c r="AG287">
        <v>0.13100000000000001</v>
      </c>
      <c r="AH287">
        <f t="shared" si="116"/>
        <v>328</v>
      </c>
      <c r="AI287">
        <f t="shared" si="117"/>
        <v>268.91666666666669</v>
      </c>
      <c r="AJ287">
        <f>IF(C287=1,(AI287/Z287),REF)</f>
        <v>1104.8342919748015</v>
      </c>
      <c r="AK287">
        <f t="shared" si="118"/>
        <v>280</v>
      </c>
      <c r="AL287">
        <f>IF(B287=1,(AI287/AC287),REF)</f>
        <v>1234.1288052623529</v>
      </c>
      <c r="AM287">
        <f t="shared" si="119"/>
        <v>291</v>
      </c>
      <c r="AN287">
        <f t="shared" si="120"/>
        <v>280</v>
      </c>
      <c r="AO287" t="str">
        <f t="shared" si="121"/>
        <v>Fairleigh Dickinson</v>
      </c>
      <c r="AP287">
        <f t="shared" si="122"/>
        <v>0.13626265267415968</v>
      </c>
      <c r="AQ287">
        <f t="shared" si="123"/>
        <v>0.10420240914035266</v>
      </c>
      <c r="AR287">
        <f t="shared" si="124"/>
        <v>0.42855719977301554</v>
      </c>
      <c r="AS287" t="str">
        <f t="shared" si="125"/>
        <v>Fairleigh Dickinson</v>
      </c>
      <c r="AT287">
        <f t="shared" si="126"/>
        <v>286</v>
      </c>
      <c r="AU287">
        <f t="shared" si="127"/>
        <v>188.66666666666666</v>
      </c>
      <c r="AV287">
        <v>289</v>
      </c>
      <c r="AW287" t="str">
        <f t="shared" si="128"/>
        <v>Fairleigh Dickinson</v>
      </c>
      <c r="AX287" t="str">
        <f t="shared" si="129"/>
        <v/>
      </c>
      <c r="AY287">
        <v>286</v>
      </c>
      <c r="BI287" t="s">
        <v>294</v>
      </c>
      <c r="BJ287">
        <v>1601.9791094007694</v>
      </c>
    </row>
    <row r="288" spans="1:62" x14ac:dyDescent="0.25">
      <c r="A288">
        <v>1</v>
      </c>
      <c r="B288">
        <v>1</v>
      </c>
      <c r="C288">
        <v>1</v>
      </c>
      <c r="D288" t="s">
        <v>353</v>
      </c>
      <c r="E288">
        <v>69.085400000000007</v>
      </c>
      <c r="F288">
        <v>191</v>
      </c>
      <c r="G288">
        <v>68.034199999999998</v>
      </c>
      <c r="H288">
        <v>181</v>
      </c>
      <c r="I288">
        <v>95.523899999999998</v>
      </c>
      <c r="J288">
        <v>325</v>
      </c>
      <c r="K288">
        <v>96.6297</v>
      </c>
      <c r="L288">
        <v>318</v>
      </c>
      <c r="M288">
        <v>107.82</v>
      </c>
      <c r="N288">
        <v>266</v>
      </c>
      <c r="O288">
        <v>108</v>
      </c>
      <c r="P288">
        <v>229</v>
      </c>
      <c r="Q288">
        <v>-11.3706</v>
      </c>
      <c r="R288">
        <v>289</v>
      </c>
      <c r="S288">
        <f t="shared" si="105"/>
        <v>-0.16458325492795872</v>
      </c>
      <c r="T288">
        <f t="shared" si="106"/>
        <v>292</v>
      </c>
      <c r="U288">
        <f t="shared" si="107"/>
        <v>645071.03095215652</v>
      </c>
      <c r="V288">
        <f t="shared" si="108"/>
        <v>313</v>
      </c>
      <c r="W288">
        <f t="shared" si="109"/>
        <v>25.947273663038487</v>
      </c>
      <c r="X288">
        <f t="shared" si="110"/>
        <v>229</v>
      </c>
      <c r="Y288">
        <f t="shared" si="111"/>
        <v>260.5</v>
      </c>
      <c r="Z288">
        <v>0.2029</v>
      </c>
      <c r="AA288">
        <f t="shared" si="112"/>
        <v>296</v>
      </c>
      <c r="AB288">
        <v>0.30719999999999997</v>
      </c>
      <c r="AC288">
        <f t="shared" si="113"/>
        <v>0.25505</v>
      </c>
      <c r="AD288">
        <f t="shared" si="114"/>
        <v>276</v>
      </c>
      <c r="AE288">
        <v>0.2823</v>
      </c>
      <c r="AF288">
        <f t="shared" si="115"/>
        <v>255</v>
      </c>
      <c r="AG288">
        <v>0.41420000000000001</v>
      </c>
      <c r="AH288">
        <f t="shared" si="116"/>
        <v>199</v>
      </c>
      <c r="AI288">
        <f t="shared" si="117"/>
        <v>265.91666666666669</v>
      </c>
      <c r="AJ288">
        <f>IF(C288=1,(AI288/Z288),REF)</f>
        <v>1310.5799244291113</v>
      </c>
      <c r="AK288">
        <f t="shared" si="118"/>
        <v>291</v>
      </c>
      <c r="AL288">
        <f>IF(B288=1,(AI288/AC288),REF)</f>
        <v>1042.6060249624256</v>
      </c>
      <c r="AM288">
        <f t="shared" si="119"/>
        <v>276</v>
      </c>
      <c r="AN288">
        <f t="shared" si="120"/>
        <v>276</v>
      </c>
      <c r="AO288" t="str">
        <f t="shared" si="121"/>
        <v>Western Illinois</v>
      </c>
      <c r="AP288">
        <f t="shared" si="122"/>
        <v>0.11166618418082556</v>
      </c>
      <c r="AQ288">
        <f t="shared" si="123"/>
        <v>0.1245663932456138</v>
      </c>
      <c r="AR288">
        <f t="shared" si="124"/>
        <v>0.42552386018847627</v>
      </c>
      <c r="AS288" t="str">
        <f t="shared" si="125"/>
        <v>Western Illinois</v>
      </c>
      <c r="AT288">
        <f t="shared" si="126"/>
        <v>287</v>
      </c>
      <c r="AU288">
        <f t="shared" si="127"/>
        <v>187.66666666666666</v>
      </c>
      <c r="AV288">
        <v>286</v>
      </c>
      <c r="AW288" t="str">
        <f t="shared" si="128"/>
        <v>Western Illinois</v>
      </c>
      <c r="AX288" t="str">
        <f t="shared" si="129"/>
        <v/>
      </c>
      <c r="AY288">
        <v>287</v>
      </c>
      <c r="BI288" t="s">
        <v>295</v>
      </c>
      <c r="BJ288">
        <v>610.34817589124702</v>
      </c>
    </row>
    <row r="289" spans="1:62" x14ac:dyDescent="0.25">
      <c r="A289">
        <v>1</v>
      </c>
      <c r="B289">
        <v>1</v>
      </c>
      <c r="C289">
        <v>1</v>
      </c>
      <c r="D289" t="s">
        <v>206</v>
      </c>
      <c r="E289">
        <v>68.097399999999993</v>
      </c>
      <c r="F289">
        <v>241</v>
      </c>
      <c r="G289">
        <v>66.222999999999999</v>
      </c>
      <c r="H289">
        <v>266</v>
      </c>
      <c r="I289">
        <v>98.209800000000001</v>
      </c>
      <c r="J289">
        <v>286</v>
      </c>
      <c r="K289">
        <v>98.236900000000006</v>
      </c>
      <c r="L289">
        <v>299</v>
      </c>
      <c r="M289">
        <v>103.52800000000001</v>
      </c>
      <c r="N289">
        <v>168</v>
      </c>
      <c r="O289">
        <v>107.446</v>
      </c>
      <c r="P289">
        <v>213</v>
      </c>
      <c r="Q289">
        <v>-9.2086199999999998</v>
      </c>
      <c r="R289">
        <v>270</v>
      </c>
      <c r="S289">
        <f t="shared" si="105"/>
        <v>-0.1352342380178978</v>
      </c>
      <c r="T289">
        <f t="shared" si="106"/>
        <v>272</v>
      </c>
      <c r="U289">
        <f t="shared" si="107"/>
        <v>657173.17705148482</v>
      </c>
      <c r="V289">
        <f t="shared" si="108"/>
        <v>295</v>
      </c>
      <c r="W289">
        <f t="shared" si="109"/>
        <v>26.108016165932742</v>
      </c>
      <c r="X289">
        <f t="shared" si="110"/>
        <v>237</v>
      </c>
      <c r="Y289">
        <f t="shared" si="111"/>
        <v>254.5</v>
      </c>
      <c r="Z289">
        <v>0.23369999999999999</v>
      </c>
      <c r="AA289">
        <f t="shared" si="112"/>
        <v>282</v>
      </c>
      <c r="AB289">
        <v>0.19839999999999999</v>
      </c>
      <c r="AC289">
        <f t="shared" si="113"/>
        <v>0.21604999999999999</v>
      </c>
      <c r="AD289">
        <f t="shared" si="114"/>
        <v>294</v>
      </c>
      <c r="AE289">
        <v>0.1789</v>
      </c>
      <c r="AF289">
        <f t="shared" si="115"/>
        <v>297</v>
      </c>
      <c r="AG289">
        <v>0.2346</v>
      </c>
      <c r="AH289">
        <f t="shared" si="116"/>
        <v>281</v>
      </c>
      <c r="AI289">
        <f t="shared" si="117"/>
        <v>282.25</v>
      </c>
      <c r="AJ289">
        <f>IF(C289=1,(AI289/Z289),REF)</f>
        <v>1207.7449721865639</v>
      </c>
      <c r="AK289">
        <f t="shared" si="118"/>
        <v>285</v>
      </c>
      <c r="AL289">
        <f>IF(B289=1,(AI289/AC289),REF)</f>
        <v>1306.4105531127054</v>
      </c>
      <c r="AM289">
        <f t="shared" si="119"/>
        <v>292</v>
      </c>
      <c r="AN289">
        <f t="shared" si="120"/>
        <v>285</v>
      </c>
      <c r="AO289" t="str">
        <f t="shared" si="121"/>
        <v>New Orleans</v>
      </c>
      <c r="AP289">
        <f t="shared" si="122"/>
        <v>0.12967228640678699</v>
      </c>
      <c r="AQ289">
        <f t="shared" si="123"/>
        <v>0.10258524533927235</v>
      </c>
      <c r="AR289">
        <f t="shared" si="124"/>
        <v>0.42264518369758469</v>
      </c>
      <c r="AS289" t="str">
        <f t="shared" si="125"/>
        <v>New Orleans</v>
      </c>
      <c r="AT289">
        <f t="shared" si="126"/>
        <v>288</v>
      </c>
      <c r="AU289">
        <f t="shared" si="127"/>
        <v>191</v>
      </c>
      <c r="AV289">
        <v>292</v>
      </c>
      <c r="AW289" t="str">
        <f t="shared" si="128"/>
        <v>New Orleans</v>
      </c>
      <c r="AX289" t="str">
        <f t="shared" si="129"/>
        <v/>
      </c>
      <c r="AY289">
        <v>288</v>
      </c>
      <c r="BI289" t="s">
        <v>296</v>
      </c>
      <c r="BJ289">
        <v>72.878964480706699</v>
      </c>
    </row>
    <row r="290" spans="1:62" x14ac:dyDescent="0.25">
      <c r="A290">
        <v>1</v>
      </c>
      <c r="B290">
        <v>1</v>
      </c>
      <c r="C290">
        <v>1</v>
      </c>
      <c r="D290" t="s">
        <v>273</v>
      </c>
      <c r="E290">
        <v>67.355599999999995</v>
      </c>
      <c r="F290">
        <v>269</v>
      </c>
      <c r="G290">
        <v>65.626099999999994</v>
      </c>
      <c r="H290">
        <v>295</v>
      </c>
      <c r="I290">
        <v>97.373699999999999</v>
      </c>
      <c r="J290">
        <v>301</v>
      </c>
      <c r="K290">
        <v>96.811999999999998</v>
      </c>
      <c r="L290">
        <v>316</v>
      </c>
      <c r="M290">
        <v>107.974</v>
      </c>
      <c r="N290">
        <v>267</v>
      </c>
      <c r="O290">
        <v>109.047</v>
      </c>
      <c r="P290">
        <v>252</v>
      </c>
      <c r="Q290">
        <v>-12.2354</v>
      </c>
      <c r="R290">
        <v>301</v>
      </c>
      <c r="S290">
        <f t="shared" si="105"/>
        <v>-0.18164785110666373</v>
      </c>
      <c r="T290">
        <f t="shared" si="106"/>
        <v>306</v>
      </c>
      <c r="U290">
        <f t="shared" si="107"/>
        <v>631294.62757312634</v>
      </c>
      <c r="V290">
        <f t="shared" si="108"/>
        <v>326</v>
      </c>
      <c r="W290">
        <f t="shared" si="109"/>
        <v>27.027647511207618</v>
      </c>
      <c r="X290">
        <f t="shared" si="110"/>
        <v>288</v>
      </c>
      <c r="Y290">
        <f t="shared" si="111"/>
        <v>297</v>
      </c>
      <c r="Z290">
        <v>0.21640000000000001</v>
      </c>
      <c r="AA290">
        <f t="shared" si="112"/>
        <v>290</v>
      </c>
      <c r="AB290">
        <v>0.2324</v>
      </c>
      <c r="AC290">
        <f t="shared" si="113"/>
        <v>0.22439999999999999</v>
      </c>
      <c r="AD290">
        <f t="shared" si="114"/>
        <v>289</v>
      </c>
      <c r="AE290">
        <v>8.8599999999999998E-2</v>
      </c>
      <c r="AF290">
        <f t="shared" si="115"/>
        <v>335</v>
      </c>
      <c r="AG290">
        <v>0.30049999999999999</v>
      </c>
      <c r="AH290">
        <f t="shared" si="116"/>
        <v>255</v>
      </c>
      <c r="AI290">
        <f t="shared" si="117"/>
        <v>301.33333333333331</v>
      </c>
      <c r="AJ290">
        <f>IF(C290=1,(AI290/Z290),REF)</f>
        <v>1392.4830560690079</v>
      </c>
      <c r="AK290">
        <f t="shared" si="118"/>
        <v>294</v>
      </c>
      <c r="AL290">
        <f>IF(B290=1,(AI290/AC290),REF)</f>
        <v>1342.8401663695781</v>
      </c>
      <c r="AM290">
        <f t="shared" si="119"/>
        <v>294</v>
      </c>
      <c r="AN290">
        <f t="shared" si="120"/>
        <v>294</v>
      </c>
      <c r="AO290" t="str">
        <f t="shared" si="121"/>
        <v>Siena</v>
      </c>
      <c r="AP290">
        <f t="shared" si="122"/>
        <v>0.11837615907494686</v>
      </c>
      <c r="AQ290">
        <f t="shared" si="123"/>
        <v>0.1061843231242085</v>
      </c>
      <c r="AR290">
        <f t="shared" si="124"/>
        <v>0.41698586607025728</v>
      </c>
      <c r="AS290" t="str">
        <f t="shared" si="125"/>
        <v>Siena</v>
      </c>
      <c r="AT290">
        <f t="shared" si="126"/>
        <v>289</v>
      </c>
      <c r="AU290">
        <f t="shared" si="127"/>
        <v>194.33333333333334</v>
      </c>
      <c r="AV290">
        <v>301</v>
      </c>
      <c r="AW290" t="str">
        <f t="shared" si="128"/>
        <v>Siena</v>
      </c>
      <c r="AX290" t="str">
        <f t="shared" si="129"/>
        <v/>
      </c>
      <c r="AY290">
        <v>289</v>
      </c>
      <c r="BI290" t="s">
        <v>297</v>
      </c>
      <c r="BJ290">
        <v>57.272727272727273</v>
      </c>
    </row>
    <row r="291" spans="1:62" x14ac:dyDescent="0.25">
      <c r="A291">
        <v>1</v>
      </c>
      <c r="B291">
        <v>1</v>
      </c>
      <c r="C291">
        <v>1</v>
      </c>
      <c r="D291" t="s">
        <v>177</v>
      </c>
      <c r="E291">
        <v>71.569500000000005</v>
      </c>
      <c r="F291">
        <v>63</v>
      </c>
      <c r="G291">
        <v>70.387299999999996</v>
      </c>
      <c r="H291">
        <v>64</v>
      </c>
      <c r="I291">
        <v>100.273</v>
      </c>
      <c r="J291">
        <v>255</v>
      </c>
      <c r="K291">
        <v>100.821</v>
      </c>
      <c r="L291">
        <v>251</v>
      </c>
      <c r="M291">
        <v>108.494</v>
      </c>
      <c r="N291">
        <v>274</v>
      </c>
      <c r="O291">
        <v>112.39100000000001</v>
      </c>
      <c r="P291">
        <v>310</v>
      </c>
      <c r="Q291">
        <v>-11.5693</v>
      </c>
      <c r="R291">
        <v>291</v>
      </c>
      <c r="S291">
        <f t="shared" si="105"/>
        <v>-0.16166104276262944</v>
      </c>
      <c r="T291">
        <f t="shared" si="106"/>
        <v>289</v>
      </c>
      <c r="U291">
        <f t="shared" si="107"/>
        <v>727494.95267734944</v>
      </c>
      <c r="V291">
        <f t="shared" si="108"/>
        <v>229</v>
      </c>
      <c r="W291">
        <f t="shared" si="109"/>
        <v>26.695771320885509</v>
      </c>
      <c r="X291">
        <f t="shared" si="110"/>
        <v>267</v>
      </c>
      <c r="Y291">
        <f t="shared" si="111"/>
        <v>278</v>
      </c>
      <c r="Z291">
        <v>0.22600000000000001</v>
      </c>
      <c r="AA291">
        <f t="shared" si="112"/>
        <v>287</v>
      </c>
      <c r="AB291">
        <v>0.1923</v>
      </c>
      <c r="AC291">
        <f t="shared" si="113"/>
        <v>0.20915</v>
      </c>
      <c r="AD291">
        <f t="shared" si="114"/>
        <v>301</v>
      </c>
      <c r="AE291">
        <v>0.2397</v>
      </c>
      <c r="AF291">
        <f t="shared" si="115"/>
        <v>273</v>
      </c>
      <c r="AG291">
        <v>9.4299999999999995E-2</v>
      </c>
      <c r="AH291">
        <f t="shared" si="116"/>
        <v>338</v>
      </c>
      <c r="AI291">
        <f t="shared" si="117"/>
        <v>284.66666666666669</v>
      </c>
      <c r="AJ291">
        <f>IF(C291=1,(AI291/Z291),REF)</f>
        <v>1259.5870206489676</v>
      </c>
      <c r="AK291">
        <f t="shared" si="118"/>
        <v>290</v>
      </c>
      <c r="AL291">
        <f>IF(B291=1,(AI291/AC291),REF)</f>
        <v>1361.0646266634792</v>
      </c>
      <c r="AM291">
        <f t="shared" si="119"/>
        <v>298</v>
      </c>
      <c r="AN291">
        <f t="shared" si="120"/>
        <v>290</v>
      </c>
      <c r="AO291" t="str">
        <f t="shared" si="121"/>
        <v>McNeese St.</v>
      </c>
      <c r="AP291">
        <f t="shared" si="122"/>
        <v>0.12487387865647138</v>
      </c>
      <c r="AQ291">
        <f t="shared" si="123"/>
        <v>9.8801517798976793E-2</v>
      </c>
      <c r="AR291">
        <f t="shared" si="124"/>
        <v>0.41632768159069405</v>
      </c>
      <c r="AS291" t="str">
        <f t="shared" si="125"/>
        <v>McNeese St.</v>
      </c>
      <c r="AT291">
        <f t="shared" si="126"/>
        <v>290</v>
      </c>
      <c r="AU291">
        <f t="shared" si="127"/>
        <v>193.33333333333334</v>
      </c>
      <c r="AV291">
        <v>297</v>
      </c>
      <c r="AW291" t="str">
        <f t="shared" si="128"/>
        <v>McNeese St.</v>
      </c>
      <c r="AX291" t="str">
        <f t="shared" si="129"/>
        <v/>
      </c>
      <c r="AY291">
        <v>290</v>
      </c>
      <c r="BI291" t="s">
        <v>298</v>
      </c>
      <c r="BJ291">
        <v>169.98217468805703</v>
      </c>
    </row>
    <row r="292" spans="1:62" x14ac:dyDescent="0.25">
      <c r="A292">
        <v>1</v>
      </c>
      <c r="B292">
        <v>1</v>
      </c>
      <c r="C292">
        <v>1</v>
      </c>
      <c r="D292" t="s">
        <v>195</v>
      </c>
      <c r="E292">
        <v>70.248599999999996</v>
      </c>
      <c r="F292">
        <v>124</v>
      </c>
      <c r="G292">
        <v>68.477800000000002</v>
      </c>
      <c r="H292">
        <v>159</v>
      </c>
      <c r="I292">
        <v>97.241900000000001</v>
      </c>
      <c r="J292">
        <v>304</v>
      </c>
      <c r="K292">
        <v>99.302700000000002</v>
      </c>
      <c r="L292">
        <v>274</v>
      </c>
      <c r="M292">
        <v>109.661</v>
      </c>
      <c r="N292">
        <v>291</v>
      </c>
      <c r="O292">
        <v>109.384</v>
      </c>
      <c r="P292">
        <v>258</v>
      </c>
      <c r="Q292">
        <v>-10.081200000000001</v>
      </c>
      <c r="R292">
        <v>276</v>
      </c>
      <c r="S292">
        <f t="shared" si="105"/>
        <v>-0.14350890978610248</v>
      </c>
      <c r="T292">
        <f t="shared" si="106"/>
        <v>278</v>
      </c>
      <c r="U292">
        <f t="shared" si="107"/>
        <v>692723.2870304042</v>
      </c>
      <c r="V292">
        <f t="shared" si="108"/>
        <v>261</v>
      </c>
      <c r="W292">
        <f t="shared" si="109"/>
        <v>26.042843897252276</v>
      </c>
      <c r="X292">
        <f t="shared" si="110"/>
        <v>233</v>
      </c>
      <c r="Y292">
        <f t="shared" si="111"/>
        <v>255.5</v>
      </c>
      <c r="Z292">
        <v>0.19800000000000001</v>
      </c>
      <c r="AA292">
        <f t="shared" si="112"/>
        <v>298</v>
      </c>
      <c r="AB292">
        <v>0.27600000000000002</v>
      </c>
      <c r="AC292">
        <f t="shared" si="113"/>
        <v>0.23700000000000002</v>
      </c>
      <c r="AD292">
        <f t="shared" si="114"/>
        <v>286</v>
      </c>
      <c r="AE292">
        <v>0.1226</v>
      </c>
      <c r="AF292">
        <f t="shared" si="115"/>
        <v>320</v>
      </c>
      <c r="AG292">
        <v>0.2321</v>
      </c>
      <c r="AH292">
        <f t="shared" si="116"/>
        <v>282</v>
      </c>
      <c r="AI292">
        <f t="shared" si="117"/>
        <v>280.41666666666669</v>
      </c>
      <c r="AJ292">
        <f>IF(C292=1,(AI292/Z292),REF)</f>
        <v>1416.2457912457912</v>
      </c>
      <c r="AK292">
        <f t="shared" si="118"/>
        <v>296</v>
      </c>
      <c r="AL292">
        <f>IF(B292=1,(AI292/AC292),REF)</f>
        <v>1183.1926863572432</v>
      </c>
      <c r="AM292">
        <f t="shared" si="119"/>
        <v>288</v>
      </c>
      <c r="AN292">
        <f t="shared" si="120"/>
        <v>288</v>
      </c>
      <c r="AO292" t="str">
        <f t="shared" si="121"/>
        <v>Morehead St.</v>
      </c>
      <c r="AP292">
        <f t="shared" si="122"/>
        <v>0.1081277850975437</v>
      </c>
      <c r="AQ292">
        <f t="shared" si="123"/>
        <v>0.11393495948313394</v>
      </c>
      <c r="AR292">
        <f t="shared" si="124"/>
        <v>0.41512442112624337</v>
      </c>
      <c r="AS292" t="str">
        <f t="shared" si="125"/>
        <v>Morehead St.</v>
      </c>
      <c r="AT292">
        <f t="shared" si="126"/>
        <v>291</v>
      </c>
      <c r="AU292">
        <f t="shared" si="127"/>
        <v>193</v>
      </c>
      <c r="AV292">
        <v>303</v>
      </c>
      <c r="AW292" t="str">
        <f t="shared" si="128"/>
        <v>Morehead St.</v>
      </c>
      <c r="AX292" t="str">
        <f t="shared" si="129"/>
        <v/>
      </c>
      <c r="AY292">
        <v>291</v>
      </c>
      <c r="BI292" t="s">
        <v>299</v>
      </c>
      <c r="BJ292">
        <v>19.303763149333044</v>
      </c>
    </row>
    <row r="293" spans="1:62" x14ac:dyDescent="0.25">
      <c r="A293">
        <v>1</v>
      </c>
      <c r="B293">
        <v>1</v>
      </c>
      <c r="C293">
        <v>1</v>
      </c>
      <c r="D293" t="s">
        <v>257</v>
      </c>
      <c r="E293">
        <v>67.384100000000004</v>
      </c>
      <c r="F293">
        <v>267</v>
      </c>
      <c r="G293">
        <v>65.534400000000005</v>
      </c>
      <c r="H293">
        <v>303</v>
      </c>
      <c r="I293">
        <v>98.182199999999995</v>
      </c>
      <c r="J293">
        <v>287</v>
      </c>
      <c r="K293">
        <v>100.15600000000001</v>
      </c>
      <c r="L293">
        <v>257</v>
      </c>
      <c r="M293">
        <v>110.298</v>
      </c>
      <c r="N293">
        <v>304</v>
      </c>
      <c r="O293">
        <v>110.625</v>
      </c>
      <c r="P293">
        <v>282</v>
      </c>
      <c r="Q293">
        <v>-10.468999999999999</v>
      </c>
      <c r="R293">
        <v>282</v>
      </c>
      <c r="S293">
        <f t="shared" si="105"/>
        <v>-0.15536306042523376</v>
      </c>
      <c r="T293">
        <f t="shared" si="106"/>
        <v>283</v>
      </c>
      <c r="U293">
        <f t="shared" si="107"/>
        <v>675945.02377945767</v>
      </c>
      <c r="V293">
        <f t="shared" si="108"/>
        <v>281</v>
      </c>
      <c r="W293">
        <f t="shared" si="109"/>
        <v>27.644441590221135</v>
      </c>
      <c r="X293">
        <f t="shared" si="110"/>
        <v>309</v>
      </c>
      <c r="Y293">
        <f t="shared" si="111"/>
        <v>296</v>
      </c>
      <c r="Z293">
        <v>0.21940000000000001</v>
      </c>
      <c r="AA293">
        <f t="shared" si="112"/>
        <v>288</v>
      </c>
      <c r="AB293">
        <v>0.20039999999999999</v>
      </c>
      <c r="AC293">
        <f t="shared" si="113"/>
        <v>0.2099</v>
      </c>
      <c r="AD293">
        <f t="shared" si="114"/>
        <v>300</v>
      </c>
      <c r="AE293">
        <v>0.2402</v>
      </c>
      <c r="AF293">
        <f t="shared" si="115"/>
        <v>272</v>
      </c>
      <c r="AG293">
        <v>0.15160000000000001</v>
      </c>
      <c r="AH293">
        <f t="shared" si="116"/>
        <v>320</v>
      </c>
      <c r="AI293">
        <f t="shared" si="117"/>
        <v>292</v>
      </c>
      <c r="AJ293">
        <f>IF(C293=1,(AI293/Z293),REF)</f>
        <v>1330.9024612579763</v>
      </c>
      <c r="AK293">
        <f t="shared" si="118"/>
        <v>292</v>
      </c>
      <c r="AL293">
        <f>IF(B293=1,(AI293/AC293),REF)</f>
        <v>1391.138637446403</v>
      </c>
      <c r="AM293">
        <f t="shared" si="119"/>
        <v>300</v>
      </c>
      <c r="AN293">
        <f t="shared" si="120"/>
        <v>292</v>
      </c>
      <c r="AO293" t="str">
        <f t="shared" si="121"/>
        <v>Sacramento St.</v>
      </c>
      <c r="AP293">
        <f t="shared" si="122"/>
        <v>0.12056131611165376</v>
      </c>
      <c r="AQ293">
        <f t="shared" si="123"/>
        <v>9.888529824867065E-2</v>
      </c>
      <c r="AR293">
        <f t="shared" si="124"/>
        <v>0.41316122431744656</v>
      </c>
      <c r="AS293" t="str">
        <f t="shared" si="125"/>
        <v>Sacramento St.</v>
      </c>
      <c r="AT293">
        <f t="shared" si="126"/>
        <v>292</v>
      </c>
      <c r="AU293">
        <f t="shared" si="127"/>
        <v>194.66666666666666</v>
      </c>
      <c r="AV293">
        <v>304</v>
      </c>
      <c r="AW293" t="str">
        <f t="shared" si="128"/>
        <v>Sacramento St.</v>
      </c>
      <c r="AX293" t="str">
        <f t="shared" si="129"/>
        <v/>
      </c>
      <c r="AY293">
        <v>292</v>
      </c>
      <c r="BI293" t="s">
        <v>300</v>
      </c>
      <c r="BJ293">
        <v>1314.3656716417911</v>
      </c>
    </row>
    <row r="294" spans="1:62" x14ac:dyDescent="0.25">
      <c r="A294">
        <v>1</v>
      </c>
      <c r="B294">
        <v>1</v>
      </c>
      <c r="C294">
        <v>1</v>
      </c>
      <c r="D294" t="s">
        <v>65</v>
      </c>
      <c r="E294">
        <v>68.878500000000003</v>
      </c>
      <c r="F294">
        <v>200</v>
      </c>
      <c r="G294">
        <v>67.033799999999999</v>
      </c>
      <c r="H294">
        <v>227</v>
      </c>
      <c r="I294">
        <v>97.69</v>
      </c>
      <c r="J294">
        <v>298</v>
      </c>
      <c r="K294">
        <v>97.852500000000006</v>
      </c>
      <c r="L294">
        <v>305</v>
      </c>
      <c r="M294">
        <v>108.65900000000001</v>
      </c>
      <c r="N294">
        <v>276</v>
      </c>
      <c r="O294">
        <v>110.479</v>
      </c>
      <c r="P294">
        <v>281</v>
      </c>
      <c r="Q294">
        <v>-12.6266</v>
      </c>
      <c r="R294">
        <v>307</v>
      </c>
      <c r="S294">
        <f t="shared" si="105"/>
        <v>-0.18331554839318498</v>
      </c>
      <c r="T294">
        <f t="shared" si="106"/>
        <v>310</v>
      </c>
      <c r="U294">
        <f t="shared" si="107"/>
        <v>659519.33510286571</v>
      </c>
      <c r="V294">
        <f t="shared" si="108"/>
        <v>291</v>
      </c>
      <c r="W294">
        <f t="shared" si="109"/>
        <v>26.98757700940233</v>
      </c>
      <c r="X294">
        <f t="shared" si="110"/>
        <v>286</v>
      </c>
      <c r="Y294">
        <f t="shared" si="111"/>
        <v>298</v>
      </c>
      <c r="Z294">
        <v>0.21060000000000001</v>
      </c>
      <c r="AA294">
        <f t="shared" si="112"/>
        <v>294</v>
      </c>
      <c r="AB294">
        <v>0.21210000000000001</v>
      </c>
      <c r="AC294">
        <f t="shared" si="113"/>
        <v>0.21135000000000001</v>
      </c>
      <c r="AD294">
        <f t="shared" si="114"/>
        <v>299</v>
      </c>
      <c r="AE294">
        <v>0.38440000000000002</v>
      </c>
      <c r="AF294">
        <f t="shared" si="115"/>
        <v>213</v>
      </c>
      <c r="AG294">
        <v>0.19539999999999999</v>
      </c>
      <c r="AH294">
        <f t="shared" si="116"/>
        <v>298</v>
      </c>
      <c r="AI294">
        <f t="shared" si="117"/>
        <v>284.83333333333331</v>
      </c>
      <c r="AJ294">
        <f>IF(C294=1,(AI294/Z294),REF)</f>
        <v>1352.4849635960745</v>
      </c>
      <c r="AK294">
        <f t="shared" si="118"/>
        <v>293</v>
      </c>
      <c r="AL294">
        <f>IF(B294=1,(AI294/AC294),REF)</f>
        <v>1347.6855137607442</v>
      </c>
      <c r="AM294">
        <f t="shared" si="119"/>
        <v>295</v>
      </c>
      <c r="AN294">
        <f t="shared" si="120"/>
        <v>293</v>
      </c>
      <c r="AO294" t="str">
        <f t="shared" si="121"/>
        <v>Cleveland St.</v>
      </c>
      <c r="AP294">
        <f t="shared" si="122"/>
        <v>0.11553966452327602</v>
      </c>
      <c r="AQ294">
        <f t="shared" si="123"/>
        <v>9.9964148943511064E-2</v>
      </c>
      <c r="AR294">
        <f t="shared" si="124"/>
        <v>0.41017575446833465</v>
      </c>
      <c r="AS294" t="str">
        <f t="shared" si="125"/>
        <v>Cleveland St.</v>
      </c>
      <c r="AT294">
        <f t="shared" si="126"/>
        <v>293</v>
      </c>
      <c r="AU294">
        <f t="shared" si="127"/>
        <v>195.33333333333334</v>
      </c>
      <c r="AV294">
        <v>300</v>
      </c>
      <c r="AW294" t="str">
        <f t="shared" si="128"/>
        <v>Cleveland St.</v>
      </c>
      <c r="AX294" t="str">
        <f t="shared" si="129"/>
        <v/>
      </c>
      <c r="AY294">
        <v>293</v>
      </c>
      <c r="BI294" t="s">
        <v>301</v>
      </c>
      <c r="BJ294">
        <v>604.32807908095117</v>
      </c>
    </row>
    <row r="295" spans="1:62" x14ac:dyDescent="0.25">
      <c r="A295">
        <v>1</v>
      </c>
      <c r="B295">
        <v>1</v>
      </c>
      <c r="C295">
        <v>1</v>
      </c>
      <c r="D295" t="s">
        <v>141</v>
      </c>
      <c r="E295">
        <v>68.283000000000001</v>
      </c>
      <c r="F295">
        <v>228</v>
      </c>
      <c r="G295">
        <v>66.076899999999995</v>
      </c>
      <c r="H295">
        <v>276</v>
      </c>
      <c r="I295">
        <v>98.366299999999995</v>
      </c>
      <c r="J295">
        <v>285</v>
      </c>
      <c r="K295">
        <v>98.235399999999998</v>
      </c>
      <c r="L295">
        <v>300</v>
      </c>
      <c r="M295">
        <v>107.46899999999999</v>
      </c>
      <c r="N295">
        <v>260</v>
      </c>
      <c r="O295">
        <v>109.456</v>
      </c>
      <c r="P295">
        <v>260</v>
      </c>
      <c r="Q295">
        <v>-11.2209</v>
      </c>
      <c r="R295">
        <v>287</v>
      </c>
      <c r="S295">
        <f t="shared" si="105"/>
        <v>-0.16432494178638907</v>
      </c>
      <c r="T295">
        <f t="shared" si="106"/>
        <v>291</v>
      </c>
      <c r="U295">
        <f t="shared" si="107"/>
        <v>658944.18414400425</v>
      </c>
      <c r="V295">
        <f t="shared" si="108"/>
        <v>293</v>
      </c>
      <c r="W295">
        <f t="shared" si="109"/>
        <v>26.820737980801567</v>
      </c>
      <c r="X295">
        <f t="shared" si="110"/>
        <v>276</v>
      </c>
      <c r="Y295">
        <f t="shared" si="111"/>
        <v>283.5</v>
      </c>
      <c r="Z295">
        <v>0.16769999999999999</v>
      </c>
      <c r="AA295">
        <f t="shared" si="112"/>
        <v>311</v>
      </c>
      <c r="AB295">
        <v>0.34760000000000002</v>
      </c>
      <c r="AC295">
        <f t="shared" si="113"/>
        <v>0.25764999999999999</v>
      </c>
      <c r="AD295">
        <f t="shared" si="114"/>
        <v>274</v>
      </c>
      <c r="AE295">
        <v>0.21340000000000001</v>
      </c>
      <c r="AF295">
        <f t="shared" si="115"/>
        <v>283</v>
      </c>
      <c r="AG295">
        <v>0.16200000000000001</v>
      </c>
      <c r="AH295">
        <f t="shared" si="116"/>
        <v>316</v>
      </c>
      <c r="AI295">
        <f t="shared" si="117"/>
        <v>290.08333333333331</v>
      </c>
      <c r="AJ295">
        <f>IF(C295=1,(AI295/Z295),REF)</f>
        <v>1729.7753925660902</v>
      </c>
      <c r="AK295">
        <f t="shared" si="118"/>
        <v>313</v>
      </c>
      <c r="AL295">
        <f>IF(B295=1,(AI295/AC295),REF)</f>
        <v>1125.8813636069603</v>
      </c>
      <c r="AM295">
        <f t="shared" si="119"/>
        <v>284</v>
      </c>
      <c r="AN295">
        <f t="shared" si="120"/>
        <v>284</v>
      </c>
      <c r="AO295" t="str">
        <f t="shared" si="121"/>
        <v>IUPUI</v>
      </c>
      <c r="AP295">
        <f t="shared" si="122"/>
        <v>8.9767694435647138E-2</v>
      </c>
      <c r="AQ295">
        <f t="shared" si="123"/>
        <v>0.12463331850727605</v>
      </c>
      <c r="AR295">
        <f t="shared" si="124"/>
        <v>0.40933486285906823</v>
      </c>
      <c r="AS295" t="str">
        <f t="shared" si="125"/>
        <v>IUPUI</v>
      </c>
      <c r="AT295">
        <f t="shared" si="126"/>
        <v>294</v>
      </c>
      <c r="AU295">
        <f t="shared" si="127"/>
        <v>192.66666666666666</v>
      </c>
      <c r="AV295">
        <v>290</v>
      </c>
      <c r="AW295" t="str">
        <f t="shared" si="128"/>
        <v>IUPUI</v>
      </c>
      <c r="AX295" t="str">
        <f t="shared" si="129"/>
        <v/>
      </c>
      <c r="AY295">
        <v>294</v>
      </c>
      <c r="BI295" t="s">
        <v>302</v>
      </c>
      <c r="BJ295">
        <v>612.86744315030512</v>
      </c>
    </row>
    <row r="296" spans="1:62" x14ac:dyDescent="0.25">
      <c r="A296">
        <v>1</v>
      </c>
      <c r="B296">
        <v>1</v>
      </c>
      <c r="C296">
        <v>1</v>
      </c>
      <c r="D296" t="s">
        <v>294</v>
      </c>
      <c r="E296">
        <v>72.573700000000002</v>
      </c>
      <c r="F296">
        <v>39</v>
      </c>
      <c r="G296">
        <v>69.745900000000006</v>
      </c>
      <c r="H296">
        <v>89</v>
      </c>
      <c r="I296">
        <v>100.096</v>
      </c>
      <c r="J296">
        <v>261</v>
      </c>
      <c r="K296">
        <v>98.804199999999994</v>
      </c>
      <c r="L296">
        <v>289</v>
      </c>
      <c r="M296">
        <v>108.339</v>
      </c>
      <c r="N296">
        <v>272</v>
      </c>
      <c r="O296">
        <v>112.142</v>
      </c>
      <c r="P296">
        <v>306</v>
      </c>
      <c r="Q296">
        <v>-13.3378</v>
      </c>
      <c r="R296">
        <v>314</v>
      </c>
      <c r="S296">
        <f t="shared" si="105"/>
        <v>-0.18378283041928414</v>
      </c>
      <c r="T296">
        <f t="shared" si="106"/>
        <v>311</v>
      </c>
      <c r="U296">
        <f t="shared" si="107"/>
        <v>708484.04977330402</v>
      </c>
      <c r="V296">
        <f t="shared" si="108"/>
        <v>248</v>
      </c>
      <c r="W296">
        <f t="shared" si="109"/>
        <v>26.233123903396987</v>
      </c>
      <c r="X296">
        <f t="shared" si="110"/>
        <v>244</v>
      </c>
      <c r="Y296">
        <f t="shared" si="111"/>
        <v>277.5</v>
      </c>
      <c r="Z296">
        <v>0.23180000000000001</v>
      </c>
      <c r="AA296">
        <f t="shared" si="112"/>
        <v>283</v>
      </c>
      <c r="AB296">
        <v>0.13200000000000001</v>
      </c>
      <c r="AC296">
        <f t="shared" si="113"/>
        <v>0.18190000000000001</v>
      </c>
      <c r="AD296">
        <f t="shared" si="114"/>
        <v>315</v>
      </c>
      <c r="AE296">
        <v>0.2286</v>
      </c>
      <c r="AF296">
        <f t="shared" si="115"/>
        <v>279</v>
      </c>
      <c r="AG296">
        <v>0.2041</v>
      </c>
      <c r="AH296">
        <f t="shared" si="116"/>
        <v>293</v>
      </c>
      <c r="AI296">
        <f t="shared" si="117"/>
        <v>287.25</v>
      </c>
      <c r="AJ296">
        <f>IF(C296=1,(AI296/Z296),REF)</f>
        <v>1239.2148403796375</v>
      </c>
      <c r="AK296">
        <f t="shared" si="118"/>
        <v>288</v>
      </c>
      <c r="AL296">
        <f>IF(B296=1,(AI296/AC296),REF)</f>
        <v>1579.1643760307861</v>
      </c>
      <c r="AM296">
        <f t="shared" si="119"/>
        <v>314</v>
      </c>
      <c r="AN296">
        <f t="shared" si="120"/>
        <v>288</v>
      </c>
      <c r="AO296" t="str">
        <f t="shared" si="121"/>
        <v>Stetson</v>
      </c>
      <c r="AP296">
        <f t="shared" si="122"/>
        <v>0.12828762082949527</v>
      </c>
      <c r="AQ296">
        <f t="shared" si="123"/>
        <v>8.434704507058817E-2</v>
      </c>
      <c r="AR296">
        <f t="shared" si="124"/>
        <v>0.40798258879740884</v>
      </c>
      <c r="AS296" t="str">
        <f t="shared" si="125"/>
        <v>Stetson</v>
      </c>
      <c r="AT296">
        <f t="shared" si="126"/>
        <v>295</v>
      </c>
      <c r="AU296">
        <f t="shared" si="127"/>
        <v>194.33333333333334</v>
      </c>
      <c r="AV296">
        <v>294</v>
      </c>
      <c r="AW296" t="str">
        <f t="shared" si="128"/>
        <v>Stetson</v>
      </c>
      <c r="AX296" t="str">
        <f t="shared" si="129"/>
        <v/>
      </c>
      <c r="AY296">
        <v>295</v>
      </c>
      <c r="BI296" t="s">
        <v>303</v>
      </c>
      <c r="BJ296">
        <v>55.045871559633028</v>
      </c>
    </row>
    <row r="297" spans="1:62" x14ac:dyDescent="0.25">
      <c r="A297">
        <v>1</v>
      </c>
      <c r="B297">
        <v>1</v>
      </c>
      <c r="C297">
        <v>1</v>
      </c>
      <c r="D297" t="s">
        <v>57</v>
      </c>
      <c r="E297">
        <v>66.382599999999996</v>
      </c>
      <c r="F297">
        <v>313</v>
      </c>
      <c r="G297">
        <v>64.4696</v>
      </c>
      <c r="H297">
        <v>328</v>
      </c>
      <c r="I297">
        <v>100.11799999999999</v>
      </c>
      <c r="J297">
        <v>259</v>
      </c>
      <c r="K297">
        <v>98.384200000000007</v>
      </c>
      <c r="L297">
        <v>297</v>
      </c>
      <c r="M297">
        <v>106.32299999999999</v>
      </c>
      <c r="N297">
        <v>240</v>
      </c>
      <c r="O297">
        <v>110.992</v>
      </c>
      <c r="P297">
        <v>292</v>
      </c>
      <c r="Q297">
        <v>-12.6074</v>
      </c>
      <c r="R297">
        <v>306</v>
      </c>
      <c r="S297">
        <f t="shared" si="105"/>
        <v>-0.18992627586144559</v>
      </c>
      <c r="T297">
        <f t="shared" si="106"/>
        <v>317</v>
      </c>
      <c r="U297">
        <f t="shared" si="107"/>
        <v>642547.11131600838</v>
      </c>
      <c r="V297">
        <f t="shared" si="108"/>
        <v>317</v>
      </c>
      <c r="W297">
        <f t="shared" si="109"/>
        <v>28.210606624935043</v>
      </c>
      <c r="X297">
        <f t="shared" si="110"/>
        <v>325</v>
      </c>
      <c r="Y297">
        <f t="shared" si="111"/>
        <v>321</v>
      </c>
      <c r="Z297">
        <v>0.21199999999999999</v>
      </c>
      <c r="AA297">
        <f t="shared" si="112"/>
        <v>292</v>
      </c>
      <c r="AB297">
        <v>0.18820000000000001</v>
      </c>
      <c r="AC297">
        <f t="shared" si="113"/>
        <v>0.2001</v>
      </c>
      <c r="AD297">
        <f t="shared" si="114"/>
        <v>305</v>
      </c>
      <c r="AE297">
        <v>0.16750000000000001</v>
      </c>
      <c r="AF297">
        <f t="shared" si="115"/>
        <v>301</v>
      </c>
      <c r="AG297">
        <v>0.33610000000000001</v>
      </c>
      <c r="AH297">
        <f t="shared" si="116"/>
        <v>238</v>
      </c>
      <c r="AI297">
        <f t="shared" si="117"/>
        <v>299.83333333333331</v>
      </c>
      <c r="AJ297">
        <f>IF(C297=1,(AI297/Z297),REF)</f>
        <v>1414.3081761006288</v>
      </c>
      <c r="AK297">
        <f t="shared" si="118"/>
        <v>295</v>
      </c>
      <c r="AL297">
        <f>IF(B297=1,(AI297/AC297),REF)</f>
        <v>1498.4174579376977</v>
      </c>
      <c r="AM297">
        <f t="shared" si="119"/>
        <v>307</v>
      </c>
      <c r="AN297">
        <f t="shared" si="120"/>
        <v>295</v>
      </c>
      <c r="AO297" t="str">
        <f t="shared" si="121"/>
        <v>Central Connecticut</v>
      </c>
      <c r="AP297">
        <f t="shared" si="122"/>
        <v>0.11578903530608992</v>
      </c>
      <c r="AQ297">
        <f t="shared" si="123"/>
        <v>9.3397139757784159E-2</v>
      </c>
      <c r="AR297">
        <f t="shared" si="124"/>
        <v>0.40532294858229168</v>
      </c>
      <c r="AS297" t="str">
        <f t="shared" si="125"/>
        <v>Central Connecticut</v>
      </c>
      <c r="AT297">
        <f t="shared" si="126"/>
        <v>296</v>
      </c>
      <c r="AU297">
        <f t="shared" si="127"/>
        <v>197</v>
      </c>
      <c r="AV297">
        <v>296</v>
      </c>
      <c r="AW297" t="str">
        <f t="shared" si="128"/>
        <v>Central Connecticut</v>
      </c>
      <c r="AX297" t="str">
        <f t="shared" si="129"/>
        <v/>
      </c>
      <c r="AY297">
        <v>296</v>
      </c>
      <c r="BI297" t="s">
        <v>304</v>
      </c>
      <c r="BJ297">
        <v>40.025303352694223</v>
      </c>
    </row>
    <row r="298" spans="1:62" x14ac:dyDescent="0.25">
      <c r="A298">
        <v>1</v>
      </c>
      <c r="B298">
        <v>1</v>
      </c>
      <c r="C298">
        <v>1</v>
      </c>
      <c r="D298" t="s">
        <v>117</v>
      </c>
      <c r="E298">
        <v>73.377399999999994</v>
      </c>
      <c r="F298">
        <v>25</v>
      </c>
      <c r="G298">
        <v>72.216399999999993</v>
      </c>
      <c r="H298">
        <v>22</v>
      </c>
      <c r="I298">
        <v>96.854100000000003</v>
      </c>
      <c r="J298">
        <v>309</v>
      </c>
      <c r="K298">
        <v>94.478099999999998</v>
      </c>
      <c r="L298">
        <v>335</v>
      </c>
      <c r="M298">
        <v>100.31100000000001</v>
      </c>
      <c r="N298">
        <v>74</v>
      </c>
      <c r="O298">
        <v>106.366</v>
      </c>
      <c r="P298">
        <v>189</v>
      </c>
      <c r="Q298">
        <v>-11.887700000000001</v>
      </c>
      <c r="R298">
        <v>296</v>
      </c>
      <c r="S298">
        <f t="shared" si="105"/>
        <v>-0.16201037376630956</v>
      </c>
      <c r="T298">
        <f t="shared" si="106"/>
        <v>290</v>
      </c>
      <c r="U298">
        <f t="shared" si="107"/>
        <v>654974.8451461948</v>
      </c>
      <c r="V298">
        <f t="shared" si="108"/>
        <v>298</v>
      </c>
      <c r="W298">
        <f t="shared" si="109"/>
        <v>23.840875770171344</v>
      </c>
      <c r="X298">
        <f t="shared" si="110"/>
        <v>128</v>
      </c>
      <c r="Y298">
        <f t="shared" si="111"/>
        <v>209</v>
      </c>
      <c r="Z298">
        <v>0.2404</v>
      </c>
      <c r="AA298">
        <f t="shared" si="112"/>
        <v>275</v>
      </c>
      <c r="AB298">
        <v>8.3099999999999993E-2</v>
      </c>
      <c r="AC298">
        <f t="shared" si="113"/>
        <v>0.16175</v>
      </c>
      <c r="AD298">
        <f t="shared" si="114"/>
        <v>325</v>
      </c>
      <c r="AE298">
        <v>0.39300000000000002</v>
      </c>
      <c r="AF298">
        <f t="shared" si="115"/>
        <v>205</v>
      </c>
      <c r="AG298">
        <v>0.17660000000000001</v>
      </c>
      <c r="AH298">
        <f t="shared" si="116"/>
        <v>307</v>
      </c>
      <c r="AI298">
        <f t="shared" si="117"/>
        <v>272.33333333333331</v>
      </c>
      <c r="AJ298">
        <f>IF(C298=1,(AI298/Z298),REF)</f>
        <v>1132.8341652800887</v>
      </c>
      <c r="AK298">
        <f t="shared" si="118"/>
        <v>282</v>
      </c>
      <c r="AL298">
        <f>IF(B298=1,(AI298/AC298),REF)</f>
        <v>1683.6682122617206</v>
      </c>
      <c r="AM298">
        <f t="shared" si="119"/>
        <v>318</v>
      </c>
      <c r="AN298">
        <f t="shared" si="120"/>
        <v>282</v>
      </c>
      <c r="AO298" t="str">
        <f t="shared" si="121"/>
        <v>Grambling St.</v>
      </c>
      <c r="AP298">
        <f t="shared" si="122"/>
        <v>0.13424675889936621</v>
      </c>
      <c r="AQ298">
        <f t="shared" si="123"/>
        <v>7.4405119076897813E-2</v>
      </c>
      <c r="AR298">
        <f t="shared" si="124"/>
        <v>0.40490852532730243</v>
      </c>
      <c r="AS298" t="str">
        <f t="shared" si="125"/>
        <v>Grambling St.</v>
      </c>
      <c r="AT298">
        <f t="shared" si="126"/>
        <v>297</v>
      </c>
      <c r="AU298">
        <f t="shared" si="127"/>
        <v>193</v>
      </c>
      <c r="AV298">
        <v>282</v>
      </c>
      <c r="AW298" t="str">
        <f t="shared" si="128"/>
        <v>Grambling St.</v>
      </c>
      <c r="AX298" t="str">
        <f t="shared" si="129"/>
        <v/>
      </c>
      <c r="AY298">
        <v>297</v>
      </c>
      <c r="BI298" t="s">
        <v>305</v>
      </c>
      <c r="BJ298">
        <v>1962.9754291484348</v>
      </c>
    </row>
    <row r="299" spans="1:62" x14ac:dyDescent="0.25">
      <c r="A299">
        <v>1</v>
      </c>
      <c r="B299">
        <v>1</v>
      </c>
      <c r="C299">
        <v>1</v>
      </c>
      <c r="D299" t="s">
        <v>152</v>
      </c>
      <c r="E299">
        <v>68.690600000000003</v>
      </c>
      <c r="F299">
        <v>212</v>
      </c>
      <c r="G299">
        <v>68.270799999999994</v>
      </c>
      <c r="H299">
        <v>169</v>
      </c>
      <c r="I299">
        <v>102.782</v>
      </c>
      <c r="J299">
        <v>208</v>
      </c>
      <c r="K299">
        <v>102.09399999999999</v>
      </c>
      <c r="L299">
        <v>236</v>
      </c>
      <c r="M299">
        <v>108.083</v>
      </c>
      <c r="N299">
        <v>269</v>
      </c>
      <c r="O299">
        <v>112.413</v>
      </c>
      <c r="P299">
        <v>311</v>
      </c>
      <c r="Q299">
        <v>-10.319000000000001</v>
      </c>
      <c r="R299">
        <v>279</v>
      </c>
      <c r="S299">
        <f t="shared" si="105"/>
        <v>-0.15022433928368659</v>
      </c>
      <c r="T299">
        <f t="shared" si="106"/>
        <v>281</v>
      </c>
      <c r="U299">
        <f t="shared" si="107"/>
        <v>715974.82029574155</v>
      </c>
      <c r="V299">
        <f t="shared" si="108"/>
        <v>239</v>
      </c>
      <c r="W299">
        <f t="shared" si="109"/>
        <v>27.823332841900424</v>
      </c>
      <c r="X299">
        <f t="shared" si="110"/>
        <v>316</v>
      </c>
      <c r="Y299">
        <f t="shared" si="111"/>
        <v>298.5</v>
      </c>
      <c r="Z299">
        <v>0.14480000000000001</v>
      </c>
      <c r="AA299">
        <f t="shared" si="112"/>
        <v>319</v>
      </c>
      <c r="AB299">
        <v>0.39539999999999997</v>
      </c>
      <c r="AC299">
        <f t="shared" si="113"/>
        <v>0.27010000000000001</v>
      </c>
      <c r="AD299">
        <f t="shared" si="114"/>
        <v>269</v>
      </c>
      <c r="AE299">
        <v>0.12740000000000001</v>
      </c>
      <c r="AF299">
        <f t="shared" si="115"/>
        <v>318</v>
      </c>
      <c r="AG299">
        <v>0.18090000000000001</v>
      </c>
      <c r="AH299">
        <f t="shared" si="116"/>
        <v>306</v>
      </c>
      <c r="AI299">
        <f t="shared" si="117"/>
        <v>285.25</v>
      </c>
      <c r="AJ299">
        <f>IF(C299=1,(AI299/Z299),REF)</f>
        <v>1969.9585635359115</v>
      </c>
      <c r="AK299">
        <f t="shared" si="118"/>
        <v>318</v>
      </c>
      <c r="AL299">
        <f>IF(B299=1,(AI299/AC299),REF)</f>
        <v>1056.0903369122548</v>
      </c>
      <c r="AM299">
        <f t="shared" si="119"/>
        <v>277</v>
      </c>
      <c r="AN299">
        <f t="shared" si="120"/>
        <v>277</v>
      </c>
      <c r="AO299" t="str">
        <f t="shared" si="121"/>
        <v>Lafayette</v>
      </c>
      <c r="AP299">
        <f t="shared" si="122"/>
        <v>7.650834941721367E-2</v>
      </c>
      <c r="AQ299">
        <f t="shared" si="123"/>
        <v>0.13170508451438448</v>
      </c>
      <c r="AR299">
        <f t="shared" si="124"/>
        <v>0.40456797383486981</v>
      </c>
      <c r="AS299" t="str">
        <f t="shared" si="125"/>
        <v>Lafayette</v>
      </c>
      <c r="AT299">
        <f t="shared" si="126"/>
        <v>298</v>
      </c>
      <c r="AU299">
        <f t="shared" si="127"/>
        <v>191.66666666666666</v>
      </c>
      <c r="AV299">
        <v>283</v>
      </c>
      <c r="AW299" t="str">
        <f t="shared" si="128"/>
        <v>Lafayette</v>
      </c>
      <c r="AX299" t="str">
        <f t="shared" si="129"/>
        <v/>
      </c>
      <c r="AY299">
        <v>298</v>
      </c>
      <c r="BI299" t="s">
        <v>306</v>
      </c>
      <c r="BJ299">
        <v>825.85278276481142</v>
      </c>
    </row>
    <row r="300" spans="1:62" x14ac:dyDescent="0.25">
      <c r="A300">
        <v>1</v>
      </c>
      <c r="B300">
        <v>1</v>
      </c>
      <c r="C300">
        <v>1</v>
      </c>
      <c r="D300" t="s">
        <v>37</v>
      </c>
      <c r="E300">
        <v>67.010999999999996</v>
      </c>
      <c r="F300">
        <v>285</v>
      </c>
      <c r="G300">
        <v>66.029499999999999</v>
      </c>
      <c r="H300">
        <v>277</v>
      </c>
      <c r="I300">
        <v>99.152500000000003</v>
      </c>
      <c r="J300">
        <v>275</v>
      </c>
      <c r="K300">
        <v>97.622200000000007</v>
      </c>
      <c r="L300">
        <v>309</v>
      </c>
      <c r="M300">
        <v>105.224</v>
      </c>
      <c r="N300">
        <v>214</v>
      </c>
      <c r="O300">
        <v>109.80800000000001</v>
      </c>
      <c r="P300">
        <v>267</v>
      </c>
      <c r="Q300">
        <v>-12.185600000000001</v>
      </c>
      <c r="R300">
        <v>300</v>
      </c>
      <c r="S300">
        <f t="shared" si="105"/>
        <v>-0.18184775633851161</v>
      </c>
      <c r="T300">
        <f t="shared" si="106"/>
        <v>307</v>
      </c>
      <c r="U300">
        <f t="shared" si="107"/>
        <v>638621.12453354127</v>
      </c>
      <c r="V300">
        <f t="shared" si="108"/>
        <v>322</v>
      </c>
      <c r="W300">
        <f t="shared" si="109"/>
        <v>27.470607993077792</v>
      </c>
      <c r="X300">
        <f t="shared" si="110"/>
        <v>303</v>
      </c>
      <c r="Y300">
        <f t="shared" si="111"/>
        <v>305</v>
      </c>
      <c r="Z300">
        <v>0.19070000000000001</v>
      </c>
      <c r="AA300">
        <f t="shared" si="112"/>
        <v>304</v>
      </c>
      <c r="AB300">
        <v>0.2505</v>
      </c>
      <c r="AC300">
        <f t="shared" si="113"/>
        <v>0.22060000000000002</v>
      </c>
      <c r="AD300">
        <f t="shared" si="114"/>
        <v>292</v>
      </c>
      <c r="AE300">
        <v>0.1153</v>
      </c>
      <c r="AF300">
        <f t="shared" si="115"/>
        <v>323</v>
      </c>
      <c r="AG300">
        <v>0.32469999999999999</v>
      </c>
      <c r="AH300">
        <f t="shared" si="116"/>
        <v>244</v>
      </c>
      <c r="AI300">
        <f t="shared" si="117"/>
        <v>298.83333333333331</v>
      </c>
      <c r="AJ300">
        <f>IF(C300=1,(AI300/Z300),REF)</f>
        <v>1567.0337353609507</v>
      </c>
      <c r="AK300">
        <f t="shared" si="118"/>
        <v>305</v>
      </c>
      <c r="AL300">
        <f>IF(B300=1,(AI300/AC300),REF)</f>
        <v>1354.6388637050466</v>
      </c>
      <c r="AM300">
        <f t="shared" si="119"/>
        <v>296</v>
      </c>
      <c r="AN300">
        <f t="shared" si="120"/>
        <v>296</v>
      </c>
      <c r="AO300" t="str">
        <f t="shared" si="121"/>
        <v>Binghamton</v>
      </c>
      <c r="AP300">
        <f t="shared" si="122"/>
        <v>0.10309291942993264</v>
      </c>
      <c r="AQ300">
        <f t="shared" si="123"/>
        <v>0.10427210896681373</v>
      </c>
      <c r="AR300">
        <f t="shared" si="124"/>
        <v>0.40390777013463269</v>
      </c>
      <c r="AS300" t="str">
        <f t="shared" si="125"/>
        <v>Binghamton</v>
      </c>
      <c r="AT300">
        <f t="shared" si="126"/>
        <v>299</v>
      </c>
      <c r="AU300">
        <f t="shared" si="127"/>
        <v>198.33333333333334</v>
      </c>
      <c r="AV300">
        <v>295</v>
      </c>
      <c r="AW300" t="str">
        <f t="shared" si="128"/>
        <v>Binghamton</v>
      </c>
      <c r="AX300" t="str">
        <f t="shared" si="129"/>
        <v/>
      </c>
      <c r="AY300">
        <v>299</v>
      </c>
      <c r="BI300" t="s">
        <v>307</v>
      </c>
      <c r="BJ300">
        <v>555.66957414058481</v>
      </c>
    </row>
    <row r="301" spans="1:62" x14ac:dyDescent="0.25">
      <c r="A301">
        <v>1</v>
      </c>
      <c r="B301">
        <v>1</v>
      </c>
      <c r="C301">
        <v>1</v>
      </c>
      <c r="D301" t="s">
        <v>264</v>
      </c>
      <c r="E301">
        <v>71.3767</v>
      </c>
      <c r="F301">
        <v>74</v>
      </c>
      <c r="G301">
        <v>71.195599999999999</v>
      </c>
      <c r="H301">
        <v>46</v>
      </c>
      <c r="I301">
        <v>106.57899999999999</v>
      </c>
      <c r="J301">
        <v>116</v>
      </c>
      <c r="K301">
        <v>108.13</v>
      </c>
      <c r="L301">
        <v>120</v>
      </c>
      <c r="M301">
        <v>117.937</v>
      </c>
      <c r="N301">
        <v>349</v>
      </c>
      <c r="O301">
        <v>120.065</v>
      </c>
      <c r="P301">
        <v>349</v>
      </c>
      <c r="Q301">
        <v>-11.935600000000001</v>
      </c>
      <c r="R301">
        <v>297</v>
      </c>
      <c r="S301">
        <f t="shared" si="105"/>
        <v>-0.16721142893969604</v>
      </c>
      <c r="T301">
        <f t="shared" si="106"/>
        <v>293</v>
      </c>
      <c r="U301">
        <f t="shared" si="107"/>
        <v>834543.29280222987</v>
      </c>
      <c r="V301">
        <f t="shared" si="108"/>
        <v>96</v>
      </c>
      <c r="W301">
        <f t="shared" si="109"/>
        <v>29.751564978413903</v>
      </c>
      <c r="X301">
        <f t="shared" si="110"/>
        <v>346</v>
      </c>
      <c r="Y301">
        <f t="shared" si="111"/>
        <v>319.5</v>
      </c>
      <c r="Z301">
        <v>0.17979999999999999</v>
      </c>
      <c r="AA301">
        <f t="shared" si="112"/>
        <v>308</v>
      </c>
      <c r="AB301">
        <v>0.27139999999999997</v>
      </c>
      <c r="AC301">
        <f t="shared" si="113"/>
        <v>0.22559999999999997</v>
      </c>
      <c r="AD301">
        <f t="shared" si="114"/>
        <v>288</v>
      </c>
      <c r="AE301">
        <v>0.16919999999999999</v>
      </c>
      <c r="AF301">
        <f t="shared" si="115"/>
        <v>300</v>
      </c>
      <c r="AG301">
        <v>0.2283</v>
      </c>
      <c r="AH301">
        <f t="shared" si="116"/>
        <v>283</v>
      </c>
      <c r="AI301">
        <f t="shared" si="117"/>
        <v>263.25</v>
      </c>
      <c r="AJ301">
        <f>IF(C301=1,(AI301/Z301),REF)</f>
        <v>1464.12680756396</v>
      </c>
      <c r="AK301">
        <f t="shared" si="118"/>
        <v>297</v>
      </c>
      <c r="AL301">
        <f>IF(B301=1,(AI301/AC301),REF)</f>
        <v>1166.8882978723407</v>
      </c>
      <c r="AM301">
        <f t="shared" si="119"/>
        <v>287</v>
      </c>
      <c r="AN301">
        <f t="shared" si="120"/>
        <v>287</v>
      </c>
      <c r="AO301" t="str">
        <f t="shared" si="121"/>
        <v>Samford</v>
      </c>
      <c r="AP301">
        <f t="shared" si="122"/>
        <v>9.7862836199250305E-2</v>
      </c>
      <c r="AQ301">
        <f t="shared" si="123"/>
        <v>0.10864281890552853</v>
      </c>
      <c r="AR301">
        <f t="shared" si="124"/>
        <v>0.40323737733078119</v>
      </c>
      <c r="AS301" t="str">
        <f t="shared" si="125"/>
        <v>Samford</v>
      </c>
      <c r="AT301">
        <f t="shared" si="126"/>
        <v>300</v>
      </c>
      <c r="AU301">
        <f t="shared" si="127"/>
        <v>195.66666666666666</v>
      </c>
      <c r="AV301">
        <v>299</v>
      </c>
      <c r="AW301" t="str">
        <f t="shared" si="128"/>
        <v>Samford</v>
      </c>
      <c r="AX301" t="str">
        <f t="shared" si="129"/>
        <v/>
      </c>
      <c r="AY301">
        <v>300</v>
      </c>
      <c r="BI301" t="s">
        <v>308</v>
      </c>
      <c r="BJ301">
        <v>18.663194444444443</v>
      </c>
    </row>
    <row r="302" spans="1:62" x14ac:dyDescent="0.25">
      <c r="A302">
        <v>1</v>
      </c>
      <c r="B302">
        <v>1</v>
      </c>
      <c r="C302">
        <v>1</v>
      </c>
      <c r="D302" t="s">
        <v>318</v>
      </c>
      <c r="E302">
        <v>69.034700000000001</v>
      </c>
      <c r="F302">
        <v>196</v>
      </c>
      <c r="G302">
        <v>68.198599999999999</v>
      </c>
      <c r="H302">
        <v>176</v>
      </c>
      <c r="I302">
        <v>92.805499999999995</v>
      </c>
      <c r="J302">
        <v>339</v>
      </c>
      <c r="K302">
        <v>94.947699999999998</v>
      </c>
      <c r="L302">
        <v>332</v>
      </c>
      <c r="M302">
        <v>102.73</v>
      </c>
      <c r="N302">
        <v>140</v>
      </c>
      <c r="O302">
        <v>103.74299999999999</v>
      </c>
      <c r="P302">
        <v>137</v>
      </c>
      <c r="Q302">
        <v>-8.7952700000000004</v>
      </c>
      <c r="R302">
        <v>262</v>
      </c>
      <c r="S302">
        <f t="shared" si="105"/>
        <v>-0.12740404463262675</v>
      </c>
      <c r="T302">
        <f t="shared" si="106"/>
        <v>266</v>
      </c>
      <c r="U302">
        <f t="shared" si="107"/>
        <v>622352.35851602454</v>
      </c>
      <c r="V302">
        <f t="shared" si="108"/>
        <v>331</v>
      </c>
      <c r="W302">
        <f t="shared" si="109"/>
        <v>24.348187766646415</v>
      </c>
      <c r="X302">
        <f t="shared" si="110"/>
        <v>152</v>
      </c>
      <c r="Y302">
        <f t="shared" si="111"/>
        <v>209</v>
      </c>
      <c r="Z302">
        <v>0.16600000000000001</v>
      </c>
      <c r="AA302">
        <f t="shared" si="112"/>
        <v>314</v>
      </c>
      <c r="AB302">
        <v>0.31730000000000003</v>
      </c>
      <c r="AC302">
        <f t="shared" si="113"/>
        <v>0.24165000000000003</v>
      </c>
      <c r="AD302">
        <f t="shared" si="114"/>
        <v>282</v>
      </c>
      <c r="AE302">
        <v>0.24110000000000001</v>
      </c>
      <c r="AF302">
        <f t="shared" si="115"/>
        <v>269</v>
      </c>
      <c r="AG302">
        <v>0.27329999999999999</v>
      </c>
      <c r="AH302">
        <f t="shared" si="116"/>
        <v>261</v>
      </c>
      <c r="AI302">
        <f t="shared" si="117"/>
        <v>269.66666666666669</v>
      </c>
      <c r="AJ302">
        <f>IF(C302=1,(AI302/Z302),REF)</f>
        <v>1624.4979919678715</v>
      </c>
      <c r="AK302">
        <f t="shared" si="118"/>
        <v>308</v>
      </c>
      <c r="AL302">
        <f>IF(B302=1,(AI302/AC302),REF)</f>
        <v>1115.9390302779502</v>
      </c>
      <c r="AM302">
        <f t="shared" si="119"/>
        <v>283</v>
      </c>
      <c r="AN302">
        <f t="shared" si="120"/>
        <v>283</v>
      </c>
      <c r="AO302" t="str">
        <f t="shared" si="121"/>
        <v>UC Riverside</v>
      </c>
      <c r="AP302">
        <f t="shared" si="122"/>
        <v>8.9417423136962076E-2</v>
      </c>
      <c r="AQ302">
        <f t="shared" si="123"/>
        <v>0.11702329757153744</v>
      </c>
      <c r="AR302">
        <f t="shared" si="124"/>
        <v>0.40318665436908624</v>
      </c>
      <c r="AS302" t="str">
        <f t="shared" si="125"/>
        <v>UC Riverside</v>
      </c>
      <c r="AT302">
        <f t="shared" si="126"/>
        <v>301</v>
      </c>
      <c r="AU302">
        <f t="shared" si="127"/>
        <v>194.66666666666666</v>
      </c>
      <c r="AV302">
        <v>291</v>
      </c>
      <c r="AW302" t="str">
        <f t="shared" si="128"/>
        <v>UC Riverside</v>
      </c>
      <c r="AX302" t="str">
        <f t="shared" si="129"/>
        <v/>
      </c>
      <c r="AY302">
        <v>301</v>
      </c>
      <c r="BI302" t="s">
        <v>309</v>
      </c>
      <c r="BJ302">
        <v>1759.4579333709771</v>
      </c>
    </row>
    <row r="303" spans="1:62" x14ac:dyDescent="0.25">
      <c r="A303">
        <v>1</v>
      </c>
      <c r="B303">
        <v>1</v>
      </c>
      <c r="C303">
        <v>1</v>
      </c>
      <c r="D303" t="s">
        <v>157</v>
      </c>
      <c r="E303">
        <v>66.388300000000001</v>
      </c>
      <c r="F303">
        <v>312</v>
      </c>
      <c r="G303">
        <v>64.973100000000002</v>
      </c>
      <c r="H303">
        <v>319</v>
      </c>
      <c r="I303">
        <v>92.433700000000002</v>
      </c>
      <c r="J303">
        <v>341</v>
      </c>
      <c r="K303">
        <v>94.256200000000007</v>
      </c>
      <c r="L303">
        <v>338</v>
      </c>
      <c r="M303">
        <v>104.852</v>
      </c>
      <c r="N303">
        <v>202</v>
      </c>
      <c r="O303">
        <v>105.994</v>
      </c>
      <c r="P303">
        <v>186</v>
      </c>
      <c r="Q303">
        <v>-11.738300000000001</v>
      </c>
      <c r="R303">
        <v>294</v>
      </c>
      <c r="S303">
        <f t="shared" si="105"/>
        <v>-0.17680525032272243</v>
      </c>
      <c r="T303">
        <f t="shared" si="106"/>
        <v>300</v>
      </c>
      <c r="U303">
        <f t="shared" si="107"/>
        <v>589809.00872692629</v>
      </c>
      <c r="V303">
        <f t="shared" si="108"/>
        <v>342</v>
      </c>
      <c r="W303">
        <f t="shared" si="109"/>
        <v>26.203451686288329</v>
      </c>
      <c r="X303">
        <f t="shared" si="110"/>
        <v>243</v>
      </c>
      <c r="Y303">
        <f t="shared" si="111"/>
        <v>271.5</v>
      </c>
      <c r="Z303">
        <v>0.19109999999999999</v>
      </c>
      <c r="AA303">
        <f t="shared" si="112"/>
        <v>303</v>
      </c>
      <c r="AB303">
        <v>0.24079999999999999</v>
      </c>
      <c r="AC303">
        <f t="shared" si="113"/>
        <v>0.21594999999999998</v>
      </c>
      <c r="AD303">
        <f t="shared" si="114"/>
        <v>295</v>
      </c>
      <c r="AE303">
        <v>0.188</v>
      </c>
      <c r="AF303">
        <f t="shared" si="115"/>
        <v>292</v>
      </c>
      <c r="AG303">
        <v>0.14249999999999999</v>
      </c>
      <c r="AH303">
        <f t="shared" si="116"/>
        <v>323</v>
      </c>
      <c r="AI303">
        <f t="shared" si="117"/>
        <v>303.91666666666669</v>
      </c>
      <c r="AJ303">
        <f>IF(C303=1,(AI303/Z303),REF)</f>
        <v>1590.3540903540904</v>
      </c>
      <c r="AK303">
        <f t="shared" si="118"/>
        <v>306</v>
      </c>
      <c r="AL303">
        <f>IF(B303=1,(AI303/AC303),REF)</f>
        <v>1407.3473797947058</v>
      </c>
      <c r="AM303">
        <f t="shared" si="119"/>
        <v>301</v>
      </c>
      <c r="AN303">
        <f t="shared" si="120"/>
        <v>301</v>
      </c>
      <c r="AO303" t="str">
        <f t="shared" si="121"/>
        <v>Little Rock</v>
      </c>
      <c r="AP303">
        <f t="shared" si="122"/>
        <v>0.10315666280410989</v>
      </c>
      <c r="AQ303">
        <f t="shared" si="123"/>
        <v>0.10158828660675155</v>
      </c>
      <c r="AR303">
        <f t="shared" si="124"/>
        <v>0.40185861279761426</v>
      </c>
      <c r="AS303" t="str">
        <f t="shared" si="125"/>
        <v>Little Rock</v>
      </c>
      <c r="AT303">
        <f t="shared" si="126"/>
        <v>302</v>
      </c>
      <c r="AU303">
        <f t="shared" si="127"/>
        <v>201</v>
      </c>
      <c r="AV303">
        <v>308</v>
      </c>
      <c r="AW303" t="str">
        <f t="shared" si="128"/>
        <v>Little Rock</v>
      </c>
      <c r="AX303" t="str">
        <f t="shared" si="129"/>
        <v/>
      </c>
      <c r="AY303">
        <v>302</v>
      </c>
      <c r="BI303" t="s">
        <v>310</v>
      </c>
      <c r="BJ303">
        <v>182.98144593730007</v>
      </c>
    </row>
    <row r="304" spans="1:62" x14ac:dyDescent="0.25">
      <c r="A304">
        <v>1</v>
      </c>
      <c r="B304">
        <v>1</v>
      </c>
      <c r="C304">
        <v>1</v>
      </c>
      <c r="D304" t="s">
        <v>88</v>
      </c>
      <c r="E304">
        <v>68.821299999999994</v>
      </c>
      <c r="F304">
        <v>204</v>
      </c>
      <c r="G304">
        <v>68.671899999999994</v>
      </c>
      <c r="H304">
        <v>145</v>
      </c>
      <c r="I304">
        <v>95.103999999999999</v>
      </c>
      <c r="J304">
        <v>330</v>
      </c>
      <c r="K304">
        <v>97.114800000000002</v>
      </c>
      <c r="L304">
        <v>313</v>
      </c>
      <c r="M304">
        <v>107.636</v>
      </c>
      <c r="N304">
        <v>262</v>
      </c>
      <c r="O304">
        <v>109.83799999999999</v>
      </c>
      <c r="P304">
        <v>268</v>
      </c>
      <c r="Q304">
        <v>-12.723599999999999</v>
      </c>
      <c r="R304">
        <v>308</v>
      </c>
      <c r="S304">
        <f t="shared" si="105"/>
        <v>-0.18487299716802783</v>
      </c>
      <c r="T304">
        <f t="shared" si="106"/>
        <v>312</v>
      </c>
      <c r="U304">
        <f t="shared" si="107"/>
        <v>649073.25163522549</v>
      </c>
      <c r="V304">
        <f t="shared" si="108"/>
        <v>307</v>
      </c>
      <c r="W304">
        <f t="shared" si="109"/>
        <v>26.759704557234908</v>
      </c>
      <c r="X304">
        <f t="shared" si="110"/>
        <v>272</v>
      </c>
      <c r="Y304">
        <f t="shared" si="111"/>
        <v>292</v>
      </c>
      <c r="Z304">
        <v>0.19919999999999999</v>
      </c>
      <c r="AA304">
        <f t="shared" si="112"/>
        <v>297</v>
      </c>
      <c r="AB304">
        <v>0.1946</v>
      </c>
      <c r="AC304">
        <f t="shared" si="113"/>
        <v>0.19689999999999999</v>
      </c>
      <c r="AD304">
        <f t="shared" si="114"/>
        <v>307</v>
      </c>
      <c r="AE304">
        <v>0.1948</v>
      </c>
      <c r="AF304">
        <f t="shared" si="115"/>
        <v>290</v>
      </c>
      <c r="AG304">
        <v>0.14630000000000001</v>
      </c>
      <c r="AH304">
        <f t="shared" si="116"/>
        <v>322</v>
      </c>
      <c r="AI304">
        <f t="shared" si="117"/>
        <v>305</v>
      </c>
      <c r="AJ304">
        <f>IF(C304=1,(AI304/Z304),REF)</f>
        <v>1531.1244979919679</v>
      </c>
      <c r="AK304">
        <f t="shared" si="118"/>
        <v>302</v>
      </c>
      <c r="AL304">
        <f>IF(B304=1,(AI304/AC304),REF)</f>
        <v>1549.0096495683088</v>
      </c>
      <c r="AM304">
        <f t="shared" si="119"/>
        <v>311</v>
      </c>
      <c r="AN304">
        <f t="shared" si="120"/>
        <v>302</v>
      </c>
      <c r="AO304" t="str">
        <f t="shared" si="121"/>
        <v>East Carolina</v>
      </c>
      <c r="AP304">
        <f t="shared" si="122"/>
        <v>0.10793797434435451</v>
      </c>
      <c r="AQ304">
        <f t="shared" si="123"/>
        <v>9.1522851270645245E-2</v>
      </c>
      <c r="AR304">
        <f t="shared" si="124"/>
        <v>0.39767752447568927</v>
      </c>
      <c r="AS304" t="str">
        <f t="shared" si="125"/>
        <v>East Carolina</v>
      </c>
      <c r="AT304">
        <f t="shared" si="126"/>
        <v>303</v>
      </c>
      <c r="AU304">
        <f t="shared" si="127"/>
        <v>201.66666666666666</v>
      </c>
      <c r="AV304">
        <v>307</v>
      </c>
      <c r="AW304" t="str">
        <f t="shared" si="128"/>
        <v>East Carolina</v>
      </c>
      <c r="AX304" t="str">
        <f t="shared" si="129"/>
        <v/>
      </c>
      <c r="AY304">
        <v>303</v>
      </c>
      <c r="BI304" t="s">
        <v>311</v>
      </c>
      <c r="BJ304">
        <v>313.1010236790404</v>
      </c>
    </row>
    <row r="305" spans="1:62" x14ac:dyDescent="0.25">
      <c r="A305">
        <v>1</v>
      </c>
      <c r="B305">
        <v>1</v>
      </c>
      <c r="C305">
        <v>1</v>
      </c>
      <c r="D305" t="s">
        <v>274</v>
      </c>
      <c r="E305">
        <v>70.39</v>
      </c>
      <c r="F305">
        <v>112</v>
      </c>
      <c r="G305">
        <v>69.159899999999993</v>
      </c>
      <c r="H305">
        <v>113</v>
      </c>
      <c r="I305">
        <v>99.024100000000004</v>
      </c>
      <c r="J305">
        <v>277</v>
      </c>
      <c r="K305">
        <v>99.791300000000007</v>
      </c>
      <c r="L305">
        <v>263</v>
      </c>
      <c r="M305">
        <v>111.85899999999999</v>
      </c>
      <c r="N305">
        <v>326</v>
      </c>
      <c r="O305">
        <v>113.459</v>
      </c>
      <c r="P305">
        <v>321</v>
      </c>
      <c r="Q305">
        <v>-13.668100000000001</v>
      </c>
      <c r="R305">
        <v>318</v>
      </c>
      <c r="S305">
        <f t="shared" si="105"/>
        <v>-0.1941710470237249</v>
      </c>
      <c r="T305">
        <f t="shared" si="106"/>
        <v>318</v>
      </c>
      <c r="U305">
        <f t="shared" si="107"/>
        <v>700964.98728501925</v>
      </c>
      <c r="V305">
        <f t="shared" si="108"/>
        <v>253</v>
      </c>
      <c r="W305">
        <f t="shared" si="109"/>
        <v>27.556963257157761</v>
      </c>
      <c r="X305">
        <f t="shared" si="110"/>
        <v>305</v>
      </c>
      <c r="Y305">
        <f t="shared" si="111"/>
        <v>311.5</v>
      </c>
      <c r="Z305">
        <v>0.19420000000000001</v>
      </c>
      <c r="AA305">
        <f t="shared" si="112"/>
        <v>301</v>
      </c>
      <c r="AB305">
        <v>0.20619999999999999</v>
      </c>
      <c r="AC305">
        <f t="shared" si="113"/>
        <v>0.20019999999999999</v>
      </c>
      <c r="AD305">
        <f t="shared" si="114"/>
        <v>304</v>
      </c>
      <c r="AE305">
        <v>0.18060000000000001</v>
      </c>
      <c r="AF305">
        <f t="shared" si="115"/>
        <v>295</v>
      </c>
      <c r="AG305">
        <v>0.1651</v>
      </c>
      <c r="AH305">
        <f t="shared" si="116"/>
        <v>312</v>
      </c>
      <c r="AI305">
        <f t="shared" si="117"/>
        <v>298.91666666666669</v>
      </c>
      <c r="AJ305">
        <f>IF(C305=1,(AI305/Z305),REF)</f>
        <v>1539.2207346378304</v>
      </c>
      <c r="AK305">
        <f t="shared" si="118"/>
        <v>303</v>
      </c>
      <c r="AL305">
        <f>IF(B305=1,(AI305/AC305),REF)</f>
        <v>1493.0902430902433</v>
      </c>
      <c r="AM305">
        <f t="shared" si="119"/>
        <v>306</v>
      </c>
      <c r="AN305">
        <f t="shared" si="120"/>
        <v>303</v>
      </c>
      <c r="AO305" t="str">
        <f t="shared" si="121"/>
        <v>SIU Edwardsville</v>
      </c>
      <c r="AP305">
        <f t="shared" si="122"/>
        <v>0.10517320654015511</v>
      </c>
      <c r="AQ305">
        <f t="shared" si="123"/>
        <v>9.3485424997374014E-2</v>
      </c>
      <c r="AR305">
        <f t="shared" si="124"/>
        <v>0.3970369971206052</v>
      </c>
      <c r="AS305" t="str">
        <f t="shared" si="125"/>
        <v>SIU Edwardsville</v>
      </c>
      <c r="AT305">
        <f t="shared" si="126"/>
        <v>304</v>
      </c>
      <c r="AU305">
        <f t="shared" si="127"/>
        <v>202.33333333333334</v>
      </c>
      <c r="AV305">
        <v>312</v>
      </c>
      <c r="AW305" t="str">
        <f t="shared" si="128"/>
        <v>SIU Edwardsville</v>
      </c>
      <c r="AX305" t="str">
        <f t="shared" si="129"/>
        <v/>
      </c>
      <c r="AY305">
        <v>304</v>
      </c>
      <c r="BI305" t="s">
        <v>312</v>
      </c>
      <c r="BJ305">
        <v>355.79184132501791</v>
      </c>
    </row>
    <row r="306" spans="1:62" x14ac:dyDescent="0.25">
      <c r="A306">
        <v>1</v>
      </c>
      <c r="B306">
        <v>1</v>
      </c>
      <c r="C306">
        <v>1</v>
      </c>
      <c r="D306" t="s">
        <v>167</v>
      </c>
      <c r="E306">
        <v>69.447599999999994</v>
      </c>
      <c r="F306">
        <v>172</v>
      </c>
      <c r="G306">
        <v>68.319800000000001</v>
      </c>
      <c r="H306">
        <v>166</v>
      </c>
      <c r="I306">
        <v>97.612799999999993</v>
      </c>
      <c r="J306">
        <v>299</v>
      </c>
      <c r="K306">
        <v>96.4726</v>
      </c>
      <c r="L306">
        <v>319</v>
      </c>
      <c r="M306">
        <v>108.15600000000001</v>
      </c>
      <c r="N306">
        <v>270</v>
      </c>
      <c r="O306">
        <v>111.251</v>
      </c>
      <c r="P306">
        <v>297</v>
      </c>
      <c r="Q306">
        <v>-14.778700000000001</v>
      </c>
      <c r="R306">
        <v>324</v>
      </c>
      <c r="S306">
        <f t="shared" si="105"/>
        <v>-0.21279929040024431</v>
      </c>
      <c r="T306">
        <f t="shared" si="106"/>
        <v>324</v>
      </c>
      <c r="U306">
        <f t="shared" si="107"/>
        <v>646346.2124401601</v>
      </c>
      <c r="V306">
        <f t="shared" si="108"/>
        <v>311</v>
      </c>
      <c r="W306">
        <f t="shared" si="109"/>
        <v>27.066309003726445</v>
      </c>
      <c r="X306">
        <f t="shared" si="110"/>
        <v>291</v>
      </c>
      <c r="Y306">
        <f t="shared" si="111"/>
        <v>307.5</v>
      </c>
      <c r="Z306">
        <v>0.21310000000000001</v>
      </c>
      <c r="AA306">
        <f t="shared" si="112"/>
        <v>291</v>
      </c>
      <c r="AB306">
        <v>0.13769999999999999</v>
      </c>
      <c r="AC306">
        <f t="shared" si="113"/>
        <v>0.1754</v>
      </c>
      <c r="AD306">
        <f t="shared" si="114"/>
        <v>319</v>
      </c>
      <c r="AE306">
        <v>0.16250000000000001</v>
      </c>
      <c r="AF306">
        <f t="shared" si="115"/>
        <v>306</v>
      </c>
      <c r="AG306">
        <v>0.1749</v>
      </c>
      <c r="AH306">
        <f t="shared" si="116"/>
        <v>309</v>
      </c>
      <c r="AI306">
        <f t="shared" si="117"/>
        <v>312.75</v>
      </c>
      <c r="AJ306">
        <f>IF(C306=1,(AI306/Z306),REF)</f>
        <v>1467.6208352885969</v>
      </c>
      <c r="AK306">
        <f t="shared" si="118"/>
        <v>298</v>
      </c>
      <c r="AL306">
        <f>IF(B306=1,(AI306/AC306),REF)</f>
        <v>1783.0672748004561</v>
      </c>
      <c r="AM306">
        <f t="shared" si="119"/>
        <v>322</v>
      </c>
      <c r="AN306">
        <f t="shared" si="120"/>
        <v>298</v>
      </c>
      <c r="AO306" t="str">
        <f t="shared" si="121"/>
        <v>Loyola MD</v>
      </c>
      <c r="AP306">
        <f t="shared" si="122"/>
        <v>0.11595995622972884</v>
      </c>
      <c r="AQ306">
        <f t="shared" si="123"/>
        <v>8.0107690944593607E-2</v>
      </c>
      <c r="AR306">
        <f t="shared" si="124"/>
        <v>0.39495751039567367</v>
      </c>
      <c r="AS306" t="str">
        <f t="shared" si="125"/>
        <v>Loyola MD</v>
      </c>
      <c r="AT306">
        <f t="shared" si="126"/>
        <v>305</v>
      </c>
      <c r="AU306">
        <f t="shared" si="127"/>
        <v>201</v>
      </c>
      <c r="AV306">
        <v>305</v>
      </c>
      <c r="AW306" t="str">
        <f t="shared" si="128"/>
        <v>Loyola MD</v>
      </c>
      <c r="AX306" t="str">
        <f t="shared" si="129"/>
        <v/>
      </c>
      <c r="AY306">
        <v>305</v>
      </c>
      <c r="BI306" t="s">
        <v>313</v>
      </c>
      <c r="BJ306">
        <v>324.05665049024458</v>
      </c>
    </row>
    <row r="307" spans="1:62" x14ac:dyDescent="0.25">
      <c r="A307">
        <v>1</v>
      </c>
      <c r="B307">
        <v>1</v>
      </c>
      <c r="C307">
        <v>1</v>
      </c>
      <c r="D307" t="s">
        <v>352</v>
      </c>
      <c r="E307">
        <v>70.788700000000006</v>
      </c>
      <c r="F307">
        <v>99</v>
      </c>
      <c r="G307">
        <v>69.386899999999997</v>
      </c>
      <c r="H307">
        <v>102</v>
      </c>
      <c r="I307">
        <v>94.7149</v>
      </c>
      <c r="J307">
        <v>332</v>
      </c>
      <c r="K307">
        <v>96.077399999999997</v>
      </c>
      <c r="L307">
        <v>321</v>
      </c>
      <c r="M307">
        <v>109.157</v>
      </c>
      <c r="N307">
        <v>284</v>
      </c>
      <c r="O307">
        <v>108.337</v>
      </c>
      <c r="P307">
        <v>233</v>
      </c>
      <c r="Q307">
        <v>-12.2593</v>
      </c>
      <c r="R307">
        <v>302</v>
      </c>
      <c r="S307">
        <f t="shared" si="105"/>
        <v>-0.1731858333321562</v>
      </c>
      <c r="T307">
        <f t="shared" si="106"/>
        <v>296</v>
      </c>
      <c r="U307">
        <f t="shared" si="107"/>
        <v>653441.0599910724</v>
      </c>
      <c r="V307">
        <f t="shared" si="108"/>
        <v>299</v>
      </c>
      <c r="W307">
        <f t="shared" si="109"/>
        <v>25.449482259375252</v>
      </c>
      <c r="X307">
        <f t="shared" si="110"/>
        <v>208</v>
      </c>
      <c r="Y307">
        <f t="shared" si="111"/>
        <v>252</v>
      </c>
      <c r="Z307">
        <v>0.19489999999999999</v>
      </c>
      <c r="AA307">
        <f t="shared" si="112"/>
        <v>299</v>
      </c>
      <c r="AB307">
        <v>0.186</v>
      </c>
      <c r="AC307">
        <f t="shared" si="113"/>
        <v>0.19045000000000001</v>
      </c>
      <c r="AD307">
        <f t="shared" si="114"/>
        <v>311</v>
      </c>
      <c r="AE307">
        <v>0.19040000000000001</v>
      </c>
      <c r="AF307">
        <f t="shared" si="115"/>
        <v>291</v>
      </c>
      <c r="AG307">
        <v>0.18820000000000001</v>
      </c>
      <c r="AH307">
        <f t="shared" si="116"/>
        <v>305</v>
      </c>
      <c r="AI307">
        <f t="shared" si="117"/>
        <v>292.33333333333331</v>
      </c>
      <c r="AJ307">
        <f>IF(C307=1,(AI307/Z307),REF)</f>
        <v>1499.914486061228</v>
      </c>
      <c r="AK307">
        <f t="shared" si="118"/>
        <v>299</v>
      </c>
      <c r="AL307">
        <f>IF(B307=1,(AI307/AC307),REF)</f>
        <v>1534.9610571453572</v>
      </c>
      <c r="AM307">
        <f t="shared" si="119"/>
        <v>310</v>
      </c>
      <c r="AN307">
        <f t="shared" si="120"/>
        <v>299</v>
      </c>
      <c r="AO307" t="str">
        <f t="shared" si="121"/>
        <v>Western Carolina</v>
      </c>
      <c r="AP307">
        <f t="shared" si="122"/>
        <v>0.10582570468048592</v>
      </c>
      <c r="AQ307">
        <f t="shared" si="123"/>
        <v>8.8625642685515232E-2</v>
      </c>
      <c r="AR307">
        <f t="shared" si="124"/>
        <v>0.39365192944520144</v>
      </c>
      <c r="AS307" t="str">
        <f t="shared" si="125"/>
        <v>Western Carolina</v>
      </c>
      <c r="AT307">
        <f t="shared" si="126"/>
        <v>306</v>
      </c>
      <c r="AU307">
        <f t="shared" si="127"/>
        <v>201.66666666666666</v>
      </c>
      <c r="AV307">
        <v>311</v>
      </c>
      <c r="AW307" t="str">
        <f t="shared" si="128"/>
        <v>Western Carolina</v>
      </c>
      <c r="AX307" t="str">
        <f t="shared" si="129"/>
        <v/>
      </c>
      <c r="AY307">
        <v>306</v>
      </c>
      <c r="BI307" t="s">
        <v>314</v>
      </c>
      <c r="BJ307">
        <v>158.24110080765777</v>
      </c>
    </row>
    <row r="308" spans="1:62" x14ac:dyDescent="0.25">
      <c r="A308">
        <v>1</v>
      </c>
      <c r="B308">
        <v>1</v>
      </c>
      <c r="C308">
        <v>1</v>
      </c>
      <c r="D308" t="s">
        <v>61</v>
      </c>
      <c r="E308">
        <v>67.220600000000005</v>
      </c>
      <c r="F308">
        <v>275</v>
      </c>
      <c r="G308">
        <v>65.458500000000001</v>
      </c>
      <c r="H308">
        <v>306</v>
      </c>
      <c r="I308">
        <v>98.813900000000004</v>
      </c>
      <c r="J308">
        <v>281</v>
      </c>
      <c r="K308">
        <v>99.577200000000005</v>
      </c>
      <c r="L308">
        <v>268</v>
      </c>
      <c r="M308">
        <v>109.244</v>
      </c>
      <c r="N308">
        <v>285</v>
      </c>
      <c r="O308">
        <v>112.148</v>
      </c>
      <c r="P308">
        <v>307</v>
      </c>
      <c r="Q308">
        <v>-12.570600000000001</v>
      </c>
      <c r="R308">
        <v>305</v>
      </c>
      <c r="S308">
        <f t="shared" si="105"/>
        <v>-0.18700814928756945</v>
      </c>
      <c r="T308">
        <f t="shared" si="106"/>
        <v>314</v>
      </c>
      <c r="U308">
        <f t="shared" si="107"/>
        <v>666533.84240770084</v>
      </c>
      <c r="V308">
        <f t="shared" si="108"/>
        <v>286</v>
      </c>
      <c r="W308">
        <f t="shared" si="109"/>
        <v>28.324618436239547</v>
      </c>
      <c r="X308">
        <f t="shared" si="110"/>
        <v>329</v>
      </c>
      <c r="Y308">
        <f t="shared" si="111"/>
        <v>321.5</v>
      </c>
      <c r="Z308">
        <v>0.18659999999999999</v>
      </c>
      <c r="AA308">
        <f t="shared" si="112"/>
        <v>305</v>
      </c>
      <c r="AB308">
        <v>0.20100000000000001</v>
      </c>
      <c r="AC308">
        <f t="shared" si="113"/>
        <v>0.1938</v>
      </c>
      <c r="AD308">
        <f t="shared" si="114"/>
        <v>309</v>
      </c>
      <c r="AE308">
        <v>0.13489999999999999</v>
      </c>
      <c r="AF308">
        <f t="shared" si="115"/>
        <v>315</v>
      </c>
      <c r="AG308">
        <v>0.26690000000000003</v>
      </c>
      <c r="AH308">
        <f t="shared" si="116"/>
        <v>272</v>
      </c>
      <c r="AI308">
        <f t="shared" si="117"/>
        <v>302.91666666666669</v>
      </c>
      <c r="AJ308">
        <f>IF(C308=1,(AI308/Z308),REF)</f>
        <v>1623.3476241514829</v>
      </c>
      <c r="AK308">
        <f t="shared" si="118"/>
        <v>307</v>
      </c>
      <c r="AL308">
        <f>IF(B308=1,(AI308/AC308),REF)</f>
        <v>1563.0374957000345</v>
      </c>
      <c r="AM308">
        <f t="shared" si="119"/>
        <v>312</v>
      </c>
      <c r="AN308">
        <f t="shared" si="120"/>
        <v>307</v>
      </c>
      <c r="AO308" t="str">
        <f t="shared" si="121"/>
        <v>Chattanooga</v>
      </c>
      <c r="AP308">
        <f t="shared" si="122"/>
        <v>0.10052092268477213</v>
      </c>
      <c r="AQ308">
        <f t="shared" si="123"/>
        <v>8.9980455834682282E-2</v>
      </c>
      <c r="AR308">
        <f t="shared" si="124"/>
        <v>0.39043365899502619</v>
      </c>
      <c r="AS308" t="str">
        <f t="shared" si="125"/>
        <v>Chattanooga</v>
      </c>
      <c r="AT308">
        <f t="shared" si="126"/>
        <v>307</v>
      </c>
      <c r="AU308">
        <f t="shared" si="127"/>
        <v>204.66666666666666</v>
      </c>
      <c r="AV308">
        <v>309</v>
      </c>
      <c r="AW308" t="str">
        <f t="shared" si="128"/>
        <v>Chattanooga</v>
      </c>
      <c r="AX308" t="str">
        <f t="shared" si="129"/>
        <v/>
      </c>
      <c r="AY308">
        <v>307</v>
      </c>
      <c r="BI308" t="s">
        <v>315</v>
      </c>
      <c r="BJ308">
        <v>157.83540022547913</v>
      </c>
    </row>
    <row r="309" spans="1:62" x14ac:dyDescent="0.25">
      <c r="A309">
        <v>1</v>
      </c>
      <c r="B309">
        <v>1</v>
      </c>
      <c r="C309">
        <v>1</v>
      </c>
      <c r="D309" t="s">
        <v>365</v>
      </c>
      <c r="E309">
        <v>73.012699999999995</v>
      </c>
      <c r="F309">
        <v>28</v>
      </c>
      <c r="G309">
        <v>71.082400000000007</v>
      </c>
      <c r="H309">
        <v>49</v>
      </c>
      <c r="I309">
        <v>99.085999999999999</v>
      </c>
      <c r="J309">
        <v>276</v>
      </c>
      <c r="K309">
        <v>101.405</v>
      </c>
      <c r="L309">
        <v>244</v>
      </c>
      <c r="M309">
        <v>113.721</v>
      </c>
      <c r="N309">
        <v>336</v>
      </c>
      <c r="O309">
        <v>116.489</v>
      </c>
      <c r="P309">
        <v>338</v>
      </c>
      <c r="Q309">
        <v>-15.083500000000001</v>
      </c>
      <c r="R309">
        <v>325</v>
      </c>
      <c r="S309">
        <f t="shared" si="105"/>
        <v>-0.20659419525644174</v>
      </c>
      <c r="T309">
        <f t="shared" si="106"/>
        <v>322</v>
      </c>
      <c r="U309">
        <f t="shared" si="107"/>
        <v>750787.69759511738</v>
      </c>
      <c r="V309">
        <f t="shared" si="108"/>
        <v>198</v>
      </c>
      <c r="W309">
        <f t="shared" si="109"/>
        <v>27.7113356325921</v>
      </c>
      <c r="X309">
        <f t="shared" si="110"/>
        <v>311</v>
      </c>
      <c r="Y309">
        <f t="shared" si="111"/>
        <v>316.5</v>
      </c>
      <c r="Z309">
        <v>0.1671</v>
      </c>
      <c r="AA309">
        <f t="shared" si="112"/>
        <v>313</v>
      </c>
      <c r="AB309">
        <v>0.25940000000000002</v>
      </c>
      <c r="AC309">
        <f t="shared" si="113"/>
        <v>0.21325</v>
      </c>
      <c r="AD309">
        <f t="shared" si="114"/>
        <v>298</v>
      </c>
      <c r="AE309">
        <v>0.2064</v>
      </c>
      <c r="AF309">
        <f t="shared" si="115"/>
        <v>284</v>
      </c>
      <c r="AG309">
        <v>0.1212</v>
      </c>
      <c r="AH309">
        <f t="shared" si="116"/>
        <v>332</v>
      </c>
      <c r="AI309">
        <f t="shared" si="117"/>
        <v>291.75</v>
      </c>
      <c r="AJ309">
        <f>IF(C309=1,(AI309/Z309),REF)</f>
        <v>1745.9605026929983</v>
      </c>
      <c r="AK309">
        <f t="shared" si="118"/>
        <v>314</v>
      </c>
      <c r="AL309">
        <f>IF(B309=1,(AI309/AC309),REF)</f>
        <v>1368.1125439624855</v>
      </c>
      <c r="AM309">
        <f t="shared" si="119"/>
        <v>299</v>
      </c>
      <c r="AN309">
        <f t="shared" si="120"/>
        <v>299</v>
      </c>
      <c r="AO309" t="str">
        <f t="shared" si="121"/>
        <v>Youngstown St.</v>
      </c>
      <c r="AP309">
        <f t="shared" si="122"/>
        <v>8.9363256855755094E-2</v>
      </c>
      <c r="AQ309">
        <f t="shared" si="123"/>
        <v>0.10067332267025243</v>
      </c>
      <c r="AR309">
        <f t="shared" si="124"/>
        <v>0.39005233644998066</v>
      </c>
      <c r="AS309" t="str">
        <f t="shared" si="125"/>
        <v>Youngstown St.</v>
      </c>
      <c r="AT309">
        <f t="shared" si="126"/>
        <v>308</v>
      </c>
      <c r="AU309">
        <f t="shared" si="127"/>
        <v>202.33333333333334</v>
      </c>
      <c r="AV309">
        <v>314</v>
      </c>
      <c r="AW309" t="str">
        <f t="shared" si="128"/>
        <v>Youngstown St.</v>
      </c>
      <c r="AX309" t="str">
        <f t="shared" si="129"/>
        <v/>
      </c>
      <c r="AY309">
        <v>308</v>
      </c>
      <c r="BI309" t="s">
        <v>316</v>
      </c>
      <c r="BJ309">
        <v>214.29844892137638</v>
      </c>
    </row>
    <row r="310" spans="1:62" x14ac:dyDescent="0.25">
      <c r="A310">
        <v>1</v>
      </c>
      <c r="B310">
        <v>1</v>
      </c>
      <c r="C310">
        <v>1</v>
      </c>
      <c r="D310" t="s">
        <v>76</v>
      </c>
      <c r="E310">
        <v>67.760099999999994</v>
      </c>
      <c r="F310">
        <v>248</v>
      </c>
      <c r="G310">
        <v>66.757400000000004</v>
      </c>
      <c r="H310">
        <v>241</v>
      </c>
      <c r="I310">
        <v>99.598600000000005</v>
      </c>
      <c r="J310">
        <v>267</v>
      </c>
      <c r="K310">
        <v>98.733099999999993</v>
      </c>
      <c r="L310">
        <v>293</v>
      </c>
      <c r="M310">
        <v>108.98</v>
      </c>
      <c r="N310">
        <v>283</v>
      </c>
      <c r="O310">
        <v>110.886</v>
      </c>
      <c r="P310">
        <v>287</v>
      </c>
      <c r="Q310">
        <v>-12.152900000000001</v>
      </c>
      <c r="R310">
        <v>299</v>
      </c>
      <c r="S310">
        <f t="shared" si="105"/>
        <v>-0.17935186046065463</v>
      </c>
      <c r="T310">
        <f t="shared" si="106"/>
        <v>303</v>
      </c>
      <c r="U310">
        <f t="shared" si="107"/>
        <v>660540.70323543705</v>
      </c>
      <c r="V310">
        <f t="shared" si="108"/>
        <v>290</v>
      </c>
      <c r="W310">
        <f t="shared" si="109"/>
        <v>27.594892694831803</v>
      </c>
      <c r="X310">
        <f t="shared" si="110"/>
        <v>307</v>
      </c>
      <c r="Y310">
        <f t="shared" si="111"/>
        <v>305</v>
      </c>
      <c r="Z310">
        <v>0.17319999999999999</v>
      </c>
      <c r="AA310">
        <f t="shared" si="112"/>
        <v>310</v>
      </c>
      <c r="AB310">
        <v>0.23710000000000001</v>
      </c>
      <c r="AC310">
        <f t="shared" si="113"/>
        <v>0.20515</v>
      </c>
      <c r="AD310">
        <f t="shared" si="114"/>
        <v>303</v>
      </c>
      <c r="AE310">
        <v>0.11269999999999999</v>
      </c>
      <c r="AF310">
        <f t="shared" si="115"/>
        <v>324</v>
      </c>
      <c r="AG310">
        <v>0.19139999999999999</v>
      </c>
      <c r="AH310">
        <f t="shared" si="116"/>
        <v>302</v>
      </c>
      <c r="AI310">
        <f t="shared" si="117"/>
        <v>304.5</v>
      </c>
      <c r="AJ310">
        <f>IF(C310=1,(AI310/Z310),REF)</f>
        <v>1758.0831408775982</v>
      </c>
      <c r="AK310">
        <f t="shared" si="118"/>
        <v>315</v>
      </c>
      <c r="AL310">
        <f>IF(B310=1,(AI310/AC310),REF)</f>
        <v>1484.2797952717524</v>
      </c>
      <c r="AM310">
        <f t="shared" si="119"/>
        <v>305</v>
      </c>
      <c r="AN310">
        <f t="shared" si="120"/>
        <v>305</v>
      </c>
      <c r="AO310" t="str">
        <f t="shared" si="121"/>
        <v>Dartmouth</v>
      </c>
      <c r="AP310">
        <f t="shared" si="122"/>
        <v>9.2561402540254981E-2</v>
      </c>
      <c r="AQ310">
        <f t="shared" si="123"/>
        <v>9.5867773277916304E-2</v>
      </c>
      <c r="AR310">
        <f t="shared" si="124"/>
        <v>0.38872928645327137</v>
      </c>
      <c r="AS310" t="str">
        <f t="shared" si="125"/>
        <v>Dartmouth</v>
      </c>
      <c r="AT310">
        <f t="shared" si="126"/>
        <v>309</v>
      </c>
      <c r="AU310">
        <f t="shared" si="127"/>
        <v>204.66666666666666</v>
      </c>
      <c r="AV310">
        <v>313</v>
      </c>
      <c r="AW310" t="str">
        <f t="shared" si="128"/>
        <v>Dartmouth</v>
      </c>
      <c r="AX310" t="str">
        <f t="shared" si="129"/>
        <v/>
      </c>
      <c r="AY310">
        <v>309</v>
      </c>
      <c r="BI310" t="s">
        <v>317</v>
      </c>
      <c r="BJ310">
        <v>296.01253700156713</v>
      </c>
    </row>
    <row r="311" spans="1:62" x14ac:dyDescent="0.25">
      <c r="A311">
        <v>1</v>
      </c>
      <c r="B311">
        <v>1</v>
      </c>
      <c r="C311">
        <v>1</v>
      </c>
      <c r="D311" t="s">
        <v>268</v>
      </c>
      <c r="E311">
        <v>68.948999999999998</v>
      </c>
      <c r="F311">
        <v>198</v>
      </c>
      <c r="G311">
        <v>67.016999999999996</v>
      </c>
      <c r="H311">
        <v>230</v>
      </c>
      <c r="I311">
        <v>92.924400000000006</v>
      </c>
      <c r="J311">
        <v>338</v>
      </c>
      <c r="K311">
        <v>95.894099999999995</v>
      </c>
      <c r="L311">
        <v>325</v>
      </c>
      <c r="M311">
        <v>109.902</v>
      </c>
      <c r="N311">
        <v>294</v>
      </c>
      <c r="O311">
        <v>107.932</v>
      </c>
      <c r="P311">
        <v>228</v>
      </c>
      <c r="Q311">
        <v>-12.0379</v>
      </c>
      <c r="R311">
        <v>298</v>
      </c>
      <c r="S311">
        <f t="shared" si="105"/>
        <v>-0.17459136463182945</v>
      </c>
      <c r="T311">
        <f t="shared" si="106"/>
        <v>299</v>
      </c>
      <c r="U311">
        <f t="shared" si="107"/>
        <v>634032.83102273464</v>
      </c>
      <c r="V311">
        <f t="shared" si="108"/>
        <v>325</v>
      </c>
      <c r="W311">
        <f t="shared" si="109"/>
        <v>25.97241823552821</v>
      </c>
      <c r="X311">
        <f t="shared" si="110"/>
        <v>231</v>
      </c>
      <c r="Y311">
        <f t="shared" si="111"/>
        <v>265</v>
      </c>
      <c r="Z311">
        <v>0.15640000000000001</v>
      </c>
      <c r="AA311">
        <f t="shared" si="112"/>
        <v>317</v>
      </c>
      <c r="AB311">
        <v>0.28549999999999998</v>
      </c>
      <c r="AC311">
        <f t="shared" si="113"/>
        <v>0.22094999999999998</v>
      </c>
      <c r="AD311">
        <f t="shared" si="114"/>
        <v>291</v>
      </c>
      <c r="AE311">
        <v>0.1656</v>
      </c>
      <c r="AF311">
        <f t="shared" si="115"/>
        <v>304</v>
      </c>
      <c r="AG311">
        <v>0.20849999999999999</v>
      </c>
      <c r="AH311">
        <f t="shared" si="116"/>
        <v>291</v>
      </c>
      <c r="AI311">
        <f t="shared" si="117"/>
        <v>295.83333333333331</v>
      </c>
      <c r="AJ311">
        <f>IF(C311=1,(AI311/Z311),REF)</f>
        <v>1891.5174765558395</v>
      </c>
      <c r="AK311">
        <f t="shared" si="118"/>
        <v>317</v>
      </c>
      <c r="AL311">
        <f>IF(B311=1,(AI311/AC311),REF)</f>
        <v>1338.9152900354529</v>
      </c>
      <c r="AM311">
        <f t="shared" si="119"/>
        <v>293</v>
      </c>
      <c r="AN311">
        <f t="shared" si="120"/>
        <v>293</v>
      </c>
      <c r="AO311" t="str">
        <f t="shared" si="121"/>
        <v>San Jose St.</v>
      </c>
      <c r="AP311">
        <f t="shared" si="122"/>
        <v>8.2973936147929153E-2</v>
      </c>
      <c r="AQ311">
        <f t="shared" si="123"/>
        <v>0.10459007129504783</v>
      </c>
      <c r="AR311">
        <f t="shared" si="124"/>
        <v>0.38801436387691579</v>
      </c>
      <c r="AS311" t="str">
        <f t="shared" si="125"/>
        <v>San Jose St.</v>
      </c>
      <c r="AT311">
        <f t="shared" si="126"/>
        <v>310</v>
      </c>
      <c r="AU311">
        <f t="shared" si="127"/>
        <v>201</v>
      </c>
      <c r="AV311">
        <v>310</v>
      </c>
      <c r="AW311" t="str">
        <f t="shared" si="128"/>
        <v>San Jose St.</v>
      </c>
      <c r="AX311" t="str">
        <f t="shared" si="129"/>
        <v/>
      </c>
      <c r="AY311">
        <v>310</v>
      </c>
      <c r="BI311" t="s">
        <v>318</v>
      </c>
      <c r="BJ311">
        <v>1127.2501551831158</v>
      </c>
    </row>
    <row r="312" spans="1:62" x14ac:dyDescent="0.25">
      <c r="A312">
        <v>1</v>
      </c>
      <c r="B312">
        <v>1</v>
      </c>
      <c r="C312">
        <v>1</v>
      </c>
      <c r="D312" t="s">
        <v>289</v>
      </c>
      <c r="E312">
        <v>70.082999999999998</v>
      </c>
      <c r="F312">
        <v>134</v>
      </c>
      <c r="G312">
        <v>69.204300000000003</v>
      </c>
      <c r="H312">
        <v>111</v>
      </c>
      <c r="I312">
        <v>100.155</v>
      </c>
      <c r="J312">
        <v>258</v>
      </c>
      <c r="K312">
        <v>99.0672</v>
      </c>
      <c r="L312">
        <v>283</v>
      </c>
      <c r="M312">
        <v>107.036</v>
      </c>
      <c r="N312">
        <v>251</v>
      </c>
      <c r="O312">
        <v>111.88500000000001</v>
      </c>
      <c r="P312">
        <v>302</v>
      </c>
      <c r="Q312">
        <v>-12.817500000000001</v>
      </c>
      <c r="R312">
        <v>310</v>
      </c>
      <c r="S312">
        <f t="shared" si="105"/>
        <v>-0.18289456786952621</v>
      </c>
      <c r="T312">
        <f t="shared" si="106"/>
        <v>309</v>
      </c>
      <c r="U312">
        <f t="shared" si="107"/>
        <v>687816.29584841477</v>
      </c>
      <c r="V312">
        <f t="shared" si="108"/>
        <v>267</v>
      </c>
      <c r="W312">
        <f t="shared" si="109"/>
        <v>27.065889336419254</v>
      </c>
      <c r="X312">
        <f t="shared" si="110"/>
        <v>290</v>
      </c>
      <c r="Y312">
        <f t="shared" si="111"/>
        <v>299.5</v>
      </c>
      <c r="Z312">
        <v>0.18390000000000001</v>
      </c>
      <c r="AA312">
        <f t="shared" si="112"/>
        <v>306</v>
      </c>
      <c r="AB312">
        <v>0.1951</v>
      </c>
      <c r="AC312">
        <f t="shared" si="113"/>
        <v>0.1895</v>
      </c>
      <c r="AD312">
        <f t="shared" si="114"/>
        <v>312</v>
      </c>
      <c r="AE312">
        <v>0.1012</v>
      </c>
      <c r="AF312">
        <f t="shared" si="115"/>
        <v>331</v>
      </c>
      <c r="AG312">
        <v>0.15359999999999999</v>
      </c>
      <c r="AH312">
        <f t="shared" si="116"/>
        <v>317</v>
      </c>
      <c r="AI312">
        <f t="shared" si="117"/>
        <v>305.91666666666669</v>
      </c>
      <c r="AJ312">
        <f>IF(C312=1,(AI312/Z312),REF)</f>
        <v>1663.4946528910641</v>
      </c>
      <c r="AK312">
        <f t="shared" si="118"/>
        <v>309</v>
      </c>
      <c r="AL312">
        <f>IF(B312=1,(AI312/AC312),REF)</f>
        <v>1614.3359718557608</v>
      </c>
      <c r="AM312">
        <f t="shared" si="119"/>
        <v>316</v>
      </c>
      <c r="AN312">
        <f t="shared" si="120"/>
        <v>309</v>
      </c>
      <c r="AO312" t="str">
        <f t="shared" si="121"/>
        <v>St. Francis NY</v>
      </c>
      <c r="AP312">
        <f t="shared" si="122"/>
        <v>9.8824714468368449E-2</v>
      </c>
      <c r="AQ312">
        <f t="shared" si="123"/>
        <v>8.762954658566742E-2</v>
      </c>
      <c r="AR312">
        <f t="shared" si="124"/>
        <v>0.38709443414893102</v>
      </c>
      <c r="AS312" t="str">
        <f t="shared" si="125"/>
        <v>St. Francis NY</v>
      </c>
      <c r="AT312">
        <f t="shared" si="126"/>
        <v>311</v>
      </c>
      <c r="AU312">
        <f t="shared" si="127"/>
        <v>206.66666666666666</v>
      </c>
      <c r="AV312">
        <v>315</v>
      </c>
      <c r="AW312" t="str">
        <f t="shared" si="128"/>
        <v>St. Francis NY</v>
      </c>
      <c r="AX312" t="str">
        <f t="shared" si="129"/>
        <v/>
      </c>
      <c r="AY312">
        <v>311</v>
      </c>
      <c r="BI312" t="s">
        <v>319</v>
      </c>
      <c r="BJ312">
        <v>165.00896787868908</v>
      </c>
    </row>
    <row r="313" spans="1:62" x14ac:dyDescent="0.25">
      <c r="A313">
        <v>1</v>
      </c>
      <c r="B313">
        <v>1</v>
      </c>
      <c r="C313">
        <v>1</v>
      </c>
      <c r="D313" t="s">
        <v>36</v>
      </c>
      <c r="E313">
        <v>77.373900000000006</v>
      </c>
      <c r="F313">
        <v>3</v>
      </c>
      <c r="G313">
        <v>76.026799999999994</v>
      </c>
      <c r="H313">
        <v>3</v>
      </c>
      <c r="I313">
        <v>103.453</v>
      </c>
      <c r="J313">
        <v>184</v>
      </c>
      <c r="K313">
        <v>99.855000000000004</v>
      </c>
      <c r="L313">
        <v>260</v>
      </c>
      <c r="M313">
        <v>103.02800000000001</v>
      </c>
      <c r="N313">
        <v>150</v>
      </c>
      <c r="O313">
        <v>110.955</v>
      </c>
      <c r="P313">
        <v>289</v>
      </c>
      <c r="Q313">
        <v>-11.1004</v>
      </c>
      <c r="R313">
        <v>285</v>
      </c>
      <c r="S313">
        <f t="shared" si="105"/>
        <v>-0.14345922849953271</v>
      </c>
      <c r="T313">
        <f t="shared" si="106"/>
        <v>277</v>
      </c>
      <c r="U313">
        <f t="shared" si="107"/>
        <v>771496.78368624754</v>
      </c>
      <c r="V313">
        <f t="shared" si="108"/>
        <v>172</v>
      </c>
      <c r="W313">
        <f t="shared" si="109"/>
        <v>24.190258904179839</v>
      </c>
      <c r="X313">
        <f t="shared" si="110"/>
        <v>143</v>
      </c>
      <c r="Y313">
        <f t="shared" si="111"/>
        <v>210</v>
      </c>
      <c r="Z313">
        <v>0.1381</v>
      </c>
      <c r="AA313">
        <f t="shared" si="112"/>
        <v>323</v>
      </c>
      <c r="AB313">
        <v>0.32600000000000001</v>
      </c>
      <c r="AC313">
        <f t="shared" si="113"/>
        <v>0.23205000000000001</v>
      </c>
      <c r="AD313">
        <f t="shared" si="114"/>
        <v>287</v>
      </c>
      <c r="AE313">
        <v>0.18</v>
      </c>
      <c r="AF313">
        <f t="shared" si="115"/>
        <v>296</v>
      </c>
      <c r="AG313">
        <v>0.1663</v>
      </c>
      <c r="AH313">
        <f t="shared" si="116"/>
        <v>311</v>
      </c>
      <c r="AI313">
        <f t="shared" si="117"/>
        <v>258.83333333333331</v>
      </c>
      <c r="AJ313">
        <f>IF(C313=1,(AI313/Z313),REF)</f>
        <v>1874.2457156649768</v>
      </c>
      <c r="AK313">
        <f t="shared" si="118"/>
        <v>316</v>
      </c>
      <c r="AL313">
        <f>IF(B313=1,(AI313/AC313),REF)</f>
        <v>1115.4205271852329</v>
      </c>
      <c r="AM313">
        <f t="shared" si="119"/>
        <v>282</v>
      </c>
      <c r="AN313">
        <f t="shared" si="120"/>
        <v>282</v>
      </c>
      <c r="AO313" t="str">
        <f t="shared" si="121"/>
        <v>Bethune Cookman</v>
      </c>
      <c r="AP313">
        <f t="shared" si="122"/>
        <v>7.3332586942649991E-2</v>
      </c>
      <c r="AQ313">
        <f t="shared" si="123"/>
        <v>0.11238085566046667</v>
      </c>
      <c r="AR313">
        <f t="shared" si="124"/>
        <v>0.38647849920097876</v>
      </c>
      <c r="AS313" t="str">
        <f t="shared" si="125"/>
        <v>Bethune Cookman</v>
      </c>
      <c r="AT313">
        <f t="shared" si="126"/>
        <v>312</v>
      </c>
      <c r="AU313">
        <f t="shared" si="127"/>
        <v>198</v>
      </c>
      <c r="AV313">
        <v>281</v>
      </c>
      <c r="AW313" t="str">
        <f t="shared" si="128"/>
        <v>Bethune Cookman</v>
      </c>
      <c r="AX313" t="str">
        <f t="shared" si="129"/>
        <v/>
      </c>
      <c r="AY313">
        <v>312</v>
      </c>
      <c r="BI313" t="s">
        <v>320</v>
      </c>
      <c r="BJ313">
        <v>233.82923673997411</v>
      </c>
    </row>
    <row r="314" spans="1:62" x14ac:dyDescent="0.25">
      <c r="A314">
        <v>1</v>
      </c>
      <c r="B314">
        <v>1</v>
      </c>
      <c r="C314">
        <v>1</v>
      </c>
      <c r="D314" t="s">
        <v>171</v>
      </c>
      <c r="E314">
        <v>71.471599999999995</v>
      </c>
      <c r="F314">
        <v>66</v>
      </c>
      <c r="G314">
        <v>69.621700000000004</v>
      </c>
      <c r="H314">
        <v>95</v>
      </c>
      <c r="I314">
        <v>99.452600000000004</v>
      </c>
      <c r="J314">
        <v>270</v>
      </c>
      <c r="K314">
        <v>98.854399999999998</v>
      </c>
      <c r="L314">
        <v>287</v>
      </c>
      <c r="M314">
        <v>112.04600000000001</v>
      </c>
      <c r="N314">
        <v>327</v>
      </c>
      <c r="O314">
        <v>113.205</v>
      </c>
      <c r="P314">
        <v>317</v>
      </c>
      <c r="Q314">
        <v>-14.350199999999999</v>
      </c>
      <c r="R314">
        <v>319</v>
      </c>
      <c r="S314">
        <f t="shared" si="105"/>
        <v>-0.20078744564274481</v>
      </c>
      <c r="T314">
        <f t="shared" si="106"/>
        <v>320</v>
      </c>
      <c r="U314">
        <f t="shared" si="107"/>
        <v>698434.22629009804</v>
      </c>
      <c r="V314">
        <f t="shared" si="108"/>
        <v>256</v>
      </c>
      <c r="W314">
        <f t="shared" si="109"/>
        <v>27.04278839705696</v>
      </c>
      <c r="X314">
        <f t="shared" si="110"/>
        <v>289</v>
      </c>
      <c r="Y314">
        <f t="shared" si="111"/>
        <v>304.5</v>
      </c>
      <c r="Z314">
        <v>0.1802</v>
      </c>
      <c r="AA314">
        <f t="shared" si="112"/>
        <v>307</v>
      </c>
      <c r="AB314">
        <v>0.20150000000000001</v>
      </c>
      <c r="AC314">
        <f t="shared" si="113"/>
        <v>0.19085000000000002</v>
      </c>
      <c r="AD314">
        <f t="shared" si="114"/>
        <v>310</v>
      </c>
      <c r="AE314">
        <v>0.1608</v>
      </c>
      <c r="AF314">
        <f t="shared" si="115"/>
        <v>307</v>
      </c>
      <c r="AG314">
        <v>0.14949999999999999</v>
      </c>
      <c r="AH314">
        <f t="shared" si="116"/>
        <v>321</v>
      </c>
      <c r="AI314">
        <f t="shared" si="117"/>
        <v>303.08333333333331</v>
      </c>
      <c r="AJ314">
        <f>IF(C314=1,(AI314/Z314),REF)</f>
        <v>1681.9274879763225</v>
      </c>
      <c r="AK314">
        <f t="shared" si="118"/>
        <v>312</v>
      </c>
      <c r="AL314">
        <f>IF(B314=1,(AI314/AC314),REF)</f>
        <v>1588.0709108374813</v>
      </c>
      <c r="AM314">
        <f t="shared" si="119"/>
        <v>315</v>
      </c>
      <c r="AN314">
        <f t="shared" si="120"/>
        <v>312</v>
      </c>
      <c r="AO314" t="str">
        <f t="shared" si="121"/>
        <v>Marist</v>
      </c>
      <c r="AP314">
        <f t="shared" si="122"/>
        <v>9.672974429364288E-2</v>
      </c>
      <c r="AQ314">
        <f t="shared" si="123"/>
        <v>8.8434967128095954E-2</v>
      </c>
      <c r="AR314">
        <f t="shared" si="124"/>
        <v>0.38602131940400497</v>
      </c>
      <c r="AS314" t="str">
        <f t="shared" si="125"/>
        <v>Marist</v>
      </c>
      <c r="AT314">
        <f t="shared" si="126"/>
        <v>313</v>
      </c>
      <c r="AU314">
        <f t="shared" si="127"/>
        <v>208.33333333333334</v>
      </c>
      <c r="AV314">
        <v>318</v>
      </c>
      <c r="AW314" t="str">
        <f t="shared" si="128"/>
        <v>Marist</v>
      </c>
      <c r="AX314" t="str">
        <f t="shared" si="129"/>
        <v/>
      </c>
      <c r="AY314">
        <v>313</v>
      </c>
      <c r="BI314" t="s">
        <v>321</v>
      </c>
      <c r="BJ314">
        <v>94.025712125031504</v>
      </c>
    </row>
    <row r="315" spans="1:62" x14ac:dyDescent="0.25">
      <c r="A315">
        <v>1</v>
      </c>
      <c r="B315">
        <v>1</v>
      </c>
      <c r="C315">
        <v>1</v>
      </c>
      <c r="D315" t="s">
        <v>309</v>
      </c>
      <c r="E315">
        <v>78.266599999999997</v>
      </c>
      <c r="F315">
        <v>2</v>
      </c>
      <c r="G315">
        <v>77.221599999999995</v>
      </c>
      <c r="H315">
        <v>2</v>
      </c>
      <c r="I315">
        <v>100.86</v>
      </c>
      <c r="J315">
        <v>246</v>
      </c>
      <c r="K315">
        <v>101.9</v>
      </c>
      <c r="L315">
        <v>238</v>
      </c>
      <c r="M315">
        <v>113.92100000000001</v>
      </c>
      <c r="N315">
        <v>337</v>
      </c>
      <c r="O315">
        <v>115.29600000000001</v>
      </c>
      <c r="P315">
        <v>331</v>
      </c>
      <c r="Q315">
        <v>-13.3963</v>
      </c>
      <c r="R315">
        <v>315</v>
      </c>
      <c r="S315">
        <f t="shared" si="105"/>
        <v>-0.171158578499641</v>
      </c>
      <c r="T315">
        <f t="shared" si="106"/>
        <v>295</v>
      </c>
      <c r="U315">
        <f t="shared" si="107"/>
        <v>812689.85042599996</v>
      </c>
      <c r="V315">
        <f t="shared" si="108"/>
        <v>117</v>
      </c>
      <c r="W315">
        <f t="shared" si="109"/>
        <v>25.428826391241952</v>
      </c>
      <c r="X315">
        <f t="shared" si="110"/>
        <v>204</v>
      </c>
      <c r="Y315">
        <f t="shared" si="111"/>
        <v>249.5</v>
      </c>
      <c r="Z315">
        <v>0.1734</v>
      </c>
      <c r="AA315">
        <f t="shared" si="112"/>
        <v>309</v>
      </c>
      <c r="AB315">
        <v>0.18079999999999999</v>
      </c>
      <c r="AC315">
        <f t="shared" si="113"/>
        <v>0.17709999999999998</v>
      </c>
      <c r="AD315">
        <f t="shared" si="114"/>
        <v>317</v>
      </c>
      <c r="AE315">
        <v>0.19670000000000001</v>
      </c>
      <c r="AF315">
        <f t="shared" si="115"/>
        <v>287</v>
      </c>
      <c r="AG315">
        <v>0.13669999999999999</v>
      </c>
      <c r="AH315">
        <f t="shared" si="116"/>
        <v>327</v>
      </c>
      <c r="AI315">
        <f t="shared" si="117"/>
        <v>265.41666666666669</v>
      </c>
      <c r="AJ315">
        <f>IF(C315=1,(AI315/Z315),REF)</f>
        <v>1530.6612841214919</v>
      </c>
      <c r="AK315">
        <f t="shared" si="118"/>
        <v>301</v>
      </c>
      <c r="AL315">
        <f>IF(B315=1,(AI315/AC315),REF)</f>
        <v>1498.6824769433467</v>
      </c>
      <c r="AM315">
        <f t="shared" si="119"/>
        <v>308</v>
      </c>
      <c r="AN315">
        <f t="shared" si="120"/>
        <v>301</v>
      </c>
      <c r="AO315" t="str">
        <f t="shared" si="121"/>
        <v>The Citadel</v>
      </c>
      <c r="AP315">
        <f t="shared" si="122"/>
        <v>9.3960898983656366E-2</v>
      </c>
      <c r="AQ315">
        <f t="shared" si="123"/>
        <v>8.2660009011261859E-2</v>
      </c>
      <c r="AR315">
        <f t="shared" si="124"/>
        <v>0.37879553133984339</v>
      </c>
      <c r="AS315" t="str">
        <f t="shared" si="125"/>
        <v>The Citadel</v>
      </c>
      <c r="AT315">
        <f t="shared" si="126"/>
        <v>314</v>
      </c>
      <c r="AU315">
        <f t="shared" si="127"/>
        <v>205</v>
      </c>
      <c r="AV315">
        <v>319</v>
      </c>
      <c r="AW315" t="str">
        <f t="shared" si="128"/>
        <v>The Citadel</v>
      </c>
      <c r="AX315" t="str">
        <f t="shared" si="129"/>
        <v/>
      </c>
      <c r="AY315">
        <v>314</v>
      </c>
      <c r="BI315" t="s">
        <v>322</v>
      </c>
      <c r="BJ315">
        <v>1062.2511003982395</v>
      </c>
    </row>
    <row r="316" spans="1:62" x14ac:dyDescent="0.25">
      <c r="A316">
        <v>1</v>
      </c>
      <c r="B316">
        <v>1</v>
      </c>
      <c r="C316">
        <v>1</v>
      </c>
      <c r="D316" t="s">
        <v>83</v>
      </c>
      <c r="E316">
        <v>74.485399999999998</v>
      </c>
      <c r="F316">
        <v>15</v>
      </c>
      <c r="G316">
        <v>72.351100000000002</v>
      </c>
      <c r="H316">
        <v>19</v>
      </c>
      <c r="I316">
        <v>101.086</v>
      </c>
      <c r="J316">
        <v>243</v>
      </c>
      <c r="K316">
        <v>102.60299999999999</v>
      </c>
      <c r="L316">
        <v>222</v>
      </c>
      <c r="M316">
        <v>115.09099999999999</v>
      </c>
      <c r="N316">
        <v>341</v>
      </c>
      <c r="O316">
        <v>117.28</v>
      </c>
      <c r="P316">
        <v>342</v>
      </c>
      <c r="Q316">
        <v>-14.676500000000001</v>
      </c>
      <c r="R316">
        <v>321</v>
      </c>
      <c r="S316">
        <f t="shared" si="105"/>
        <v>-0.19704532700368135</v>
      </c>
      <c r="T316">
        <f t="shared" si="106"/>
        <v>319</v>
      </c>
      <c r="U316">
        <f t="shared" si="107"/>
        <v>784135.78318660846</v>
      </c>
      <c r="V316">
        <f t="shared" si="108"/>
        <v>154</v>
      </c>
      <c r="W316">
        <f t="shared" si="109"/>
        <v>27.459155553607676</v>
      </c>
      <c r="X316">
        <f t="shared" si="110"/>
        <v>302</v>
      </c>
      <c r="Y316">
        <f t="shared" si="111"/>
        <v>310.5</v>
      </c>
      <c r="Z316">
        <v>0.16350000000000001</v>
      </c>
      <c r="AA316">
        <f t="shared" si="112"/>
        <v>315</v>
      </c>
      <c r="AB316">
        <v>0.20130000000000001</v>
      </c>
      <c r="AC316">
        <f t="shared" si="113"/>
        <v>0.18240000000000001</v>
      </c>
      <c r="AD316">
        <f t="shared" si="114"/>
        <v>313</v>
      </c>
      <c r="AE316">
        <v>0.2366</v>
      </c>
      <c r="AF316">
        <f t="shared" si="115"/>
        <v>275</v>
      </c>
      <c r="AG316">
        <v>0.26960000000000001</v>
      </c>
      <c r="AH316">
        <f t="shared" si="116"/>
        <v>269</v>
      </c>
      <c r="AI316">
        <f t="shared" si="117"/>
        <v>273.41666666666669</v>
      </c>
      <c r="AJ316">
        <f>IF(C316=1,(AI316/Z316),REF)</f>
        <v>1672.2731906218146</v>
      </c>
      <c r="AK316">
        <f t="shared" si="118"/>
        <v>310</v>
      </c>
      <c r="AL316">
        <f>IF(B316=1,(AI316/AC316),REF)</f>
        <v>1498.9948830409357</v>
      </c>
      <c r="AM316">
        <f t="shared" si="119"/>
        <v>309</v>
      </c>
      <c r="AN316">
        <f t="shared" si="120"/>
        <v>309</v>
      </c>
      <c r="AO316" t="str">
        <f t="shared" si="121"/>
        <v>Detroit</v>
      </c>
      <c r="AP316">
        <f t="shared" si="122"/>
        <v>8.7815871189977565E-2</v>
      </c>
      <c r="AQ316">
        <f t="shared" si="123"/>
        <v>8.5131523588829958E-2</v>
      </c>
      <c r="AR316">
        <f t="shared" si="124"/>
        <v>0.37562424071594908</v>
      </c>
      <c r="AS316" t="str">
        <f t="shared" si="125"/>
        <v>Detroit</v>
      </c>
      <c r="AT316">
        <f t="shared" si="126"/>
        <v>315</v>
      </c>
      <c r="AU316">
        <f t="shared" si="127"/>
        <v>208</v>
      </c>
      <c r="AV316">
        <v>320</v>
      </c>
      <c r="AW316" t="str">
        <f t="shared" si="128"/>
        <v>Detroit</v>
      </c>
      <c r="AX316" t="str">
        <f t="shared" si="129"/>
        <v/>
      </c>
      <c r="AY316">
        <v>315</v>
      </c>
      <c r="BI316" t="s">
        <v>323</v>
      </c>
      <c r="BJ316">
        <v>360.66362106275545</v>
      </c>
    </row>
    <row r="317" spans="1:62" x14ac:dyDescent="0.25">
      <c r="A317">
        <v>1</v>
      </c>
      <c r="B317">
        <v>1</v>
      </c>
      <c r="C317">
        <v>1</v>
      </c>
      <c r="D317" t="s">
        <v>270</v>
      </c>
      <c r="E317">
        <v>83.311599999999999</v>
      </c>
      <c r="F317">
        <v>1</v>
      </c>
      <c r="G317">
        <v>82.241200000000006</v>
      </c>
      <c r="H317">
        <v>1</v>
      </c>
      <c r="I317">
        <v>100.334</v>
      </c>
      <c r="J317">
        <v>253</v>
      </c>
      <c r="K317">
        <v>101.283</v>
      </c>
      <c r="L317">
        <v>245</v>
      </c>
      <c r="M317">
        <v>112.239</v>
      </c>
      <c r="N317">
        <v>330</v>
      </c>
      <c r="O317">
        <v>114.69499999999999</v>
      </c>
      <c r="P317">
        <v>326</v>
      </c>
      <c r="Q317">
        <v>-13.4122</v>
      </c>
      <c r="R317">
        <v>316</v>
      </c>
      <c r="S317">
        <f t="shared" si="105"/>
        <v>-0.16098598514492571</v>
      </c>
      <c r="T317">
        <f t="shared" si="106"/>
        <v>288</v>
      </c>
      <c r="U317">
        <f t="shared" si="107"/>
        <v>854630.89486833243</v>
      </c>
      <c r="V317">
        <f t="shared" si="108"/>
        <v>77</v>
      </c>
      <c r="W317">
        <f t="shared" si="109"/>
        <v>23.690034980185864</v>
      </c>
      <c r="X317">
        <f t="shared" si="110"/>
        <v>119</v>
      </c>
      <c r="Y317">
        <f t="shared" si="111"/>
        <v>203.5</v>
      </c>
      <c r="Z317">
        <v>0.16750000000000001</v>
      </c>
      <c r="AA317">
        <f t="shared" si="112"/>
        <v>312</v>
      </c>
      <c r="AB317">
        <v>0.18029999999999999</v>
      </c>
      <c r="AC317">
        <f t="shared" si="113"/>
        <v>0.1739</v>
      </c>
      <c r="AD317">
        <f t="shared" si="114"/>
        <v>320</v>
      </c>
      <c r="AE317">
        <v>0.154</v>
      </c>
      <c r="AF317">
        <f t="shared" si="115"/>
        <v>308</v>
      </c>
      <c r="AG317">
        <v>0.15290000000000001</v>
      </c>
      <c r="AH317">
        <f t="shared" si="116"/>
        <v>319</v>
      </c>
      <c r="AI317">
        <f t="shared" si="117"/>
        <v>252.58333333333334</v>
      </c>
      <c r="AJ317">
        <f>IF(C317=1,(AI317/Z317),REF)</f>
        <v>1507.960199004975</v>
      </c>
      <c r="AK317">
        <f t="shared" si="118"/>
        <v>300</v>
      </c>
      <c r="AL317">
        <f>IF(B317=1,(AI317/AC317),REF)</f>
        <v>1452.4631013992716</v>
      </c>
      <c r="AM317">
        <f t="shared" si="119"/>
        <v>303</v>
      </c>
      <c r="AN317">
        <f t="shared" si="120"/>
        <v>300</v>
      </c>
      <c r="AO317" t="str">
        <f t="shared" si="121"/>
        <v>Savannah St.</v>
      </c>
      <c r="AP317">
        <f t="shared" si="122"/>
        <v>9.0899564680414616E-2</v>
      </c>
      <c r="AQ317">
        <f t="shared" si="123"/>
        <v>8.1484880737260776E-2</v>
      </c>
      <c r="AR317">
        <f t="shared" si="124"/>
        <v>0.37513469468707489</v>
      </c>
      <c r="AS317" t="str">
        <f t="shared" si="125"/>
        <v>Savannah St.</v>
      </c>
      <c r="AT317">
        <f t="shared" si="126"/>
        <v>316</v>
      </c>
      <c r="AU317">
        <f t="shared" si="127"/>
        <v>205.33333333333334</v>
      </c>
      <c r="AV317">
        <v>321</v>
      </c>
      <c r="AW317" t="str">
        <f t="shared" si="128"/>
        <v>Savannah St.</v>
      </c>
      <c r="AX317" t="str">
        <f t="shared" si="129"/>
        <v/>
      </c>
      <c r="AY317">
        <v>316</v>
      </c>
      <c r="BI317" t="s">
        <v>324</v>
      </c>
      <c r="BJ317">
        <v>1120.1550387596899</v>
      </c>
    </row>
    <row r="318" spans="1:62" x14ac:dyDescent="0.25">
      <c r="A318">
        <v>1</v>
      </c>
      <c r="B318">
        <v>1</v>
      </c>
      <c r="C318">
        <v>1</v>
      </c>
      <c r="D318" t="s">
        <v>305</v>
      </c>
      <c r="E318">
        <v>69.813500000000005</v>
      </c>
      <c r="F318">
        <v>153</v>
      </c>
      <c r="G318">
        <v>68.185400000000001</v>
      </c>
      <c r="H318">
        <v>178</v>
      </c>
      <c r="I318">
        <v>95.012</v>
      </c>
      <c r="J318">
        <v>331</v>
      </c>
      <c r="K318">
        <v>94.861800000000002</v>
      </c>
      <c r="L318">
        <v>333</v>
      </c>
      <c r="M318">
        <v>103.29</v>
      </c>
      <c r="N318">
        <v>161</v>
      </c>
      <c r="O318">
        <v>107.79300000000001</v>
      </c>
      <c r="P318">
        <v>224</v>
      </c>
      <c r="Q318">
        <v>-12.930899999999999</v>
      </c>
      <c r="R318">
        <v>312</v>
      </c>
      <c r="S318">
        <f t="shared" si="105"/>
        <v>-0.18522492068153013</v>
      </c>
      <c r="T318">
        <f t="shared" si="106"/>
        <v>313</v>
      </c>
      <c r="U318">
        <f t="shared" si="107"/>
        <v>628235.00800179178</v>
      </c>
      <c r="V318">
        <f t="shared" si="108"/>
        <v>329</v>
      </c>
      <c r="W318">
        <f t="shared" si="109"/>
        <v>25.597967486458533</v>
      </c>
      <c r="X318">
        <f t="shared" si="110"/>
        <v>216</v>
      </c>
      <c r="Y318">
        <f t="shared" si="111"/>
        <v>264.5</v>
      </c>
      <c r="Z318">
        <v>0.1943</v>
      </c>
      <c r="AA318">
        <f t="shared" si="112"/>
        <v>300</v>
      </c>
      <c r="AB318">
        <v>0.1028</v>
      </c>
      <c r="AC318">
        <f t="shared" si="113"/>
        <v>0.14855000000000002</v>
      </c>
      <c r="AD318">
        <f t="shared" si="114"/>
        <v>328</v>
      </c>
      <c r="AE318">
        <v>0.33929999999999999</v>
      </c>
      <c r="AF318">
        <f t="shared" si="115"/>
        <v>243</v>
      </c>
      <c r="AG318">
        <v>0.13100000000000001</v>
      </c>
      <c r="AH318">
        <f t="shared" si="116"/>
        <v>328</v>
      </c>
      <c r="AI318">
        <f t="shared" si="117"/>
        <v>300.91666666666669</v>
      </c>
      <c r="AJ318">
        <f>IF(C318=1,(AI318/Z318),REF)</f>
        <v>1548.7219077028651</v>
      </c>
      <c r="AK318">
        <f t="shared" si="118"/>
        <v>304</v>
      </c>
      <c r="AL318">
        <f>IF(B318=1,(AI318/AC318),REF)</f>
        <v>2025.6928082576012</v>
      </c>
      <c r="AM318">
        <f t="shared" si="119"/>
        <v>326</v>
      </c>
      <c r="AN318">
        <f t="shared" si="120"/>
        <v>304</v>
      </c>
      <c r="AO318" t="str">
        <f t="shared" si="121"/>
        <v>Texas A&amp;M Corpus Chris</v>
      </c>
      <c r="AP318">
        <f t="shared" si="122"/>
        <v>0.10516262940346451</v>
      </c>
      <c r="AQ318">
        <f t="shared" si="123"/>
        <v>6.6771563960722147E-2</v>
      </c>
      <c r="AR318">
        <f t="shared" si="124"/>
        <v>0.3747424604568057</v>
      </c>
      <c r="AS318" t="str">
        <f t="shared" si="125"/>
        <v>Texas A&amp;M Corpus Chris</v>
      </c>
      <c r="AT318">
        <f t="shared" si="126"/>
        <v>317</v>
      </c>
      <c r="AU318">
        <f t="shared" si="127"/>
        <v>207</v>
      </c>
      <c r="AV318">
        <v>306</v>
      </c>
      <c r="AW318" t="str">
        <f t="shared" si="128"/>
        <v>Texas A&amp;M Corpus Chris</v>
      </c>
      <c r="AX318" t="str">
        <f t="shared" si="129"/>
        <v/>
      </c>
      <c r="AY318">
        <v>317</v>
      </c>
      <c r="BI318" t="s">
        <v>325</v>
      </c>
      <c r="BJ318">
        <v>425.46407015146337</v>
      </c>
    </row>
    <row r="319" spans="1:62" x14ac:dyDescent="0.25">
      <c r="A319">
        <v>1</v>
      </c>
      <c r="B319">
        <v>1</v>
      </c>
      <c r="C319">
        <v>1</v>
      </c>
      <c r="D319" t="s">
        <v>52</v>
      </c>
      <c r="E319">
        <v>66.578100000000006</v>
      </c>
      <c r="F319">
        <v>302</v>
      </c>
      <c r="G319">
        <v>65.725999999999999</v>
      </c>
      <c r="H319">
        <v>291</v>
      </c>
      <c r="I319">
        <v>96.215999999999994</v>
      </c>
      <c r="J319">
        <v>321</v>
      </c>
      <c r="K319">
        <v>97.174800000000005</v>
      </c>
      <c r="L319">
        <v>311</v>
      </c>
      <c r="M319">
        <v>110.797</v>
      </c>
      <c r="N319">
        <v>312</v>
      </c>
      <c r="O319">
        <v>113.29</v>
      </c>
      <c r="P319">
        <v>318</v>
      </c>
      <c r="Q319">
        <v>-16.114799999999999</v>
      </c>
      <c r="R319">
        <v>328</v>
      </c>
      <c r="S319">
        <f t="shared" si="105"/>
        <v>-0.24204956284423856</v>
      </c>
      <c r="T319">
        <f t="shared" si="106"/>
        <v>330</v>
      </c>
      <c r="U319">
        <f t="shared" si="107"/>
        <v>628693.12046122877</v>
      </c>
      <c r="V319">
        <f t="shared" si="108"/>
        <v>328</v>
      </c>
      <c r="W319">
        <f t="shared" si="109"/>
        <v>29.065321135781492</v>
      </c>
      <c r="X319">
        <f t="shared" si="110"/>
        <v>340</v>
      </c>
      <c r="Y319">
        <f t="shared" si="111"/>
        <v>335</v>
      </c>
      <c r="Z319">
        <v>0.19189999999999999</v>
      </c>
      <c r="AA319">
        <f t="shared" si="112"/>
        <v>302</v>
      </c>
      <c r="AB319">
        <v>0.1008</v>
      </c>
      <c r="AC319">
        <f t="shared" si="113"/>
        <v>0.14634999999999998</v>
      </c>
      <c r="AD319">
        <f t="shared" si="114"/>
        <v>329</v>
      </c>
      <c r="AE319">
        <v>0.19670000000000001</v>
      </c>
      <c r="AF319">
        <f t="shared" si="115"/>
        <v>287</v>
      </c>
      <c r="AG319">
        <v>0.1386</v>
      </c>
      <c r="AH319">
        <f t="shared" si="116"/>
        <v>325</v>
      </c>
      <c r="AI319">
        <f t="shared" si="117"/>
        <v>322.33333333333331</v>
      </c>
      <c r="AJ319">
        <f>IF(C319=1,(AI319/Z319),REF)</f>
        <v>1679.6942852179955</v>
      </c>
      <c r="AK319">
        <f t="shared" si="118"/>
        <v>311</v>
      </c>
      <c r="AL319">
        <f>IF(B319=1,(AI319/AC319),REF)</f>
        <v>2202.4826329575221</v>
      </c>
      <c r="AM319">
        <f t="shared" si="119"/>
        <v>330</v>
      </c>
      <c r="AN319">
        <f t="shared" si="120"/>
        <v>311</v>
      </c>
      <c r="AO319" t="str">
        <f t="shared" si="121"/>
        <v>Cal St. Northridge</v>
      </c>
      <c r="AP319">
        <f t="shared" si="122"/>
        <v>0.1030238867100965</v>
      </c>
      <c r="AQ319">
        <f t="shared" si="123"/>
        <v>6.5098241328176681E-2</v>
      </c>
      <c r="AR319">
        <f t="shared" si="124"/>
        <v>0.37139662525606082</v>
      </c>
      <c r="AS319" t="str">
        <f t="shared" si="125"/>
        <v>Cal St. Northridge</v>
      </c>
      <c r="AT319">
        <f t="shared" si="126"/>
        <v>318</v>
      </c>
      <c r="AU319">
        <f t="shared" si="127"/>
        <v>209.66666666666666</v>
      </c>
      <c r="AV319">
        <v>316</v>
      </c>
      <c r="AW319" t="str">
        <f t="shared" si="128"/>
        <v>Cal St. Northridge</v>
      </c>
      <c r="AX319" t="str">
        <f t="shared" si="129"/>
        <v/>
      </c>
      <c r="AY319">
        <v>318</v>
      </c>
      <c r="BI319" t="s">
        <v>326</v>
      </c>
      <c r="BJ319">
        <v>110.47376248141066</v>
      </c>
    </row>
    <row r="320" spans="1:62" x14ac:dyDescent="0.25">
      <c r="A320">
        <v>1</v>
      </c>
      <c r="B320">
        <v>1</v>
      </c>
      <c r="C320">
        <v>1</v>
      </c>
      <c r="D320" t="s">
        <v>212</v>
      </c>
      <c r="E320">
        <v>70.355500000000006</v>
      </c>
      <c r="F320">
        <v>114</v>
      </c>
      <c r="G320">
        <v>69.338200000000001</v>
      </c>
      <c r="H320">
        <v>105</v>
      </c>
      <c r="I320">
        <v>102.934</v>
      </c>
      <c r="J320">
        <v>202</v>
      </c>
      <c r="K320">
        <v>98.773200000000003</v>
      </c>
      <c r="L320">
        <v>291</v>
      </c>
      <c r="M320">
        <v>104.607</v>
      </c>
      <c r="N320">
        <v>199</v>
      </c>
      <c r="O320">
        <v>111.246</v>
      </c>
      <c r="P320">
        <v>296</v>
      </c>
      <c r="Q320">
        <v>-12.472799999999999</v>
      </c>
      <c r="R320">
        <v>304</v>
      </c>
      <c r="S320">
        <f t="shared" si="105"/>
        <v>-0.17728251522624375</v>
      </c>
      <c r="T320">
        <f t="shared" si="106"/>
        <v>301</v>
      </c>
      <c r="U320">
        <f t="shared" si="107"/>
        <v>686398.46223789442</v>
      </c>
      <c r="V320">
        <f t="shared" si="108"/>
        <v>268</v>
      </c>
      <c r="W320">
        <f t="shared" si="109"/>
        <v>26.715111618439099</v>
      </c>
      <c r="X320">
        <f t="shared" si="110"/>
        <v>269</v>
      </c>
      <c r="Y320">
        <f t="shared" si="111"/>
        <v>285</v>
      </c>
      <c r="Z320">
        <v>0.13170000000000001</v>
      </c>
      <c r="AA320">
        <f t="shared" si="112"/>
        <v>328</v>
      </c>
      <c r="AB320">
        <v>0.27939999999999998</v>
      </c>
      <c r="AC320">
        <f t="shared" si="113"/>
        <v>0.20555000000000001</v>
      </c>
      <c r="AD320">
        <f t="shared" si="114"/>
        <v>302</v>
      </c>
      <c r="AE320">
        <v>0.1079</v>
      </c>
      <c r="AF320">
        <f t="shared" si="115"/>
        <v>326</v>
      </c>
      <c r="AG320">
        <v>0.22750000000000001</v>
      </c>
      <c r="AH320">
        <f t="shared" si="116"/>
        <v>285</v>
      </c>
      <c r="AI320">
        <f t="shared" si="117"/>
        <v>294.5</v>
      </c>
      <c r="AJ320">
        <f>IF(C320=1,(AI320/Z320),REF)</f>
        <v>2236.1427486712223</v>
      </c>
      <c r="AK320">
        <f t="shared" si="118"/>
        <v>324</v>
      </c>
      <c r="AL320">
        <f>IF(B320=1,(AI320/AC320),REF)</f>
        <v>1432.7414254439309</v>
      </c>
      <c r="AM320">
        <f t="shared" si="119"/>
        <v>302</v>
      </c>
      <c r="AN320">
        <f t="shared" si="120"/>
        <v>302</v>
      </c>
      <c r="AO320" t="str">
        <f t="shared" si="121"/>
        <v>North Carolina A&amp;T</v>
      </c>
      <c r="AP320">
        <f t="shared" si="122"/>
        <v>6.8710293308842318E-2</v>
      </c>
      <c r="AQ320">
        <f t="shared" si="123"/>
        <v>9.6479955535852646E-2</v>
      </c>
      <c r="AR320">
        <f t="shared" si="124"/>
        <v>0.36879223192763722</v>
      </c>
      <c r="AS320" t="str">
        <f t="shared" si="125"/>
        <v>North Carolina A&amp;T</v>
      </c>
      <c r="AT320">
        <f t="shared" si="126"/>
        <v>319</v>
      </c>
      <c r="AU320">
        <f t="shared" si="127"/>
        <v>207</v>
      </c>
      <c r="AV320">
        <v>302</v>
      </c>
      <c r="AW320" t="str">
        <f t="shared" si="128"/>
        <v>North Carolina A&amp;T</v>
      </c>
      <c r="AX320" t="str">
        <f t="shared" si="129"/>
        <v/>
      </c>
      <c r="AY320">
        <v>319</v>
      </c>
      <c r="BI320" t="s">
        <v>327</v>
      </c>
      <c r="BJ320">
        <v>724.30488310969713</v>
      </c>
    </row>
    <row r="321" spans="1:62" x14ac:dyDescent="0.25">
      <c r="A321">
        <v>1</v>
      </c>
      <c r="B321">
        <v>1</v>
      </c>
      <c r="C321">
        <v>1</v>
      </c>
      <c r="D321" t="s">
        <v>23</v>
      </c>
      <c r="E321">
        <v>67.212000000000003</v>
      </c>
      <c r="F321">
        <v>277</v>
      </c>
      <c r="G321">
        <v>66.506100000000004</v>
      </c>
      <c r="H321">
        <v>251</v>
      </c>
      <c r="I321">
        <v>96.843400000000003</v>
      </c>
      <c r="J321">
        <v>310</v>
      </c>
      <c r="K321">
        <v>95.876499999999993</v>
      </c>
      <c r="L321">
        <v>326</v>
      </c>
      <c r="M321">
        <v>109.35599999999999</v>
      </c>
      <c r="N321">
        <v>288</v>
      </c>
      <c r="O321">
        <v>112.092</v>
      </c>
      <c r="P321">
        <v>304</v>
      </c>
      <c r="Q321">
        <v>-16.215299999999999</v>
      </c>
      <c r="R321">
        <v>329</v>
      </c>
      <c r="S321">
        <f t="shared" si="105"/>
        <v>-0.24125900136880327</v>
      </c>
      <c r="T321">
        <f t="shared" si="106"/>
        <v>329</v>
      </c>
      <c r="U321">
        <f t="shared" si="107"/>
        <v>617833.08619022684</v>
      </c>
      <c r="V321">
        <f t="shared" si="108"/>
        <v>334</v>
      </c>
      <c r="W321">
        <f t="shared" si="109"/>
        <v>28.305613369814555</v>
      </c>
      <c r="X321">
        <f t="shared" si="110"/>
        <v>327</v>
      </c>
      <c r="Y321">
        <f t="shared" si="111"/>
        <v>328</v>
      </c>
      <c r="Z321">
        <v>0.15529999999999999</v>
      </c>
      <c r="AA321">
        <f t="shared" si="112"/>
        <v>318</v>
      </c>
      <c r="AB321">
        <v>0.1865</v>
      </c>
      <c r="AC321">
        <f t="shared" si="113"/>
        <v>0.1709</v>
      </c>
      <c r="AD321">
        <f t="shared" si="114"/>
        <v>321</v>
      </c>
      <c r="AE321">
        <v>0.13780000000000001</v>
      </c>
      <c r="AF321">
        <f t="shared" si="115"/>
        <v>312</v>
      </c>
      <c r="AG321">
        <v>0.1636</v>
      </c>
      <c r="AH321">
        <f t="shared" si="116"/>
        <v>314</v>
      </c>
      <c r="AI321">
        <f t="shared" si="117"/>
        <v>323</v>
      </c>
      <c r="AJ321">
        <f>IF(C321=1,(AI321/Z321),REF)</f>
        <v>2079.8454603992272</v>
      </c>
      <c r="AK321">
        <f t="shared" si="118"/>
        <v>320</v>
      </c>
      <c r="AL321">
        <f>IF(B321=1,(AI321/AC321),REF)</f>
        <v>1889.994148624927</v>
      </c>
      <c r="AM321">
        <f t="shared" si="119"/>
        <v>324</v>
      </c>
      <c r="AN321">
        <f t="shared" si="120"/>
        <v>320</v>
      </c>
      <c r="AO321" t="str">
        <f t="shared" si="121"/>
        <v>American</v>
      </c>
      <c r="AP321">
        <f t="shared" si="122"/>
        <v>8.1612057893884968E-2</v>
      </c>
      <c r="AQ321">
        <f t="shared" si="123"/>
        <v>7.7486330756954769E-2</v>
      </c>
      <c r="AR321">
        <f t="shared" si="124"/>
        <v>0.36329072830066611</v>
      </c>
      <c r="AS321" t="str">
        <f t="shared" si="125"/>
        <v>American</v>
      </c>
      <c r="AT321">
        <f t="shared" si="126"/>
        <v>320</v>
      </c>
      <c r="AU321">
        <f t="shared" si="127"/>
        <v>213.33333333333334</v>
      </c>
      <c r="AV321">
        <v>325</v>
      </c>
      <c r="AW321" t="str">
        <f t="shared" si="128"/>
        <v>American</v>
      </c>
      <c r="AX321" t="str">
        <f t="shared" si="129"/>
        <v/>
      </c>
      <c r="AY321">
        <v>320</v>
      </c>
      <c r="BI321" t="s">
        <v>328</v>
      </c>
      <c r="BJ321">
        <v>141.45044203263137</v>
      </c>
    </row>
    <row r="322" spans="1:62" x14ac:dyDescent="0.25">
      <c r="A322">
        <v>1</v>
      </c>
      <c r="B322">
        <v>1</v>
      </c>
      <c r="C322">
        <v>1</v>
      </c>
      <c r="D322" t="s">
        <v>213</v>
      </c>
      <c r="E322">
        <v>67.805199999999999</v>
      </c>
      <c r="F322">
        <v>246</v>
      </c>
      <c r="G322">
        <v>64.945599999999999</v>
      </c>
      <c r="H322">
        <v>320</v>
      </c>
      <c r="I322">
        <v>103.453</v>
      </c>
      <c r="J322">
        <v>185</v>
      </c>
      <c r="K322">
        <v>98.152500000000003</v>
      </c>
      <c r="L322">
        <v>301</v>
      </c>
      <c r="M322">
        <v>103.512</v>
      </c>
      <c r="N322">
        <v>166</v>
      </c>
      <c r="O322">
        <v>110.889</v>
      </c>
      <c r="P322">
        <v>288</v>
      </c>
      <c r="Q322">
        <v>-12.736599999999999</v>
      </c>
      <c r="R322">
        <v>309</v>
      </c>
      <c r="S322">
        <f t="shared" ref="S322:S352" si="130">(K322-O322)/E322</f>
        <v>-0.18783957572575544</v>
      </c>
      <c r="T322">
        <f t="shared" ref="T322:T352" si="131">RANK(S322,S:S,0)</f>
        <v>315</v>
      </c>
      <c r="U322">
        <f t="shared" ref="U322:U352" si="132">(K322^2)*E322</f>
        <v>653229.41512268246</v>
      </c>
      <c r="V322">
        <f t="shared" ref="V322:V352" si="133">RANK(U322,U:U,0)</f>
        <v>300</v>
      </c>
      <c r="W322">
        <f t="shared" ref="W322:W352" si="134">O322^1.6/E322</f>
        <v>27.577731942478405</v>
      </c>
      <c r="X322">
        <f t="shared" ref="X322:X352" si="135">RANK(W322,W:W,1)</f>
        <v>306</v>
      </c>
      <c r="Y322">
        <f t="shared" ref="Y322:Y352" si="136">AVERAGE(X322,T322)</f>
        <v>310.5</v>
      </c>
      <c r="Z322">
        <v>0.1288</v>
      </c>
      <c r="AA322">
        <f t="shared" ref="AA322:AA352" si="137">RANK(Z322,Z:Z,0)</f>
        <v>330</v>
      </c>
      <c r="AB322">
        <v>0.26700000000000002</v>
      </c>
      <c r="AC322">
        <f t="shared" ref="AC322:AC352" si="138">(Z322+AB322)/2</f>
        <v>0.19790000000000002</v>
      </c>
      <c r="AD322">
        <f t="shared" ref="AD322:AD352" si="139">RANK(AC322,AC:AC,0)</f>
        <v>306</v>
      </c>
      <c r="AE322">
        <v>8.3500000000000005E-2</v>
      </c>
      <c r="AF322">
        <f t="shared" ref="AF322:AF352" si="140">RANK(AE322,AE:AE,0)</f>
        <v>338</v>
      </c>
      <c r="AG322">
        <v>0.2157</v>
      </c>
      <c r="AH322">
        <f t="shared" ref="AH322:AH352" si="141">RANK(AG322,AG:AG,0)</f>
        <v>289</v>
      </c>
      <c r="AI322">
        <f t="shared" ref="AI322:AI352" si="142">(T322+V322+(AD322)+AF322+AH322+Y322)/6</f>
        <v>309.75</v>
      </c>
      <c r="AJ322">
        <f>IF(C322=1,(AI322/Z322),REF)</f>
        <v>2404.891304347826</v>
      </c>
      <c r="AK322">
        <f t="shared" ref="AK322:AK352" si="143">RANK(AJ322,AJ:AJ,1)</f>
        <v>330</v>
      </c>
      <c r="AL322">
        <f>IF(B322=1,(AI322/AC322),REF)</f>
        <v>1565.1844365841332</v>
      </c>
      <c r="AM322">
        <f t="shared" ref="AM322:AM352" si="144">RANK(AL322,AL:AL,1)</f>
        <v>313</v>
      </c>
      <c r="AN322">
        <f t="shared" ref="AN322:AN352" si="145">MIN(AK322,AM322)</f>
        <v>313</v>
      </c>
      <c r="AO322" t="str">
        <f t="shared" ref="AO322:AO352" si="146">D322</f>
        <v>North Carolina Central</v>
      </c>
      <c r="AP322">
        <f t="shared" ref="AP322:AP352" si="147">(Z322*(($BC$3)/((AJ322)))^(1/10))</f>
        <v>6.6710208454259637E-2</v>
      </c>
      <c r="AQ322">
        <f t="shared" ref="AQ322:AQ352" si="148">(AC322*(($BC$2)/((AL322)))^(1/8))</f>
        <v>9.1868303160879045E-2</v>
      </c>
      <c r="AR322">
        <f t="shared" ref="AR322:AR352" si="149">((AP322+AQ322)/2)^(1/(2.5))</f>
        <v>0.36281541996730365</v>
      </c>
      <c r="AS322" t="str">
        <f t="shared" ref="AS322:AS352" si="150">AO322</f>
        <v>North Carolina Central</v>
      </c>
      <c r="AT322">
        <f t="shared" ref="AT322:AT352" si="151">RANK(AR322,AR:AR,0)</f>
        <v>321</v>
      </c>
      <c r="AU322">
        <f t="shared" ref="AU322:AU352" si="152">(AT322+AN322)/3</f>
        <v>211.33333333333334</v>
      </c>
      <c r="AV322">
        <v>298</v>
      </c>
      <c r="AW322" t="str">
        <f t="shared" ref="AW322:AW352" si="153">AS322</f>
        <v>North Carolina Central</v>
      </c>
      <c r="AX322" t="str">
        <f t="shared" ref="AX322:AX352" si="154">IF(OR(((RANK(Z322,Z:Z,0))&lt;17),(RANK(AB322,AB:AB,0)&lt;17)),"y","")</f>
        <v/>
      </c>
      <c r="AY322">
        <v>321</v>
      </c>
      <c r="BI322" t="s">
        <v>329</v>
      </c>
      <c r="BJ322">
        <v>61.324709546053427</v>
      </c>
    </row>
    <row r="323" spans="1:62" x14ac:dyDescent="0.25">
      <c r="A323">
        <v>1</v>
      </c>
      <c r="B323">
        <v>1</v>
      </c>
      <c r="C323">
        <v>1</v>
      </c>
      <c r="D323" t="s">
        <v>148</v>
      </c>
      <c r="E323">
        <v>71.180400000000006</v>
      </c>
      <c r="F323">
        <v>84</v>
      </c>
      <c r="G323">
        <v>68.504099999999994</v>
      </c>
      <c r="H323">
        <v>158</v>
      </c>
      <c r="I323">
        <v>100.181</v>
      </c>
      <c r="J323">
        <v>257</v>
      </c>
      <c r="K323">
        <v>99.149799999999999</v>
      </c>
      <c r="L323">
        <v>281</v>
      </c>
      <c r="M323">
        <v>110.111</v>
      </c>
      <c r="N323">
        <v>298</v>
      </c>
      <c r="O323">
        <v>112.047</v>
      </c>
      <c r="P323">
        <v>303</v>
      </c>
      <c r="Q323">
        <v>-12.8972</v>
      </c>
      <c r="R323">
        <v>311</v>
      </c>
      <c r="S323">
        <f t="shared" si="130"/>
        <v>-0.18119032767447216</v>
      </c>
      <c r="T323">
        <f t="shared" si="131"/>
        <v>305</v>
      </c>
      <c r="U323">
        <f t="shared" si="132"/>
        <v>699751.93682718324</v>
      </c>
      <c r="V323">
        <f t="shared" si="133"/>
        <v>254</v>
      </c>
      <c r="W323">
        <f t="shared" si="134"/>
        <v>26.71037274221861</v>
      </c>
      <c r="X323">
        <f t="shared" si="135"/>
        <v>268</v>
      </c>
      <c r="Y323">
        <f t="shared" si="136"/>
        <v>286.5</v>
      </c>
      <c r="Z323">
        <v>0.13969999999999999</v>
      </c>
      <c r="AA323">
        <f t="shared" si="137"/>
        <v>322</v>
      </c>
      <c r="AB323">
        <v>0.22509999999999999</v>
      </c>
      <c r="AC323">
        <f t="shared" si="138"/>
        <v>0.18240000000000001</v>
      </c>
      <c r="AD323">
        <f t="shared" si="139"/>
        <v>313</v>
      </c>
      <c r="AE323">
        <v>0.17810000000000001</v>
      </c>
      <c r="AF323">
        <f t="shared" si="140"/>
        <v>298</v>
      </c>
      <c r="AG323">
        <v>0.13020000000000001</v>
      </c>
      <c r="AH323">
        <f t="shared" si="141"/>
        <v>330</v>
      </c>
      <c r="AI323">
        <f t="shared" si="142"/>
        <v>297.75</v>
      </c>
      <c r="AJ323">
        <f>IF(C323=1,(AI323/Z323),REF)</f>
        <v>2131.3528990694344</v>
      </c>
      <c r="AK323">
        <f t="shared" si="143"/>
        <v>322</v>
      </c>
      <c r="AL323">
        <f>IF(B323=1,(AI323/AC323),REF)</f>
        <v>1632.4013157894735</v>
      </c>
      <c r="AM323">
        <f t="shared" si="144"/>
        <v>317</v>
      </c>
      <c r="AN323">
        <f t="shared" si="145"/>
        <v>317</v>
      </c>
      <c r="AO323" t="str">
        <f t="shared" si="146"/>
        <v>Kennesaw St.</v>
      </c>
      <c r="AP323">
        <f t="shared" si="147"/>
        <v>7.3234690349040663E-2</v>
      </c>
      <c r="AQ323">
        <f t="shared" si="148"/>
        <v>8.4229080127342468E-2</v>
      </c>
      <c r="AR323">
        <f t="shared" si="149"/>
        <v>0.36179308369382029</v>
      </c>
      <c r="AS323" t="str">
        <f t="shared" si="150"/>
        <v>Kennesaw St.</v>
      </c>
      <c r="AT323">
        <f t="shared" si="151"/>
        <v>322</v>
      </c>
      <c r="AU323">
        <f t="shared" si="152"/>
        <v>213</v>
      </c>
      <c r="AV323">
        <v>322</v>
      </c>
      <c r="AW323" t="str">
        <f t="shared" si="153"/>
        <v>Kennesaw St.</v>
      </c>
      <c r="AX323" t="str">
        <f t="shared" si="154"/>
        <v/>
      </c>
      <c r="AY323">
        <v>322</v>
      </c>
      <c r="BI323" t="s">
        <v>330</v>
      </c>
      <c r="BJ323">
        <v>2135.5236139630388</v>
      </c>
    </row>
    <row r="324" spans="1:62" x14ac:dyDescent="0.25">
      <c r="A324">
        <v>1</v>
      </c>
      <c r="B324">
        <v>1</v>
      </c>
      <c r="C324">
        <v>1</v>
      </c>
      <c r="D324" t="s">
        <v>210</v>
      </c>
      <c r="E324">
        <v>71.608599999999996</v>
      </c>
      <c r="F324">
        <v>61</v>
      </c>
      <c r="G324">
        <v>68.959000000000003</v>
      </c>
      <c r="H324">
        <v>126</v>
      </c>
      <c r="I324">
        <v>99.231099999999998</v>
      </c>
      <c r="J324">
        <v>272</v>
      </c>
      <c r="K324">
        <v>95.733900000000006</v>
      </c>
      <c r="L324">
        <v>329</v>
      </c>
      <c r="M324">
        <v>103.072</v>
      </c>
      <c r="N324">
        <v>153</v>
      </c>
      <c r="O324">
        <v>108.771</v>
      </c>
      <c r="P324">
        <v>244</v>
      </c>
      <c r="Q324">
        <v>-13.036899999999999</v>
      </c>
      <c r="R324">
        <v>313</v>
      </c>
      <c r="S324">
        <f t="shared" si="130"/>
        <v>-0.18206053462852223</v>
      </c>
      <c r="T324">
        <f t="shared" si="131"/>
        <v>308</v>
      </c>
      <c r="U324">
        <f t="shared" si="132"/>
        <v>656291.35884407524</v>
      </c>
      <c r="V324">
        <f t="shared" si="133"/>
        <v>296</v>
      </c>
      <c r="W324">
        <f t="shared" si="134"/>
        <v>25.319539987340281</v>
      </c>
      <c r="X324">
        <f t="shared" si="135"/>
        <v>196</v>
      </c>
      <c r="Y324">
        <f t="shared" si="136"/>
        <v>252</v>
      </c>
      <c r="Z324">
        <v>0.13669999999999999</v>
      </c>
      <c r="AA324">
        <f t="shared" si="137"/>
        <v>324</v>
      </c>
      <c r="AB324">
        <v>0.223</v>
      </c>
      <c r="AC324">
        <f t="shared" si="138"/>
        <v>0.17985000000000001</v>
      </c>
      <c r="AD324">
        <f t="shared" si="139"/>
        <v>316</v>
      </c>
      <c r="AE324">
        <v>0.1399</v>
      </c>
      <c r="AF324">
        <f t="shared" si="140"/>
        <v>311</v>
      </c>
      <c r="AG324">
        <v>0.1087</v>
      </c>
      <c r="AH324">
        <f t="shared" si="141"/>
        <v>334</v>
      </c>
      <c r="AI324">
        <f t="shared" si="142"/>
        <v>302.83333333333331</v>
      </c>
      <c r="AJ324">
        <f>IF(C324=1,(AI324/Z324),REF)</f>
        <v>2215.3133382101928</v>
      </c>
      <c r="AK324">
        <f t="shared" si="143"/>
        <v>323</v>
      </c>
      <c r="AL324">
        <f>IF(B324=1,(AI324/AC324),REF)</f>
        <v>1683.8105828931516</v>
      </c>
      <c r="AM324">
        <f t="shared" si="144"/>
        <v>319</v>
      </c>
      <c r="AN324">
        <f t="shared" si="145"/>
        <v>319</v>
      </c>
      <c r="AO324" t="str">
        <f t="shared" si="146"/>
        <v>Norfolk St.</v>
      </c>
      <c r="AP324">
        <f t="shared" si="147"/>
        <v>7.1385659847289923E-2</v>
      </c>
      <c r="AQ324">
        <f t="shared" si="148"/>
        <v>8.2730257977419119E-2</v>
      </c>
      <c r="AR324">
        <f t="shared" si="149"/>
        <v>0.3586963856109896</v>
      </c>
      <c r="AS324" t="str">
        <f t="shared" si="150"/>
        <v>Norfolk St.</v>
      </c>
      <c r="AT324">
        <f t="shared" si="151"/>
        <v>323</v>
      </c>
      <c r="AU324">
        <f t="shared" si="152"/>
        <v>214</v>
      </c>
      <c r="AV324">
        <v>317</v>
      </c>
      <c r="AW324" t="str">
        <f t="shared" si="153"/>
        <v>Norfolk St.</v>
      </c>
      <c r="AX324" t="str">
        <f t="shared" si="154"/>
        <v/>
      </c>
      <c r="AY324">
        <v>323</v>
      </c>
      <c r="BI324" t="s">
        <v>331</v>
      </c>
      <c r="BJ324">
        <v>202.80918122644738</v>
      </c>
    </row>
    <row r="325" spans="1:62" x14ac:dyDescent="0.25">
      <c r="A325">
        <v>1</v>
      </c>
      <c r="B325">
        <v>1</v>
      </c>
      <c r="C325">
        <v>1</v>
      </c>
      <c r="D325" t="s">
        <v>60</v>
      </c>
      <c r="E325">
        <v>71.812399999999997</v>
      </c>
      <c r="F325">
        <v>57</v>
      </c>
      <c r="G325">
        <v>71.1708</v>
      </c>
      <c r="H325">
        <v>47</v>
      </c>
      <c r="I325">
        <v>96.6327</v>
      </c>
      <c r="J325">
        <v>314</v>
      </c>
      <c r="K325">
        <v>99.245900000000006</v>
      </c>
      <c r="L325">
        <v>276</v>
      </c>
      <c r="M325">
        <v>111.172</v>
      </c>
      <c r="N325">
        <v>319</v>
      </c>
      <c r="O325">
        <v>112.812</v>
      </c>
      <c r="P325">
        <v>314</v>
      </c>
      <c r="Q325">
        <v>-13.565899999999999</v>
      </c>
      <c r="R325">
        <v>317</v>
      </c>
      <c r="S325">
        <f t="shared" si="130"/>
        <v>-0.18891027176365074</v>
      </c>
      <c r="T325">
        <f t="shared" si="131"/>
        <v>316</v>
      </c>
      <c r="U325">
        <f t="shared" si="132"/>
        <v>707334.0911604265</v>
      </c>
      <c r="V325">
        <f t="shared" si="133"/>
        <v>250</v>
      </c>
      <c r="W325">
        <f t="shared" si="134"/>
        <v>26.7651102526745</v>
      </c>
      <c r="X325">
        <f t="shared" si="135"/>
        <v>273</v>
      </c>
      <c r="Y325">
        <f t="shared" si="136"/>
        <v>294.5</v>
      </c>
      <c r="Z325">
        <v>0.1341</v>
      </c>
      <c r="AA325">
        <f t="shared" si="137"/>
        <v>326</v>
      </c>
      <c r="AB325">
        <v>0.21820000000000001</v>
      </c>
      <c r="AC325">
        <f t="shared" si="138"/>
        <v>0.17615</v>
      </c>
      <c r="AD325">
        <f t="shared" si="139"/>
        <v>318</v>
      </c>
      <c r="AE325">
        <v>6.1899999999999997E-2</v>
      </c>
      <c r="AF325">
        <f t="shared" si="140"/>
        <v>342</v>
      </c>
      <c r="AG325">
        <v>0.1933</v>
      </c>
      <c r="AH325">
        <f t="shared" si="141"/>
        <v>300</v>
      </c>
      <c r="AI325">
        <f t="shared" si="142"/>
        <v>303.41666666666669</v>
      </c>
      <c r="AJ325">
        <f>IF(C325=1,(AI325/Z325),REF)</f>
        <v>2262.6149639572459</v>
      </c>
      <c r="AK325">
        <f t="shared" si="143"/>
        <v>326</v>
      </c>
      <c r="AL325">
        <f>IF(B325=1,(AI325/AC325),REF)</f>
        <v>1722.4903018260952</v>
      </c>
      <c r="AM325">
        <f t="shared" si="144"/>
        <v>320</v>
      </c>
      <c r="AN325">
        <f t="shared" si="145"/>
        <v>320</v>
      </c>
      <c r="AO325" t="str">
        <f t="shared" si="146"/>
        <v>Charlotte</v>
      </c>
      <c r="AP325">
        <f t="shared" si="147"/>
        <v>6.9880128070924363E-2</v>
      </c>
      <c r="AQ325">
        <f t="shared" si="148"/>
        <v>8.0798563594778952E-2</v>
      </c>
      <c r="AR325">
        <f t="shared" si="149"/>
        <v>0.35547473405176144</v>
      </c>
      <c r="AS325" t="str">
        <f t="shared" si="150"/>
        <v>Charlotte</v>
      </c>
      <c r="AT325">
        <f t="shared" si="151"/>
        <v>324</v>
      </c>
      <c r="AU325">
        <f t="shared" si="152"/>
        <v>214.66666666666666</v>
      </c>
      <c r="AV325">
        <v>326</v>
      </c>
      <c r="AW325" t="str">
        <f t="shared" si="153"/>
        <v>Charlotte</v>
      </c>
      <c r="AX325" t="str">
        <f t="shared" si="154"/>
        <v/>
      </c>
      <c r="AY325">
        <v>324</v>
      </c>
      <c r="BI325" t="s">
        <v>332</v>
      </c>
      <c r="BJ325">
        <v>1078.7664505990965</v>
      </c>
    </row>
    <row r="326" spans="1:62" x14ac:dyDescent="0.25">
      <c r="A326">
        <v>1</v>
      </c>
      <c r="B326">
        <v>1</v>
      </c>
      <c r="C326">
        <v>1</v>
      </c>
      <c r="D326" t="s">
        <v>128</v>
      </c>
      <c r="E326">
        <v>74.972300000000004</v>
      </c>
      <c r="F326">
        <v>11</v>
      </c>
      <c r="G326">
        <v>73.449799999999996</v>
      </c>
      <c r="H326">
        <v>13</v>
      </c>
      <c r="I326">
        <v>98.050399999999996</v>
      </c>
      <c r="J326">
        <v>291</v>
      </c>
      <c r="K326">
        <v>99.221500000000006</v>
      </c>
      <c r="L326">
        <v>279</v>
      </c>
      <c r="M326">
        <v>113.961</v>
      </c>
      <c r="N326">
        <v>339</v>
      </c>
      <c r="O326">
        <v>116.873</v>
      </c>
      <c r="P326">
        <v>340</v>
      </c>
      <c r="Q326">
        <v>-17.651499999999999</v>
      </c>
      <c r="R326">
        <v>332</v>
      </c>
      <c r="S326">
        <f t="shared" si="130"/>
        <v>-0.2354402892801741</v>
      </c>
      <c r="T326">
        <f t="shared" si="131"/>
        <v>328</v>
      </c>
      <c r="U326">
        <f t="shared" si="132"/>
        <v>738095.25077082589</v>
      </c>
      <c r="V326">
        <f t="shared" si="133"/>
        <v>217</v>
      </c>
      <c r="W326">
        <f t="shared" si="134"/>
        <v>27.129505196917886</v>
      </c>
      <c r="X326">
        <f t="shared" si="135"/>
        <v>293</v>
      </c>
      <c r="Y326">
        <f t="shared" si="136"/>
        <v>310.5</v>
      </c>
      <c r="Z326">
        <v>0.14000000000000001</v>
      </c>
      <c r="AA326">
        <f t="shared" si="137"/>
        <v>321</v>
      </c>
      <c r="AB326">
        <v>0.1905</v>
      </c>
      <c r="AC326">
        <f t="shared" si="138"/>
        <v>0.16525000000000001</v>
      </c>
      <c r="AD326">
        <f t="shared" si="139"/>
        <v>323</v>
      </c>
      <c r="AE326">
        <v>0.1166</v>
      </c>
      <c r="AF326">
        <f t="shared" si="140"/>
        <v>321</v>
      </c>
      <c r="AG326">
        <v>0.28649999999999998</v>
      </c>
      <c r="AH326">
        <f t="shared" si="141"/>
        <v>257</v>
      </c>
      <c r="AI326">
        <f t="shared" si="142"/>
        <v>292.75</v>
      </c>
      <c r="AJ326">
        <f>IF(C326=1,(AI326/Z326),REF)</f>
        <v>2091.0714285714284</v>
      </c>
      <c r="AK326">
        <f t="shared" si="143"/>
        <v>321</v>
      </c>
      <c r="AL326">
        <f>IF(B326=1,(AI326/AC326),REF)</f>
        <v>1771.5582450832071</v>
      </c>
      <c r="AM326">
        <f t="shared" si="144"/>
        <v>321</v>
      </c>
      <c r="AN326">
        <f t="shared" si="145"/>
        <v>321</v>
      </c>
      <c r="AO326" t="str">
        <f t="shared" si="146"/>
        <v>Houston Baptist</v>
      </c>
      <c r="AP326">
        <f t="shared" si="147"/>
        <v>7.3532127027728073E-2</v>
      </c>
      <c r="AQ326">
        <f t="shared" si="148"/>
        <v>7.5533155703857782E-2</v>
      </c>
      <c r="AR326">
        <f t="shared" si="149"/>
        <v>0.35394730099875121</v>
      </c>
      <c r="AS326" t="str">
        <f t="shared" si="150"/>
        <v>Houston Baptist</v>
      </c>
      <c r="AT326">
        <f t="shared" si="151"/>
        <v>325</v>
      </c>
      <c r="AU326">
        <f t="shared" si="152"/>
        <v>215.33333333333334</v>
      </c>
      <c r="AV326">
        <v>327</v>
      </c>
      <c r="AW326" t="str">
        <f t="shared" si="153"/>
        <v>Houston Baptist</v>
      </c>
      <c r="AX326" t="str">
        <f t="shared" si="154"/>
        <v/>
      </c>
      <c r="AY326">
        <v>325</v>
      </c>
      <c r="BI326" t="s">
        <v>333</v>
      </c>
      <c r="BJ326">
        <v>88.111352317711663</v>
      </c>
    </row>
    <row r="327" spans="1:62" x14ac:dyDescent="0.25">
      <c r="A327">
        <v>1</v>
      </c>
      <c r="B327">
        <v>1</v>
      </c>
      <c r="C327">
        <v>1</v>
      </c>
      <c r="D327" t="s">
        <v>143</v>
      </c>
      <c r="E327">
        <v>71.405000000000001</v>
      </c>
      <c r="F327">
        <v>71</v>
      </c>
      <c r="G327">
        <v>68.573499999999996</v>
      </c>
      <c r="H327">
        <v>155</v>
      </c>
      <c r="I327">
        <v>96.208399999999997</v>
      </c>
      <c r="J327">
        <v>322</v>
      </c>
      <c r="K327">
        <v>94.375299999999996</v>
      </c>
      <c r="L327">
        <v>337</v>
      </c>
      <c r="M327">
        <v>106.73</v>
      </c>
      <c r="N327">
        <v>247</v>
      </c>
      <c r="O327">
        <v>108.73099999999999</v>
      </c>
      <c r="P327">
        <v>242</v>
      </c>
      <c r="Q327">
        <v>-14.3559</v>
      </c>
      <c r="R327">
        <v>320</v>
      </c>
      <c r="S327">
        <f t="shared" si="130"/>
        <v>-0.20104614522792519</v>
      </c>
      <c r="T327">
        <f t="shared" si="131"/>
        <v>321</v>
      </c>
      <c r="U327">
        <f t="shared" si="132"/>
        <v>635982.71714267635</v>
      </c>
      <c r="V327">
        <f t="shared" si="133"/>
        <v>324</v>
      </c>
      <c r="W327">
        <f t="shared" si="134"/>
        <v>25.376795979963276</v>
      </c>
      <c r="X327">
        <f t="shared" si="135"/>
        <v>202</v>
      </c>
      <c r="Y327">
        <f t="shared" si="136"/>
        <v>261.5</v>
      </c>
      <c r="Z327">
        <v>0.14230000000000001</v>
      </c>
      <c r="AA327">
        <f t="shared" si="137"/>
        <v>320</v>
      </c>
      <c r="AB327">
        <v>0.18690000000000001</v>
      </c>
      <c r="AC327">
        <f t="shared" si="138"/>
        <v>0.16460000000000002</v>
      </c>
      <c r="AD327">
        <f t="shared" si="139"/>
        <v>324</v>
      </c>
      <c r="AE327">
        <v>2.9100000000000001E-2</v>
      </c>
      <c r="AF327">
        <f t="shared" si="140"/>
        <v>347</v>
      </c>
      <c r="AG327">
        <v>9.1499999999999998E-2</v>
      </c>
      <c r="AH327">
        <f t="shared" si="141"/>
        <v>339</v>
      </c>
      <c r="AI327">
        <f t="shared" si="142"/>
        <v>319.41666666666669</v>
      </c>
      <c r="AJ327">
        <f>IF(C327=1,(AI327/Z327),REF)</f>
        <v>2244.670883110799</v>
      </c>
      <c r="AK327">
        <f t="shared" si="143"/>
        <v>325</v>
      </c>
      <c r="AL327">
        <f>IF(B327=1,(AI327/AC327),REF)</f>
        <v>1940.5629809639529</v>
      </c>
      <c r="AM327">
        <f t="shared" si="144"/>
        <v>325</v>
      </c>
      <c r="AN327">
        <f t="shared" si="145"/>
        <v>325</v>
      </c>
      <c r="AO327" t="str">
        <f t="shared" si="146"/>
        <v>Jacksonville</v>
      </c>
      <c r="AP327">
        <f t="shared" si="147"/>
        <v>7.4212252350503827E-2</v>
      </c>
      <c r="AQ327">
        <f t="shared" si="148"/>
        <v>7.4383987158757284E-2</v>
      </c>
      <c r="AR327">
        <f t="shared" si="149"/>
        <v>0.35350139285020193</v>
      </c>
      <c r="AS327" t="str">
        <f t="shared" si="150"/>
        <v>Jacksonville</v>
      </c>
      <c r="AT327">
        <f t="shared" si="151"/>
        <v>326</v>
      </c>
      <c r="AU327">
        <f t="shared" si="152"/>
        <v>217</v>
      </c>
      <c r="AV327">
        <v>329</v>
      </c>
      <c r="AW327" t="str">
        <f t="shared" si="153"/>
        <v>Jacksonville</v>
      </c>
      <c r="AX327" t="str">
        <f t="shared" si="154"/>
        <v/>
      </c>
      <c r="AY327">
        <v>326</v>
      </c>
      <c r="BI327" t="s">
        <v>334</v>
      </c>
      <c r="BJ327">
        <v>298.63933557165575</v>
      </c>
    </row>
    <row r="328" spans="1:62" x14ac:dyDescent="0.25">
      <c r="A328">
        <v>1</v>
      </c>
      <c r="B328">
        <v>1</v>
      </c>
      <c r="C328">
        <v>1</v>
      </c>
      <c r="D328" t="s">
        <v>196</v>
      </c>
      <c r="E328">
        <v>70.579300000000003</v>
      </c>
      <c r="F328">
        <v>104</v>
      </c>
      <c r="G328">
        <v>68.821200000000005</v>
      </c>
      <c r="H328">
        <v>134</v>
      </c>
      <c r="I328">
        <v>100.30500000000001</v>
      </c>
      <c r="J328">
        <v>254</v>
      </c>
      <c r="K328">
        <v>96.657300000000006</v>
      </c>
      <c r="L328">
        <v>317</v>
      </c>
      <c r="M328">
        <v>104.901</v>
      </c>
      <c r="N328">
        <v>203</v>
      </c>
      <c r="O328">
        <v>111.35899999999999</v>
      </c>
      <c r="P328">
        <v>298</v>
      </c>
      <c r="Q328">
        <v>-14.702</v>
      </c>
      <c r="R328">
        <v>323</v>
      </c>
      <c r="S328">
        <f t="shared" si="130"/>
        <v>-0.20830045069871744</v>
      </c>
      <c r="T328">
        <f t="shared" si="131"/>
        <v>323</v>
      </c>
      <c r="U328">
        <f t="shared" si="132"/>
        <v>659396.54269985796</v>
      </c>
      <c r="V328">
        <f t="shared" si="133"/>
        <v>292</v>
      </c>
      <c r="W328">
        <f t="shared" si="134"/>
        <v>26.673694266572035</v>
      </c>
      <c r="X328">
        <f t="shared" si="135"/>
        <v>265</v>
      </c>
      <c r="Y328">
        <f t="shared" si="136"/>
        <v>294</v>
      </c>
      <c r="Z328">
        <v>0.1318</v>
      </c>
      <c r="AA328">
        <f t="shared" si="137"/>
        <v>327</v>
      </c>
      <c r="AB328">
        <v>0.20649999999999999</v>
      </c>
      <c r="AC328">
        <f t="shared" si="138"/>
        <v>0.16914999999999999</v>
      </c>
      <c r="AD328">
        <f t="shared" si="139"/>
        <v>322</v>
      </c>
      <c r="AE328">
        <v>0.10589999999999999</v>
      </c>
      <c r="AF328">
        <f t="shared" si="140"/>
        <v>328</v>
      </c>
      <c r="AG328">
        <v>0.19020000000000001</v>
      </c>
      <c r="AH328">
        <f t="shared" si="141"/>
        <v>303</v>
      </c>
      <c r="AI328">
        <f t="shared" si="142"/>
        <v>310.33333333333331</v>
      </c>
      <c r="AJ328">
        <f>IF(C328=1,(AI328/Z328),REF)</f>
        <v>2354.5776428932727</v>
      </c>
      <c r="AK328">
        <f t="shared" si="143"/>
        <v>328</v>
      </c>
      <c r="AL328">
        <f>IF(B328=1,(AI328/AC328),REF)</f>
        <v>1834.6635136466646</v>
      </c>
      <c r="AM328">
        <f t="shared" si="144"/>
        <v>323</v>
      </c>
      <c r="AN328">
        <f t="shared" si="145"/>
        <v>323</v>
      </c>
      <c r="AO328" t="str">
        <f t="shared" si="146"/>
        <v>Morgan St.</v>
      </c>
      <c r="AP328">
        <f t="shared" si="147"/>
        <v>6.8408503284547104E-2</v>
      </c>
      <c r="AQ328">
        <f t="shared" si="148"/>
        <v>7.6978251087214442E-2</v>
      </c>
      <c r="AR328">
        <f t="shared" si="149"/>
        <v>0.35042730470155475</v>
      </c>
      <c r="AS328" t="str">
        <f t="shared" si="150"/>
        <v>Morgan St.</v>
      </c>
      <c r="AT328">
        <f t="shared" si="151"/>
        <v>327</v>
      </c>
      <c r="AU328">
        <f t="shared" si="152"/>
        <v>216.66666666666666</v>
      </c>
      <c r="AV328">
        <v>323</v>
      </c>
      <c r="AW328" t="str">
        <f t="shared" si="153"/>
        <v>Morgan St.</v>
      </c>
      <c r="AX328" t="str">
        <f t="shared" si="154"/>
        <v/>
      </c>
      <c r="AY328">
        <v>327</v>
      </c>
      <c r="BI328" t="s">
        <v>335</v>
      </c>
      <c r="BJ328">
        <v>125.48108343620653</v>
      </c>
    </row>
    <row r="329" spans="1:62" x14ac:dyDescent="0.25">
      <c r="A329">
        <v>1</v>
      </c>
      <c r="B329">
        <v>1</v>
      </c>
      <c r="C329">
        <v>1</v>
      </c>
      <c r="D329" t="s">
        <v>284</v>
      </c>
      <c r="E329">
        <v>69.156199999999998</v>
      </c>
      <c r="F329">
        <v>187</v>
      </c>
      <c r="G329">
        <v>67.902900000000002</v>
      </c>
      <c r="H329">
        <v>187</v>
      </c>
      <c r="I329">
        <v>96.778000000000006</v>
      </c>
      <c r="J329">
        <v>313</v>
      </c>
      <c r="K329">
        <v>94.436099999999996</v>
      </c>
      <c r="L329">
        <v>336</v>
      </c>
      <c r="M329">
        <v>103.453</v>
      </c>
      <c r="N329">
        <v>164</v>
      </c>
      <c r="O329">
        <v>110.15900000000001</v>
      </c>
      <c r="P329">
        <v>270</v>
      </c>
      <c r="Q329">
        <v>-15.7227</v>
      </c>
      <c r="R329">
        <v>327</v>
      </c>
      <c r="S329">
        <f t="shared" si="130"/>
        <v>-0.22735344047243791</v>
      </c>
      <c r="T329">
        <f t="shared" si="131"/>
        <v>327</v>
      </c>
      <c r="U329">
        <f t="shared" si="132"/>
        <v>616747.23108626739</v>
      </c>
      <c r="V329">
        <f t="shared" si="133"/>
        <v>336</v>
      </c>
      <c r="W329">
        <f t="shared" si="134"/>
        <v>26.754747344753994</v>
      </c>
      <c r="X329">
        <f t="shared" si="135"/>
        <v>271</v>
      </c>
      <c r="Y329">
        <f t="shared" si="136"/>
        <v>299</v>
      </c>
      <c r="Z329">
        <v>0.13519999999999999</v>
      </c>
      <c r="AA329">
        <f t="shared" si="137"/>
        <v>325</v>
      </c>
      <c r="AB329">
        <v>0.16489999999999999</v>
      </c>
      <c r="AC329">
        <f t="shared" si="138"/>
        <v>0.15004999999999999</v>
      </c>
      <c r="AD329">
        <f t="shared" si="139"/>
        <v>326</v>
      </c>
      <c r="AE329">
        <v>0.1507</v>
      </c>
      <c r="AF329">
        <f t="shared" si="140"/>
        <v>309</v>
      </c>
      <c r="AG329">
        <v>0.13739999999999999</v>
      </c>
      <c r="AH329">
        <f t="shared" si="141"/>
        <v>326</v>
      </c>
      <c r="AI329">
        <f t="shared" si="142"/>
        <v>320.5</v>
      </c>
      <c r="AJ329">
        <f>IF(C329=1,(AI329/Z329),REF)</f>
        <v>2370.562130177515</v>
      </c>
      <c r="AK329">
        <f t="shared" si="143"/>
        <v>329</v>
      </c>
      <c r="AL329">
        <f>IF(B329=1,(AI329/AC329),REF)</f>
        <v>2135.9546817727428</v>
      </c>
      <c r="AM329">
        <f t="shared" si="144"/>
        <v>328</v>
      </c>
      <c r="AN329">
        <f t="shared" si="145"/>
        <v>328</v>
      </c>
      <c r="AO329" t="str">
        <f t="shared" si="146"/>
        <v>Southern</v>
      </c>
      <c r="AP329">
        <f t="shared" si="147"/>
        <v>7.0125752936433014E-2</v>
      </c>
      <c r="AQ329">
        <f t="shared" si="148"/>
        <v>6.7000429432890404E-2</v>
      </c>
      <c r="AR329">
        <f t="shared" si="149"/>
        <v>0.34232306018548037</v>
      </c>
      <c r="AS329" t="str">
        <f t="shared" si="150"/>
        <v>Southern</v>
      </c>
      <c r="AT329">
        <f t="shared" si="151"/>
        <v>328</v>
      </c>
      <c r="AU329">
        <f t="shared" si="152"/>
        <v>218.66666666666666</v>
      </c>
      <c r="AV329">
        <v>328</v>
      </c>
      <c r="AW329" t="str">
        <f t="shared" si="153"/>
        <v>Southern</v>
      </c>
      <c r="AX329" t="str">
        <f t="shared" si="154"/>
        <v/>
      </c>
      <c r="AY329">
        <v>328</v>
      </c>
      <c r="BI329" t="s">
        <v>336</v>
      </c>
      <c r="BJ329">
        <v>834.43504996156798</v>
      </c>
    </row>
    <row r="330" spans="1:62" x14ac:dyDescent="0.25">
      <c r="A330">
        <v>1</v>
      </c>
      <c r="B330">
        <v>1</v>
      </c>
      <c r="C330">
        <v>1</v>
      </c>
      <c r="D330" t="s">
        <v>169</v>
      </c>
      <c r="E330">
        <v>71.299099999999996</v>
      </c>
      <c r="F330">
        <v>77</v>
      </c>
      <c r="G330">
        <v>71.316100000000006</v>
      </c>
      <c r="H330">
        <v>41</v>
      </c>
      <c r="I330">
        <v>90.454800000000006</v>
      </c>
      <c r="J330">
        <v>345</v>
      </c>
      <c r="K330">
        <v>91.120599999999996</v>
      </c>
      <c r="L330">
        <v>342</v>
      </c>
      <c r="M330">
        <v>106.666</v>
      </c>
      <c r="N330">
        <v>245</v>
      </c>
      <c r="O330">
        <v>108.777</v>
      </c>
      <c r="P330">
        <v>246</v>
      </c>
      <c r="Q330">
        <v>-17.656700000000001</v>
      </c>
      <c r="R330">
        <v>333</v>
      </c>
      <c r="S330">
        <f t="shared" si="130"/>
        <v>-0.24763846948979729</v>
      </c>
      <c r="T330">
        <f t="shared" si="131"/>
        <v>332</v>
      </c>
      <c r="U330">
        <f t="shared" si="132"/>
        <v>591993.84230549796</v>
      </c>
      <c r="V330">
        <f t="shared" si="133"/>
        <v>341</v>
      </c>
      <c r="W330">
        <f t="shared" si="134"/>
        <v>25.431693185030642</v>
      </c>
      <c r="X330">
        <f t="shared" si="135"/>
        <v>205</v>
      </c>
      <c r="Y330">
        <f t="shared" si="136"/>
        <v>268.5</v>
      </c>
      <c r="Z330">
        <v>0.15870000000000001</v>
      </c>
      <c r="AA330">
        <f t="shared" si="137"/>
        <v>316</v>
      </c>
      <c r="AB330">
        <v>8.1000000000000003E-2</v>
      </c>
      <c r="AC330">
        <f t="shared" si="138"/>
        <v>0.11985000000000001</v>
      </c>
      <c r="AD330">
        <f t="shared" si="139"/>
        <v>336</v>
      </c>
      <c r="AE330">
        <v>0.2316</v>
      </c>
      <c r="AF330">
        <f t="shared" si="140"/>
        <v>277</v>
      </c>
      <c r="AG330">
        <v>0.10349999999999999</v>
      </c>
      <c r="AH330">
        <f t="shared" si="141"/>
        <v>335</v>
      </c>
      <c r="AI330">
        <f t="shared" si="142"/>
        <v>314.91666666666669</v>
      </c>
      <c r="AJ330">
        <f>IF(C330=1,(AI330/Z330),REF)</f>
        <v>1984.3520268851082</v>
      </c>
      <c r="AK330">
        <f t="shared" si="143"/>
        <v>319</v>
      </c>
      <c r="AL330">
        <f>IF(B330=1,(AI330/AC330),REF)</f>
        <v>2627.5900431094424</v>
      </c>
      <c r="AM330">
        <f t="shared" si="144"/>
        <v>334</v>
      </c>
      <c r="AN330">
        <f t="shared" si="145"/>
        <v>319</v>
      </c>
      <c r="AO330" t="str">
        <f t="shared" si="146"/>
        <v>Maine</v>
      </c>
      <c r="AP330">
        <f t="shared" si="147"/>
        <v>8.3791706385410766E-2</v>
      </c>
      <c r="AQ330">
        <f t="shared" si="148"/>
        <v>5.2147552284443628E-2</v>
      </c>
      <c r="AR330">
        <f t="shared" si="149"/>
        <v>0.34113474933937027</v>
      </c>
      <c r="AS330" t="str">
        <f t="shared" si="150"/>
        <v>Maine</v>
      </c>
      <c r="AT330">
        <f t="shared" si="151"/>
        <v>329</v>
      </c>
      <c r="AU330">
        <f t="shared" si="152"/>
        <v>216</v>
      </c>
      <c r="AV330">
        <v>324</v>
      </c>
      <c r="AW330" t="str">
        <f t="shared" si="153"/>
        <v>Maine</v>
      </c>
      <c r="AX330" t="str">
        <f t="shared" si="154"/>
        <v/>
      </c>
      <c r="AY330">
        <v>329</v>
      </c>
      <c r="BI330" t="s">
        <v>337</v>
      </c>
      <c r="BJ330">
        <v>318.86011360354291</v>
      </c>
    </row>
    <row r="331" spans="1:62" x14ac:dyDescent="0.25">
      <c r="A331">
        <v>1</v>
      </c>
      <c r="B331">
        <v>1</v>
      </c>
      <c r="C331">
        <v>1</v>
      </c>
      <c r="D331" t="s">
        <v>330</v>
      </c>
      <c r="E331">
        <v>71.218999999999994</v>
      </c>
      <c r="F331">
        <v>82</v>
      </c>
      <c r="G331">
        <v>69.001599999999996</v>
      </c>
      <c r="H331">
        <v>122</v>
      </c>
      <c r="I331">
        <v>104.178</v>
      </c>
      <c r="J331">
        <v>166</v>
      </c>
      <c r="K331">
        <v>105.45099999999999</v>
      </c>
      <c r="L331">
        <v>168</v>
      </c>
      <c r="M331">
        <v>122.669</v>
      </c>
      <c r="N331">
        <v>351</v>
      </c>
      <c r="O331">
        <v>125.313</v>
      </c>
      <c r="P331">
        <v>351</v>
      </c>
      <c r="Q331">
        <v>-19.861599999999999</v>
      </c>
      <c r="R331">
        <v>338</v>
      </c>
      <c r="S331">
        <f t="shared" si="130"/>
        <v>-0.27888625226414315</v>
      </c>
      <c r="T331">
        <f t="shared" si="131"/>
        <v>336</v>
      </c>
      <c r="U331">
        <f t="shared" si="132"/>
        <v>791949.11250581883</v>
      </c>
      <c r="V331">
        <f t="shared" si="133"/>
        <v>145</v>
      </c>
      <c r="W331">
        <f t="shared" si="134"/>
        <v>31.929927472701696</v>
      </c>
      <c r="X331">
        <f t="shared" si="135"/>
        <v>351</v>
      </c>
      <c r="Y331">
        <f t="shared" si="136"/>
        <v>343.5</v>
      </c>
      <c r="Z331">
        <v>0.12820000000000001</v>
      </c>
      <c r="AA331">
        <f t="shared" si="137"/>
        <v>331</v>
      </c>
      <c r="AB331">
        <v>0.16400000000000001</v>
      </c>
      <c r="AC331">
        <f t="shared" si="138"/>
        <v>0.14610000000000001</v>
      </c>
      <c r="AD331">
        <f t="shared" si="139"/>
        <v>330</v>
      </c>
      <c r="AE331">
        <v>0.10299999999999999</v>
      </c>
      <c r="AF331">
        <f t="shared" si="140"/>
        <v>330</v>
      </c>
      <c r="AG331">
        <v>0.1535</v>
      </c>
      <c r="AH331">
        <f t="shared" si="141"/>
        <v>318</v>
      </c>
      <c r="AI331">
        <f t="shared" si="142"/>
        <v>300.41666666666669</v>
      </c>
      <c r="AJ331">
        <f>IF(C331=1,(AI331/Z331),REF)</f>
        <v>2343.3437337493501</v>
      </c>
      <c r="AK331">
        <f t="shared" si="143"/>
        <v>327</v>
      </c>
      <c r="AL331">
        <f>IF(B331=1,(AI331/AC331),REF)</f>
        <v>2056.2400182523388</v>
      </c>
      <c r="AM331">
        <f t="shared" si="144"/>
        <v>327</v>
      </c>
      <c r="AN331">
        <f t="shared" si="145"/>
        <v>327</v>
      </c>
      <c r="AO331" t="str">
        <f t="shared" si="146"/>
        <v>USC Upstate</v>
      </c>
      <c r="AP331">
        <f t="shared" si="147"/>
        <v>6.657181617702837E-2</v>
      </c>
      <c r="AQ331">
        <f t="shared" si="148"/>
        <v>6.5547567706816565E-2</v>
      </c>
      <c r="AR331">
        <f t="shared" si="149"/>
        <v>0.33726759646404081</v>
      </c>
      <c r="AS331" t="str">
        <f t="shared" si="150"/>
        <v>USC Upstate</v>
      </c>
      <c r="AT331">
        <f t="shared" si="151"/>
        <v>330</v>
      </c>
      <c r="AU331">
        <f t="shared" si="152"/>
        <v>219</v>
      </c>
      <c r="AV331">
        <v>330</v>
      </c>
      <c r="AW331" t="str">
        <f t="shared" si="153"/>
        <v>USC Upstate</v>
      </c>
      <c r="AX331" t="str">
        <f t="shared" si="154"/>
        <v/>
      </c>
      <c r="AY331">
        <v>330</v>
      </c>
      <c r="BI331" t="s">
        <v>338</v>
      </c>
      <c r="BJ331">
        <v>327.87532057605046</v>
      </c>
    </row>
    <row r="332" spans="1:62" x14ac:dyDescent="0.25">
      <c r="A332">
        <v>1</v>
      </c>
      <c r="B332">
        <v>1</v>
      </c>
      <c r="C332">
        <v>1</v>
      </c>
      <c r="D332" t="s">
        <v>49</v>
      </c>
      <c r="E332">
        <v>66.949200000000005</v>
      </c>
      <c r="F332">
        <v>288</v>
      </c>
      <c r="G332">
        <v>66.181700000000006</v>
      </c>
      <c r="H332">
        <v>270</v>
      </c>
      <c r="I332">
        <v>96.785499999999999</v>
      </c>
      <c r="J332">
        <v>312</v>
      </c>
      <c r="K332">
        <v>98.692499999999995</v>
      </c>
      <c r="L332">
        <v>295</v>
      </c>
      <c r="M332">
        <v>111.27800000000001</v>
      </c>
      <c r="N332">
        <v>321</v>
      </c>
      <c r="O332">
        <v>113.371</v>
      </c>
      <c r="P332">
        <v>320</v>
      </c>
      <c r="Q332">
        <v>-14.6783</v>
      </c>
      <c r="R332">
        <v>322</v>
      </c>
      <c r="S332">
        <f t="shared" si="130"/>
        <v>-0.21924832559612362</v>
      </c>
      <c r="T332">
        <f t="shared" si="131"/>
        <v>325</v>
      </c>
      <c r="U332">
        <f t="shared" si="132"/>
        <v>652099.23762329249</v>
      </c>
      <c r="V332">
        <f t="shared" si="133"/>
        <v>303</v>
      </c>
      <c r="W332">
        <f t="shared" si="134"/>
        <v>28.937284357674418</v>
      </c>
      <c r="X332">
        <f t="shared" si="135"/>
        <v>339</v>
      </c>
      <c r="Y332">
        <f t="shared" si="136"/>
        <v>332</v>
      </c>
      <c r="Z332">
        <v>0.1137</v>
      </c>
      <c r="AA332">
        <f t="shared" si="137"/>
        <v>333</v>
      </c>
      <c r="AB332">
        <v>0.18360000000000001</v>
      </c>
      <c r="AC332">
        <f t="shared" si="138"/>
        <v>0.14865</v>
      </c>
      <c r="AD332">
        <f t="shared" si="139"/>
        <v>327</v>
      </c>
      <c r="AE332">
        <v>5.7299999999999997E-2</v>
      </c>
      <c r="AF332">
        <f t="shared" si="140"/>
        <v>346</v>
      </c>
      <c r="AG332">
        <v>0.1948</v>
      </c>
      <c r="AH332">
        <f t="shared" si="141"/>
        <v>299</v>
      </c>
      <c r="AI332">
        <f t="shared" si="142"/>
        <v>322</v>
      </c>
      <c r="AJ332">
        <f>IF(C332=1,(AI332/Z332),REF)</f>
        <v>2832.014072119613</v>
      </c>
      <c r="AK332">
        <f t="shared" si="143"/>
        <v>334</v>
      </c>
      <c r="AL332">
        <f>IF(B332=1,(AI332/AC332),REF)</f>
        <v>2166.1621257988563</v>
      </c>
      <c r="AM332">
        <f t="shared" si="144"/>
        <v>329</v>
      </c>
      <c r="AN332">
        <f t="shared" si="145"/>
        <v>329</v>
      </c>
      <c r="AO332" t="str">
        <f t="shared" si="146"/>
        <v>Cal Poly</v>
      </c>
      <c r="AP332">
        <f t="shared" si="147"/>
        <v>5.7934452073154383E-2</v>
      </c>
      <c r="AQ332">
        <f t="shared" si="148"/>
        <v>6.625888671209855E-2</v>
      </c>
      <c r="AR332">
        <f t="shared" si="149"/>
        <v>0.32902380678699872</v>
      </c>
      <c r="AS332" t="str">
        <f t="shared" si="150"/>
        <v>Cal Poly</v>
      </c>
      <c r="AT332">
        <f t="shared" si="151"/>
        <v>331</v>
      </c>
      <c r="AU332">
        <f t="shared" si="152"/>
        <v>220</v>
      </c>
      <c r="AV332">
        <v>331</v>
      </c>
      <c r="AW332" t="str">
        <f t="shared" si="153"/>
        <v>Cal Poly</v>
      </c>
      <c r="AX332" t="str">
        <f t="shared" si="154"/>
        <v/>
      </c>
      <c r="AY332">
        <v>331</v>
      </c>
      <c r="BI332" t="s">
        <v>339</v>
      </c>
      <c r="BJ332">
        <v>245.23563303294429</v>
      </c>
    </row>
    <row r="333" spans="1:62" x14ac:dyDescent="0.25">
      <c r="A333">
        <v>1</v>
      </c>
      <c r="B333">
        <v>1</v>
      </c>
      <c r="C333">
        <v>1</v>
      </c>
      <c r="D333" t="s">
        <v>220</v>
      </c>
      <c r="E333">
        <v>70.368600000000001</v>
      </c>
      <c r="F333">
        <v>113</v>
      </c>
      <c r="G333">
        <v>68.607900000000001</v>
      </c>
      <c r="H333">
        <v>152</v>
      </c>
      <c r="I333">
        <v>91.818700000000007</v>
      </c>
      <c r="J333">
        <v>342</v>
      </c>
      <c r="K333">
        <v>93.865300000000005</v>
      </c>
      <c r="L333">
        <v>339</v>
      </c>
      <c r="M333">
        <v>110.721</v>
      </c>
      <c r="N333">
        <v>310</v>
      </c>
      <c r="O333">
        <v>109.57599999999999</v>
      </c>
      <c r="P333">
        <v>264</v>
      </c>
      <c r="Q333">
        <v>-15.7112</v>
      </c>
      <c r="R333">
        <v>326</v>
      </c>
      <c r="S333">
        <f t="shared" si="130"/>
        <v>-0.22326293261483088</v>
      </c>
      <c r="T333">
        <f t="shared" si="131"/>
        <v>326</v>
      </c>
      <c r="U333">
        <f t="shared" si="132"/>
        <v>619996.24009525171</v>
      </c>
      <c r="V333">
        <f t="shared" si="133"/>
        <v>332</v>
      </c>
      <c r="W333">
        <f t="shared" si="134"/>
        <v>26.071486736480363</v>
      </c>
      <c r="X333">
        <f t="shared" si="135"/>
        <v>235</v>
      </c>
      <c r="Y333">
        <f t="shared" si="136"/>
        <v>280.5</v>
      </c>
      <c r="Z333">
        <v>0.12809999999999999</v>
      </c>
      <c r="AA333">
        <f t="shared" si="137"/>
        <v>332</v>
      </c>
      <c r="AB333">
        <v>0.1278</v>
      </c>
      <c r="AC333">
        <f t="shared" si="138"/>
        <v>0.12795000000000001</v>
      </c>
      <c r="AD333">
        <f t="shared" si="139"/>
        <v>333</v>
      </c>
      <c r="AE333">
        <v>0.1336</v>
      </c>
      <c r="AF333">
        <f t="shared" si="140"/>
        <v>316</v>
      </c>
      <c r="AG333">
        <v>0.127</v>
      </c>
      <c r="AH333">
        <f t="shared" si="141"/>
        <v>331</v>
      </c>
      <c r="AI333">
        <f t="shared" si="142"/>
        <v>319.75</v>
      </c>
      <c r="AJ333">
        <f>IF(C333=1,(AI333/Z333),REF)</f>
        <v>2496.096799375488</v>
      </c>
      <c r="AK333">
        <f t="shared" si="143"/>
        <v>331</v>
      </c>
      <c r="AL333">
        <f>IF(B333=1,(AI333/AC333),REF)</f>
        <v>2499.0230558812036</v>
      </c>
      <c r="AM333">
        <f t="shared" si="144"/>
        <v>332</v>
      </c>
      <c r="AN333">
        <f t="shared" si="145"/>
        <v>331</v>
      </c>
      <c r="AO333" t="str">
        <f t="shared" si="146"/>
        <v>Northern Arizona</v>
      </c>
      <c r="AP333">
        <f t="shared" si="147"/>
        <v>6.6101142707175556E-2</v>
      </c>
      <c r="AQ333">
        <f t="shared" si="148"/>
        <v>5.6022127569733779E-2</v>
      </c>
      <c r="AR333">
        <f t="shared" si="149"/>
        <v>0.32681905654660443</v>
      </c>
      <c r="AS333" t="str">
        <f t="shared" si="150"/>
        <v>Northern Arizona</v>
      </c>
      <c r="AT333">
        <f t="shared" si="151"/>
        <v>332</v>
      </c>
      <c r="AU333">
        <f t="shared" si="152"/>
        <v>221</v>
      </c>
      <c r="AV333">
        <v>334</v>
      </c>
      <c r="AW333" t="str">
        <f t="shared" si="153"/>
        <v>Northern Arizona</v>
      </c>
      <c r="AX333" t="str">
        <f t="shared" si="154"/>
        <v/>
      </c>
      <c r="AY333">
        <v>332</v>
      </c>
      <c r="BI333" t="s">
        <v>340</v>
      </c>
      <c r="BJ333">
        <v>208.242220353238</v>
      </c>
    </row>
    <row r="334" spans="1:62" x14ac:dyDescent="0.25">
      <c r="A334">
        <v>1</v>
      </c>
      <c r="B334">
        <v>1</v>
      </c>
      <c r="C334">
        <v>1</v>
      </c>
      <c r="D334" t="s">
        <v>245</v>
      </c>
      <c r="E334">
        <v>64.371600000000001</v>
      </c>
      <c r="F334">
        <v>344</v>
      </c>
      <c r="G334">
        <v>63.331200000000003</v>
      </c>
      <c r="H334">
        <v>343</v>
      </c>
      <c r="I334">
        <v>97.995800000000003</v>
      </c>
      <c r="J334">
        <v>295</v>
      </c>
      <c r="K334">
        <v>98.125600000000006</v>
      </c>
      <c r="L334">
        <v>302</v>
      </c>
      <c r="M334">
        <v>111.765</v>
      </c>
      <c r="N334">
        <v>323</v>
      </c>
      <c r="O334">
        <v>115.916</v>
      </c>
      <c r="P334">
        <v>336</v>
      </c>
      <c r="Q334">
        <v>-17.790500000000002</v>
      </c>
      <c r="R334">
        <v>334</v>
      </c>
      <c r="S334">
        <f t="shared" si="130"/>
        <v>-0.27637032480162044</v>
      </c>
      <c r="T334">
        <f t="shared" si="131"/>
        <v>335</v>
      </c>
      <c r="U334">
        <f t="shared" si="132"/>
        <v>619810.53618532384</v>
      </c>
      <c r="V334">
        <f t="shared" si="133"/>
        <v>333</v>
      </c>
      <c r="W334">
        <f t="shared" si="134"/>
        <v>31.184236392984598</v>
      </c>
      <c r="X334">
        <f t="shared" si="135"/>
        <v>350</v>
      </c>
      <c r="Y334">
        <f t="shared" si="136"/>
        <v>342.5</v>
      </c>
      <c r="Z334">
        <v>0.13059999999999999</v>
      </c>
      <c r="AA334">
        <f t="shared" si="137"/>
        <v>329</v>
      </c>
      <c r="AB334">
        <v>0.1104</v>
      </c>
      <c r="AC334">
        <f t="shared" si="138"/>
        <v>0.1205</v>
      </c>
      <c r="AD334">
        <f t="shared" si="139"/>
        <v>334</v>
      </c>
      <c r="AE334">
        <v>0.1077</v>
      </c>
      <c r="AF334">
        <f t="shared" si="140"/>
        <v>327</v>
      </c>
      <c r="AG334">
        <v>0.1918</v>
      </c>
      <c r="AH334">
        <f t="shared" si="141"/>
        <v>301</v>
      </c>
      <c r="AI334">
        <f t="shared" si="142"/>
        <v>328.75</v>
      </c>
      <c r="AJ334">
        <f>IF(C334=1,(AI334/Z334),REF)</f>
        <v>2517.2281776416539</v>
      </c>
      <c r="AK334">
        <f t="shared" si="143"/>
        <v>332</v>
      </c>
      <c r="AL334">
        <f>IF(B334=1,(AI334/AC334),REF)</f>
        <v>2728.2157676348547</v>
      </c>
      <c r="AM334">
        <f t="shared" si="144"/>
        <v>336</v>
      </c>
      <c r="AN334">
        <f t="shared" si="145"/>
        <v>332</v>
      </c>
      <c r="AO334" t="str">
        <f t="shared" si="146"/>
        <v>Presbyterian</v>
      </c>
      <c r="AP334">
        <f t="shared" si="147"/>
        <v>6.7334385085335333E-2</v>
      </c>
      <c r="AQ334">
        <f t="shared" si="148"/>
        <v>5.2184652805374425E-2</v>
      </c>
      <c r="AR334">
        <f t="shared" si="149"/>
        <v>0.32401329982600308</v>
      </c>
      <c r="AS334" t="str">
        <f t="shared" si="150"/>
        <v>Presbyterian</v>
      </c>
      <c r="AT334">
        <f t="shared" si="151"/>
        <v>333</v>
      </c>
      <c r="AU334">
        <f t="shared" si="152"/>
        <v>221.66666666666666</v>
      </c>
      <c r="AV334">
        <v>332</v>
      </c>
      <c r="AW334" t="str">
        <f t="shared" si="153"/>
        <v>Presbyterian</v>
      </c>
      <c r="AX334" t="str">
        <f t="shared" si="154"/>
        <v/>
      </c>
      <c r="AY334">
        <v>333</v>
      </c>
      <c r="BI334" t="s">
        <v>341</v>
      </c>
      <c r="BJ334">
        <v>88.856937455068291</v>
      </c>
    </row>
    <row r="335" spans="1:62" x14ac:dyDescent="0.25">
      <c r="A335">
        <v>1</v>
      </c>
      <c r="B335">
        <v>1</v>
      </c>
      <c r="C335">
        <v>1</v>
      </c>
      <c r="D335" t="s">
        <v>28</v>
      </c>
      <c r="E335">
        <v>68.435900000000004</v>
      </c>
      <c r="F335">
        <v>219</v>
      </c>
      <c r="G335">
        <v>67.415300000000002</v>
      </c>
      <c r="H335">
        <v>211</v>
      </c>
      <c r="I335">
        <v>95.312100000000001</v>
      </c>
      <c r="J335">
        <v>328</v>
      </c>
      <c r="K335">
        <v>93.748900000000006</v>
      </c>
      <c r="L335">
        <v>340</v>
      </c>
      <c r="M335">
        <v>104.072</v>
      </c>
      <c r="N335">
        <v>182</v>
      </c>
      <c r="O335">
        <v>110.346</v>
      </c>
      <c r="P335">
        <v>276</v>
      </c>
      <c r="Q335">
        <v>-16.596599999999999</v>
      </c>
      <c r="R335">
        <v>330</v>
      </c>
      <c r="S335">
        <f t="shared" si="130"/>
        <v>-0.24252037307904181</v>
      </c>
      <c r="T335">
        <f t="shared" si="131"/>
        <v>331</v>
      </c>
      <c r="U335">
        <f t="shared" si="132"/>
        <v>601473.28752218257</v>
      </c>
      <c r="V335">
        <f t="shared" si="133"/>
        <v>338</v>
      </c>
      <c r="W335">
        <f t="shared" si="134"/>
        <v>27.109815916653936</v>
      </c>
      <c r="X335">
        <f t="shared" si="135"/>
        <v>292</v>
      </c>
      <c r="Y335">
        <f t="shared" si="136"/>
        <v>311.5</v>
      </c>
      <c r="Z335">
        <v>0.10920000000000001</v>
      </c>
      <c r="AA335">
        <f t="shared" si="137"/>
        <v>336</v>
      </c>
      <c r="AB335">
        <v>0.15079999999999999</v>
      </c>
      <c r="AC335">
        <f t="shared" si="138"/>
        <v>0.13</v>
      </c>
      <c r="AD335">
        <f t="shared" si="139"/>
        <v>332</v>
      </c>
      <c r="AE335">
        <v>8.6699999999999999E-2</v>
      </c>
      <c r="AF335">
        <f t="shared" si="140"/>
        <v>337</v>
      </c>
      <c r="AG335">
        <v>5.7099999999999998E-2</v>
      </c>
      <c r="AH335">
        <f t="shared" si="141"/>
        <v>342</v>
      </c>
      <c r="AI335">
        <f t="shared" si="142"/>
        <v>331.91666666666669</v>
      </c>
      <c r="AJ335">
        <f>IF(C335=1,(AI335/Z335),REF)</f>
        <v>3039.5299145299145</v>
      </c>
      <c r="AK335">
        <f t="shared" si="143"/>
        <v>336</v>
      </c>
      <c r="AL335">
        <f>IF(B335=1,(AI335/AC335),REF)</f>
        <v>2553.2051282051284</v>
      </c>
      <c r="AM335">
        <f t="shared" si="144"/>
        <v>333</v>
      </c>
      <c r="AN335">
        <f t="shared" si="145"/>
        <v>333</v>
      </c>
      <c r="AO335" t="str">
        <f t="shared" si="146"/>
        <v>Arkansas Pine Bluff</v>
      </c>
      <c r="AP335">
        <f t="shared" si="147"/>
        <v>5.524945216679026E-2</v>
      </c>
      <c r="AQ335">
        <f t="shared" si="148"/>
        <v>5.6767298828172379E-2</v>
      </c>
      <c r="AR335">
        <f t="shared" si="149"/>
        <v>0.31571934309843691</v>
      </c>
      <c r="AS335" t="str">
        <f t="shared" si="150"/>
        <v>Arkansas Pine Bluff</v>
      </c>
      <c r="AT335">
        <f t="shared" si="151"/>
        <v>334</v>
      </c>
      <c r="AU335">
        <f t="shared" si="152"/>
        <v>222.33333333333334</v>
      </c>
      <c r="AV335">
        <v>335</v>
      </c>
      <c r="AW335" t="str">
        <f t="shared" si="153"/>
        <v>Arkansas Pine Bluff</v>
      </c>
      <c r="AX335" t="str">
        <f t="shared" si="154"/>
        <v/>
      </c>
      <c r="AY335">
        <v>334</v>
      </c>
      <c r="BI335" t="s">
        <v>342</v>
      </c>
      <c r="BJ335">
        <v>3.5311834657527132</v>
      </c>
    </row>
    <row r="336" spans="1:62" x14ac:dyDescent="0.25">
      <c r="A336">
        <v>1</v>
      </c>
      <c r="B336">
        <v>1</v>
      </c>
      <c r="C336">
        <v>1</v>
      </c>
      <c r="D336" t="s">
        <v>135</v>
      </c>
      <c r="E336">
        <v>71.442700000000002</v>
      </c>
      <c r="F336">
        <v>68</v>
      </c>
      <c r="G336">
        <v>69.626400000000004</v>
      </c>
      <c r="H336">
        <v>94</v>
      </c>
      <c r="I336">
        <v>94.4114</v>
      </c>
      <c r="J336">
        <v>333</v>
      </c>
      <c r="K336">
        <v>93.744200000000006</v>
      </c>
      <c r="L336">
        <v>341</v>
      </c>
      <c r="M336">
        <v>112.14700000000001</v>
      </c>
      <c r="N336">
        <v>329</v>
      </c>
      <c r="O336">
        <v>115.32599999999999</v>
      </c>
      <c r="P336">
        <v>334</v>
      </c>
      <c r="Q336">
        <v>-21.581800000000001</v>
      </c>
      <c r="R336">
        <v>342</v>
      </c>
      <c r="S336">
        <f t="shared" si="130"/>
        <v>-0.30208544749848459</v>
      </c>
      <c r="T336">
        <f t="shared" si="131"/>
        <v>341</v>
      </c>
      <c r="U336">
        <f t="shared" si="132"/>
        <v>627836.66393583256</v>
      </c>
      <c r="V336">
        <f t="shared" si="133"/>
        <v>330</v>
      </c>
      <c r="W336">
        <f t="shared" si="134"/>
        <v>27.86927732867526</v>
      </c>
      <c r="X336">
        <f t="shared" si="135"/>
        <v>319</v>
      </c>
      <c r="Y336">
        <f t="shared" si="136"/>
        <v>330</v>
      </c>
      <c r="Z336">
        <v>0.113</v>
      </c>
      <c r="AA336">
        <f t="shared" si="137"/>
        <v>334</v>
      </c>
      <c r="AB336">
        <v>0.1037</v>
      </c>
      <c r="AC336">
        <f t="shared" si="138"/>
        <v>0.10835</v>
      </c>
      <c r="AD336">
        <f t="shared" si="139"/>
        <v>337</v>
      </c>
      <c r="AE336">
        <v>0.123</v>
      </c>
      <c r="AF336">
        <f t="shared" si="140"/>
        <v>319</v>
      </c>
      <c r="AG336">
        <v>0.3196</v>
      </c>
      <c r="AH336">
        <f t="shared" si="141"/>
        <v>248</v>
      </c>
      <c r="AI336">
        <f t="shared" si="142"/>
        <v>317.5</v>
      </c>
      <c r="AJ336">
        <f>IF(C336=1,(AI336/Z336),REF)</f>
        <v>2809.7345132743362</v>
      </c>
      <c r="AK336">
        <f t="shared" si="143"/>
        <v>333</v>
      </c>
      <c r="AL336">
        <f>IF(B336=1,(AI336/AC336),REF)</f>
        <v>2930.3184125519151</v>
      </c>
      <c r="AM336">
        <f t="shared" si="144"/>
        <v>337</v>
      </c>
      <c r="AN336">
        <f t="shared" si="145"/>
        <v>333</v>
      </c>
      <c r="AO336" t="str">
        <f t="shared" si="146"/>
        <v>Incarnate Word</v>
      </c>
      <c r="AP336">
        <f t="shared" si="147"/>
        <v>5.7623269313654746E-2</v>
      </c>
      <c r="AQ336">
        <f t="shared" si="148"/>
        <v>4.6505589593365163E-2</v>
      </c>
      <c r="AR336">
        <f t="shared" si="149"/>
        <v>0.30663127258120643</v>
      </c>
      <c r="AS336" t="str">
        <f t="shared" si="150"/>
        <v>Incarnate Word</v>
      </c>
      <c r="AT336">
        <f t="shared" si="151"/>
        <v>335</v>
      </c>
      <c r="AU336">
        <f t="shared" si="152"/>
        <v>222.66666666666666</v>
      </c>
      <c r="AV336">
        <v>336</v>
      </c>
      <c r="AW336" t="str">
        <f t="shared" si="153"/>
        <v>Incarnate Word</v>
      </c>
      <c r="AX336" t="str">
        <f t="shared" si="154"/>
        <v/>
      </c>
      <c r="AY336">
        <v>335</v>
      </c>
      <c r="BI336" t="s">
        <v>343</v>
      </c>
      <c r="BJ336">
        <v>7.8435419784302596</v>
      </c>
    </row>
    <row r="337" spans="1:62" x14ac:dyDescent="0.25">
      <c r="A337">
        <v>1</v>
      </c>
      <c r="B337">
        <v>1</v>
      </c>
      <c r="C337">
        <v>1</v>
      </c>
      <c r="D337" t="s">
        <v>129</v>
      </c>
      <c r="E337">
        <v>71.223399999999998</v>
      </c>
      <c r="F337">
        <v>81</v>
      </c>
      <c r="G337">
        <v>69.848100000000002</v>
      </c>
      <c r="H337">
        <v>85</v>
      </c>
      <c r="I337">
        <v>101.774</v>
      </c>
      <c r="J337">
        <v>231</v>
      </c>
      <c r="K337">
        <v>99.697000000000003</v>
      </c>
      <c r="L337">
        <v>264</v>
      </c>
      <c r="M337">
        <v>112.40900000000001</v>
      </c>
      <c r="N337">
        <v>331</v>
      </c>
      <c r="O337">
        <v>118.65900000000001</v>
      </c>
      <c r="P337">
        <v>346</v>
      </c>
      <c r="Q337">
        <v>-18.962399999999999</v>
      </c>
      <c r="R337">
        <v>335</v>
      </c>
      <c r="S337">
        <f t="shared" si="130"/>
        <v>-0.26623272688470367</v>
      </c>
      <c r="T337">
        <f t="shared" si="131"/>
        <v>334</v>
      </c>
      <c r="U337">
        <f t="shared" si="132"/>
        <v>707924.40090913069</v>
      </c>
      <c r="V337">
        <f t="shared" si="133"/>
        <v>249</v>
      </c>
      <c r="W337">
        <f t="shared" si="134"/>
        <v>29.258926811664402</v>
      </c>
      <c r="X337">
        <f t="shared" si="135"/>
        <v>343</v>
      </c>
      <c r="Y337">
        <f t="shared" si="136"/>
        <v>338.5</v>
      </c>
      <c r="Z337">
        <v>8.1100000000000005E-2</v>
      </c>
      <c r="AA337">
        <f t="shared" si="137"/>
        <v>342</v>
      </c>
      <c r="AB337">
        <v>0.1865</v>
      </c>
      <c r="AC337">
        <f t="shared" si="138"/>
        <v>0.1338</v>
      </c>
      <c r="AD337">
        <f t="shared" si="139"/>
        <v>331</v>
      </c>
      <c r="AE337">
        <v>2.3300000000000001E-2</v>
      </c>
      <c r="AF337">
        <f t="shared" si="140"/>
        <v>350</v>
      </c>
      <c r="AG337">
        <v>0.13880000000000001</v>
      </c>
      <c r="AH337">
        <f t="shared" si="141"/>
        <v>324</v>
      </c>
      <c r="AI337">
        <f t="shared" si="142"/>
        <v>321.08333333333331</v>
      </c>
      <c r="AJ337">
        <f>IF(C337=1,(AI337/Z337),REF)</f>
        <v>3959.1039868475127</v>
      </c>
      <c r="AK337">
        <f t="shared" si="143"/>
        <v>340</v>
      </c>
      <c r="AL337">
        <f>IF(B337=1,(AI337/AC337),REF)</f>
        <v>2399.7259591429993</v>
      </c>
      <c r="AM337">
        <f t="shared" si="144"/>
        <v>331</v>
      </c>
      <c r="AN337">
        <f t="shared" si="145"/>
        <v>331</v>
      </c>
      <c r="AO337" t="str">
        <f t="shared" si="146"/>
        <v>Howard</v>
      </c>
      <c r="AP337">
        <f t="shared" si="147"/>
        <v>3.9961993353709403E-2</v>
      </c>
      <c r="AQ337">
        <f t="shared" si="148"/>
        <v>5.8881179076149356E-2</v>
      </c>
      <c r="AR337">
        <f t="shared" si="149"/>
        <v>0.30030784125546051</v>
      </c>
      <c r="AS337" t="str">
        <f t="shared" si="150"/>
        <v>Howard</v>
      </c>
      <c r="AT337">
        <f t="shared" si="151"/>
        <v>336</v>
      </c>
      <c r="AU337">
        <f t="shared" si="152"/>
        <v>222.33333333333334</v>
      </c>
      <c r="AV337">
        <v>333</v>
      </c>
      <c r="AW337" t="str">
        <f t="shared" si="153"/>
        <v>Howard</v>
      </c>
      <c r="AX337" t="str">
        <f t="shared" si="154"/>
        <v/>
      </c>
      <c r="AY337">
        <v>336</v>
      </c>
      <c r="BI337" t="s">
        <v>344</v>
      </c>
      <c r="BJ337">
        <v>49.16676515778277</v>
      </c>
    </row>
    <row r="338" spans="1:62" x14ac:dyDescent="0.25">
      <c r="A338">
        <v>1</v>
      </c>
      <c r="B338">
        <v>1</v>
      </c>
      <c r="C338">
        <v>1</v>
      </c>
      <c r="D338" t="s">
        <v>44</v>
      </c>
      <c r="E338">
        <v>70.930800000000005</v>
      </c>
      <c r="F338">
        <v>95</v>
      </c>
      <c r="G338">
        <v>70.072699999999998</v>
      </c>
      <c r="H338">
        <v>74</v>
      </c>
      <c r="I338">
        <v>98.420699999999997</v>
      </c>
      <c r="J338">
        <v>284</v>
      </c>
      <c r="K338">
        <v>99.151499999999999</v>
      </c>
      <c r="L338">
        <v>280</v>
      </c>
      <c r="M338">
        <v>117.098</v>
      </c>
      <c r="N338">
        <v>347</v>
      </c>
      <c r="O338">
        <v>120.91</v>
      </c>
      <c r="P338">
        <v>350</v>
      </c>
      <c r="Q338">
        <v>-21.758800000000001</v>
      </c>
      <c r="R338">
        <v>344</v>
      </c>
      <c r="S338">
        <f t="shared" si="130"/>
        <v>-0.30675672627405859</v>
      </c>
      <c r="T338">
        <f t="shared" si="131"/>
        <v>344</v>
      </c>
      <c r="U338">
        <f t="shared" si="132"/>
        <v>697322.11002905422</v>
      </c>
      <c r="V338">
        <f t="shared" si="133"/>
        <v>257</v>
      </c>
      <c r="W338">
        <f t="shared" si="134"/>
        <v>30.27643216800772</v>
      </c>
      <c r="X338">
        <f t="shared" si="135"/>
        <v>347</v>
      </c>
      <c r="Y338">
        <f t="shared" si="136"/>
        <v>345.5</v>
      </c>
      <c r="Z338">
        <v>0.113</v>
      </c>
      <c r="AA338">
        <f t="shared" si="137"/>
        <v>334</v>
      </c>
      <c r="AB338">
        <v>7.85E-2</v>
      </c>
      <c r="AC338">
        <f t="shared" si="138"/>
        <v>9.5750000000000002E-2</v>
      </c>
      <c r="AD338">
        <f t="shared" si="139"/>
        <v>340</v>
      </c>
      <c r="AE338">
        <v>6.0600000000000001E-2</v>
      </c>
      <c r="AF338">
        <f t="shared" si="140"/>
        <v>344</v>
      </c>
      <c r="AG338">
        <v>9.8900000000000002E-2</v>
      </c>
      <c r="AH338">
        <f t="shared" si="141"/>
        <v>336</v>
      </c>
      <c r="AI338">
        <f t="shared" si="142"/>
        <v>327.75</v>
      </c>
      <c r="AJ338">
        <f>IF(C338=1,(AI338/Z338),REF)</f>
        <v>2900.4424778761063</v>
      </c>
      <c r="AK338">
        <f t="shared" si="143"/>
        <v>335</v>
      </c>
      <c r="AL338">
        <f>IF(B338=1,(AI338/AC338),REF)</f>
        <v>3422.976501305483</v>
      </c>
      <c r="AM338">
        <f t="shared" si="144"/>
        <v>340</v>
      </c>
      <c r="AN338">
        <f t="shared" si="145"/>
        <v>335</v>
      </c>
      <c r="AO338" t="str">
        <f t="shared" si="146"/>
        <v>Bryant</v>
      </c>
      <c r="AP338">
        <f t="shared" si="147"/>
        <v>5.7440471704512774E-2</v>
      </c>
      <c r="AQ338">
        <f t="shared" si="148"/>
        <v>4.0306852278656977E-2</v>
      </c>
      <c r="AR338">
        <f t="shared" si="149"/>
        <v>0.2989716115125598</v>
      </c>
      <c r="AS338" t="str">
        <f t="shared" si="150"/>
        <v>Bryant</v>
      </c>
      <c r="AT338">
        <f t="shared" si="151"/>
        <v>337</v>
      </c>
      <c r="AU338">
        <f t="shared" si="152"/>
        <v>224</v>
      </c>
      <c r="AV338">
        <v>339</v>
      </c>
      <c r="AW338" t="str">
        <f t="shared" si="153"/>
        <v>Bryant</v>
      </c>
      <c r="AX338" t="str">
        <f t="shared" si="154"/>
        <v/>
      </c>
      <c r="AY338">
        <v>337</v>
      </c>
      <c r="BI338" t="s">
        <v>345</v>
      </c>
      <c r="BJ338">
        <v>2681.0631229235878</v>
      </c>
    </row>
    <row r="339" spans="1:62" x14ac:dyDescent="0.25">
      <c r="A339">
        <v>1</v>
      </c>
      <c r="B339">
        <v>1</v>
      </c>
      <c r="C339">
        <v>1</v>
      </c>
      <c r="D339" t="s">
        <v>345</v>
      </c>
      <c r="E339">
        <v>70.009399999999999</v>
      </c>
      <c r="F339">
        <v>138</v>
      </c>
      <c r="G339">
        <v>68.833699999999993</v>
      </c>
      <c r="H339">
        <v>133</v>
      </c>
      <c r="I339">
        <v>90.823700000000002</v>
      </c>
      <c r="J339">
        <v>344</v>
      </c>
      <c r="K339">
        <v>90.313500000000005</v>
      </c>
      <c r="L339">
        <v>346</v>
      </c>
      <c r="M339">
        <v>106.816</v>
      </c>
      <c r="N339">
        <v>248</v>
      </c>
      <c r="O339">
        <v>107.67400000000001</v>
      </c>
      <c r="P339">
        <v>222</v>
      </c>
      <c r="Q339">
        <v>-17.361000000000001</v>
      </c>
      <c r="R339">
        <v>331</v>
      </c>
      <c r="S339">
        <f t="shared" si="130"/>
        <v>-0.24797384351244264</v>
      </c>
      <c r="T339">
        <f t="shared" si="131"/>
        <v>333</v>
      </c>
      <c r="U339">
        <f t="shared" si="132"/>
        <v>571033.65112335328</v>
      </c>
      <c r="V339">
        <f t="shared" si="133"/>
        <v>344</v>
      </c>
      <c r="W339">
        <f t="shared" si="134"/>
        <v>25.481265889366615</v>
      </c>
      <c r="X339">
        <f t="shared" si="135"/>
        <v>210</v>
      </c>
      <c r="Y339">
        <f t="shared" si="136"/>
        <v>271.5</v>
      </c>
      <c r="Z339">
        <v>9.0700000000000003E-2</v>
      </c>
      <c r="AA339">
        <f t="shared" si="137"/>
        <v>339</v>
      </c>
      <c r="AB339">
        <v>0.15010000000000001</v>
      </c>
      <c r="AC339">
        <f t="shared" si="138"/>
        <v>0.12040000000000001</v>
      </c>
      <c r="AD339">
        <f t="shared" si="139"/>
        <v>335</v>
      </c>
      <c r="AE339">
        <v>9.0700000000000003E-2</v>
      </c>
      <c r="AF339">
        <f t="shared" si="140"/>
        <v>334</v>
      </c>
      <c r="AG339">
        <v>0.20269999999999999</v>
      </c>
      <c r="AH339">
        <f t="shared" si="141"/>
        <v>295</v>
      </c>
      <c r="AI339">
        <f t="shared" si="142"/>
        <v>318.75</v>
      </c>
      <c r="AJ339">
        <f>IF(C339=1,(AI339/Z339),REF)</f>
        <v>3514.3329658213893</v>
      </c>
      <c r="AK339">
        <f t="shared" si="143"/>
        <v>338</v>
      </c>
      <c r="AL339">
        <f>IF(B339=1,(AI339/AC339),REF)</f>
        <v>2647.4252491694351</v>
      </c>
      <c r="AM339">
        <f t="shared" si="144"/>
        <v>335</v>
      </c>
      <c r="AN339">
        <f t="shared" si="145"/>
        <v>335</v>
      </c>
      <c r="AO339" t="str">
        <f t="shared" si="146"/>
        <v>VMI</v>
      </c>
      <c r="AP339">
        <f t="shared" si="147"/>
        <v>4.522816587968894E-2</v>
      </c>
      <c r="AQ339">
        <f t="shared" si="148"/>
        <v>5.2337637442076611E-2</v>
      </c>
      <c r="AR339">
        <f t="shared" si="149"/>
        <v>0.29874940680503637</v>
      </c>
      <c r="AS339" t="str">
        <f t="shared" si="150"/>
        <v>VMI</v>
      </c>
      <c r="AT339">
        <f t="shared" si="151"/>
        <v>338</v>
      </c>
      <c r="AU339">
        <f t="shared" si="152"/>
        <v>224.33333333333334</v>
      </c>
      <c r="AV339">
        <v>337</v>
      </c>
      <c r="AW339" t="str">
        <f t="shared" si="153"/>
        <v>VMI</v>
      </c>
      <c r="AX339" t="str">
        <f t="shared" si="154"/>
        <v/>
      </c>
      <c r="AY339">
        <v>338</v>
      </c>
      <c r="BI339" t="s">
        <v>346</v>
      </c>
      <c r="BJ339">
        <v>378.29811536264992</v>
      </c>
    </row>
    <row r="340" spans="1:62" x14ac:dyDescent="0.25">
      <c r="A340">
        <v>1</v>
      </c>
      <c r="B340">
        <v>1</v>
      </c>
      <c r="C340">
        <v>1</v>
      </c>
      <c r="D340" t="s">
        <v>142</v>
      </c>
      <c r="E340">
        <v>65.078199999999995</v>
      </c>
      <c r="F340">
        <v>334</v>
      </c>
      <c r="G340">
        <v>64.061099999999996</v>
      </c>
      <c r="H340">
        <v>337</v>
      </c>
      <c r="I340">
        <v>93.333200000000005</v>
      </c>
      <c r="J340">
        <v>336</v>
      </c>
      <c r="K340">
        <v>89.643500000000003</v>
      </c>
      <c r="L340">
        <v>348</v>
      </c>
      <c r="M340">
        <v>104.545</v>
      </c>
      <c r="N340">
        <v>197</v>
      </c>
      <c r="O340">
        <v>109.46299999999999</v>
      </c>
      <c r="P340">
        <v>261</v>
      </c>
      <c r="Q340">
        <v>-19.819400000000002</v>
      </c>
      <c r="R340">
        <v>337</v>
      </c>
      <c r="S340">
        <f t="shared" si="130"/>
        <v>-0.30454898875506686</v>
      </c>
      <c r="T340">
        <f t="shared" si="131"/>
        <v>343</v>
      </c>
      <c r="U340">
        <f t="shared" si="132"/>
        <v>522965.62284086394</v>
      </c>
      <c r="V340">
        <f t="shared" si="133"/>
        <v>349</v>
      </c>
      <c r="W340">
        <f t="shared" si="134"/>
        <v>28.144414746628634</v>
      </c>
      <c r="X340">
        <f t="shared" si="135"/>
        <v>323</v>
      </c>
      <c r="Y340">
        <f t="shared" si="136"/>
        <v>333</v>
      </c>
      <c r="Z340">
        <v>0.1084</v>
      </c>
      <c r="AA340">
        <f t="shared" si="137"/>
        <v>337</v>
      </c>
      <c r="AB340">
        <v>9.1600000000000001E-2</v>
      </c>
      <c r="AC340">
        <f t="shared" si="138"/>
        <v>0.1</v>
      </c>
      <c r="AD340">
        <f t="shared" si="139"/>
        <v>339</v>
      </c>
      <c r="AE340">
        <v>8.77E-2</v>
      </c>
      <c r="AF340">
        <f t="shared" si="140"/>
        <v>336</v>
      </c>
      <c r="AG340">
        <v>9.5299999999999996E-2</v>
      </c>
      <c r="AH340">
        <f t="shared" si="141"/>
        <v>337</v>
      </c>
      <c r="AI340">
        <f t="shared" si="142"/>
        <v>339.5</v>
      </c>
      <c r="AJ340">
        <f>IF(C340=1,(AI340/Z340),REF)</f>
        <v>3131.9188191881922</v>
      </c>
      <c r="AK340">
        <f t="shared" si="143"/>
        <v>337</v>
      </c>
      <c r="AL340">
        <f>IF(B340=1,(AI340/AC340),REF)</f>
        <v>3395</v>
      </c>
      <c r="AM340">
        <f t="shared" si="144"/>
        <v>339</v>
      </c>
      <c r="AN340">
        <f t="shared" si="145"/>
        <v>337</v>
      </c>
      <c r="AO340" t="str">
        <f t="shared" si="146"/>
        <v>Jackson St.</v>
      </c>
      <c r="AP340">
        <f t="shared" si="147"/>
        <v>5.4680718492453921E-2</v>
      </c>
      <c r="AQ340">
        <f t="shared" si="148"/>
        <v>4.2139135189678358E-2</v>
      </c>
      <c r="AR340">
        <f t="shared" si="149"/>
        <v>0.29783365455977212</v>
      </c>
      <c r="AS340" t="str">
        <f t="shared" si="150"/>
        <v>Jackson St.</v>
      </c>
      <c r="AT340">
        <f t="shared" si="151"/>
        <v>339</v>
      </c>
      <c r="AU340">
        <f t="shared" si="152"/>
        <v>225.33333333333334</v>
      </c>
      <c r="AV340">
        <v>338</v>
      </c>
      <c r="AW340" t="str">
        <f t="shared" si="153"/>
        <v>Jackson St.</v>
      </c>
      <c r="AX340" t="str">
        <f t="shared" si="154"/>
        <v/>
      </c>
      <c r="AY340">
        <v>339</v>
      </c>
      <c r="BI340" t="s">
        <v>347</v>
      </c>
      <c r="BJ340">
        <v>183.15168962917264</v>
      </c>
    </row>
    <row r="341" spans="1:62" x14ac:dyDescent="0.25">
      <c r="A341">
        <v>1</v>
      </c>
      <c r="B341">
        <v>1</v>
      </c>
      <c r="C341">
        <v>1</v>
      </c>
      <c r="D341" t="s">
        <v>160</v>
      </c>
      <c r="E341">
        <v>69.212100000000007</v>
      </c>
      <c r="F341">
        <v>182</v>
      </c>
      <c r="G341">
        <v>69.040700000000001</v>
      </c>
      <c r="H341">
        <v>118</v>
      </c>
      <c r="I341">
        <v>88.511799999999994</v>
      </c>
      <c r="J341">
        <v>349</v>
      </c>
      <c r="K341">
        <v>89.8977</v>
      </c>
      <c r="L341">
        <v>347</v>
      </c>
      <c r="M341">
        <v>108.517</v>
      </c>
      <c r="N341">
        <v>275</v>
      </c>
      <c r="O341">
        <v>110.39</v>
      </c>
      <c r="P341">
        <v>279</v>
      </c>
      <c r="Q341">
        <v>-20.492699999999999</v>
      </c>
      <c r="R341">
        <v>340</v>
      </c>
      <c r="S341">
        <f t="shared" si="130"/>
        <v>-0.29607973172321023</v>
      </c>
      <c r="T341">
        <f t="shared" si="131"/>
        <v>339</v>
      </c>
      <c r="U341">
        <f t="shared" si="132"/>
        <v>559344.2627152981</v>
      </c>
      <c r="V341">
        <f t="shared" si="133"/>
        <v>346</v>
      </c>
      <c r="W341">
        <f t="shared" si="134"/>
        <v>26.822888652529471</v>
      </c>
      <c r="X341">
        <f t="shared" si="135"/>
        <v>277</v>
      </c>
      <c r="Y341">
        <f t="shared" si="136"/>
        <v>308</v>
      </c>
      <c r="Z341">
        <v>9.4100000000000003E-2</v>
      </c>
      <c r="AA341">
        <f t="shared" si="137"/>
        <v>338</v>
      </c>
      <c r="AB341">
        <v>8.2400000000000001E-2</v>
      </c>
      <c r="AC341">
        <f t="shared" si="138"/>
        <v>8.8249999999999995E-2</v>
      </c>
      <c r="AD341">
        <f t="shared" si="139"/>
        <v>342</v>
      </c>
      <c r="AE341">
        <v>0.108</v>
      </c>
      <c r="AF341">
        <f t="shared" si="140"/>
        <v>325</v>
      </c>
      <c r="AG341">
        <v>4.9799999999999997E-2</v>
      </c>
      <c r="AH341">
        <f t="shared" si="141"/>
        <v>346</v>
      </c>
      <c r="AI341">
        <f t="shared" si="142"/>
        <v>334.33333333333331</v>
      </c>
      <c r="AJ341">
        <f>IF(C341=1,(AI341/Z341),REF)</f>
        <v>3552.9578462628406</v>
      </c>
      <c r="AK341">
        <f t="shared" si="143"/>
        <v>339</v>
      </c>
      <c r="AL341">
        <f>IF(B341=1,(AI341/AC341),REF)</f>
        <v>3788.4796978281397</v>
      </c>
      <c r="AM341">
        <f t="shared" si="144"/>
        <v>342</v>
      </c>
      <c r="AN341">
        <f t="shared" si="145"/>
        <v>339</v>
      </c>
      <c r="AO341" t="str">
        <f t="shared" si="146"/>
        <v>Longwood</v>
      </c>
      <c r="AP341">
        <f t="shared" si="147"/>
        <v>4.6872335960556157E-2</v>
      </c>
      <c r="AQ341">
        <f t="shared" si="148"/>
        <v>3.6681508238497841E-2</v>
      </c>
      <c r="AR341">
        <f t="shared" si="149"/>
        <v>0.28078543497598979</v>
      </c>
      <c r="AS341" t="str">
        <f t="shared" si="150"/>
        <v>Longwood</v>
      </c>
      <c r="AT341">
        <f t="shared" si="151"/>
        <v>340</v>
      </c>
      <c r="AU341">
        <f t="shared" si="152"/>
        <v>226.33333333333334</v>
      </c>
      <c r="AV341">
        <v>341</v>
      </c>
      <c r="AW341" t="str">
        <f t="shared" si="153"/>
        <v>Longwood</v>
      </c>
      <c r="AX341" t="str">
        <f t="shared" si="154"/>
        <v/>
      </c>
      <c r="AY341">
        <v>340</v>
      </c>
      <c r="BI341" t="s">
        <v>348</v>
      </c>
      <c r="BJ341">
        <v>179.19670442842431</v>
      </c>
    </row>
    <row r="342" spans="1:62" x14ac:dyDescent="0.25">
      <c r="A342">
        <v>1</v>
      </c>
      <c r="B342">
        <v>1</v>
      </c>
      <c r="C342">
        <v>1</v>
      </c>
      <c r="D342" t="s">
        <v>22</v>
      </c>
      <c r="E342">
        <v>69.547899999999998</v>
      </c>
      <c r="F342">
        <v>165</v>
      </c>
      <c r="G342">
        <v>67.929900000000004</v>
      </c>
      <c r="H342">
        <v>184</v>
      </c>
      <c r="I342">
        <v>96.559799999999996</v>
      </c>
      <c r="J342">
        <v>315</v>
      </c>
      <c r="K342">
        <v>95.170900000000003</v>
      </c>
      <c r="L342">
        <v>331</v>
      </c>
      <c r="M342">
        <v>109.852</v>
      </c>
      <c r="N342">
        <v>292</v>
      </c>
      <c r="O342">
        <v>114.78</v>
      </c>
      <c r="P342">
        <v>327</v>
      </c>
      <c r="Q342">
        <v>-19.608899999999998</v>
      </c>
      <c r="R342">
        <v>336</v>
      </c>
      <c r="S342">
        <f t="shared" si="130"/>
        <v>-0.28195100067723106</v>
      </c>
      <c r="T342">
        <f t="shared" si="131"/>
        <v>337</v>
      </c>
      <c r="U342">
        <f t="shared" si="132"/>
        <v>629930.11863320123</v>
      </c>
      <c r="V342">
        <f t="shared" si="133"/>
        <v>327</v>
      </c>
      <c r="W342">
        <f t="shared" si="134"/>
        <v>28.412008220846978</v>
      </c>
      <c r="X342">
        <f t="shared" si="135"/>
        <v>331</v>
      </c>
      <c r="Y342">
        <f t="shared" si="136"/>
        <v>334</v>
      </c>
      <c r="Z342">
        <v>7.5600000000000001E-2</v>
      </c>
      <c r="AA342">
        <f t="shared" si="137"/>
        <v>345</v>
      </c>
      <c r="AB342">
        <v>0.13469999999999999</v>
      </c>
      <c r="AC342">
        <f t="shared" si="138"/>
        <v>0.10514999999999999</v>
      </c>
      <c r="AD342">
        <f t="shared" si="139"/>
        <v>338</v>
      </c>
      <c r="AE342">
        <v>7.7899999999999997E-2</v>
      </c>
      <c r="AF342">
        <f t="shared" si="140"/>
        <v>340</v>
      </c>
      <c r="AG342">
        <v>5.5599999999999997E-2</v>
      </c>
      <c r="AH342">
        <f t="shared" si="141"/>
        <v>345</v>
      </c>
      <c r="AI342">
        <f t="shared" si="142"/>
        <v>336.83333333333331</v>
      </c>
      <c r="AJ342">
        <f>IF(C342=1,(AI342/Z342),REF)</f>
        <v>4455.4673721340387</v>
      </c>
      <c r="AK342">
        <f t="shared" si="143"/>
        <v>346</v>
      </c>
      <c r="AL342">
        <f>IF(B342=1,(AI342/AC342),REF)</f>
        <v>3203.3602789665556</v>
      </c>
      <c r="AM342">
        <f t="shared" si="144"/>
        <v>338</v>
      </c>
      <c r="AN342">
        <f t="shared" si="145"/>
        <v>338</v>
      </c>
      <c r="AO342" t="str">
        <f t="shared" si="146"/>
        <v>Alcorn St.</v>
      </c>
      <c r="AP342">
        <f t="shared" si="147"/>
        <v>3.6814461193547442E-2</v>
      </c>
      <c r="AQ342">
        <f t="shared" si="148"/>
        <v>4.463228735698703E-2</v>
      </c>
      <c r="AR342">
        <f t="shared" si="149"/>
        <v>0.27793132784501279</v>
      </c>
      <c r="AS342" t="str">
        <f t="shared" si="150"/>
        <v>Alcorn St.</v>
      </c>
      <c r="AT342">
        <f t="shared" si="151"/>
        <v>341</v>
      </c>
      <c r="AU342">
        <f t="shared" si="152"/>
        <v>226.33333333333334</v>
      </c>
      <c r="AV342">
        <v>340</v>
      </c>
      <c r="AW342" t="str">
        <f t="shared" si="153"/>
        <v>Alcorn St.</v>
      </c>
      <c r="AX342" t="str">
        <f t="shared" si="154"/>
        <v/>
      </c>
      <c r="AY342">
        <v>341</v>
      </c>
      <c r="BI342" t="s">
        <v>349</v>
      </c>
      <c r="BJ342">
        <v>477.42077950756322</v>
      </c>
    </row>
    <row r="343" spans="1:62" x14ac:dyDescent="0.25">
      <c r="A343">
        <v>1</v>
      </c>
      <c r="B343">
        <v>1</v>
      </c>
      <c r="C343">
        <v>1</v>
      </c>
      <c r="D343" t="s">
        <v>20</v>
      </c>
      <c r="E343">
        <v>70.523600000000002</v>
      </c>
      <c r="F343">
        <v>107</v>
      </c>
      <c r="G343">
        <v>68.706699999999998</v>
      </c>
      <c r="H343">
        <v>141</v>
      </c>
      <c r="I343">
        <v>97.007599999999996</v>
      </c>
      <c r="J343">
        <v>306</v>
      </c>
      <c r="K343">
        <v>95.958299999999994</v>
      </c>
      <c r="L343">
        <v>322</v>
      </c>
      <c r="M343">
        <v>110.84</v>
      </c>
      <c r="N343">
        <v>314</v>
      </c>
      <c r="O343">
        <v>116.08</v>
      </c>
      <c r="P343">
        <v>337</v>
      </c>
      <c r="Q343">
        <v>-20.121700000000001</v>
      </c>
      <c r="R343">
        <v>339</v>
      </c>
      <c r="S343">
        <f t="shared" si="130"/>
        <v>-0.28531867346533646</v>
      </c>
      <c r="T343">
        <f t="shared" si="131"/>
        <v>338</v>
      </c>
      <c r="U343">
        <f t="shared" si="132"/>
        <v>649380.98008174275</v>
      </c>
      <c r="V343">
        <f t="shared" si="133"/>
        <v>306</v>
      </c>
      <c r="W343">
        <f t="shared" si="134"/>
        <v>28.528396742405285</v>
      </c>
      <c r="X343">
        <f t="shared" si="135"/>
        <v>333</v>
      </c>
      <c r="Y343">
        <f t="shared" si="136"/>
        <v>335.5</v>
      </c>
      <c r="Z343">
        <v>8.2699999999999996E-2</v>
      </c>
      <c r="AA343">
        <f t="shared" si="137"/>
        <v>340</v>
      </c>
      <c r="AB343">
        <v>9.5200000000000007E-2</v>
      </c>
      <c r="AC343">
        <f t="shared" si="138"/>
        <v>8.8950000000000001E-2</v>
      </c>
      <c r="AD343">
        <f t="shared" si="139"/>
        <v>341</v>
      </c>
      <c r="AE343">
        <v>0.1658</v>
      </c>
      <c r="AF343">
        <f t="shared" si="140"/>
        <v>303</v>
      </c>
      <c r="AG343">
        <v>5.6599999999999998E-2</v>
      </c>
      <c r="AH343">
        <f t="shared" si="141"/>
        <v>343</v>
      </c>
      <c r="AI343">
        <f t="shared" si="142"/>
        <v>327.75</v>
      </c>
      <c r="AJ343">
        <f>IF(C343=1,(AI343/Z343),REF)</f>
        <v>3963.1197097944378</v>
      </c>
      <c r="AK343">
        <f t="shared" si="143"/>
        <v>341</v>
      </c>
      <c r="AL343">
        <f>IF(B343=1,(AI343/AC343),REF)</f>
        <v>3684.6543001686341</v>
      </c>
      <c r="AM343">
        <f t="shared" si="144"/>
        <v>341</v>
      </c>
      <c r="AN343">
        <f t="shared" si="145"/>
        <v>341</v>
      </c>
      <c r="AO343" t="str">
        <f t="shared" si="146"/>
        <v>Alabama St.</v>
      </c>
      <c r="AP343">
        <f t="shared" si="147"/>
        <v>4.0746261717348929E-2</v>
      </c>
      <c r="AQ343">
        <f t="shared" si="148"/>
        <v>3.7101113978408998E-2</v>
      </c>
      <c r="AR343">
        <f t="shared" si="149"/>
        <v>0.2729515673164854</v>
      </c>
      <c r="AS343" t="str">
        <f t="shared" si="150"/>
        <v>Alabama St.</v>
      </c>
      <c r="AT343">
        <f t="shared" si="151"/>
        <v>342</v>
      </c>
      <c r="AU343">
        <f t="shared" si="152"/>
        <v>227.66666666666666</v>
      </c>
      <c r="AV343">
        <v>342</v>
      </c>
      <c r="AW343" t="str">
        <f t="shared" si="153"/>
        <v>Alabama St.</v>
      </c>
      <c r="AX343" t="str">
        <f t="shared" si="154"/>
        <v/>
      </c>
      <c r="AY343">
        <v>342</v>
      </c>
      <c r="BI343" t="s">
        <v>350</v>
      </c>
      <c r="BJ343">
        <v>310.24035548374064</v>
      </c>
    </row>
    <row r="344" spans="1:62" x14ac:dyDescent="0.25">
      <c r="A344">
        <v>1</v>
      </c>
      <c r="B344">
        <v>1</v>
      </c>
      <c r="C344">
        <v>1</v>
      </c>
      <c r="D344" t="s">
        <v>278</v>
      </c>
      <c r="E344">
        <v>72.873800000000003</v>
      </c>
      <c r="F344">
        <v>31</v>
      </c>
      <c r="G344">
        <v>70.427999999999997</v>
      </c>
      <c r="H344">
        <v>62</v>
      </c>
      <c r="I344">
        <v>98.029899999999998</v>
      </c>
      <c r="J344">
        <v>292</v>
      </c>
      <c r="K344">
        <v>97.157600000000002</v>
      </c>
      <c r="L344">
        <v>312</v>
      </c>
      <c r="M344">
        <v>113.57599999999999</v>
      </c>
      <c r="N344">
        <v>335</v>
      </c>
      <c r="O344">
        <v>118.9</v>
      </c>
      <c r="P344">
        <v>347</v>
      </c>
      <c r="Q344">
        <v>-21.742100000000001</v>
      </c>
      <c r="R344">
        <v>343</v>
      </c>
      <c r="S344">
        <f t="shared" si="130"/>
        <v>-0.29835688546500944</v>
      </c>
      <c r="T344">
        <f t="shared" si="131"/>
        <v>340</v>
      </c>
      <c r="U344">
        <f t="shared" si="132"/>
        <v>687899.46693267464</v>
      </c>
      <c r="V344">
        <f t="shared" si="133"/>
        <v>266</v>
      </c>
      <c r="W344">
        <f t="shared" si="134"/>
        <v>28.689273519260475</v>
      </c>
      <c r="X344">
        <f t="shared" si="135"/>
        <v>336</v>
      </c>
      <c r="Y344">
        <f t="shared" si="136"/>
        <v>338</v>
      </c>
      <c r="Z344">
        <v>7.3999999999999996E-2</v>
      </c>
      <c r="AA344">
        <f t="shared" si="137"/>
        <v>346</v>
      </c>
      <c r="AB344">
        <v>8.6099999999999996E-2</v>
      </c>
      <c r="AC344">
        <f t="shared" si="138"/>
        <v>8.0049999999999996E-2</v>
      </c>
      <c r="AD344">
        <f t="shared" si="139"/>
        <v>343</v>
      </c>
      <c r="AE344">
        <v>6.1499999999999999E-2</v>
      </c>
      <c r="AF344">
        <f t="shared" si="140"/>
        <v>343</v>
      </c>
      <c r="AG344">
        <v>8.7499999999999994E-2</v>
      </c>
      <c r="AH344">
        <f t="shared" si="141"/>
        <v>340</v>
      </c>
      <c r="AI344">
        <f t="shared" si="142"/>
        <v>328.33333333333331</v>
      </c>
      <c r="AJ344">
        <f>IF(C344=1,(AI344/Z344),REF)</f>
        <v>4436.9369369369369</v>
      </c>
      <c r="AK344">
        <f t="shared" si="143"/>
        <v>345</v>
      </c>
      <c r="AL344">
        <f>IF(B344=1,(AI344/AC344),REF)</f>
        <v>4101.6031646887359</v>
      </c>
      <c r="AM344">
        <f t="shared" si="144"/>
        <v>343</v>
      </c>
      <c r="AN344">
        <f t="shared" si="145"/>
        <v>343</v>
      </c>
      <c r="AO344" t="str">
        <f t="shared" si="146"/>
        <v>South Carolina St.</v>
      </c>
      <c r="AP344">
        <f t="shared" si="147"/>
        <v>3.6050340748236577E-2</v>
      </c>
      <c r="AQ344">
        <f t="shared" si="148"/>
        <v>3.294448493971372E-2</v>
      </c>
      <c r="AR344">
        <f t="shared" si="149"/>
        <v>0.26008458365699927</v>
      </c>
      <c r="AS344" t="str">
        <f t="shared" si="150"/>
        <v>South Carolina St.</v>
      </c>
      <c r="AT344">
        <f t="shared" si="151"/>
        <v>343</v>
      </c>
      <c r="AU344">
        <f t="shared" si="152"/>
        <v>228.66666666666666</v>
      </c>
      <c r="AV344">
        <v>344</v>
      </c>
      <c r="AW344" t="str">
        <f t="shared" si="153"/>
        <v>South Carolina St.</v>
      </c>
      <c r="AX344" t="str">
        <f t="shared" si="154"/>
        <v/>
      </c>
      <c r="AY344">
        <v>343</v>
      </c>
      <c r="BI344" t="s">
        <v>351</v>
      </c>
      <c r="BJ344">
        <v>17.491766992387841</v>
      </c>
    </row>
    <row r="345" spans="1:62" x14ac:dyDescent="0.25">
      <c r="A345">
        <v>1</v>
      </c>
      <c r="B345">
        <v>1</v>
      </c>
      <c r="C345">
        <v>1</v>
      </c>
      <c r="D345" t="s">
        <v>100</v>
      </c>
      <c r="E345">
        <v>69.48</v>
      </c>
      <c r="F345">
        <v>168</v>
      </c>
      <c r="G345">
        <v>67.034999999999997</v>
      </c>
      <c r="H345">
        <v>226</v>
      </c>
      <c r="I345">
        <v>97.061400000000006</v>
      </c>
      <c r="J345">
        <v>305</v>
      </c>
      <c r="K345">
        <v>95.921000000000006</v>
      </c>
      <c r="L345">
        <v>324</v>
      </c>
      <c r="M345">
        <v>112.499</v>
      </c>
      <c r="N345">
        <v>332</v>
      </c>
      <c r="O345">
        <v>117.051</v>
      </c>
      <c r="P345">
        <v>341</v>
      </c>
      <c r="Q345">
        <v>-21.13</v>
      </c>
      <c r="R345">
        <v>341</v>
      </c>
      <c r="S345">
        <f t="shared" si="130"/>
        <v>-0.30411629245826127</v>
      </c>
      <c r="T345">
        <f t="shared" si="131"/>
        <v>342</v>
      </c>
      <c r="U345">
        <f t="shared" si="132"/>
        <v>639274.24098468013</v>
      </c>
      <c r="V345">
        <f t="shared" si="133"/>
        <v>320</v>
      </c>
      <c r="W345">
        <f t="shared" si="134"/>
        <v>29.345424455885645</v>
      </c>
      <c r="X345">
        <f t="shared" si="135"/>
        <v>344</v>
      </c>
      <c r="Y345">
        <f t="shared" si="136"/>
        <v>343</v>
      </c>
      <c r="Z345">
        <v>8.1299999999999997E-2</v>
      </c>
      <c r="AA345">
        <f t="shared" si="137"/>
        <v>341</v>
      </c>
      <c r="AB345">
        <v>5.4199999999999998E-2</v>
      </c>
      <c r="AC345">
        <f t="shared" si="138"/>
        <v>6.7750000000000005E-2</v>
      </c>
      <c r="AD345">
        <f t="shared" si="139"/>
        <v>346</v>
      </c>
      <c r="AE345">
        <v>0.1047</v>
      </c>
      <c r="AF345">
        <f t="shared" si="140"/>
        <v>329</v>
      </c>
      <c r="AG345">
        <v>8.0799999999999997E-2</v>
      </c>
      <c r="AH345">
        <f t="shared" si="141"/>
        <v>341</v>
      </c>
      <c r="AI345">
        <f t="shared" si="142"/>
        <v>336.83333333333331</v>
      </c>
      <c r="AJ345">
        <f>IF(C345=1,(AI345/Z345),REF)</f>
        <v>4143.0914309143091</v>
      </c>
      <c r="AK345">
        <f t="shared" si="143"/>
        <v>343</v>
      </c>
      <c r="AL345">
        <f>IF(B345=1,(AI345/AC345),REF)</f>
        <v>4971.7097170971701</v>
      </c>
      <c r="AM345">
        <f t="shared" si="144"/>
        <v>347</v>
      </c>
      <c r="AN345">
        <f t="shared" si="145"/>
        <v>343</v>
      </c>
      <c r="AO345" t="str">
        <f t="shared" si="146"/>
        <v>Florida A&amp;M</v>
      </c>
      <c r="AP345">
        <f t="shared" si="147"/>
        <v>3.9878982945788663E-2</v>
      </c>
      <c r="AQ345">
        <f t="shared" si="148"/>
        <v>2.7219909057423917E-2</v>
      </c>
      <c r="AR345">
        <f t="shared" si="149"/>
        <v>0.25720188149958484</v>
      </c>
      <c r="AS345" t="str">
        <f t="shared" si="150"/>
        <v>Florida A&amp;M</v>
      </c>
      <c r="AT345">
        <f t="shared" si="151"/>
        <v>344</v>
      </c>
      <c r="AU345">
        <f t="shared" si="152"/>
        <v>229</v>
      </c>
      <c r="AV345">
        <v>343</v>
      </c>
      <c r="AW345" t="str">
        <f t="shared" si="153"/>
        <v>Florida A&amp;M</v>
      </c>
      <c r="AX345" t="str">
        <f t="shared" si="154"/>
        <v/>
      </c>
      <c r="AY345">
        <v>344</v>
      </c>
      <c r="BI345" t="s">
        <v>352</v>
      </c>
      <c r="BJ345">
        <v>1647.6765555263848</v>
      </c>
    </row>
    <row r="346" spans="1:62" x14ac:dyDescent="0.25">
      <c r="A346">
        <v>1</v>
      </c>
      <c r="B346">
        <v>1</v>
      </c>
      <c r="C346">
        <v>1</v>
      </c>
      <c r="D346" t="s">
        <v>62</v>
      </c>
      <c r="E346">
        <v>72.845799999999997</v>
      </c>
      <c r="F346">
        <v>33</v>
      </c>
      <c r="G346">
        <v>72.125399999999999</v>
      </c>
      <c r="H346">
        <v>24</v>
      </c>
      <c r="I346">
        <v>89.6524</v>
      </c>
      <c r="J346">
        <v>347</v>
      </c>
      <c r="K346">
        <v>96.894300000000001</v>
      </c>
      <c r="L346">
        <v>315</v>
      </c>
      <c r="M346">
        <v>120.794</v>
      </c>
      <c r="N346">
        <v>350</v>
      </c>
      <c r="O346">
        <v>119.36</v>
      </c>
      <c r="P346">
        <v>348</v>
      </c>
      <c r="Q346">
        <v>-22.466000000000001</v>
      </c>
      <c r="R346">
        <v>346</v>
      </c>
      <c r="S346">
        <f t="shared" si="130"/>
        <v>-0.30840075886324264</v>
      </c>
      <c r="T346">
        <f t="shared" si="131"/>
        <v>345</v>
      </c>
      <c r="U346">
        <f t="shared" si="132"/>
        <v>683913.18466333207</v>
      </c>
      <c r="V346">
        <f t="shared" si="133"/>
        <v>272</v>
      </c>
      <c r="W346">
        <f t="shared" si="134"/>
        <v>28.878164042277373</v>
      </c>
      <c r="X346">
        <f t="shared" si="135"/>
        <v>338</v>
      </c>
      <c r="Y346">
        <f t="shared" si="136"/>
        <v>341.5</v>
      </c>
      <c r="Z346">
        <v>8.0600000000000005E-2</v>
      </c>
      <c r="AA346">
        <f t="shared" si="137"/>
        <v>343</v>
      </c>
      <c r="AB346">
        <v>5.45E-2</v>
      </c>
      <c r="AC346">
        <f t="shared" si="138"/>
        <v>6.7549999999999999E-2</v>
      </c>
      <c r="AD346">
        <f t="shared" si="139"/>
        <v>347</v>
      </c>
      <c r="AE346">
        <v>9.98E-2</v>
      </c>
      <c r="AF346">
        <f t="shared" si="140"/>
        <v>333</v>
      </c>
      <c r="AG346">
        <v>4.7500000000000001E-2</v>
      </c>
      <c r="AH346">
        <f t="shared" si="141"/>
        <v>347</v>
      </c>
      <c r="AI346">
        <f t="shared" si="142"/>
        <v>330.91666666666669</v>
      </c>
      <c r="AJ346">
        <f>IF(C346=1,(AI346/Z346),REF)</f>
        <v>4105.6658395368077</v>
      </c>
      <c r="AK346">
        <f t="shared" si="143"/>
        <v>342</v>
      </c>
      <c r="AL346">
        <f>IF(B346=1,(AI346/AC346),REF)</f>
        <v>4898.840365161609</v>
      </c>
      <c r="AM346">
        <f t="shared" si="144"/>
        <v>346</v>
      </c>
      <c r="AN346">
        <f t="shared" si="145"/>
        <v>342</v>
      </c>
      <c r="AO346" t="str">
        <f t="shared" si="146"/>
        <v>Chicago St.</v>
      </c>
      <c r="AP346">
        <f t="shared" si="147"/>
        <v>3.9571513559491095E-2</v>
      </c>
      <c r="AQ346">
        <f t="shared" si="148"/>
        <v>2.7189691697985897E-2</v>
      </c>
      <c r="AR346">
        <f t="shared" si="149"/>
        <v>0.25668333254173747</v>
      </c>
      <c r="AS346" t="str">
        <f t="shared" si="150"/>
        <v>Chicago St.</v>
      </c>
      <c r="AT346">
        <f t="shared" si="151"/>
        <v>345</v>
      </c>
      <c r="AU346">
        <f t="shared" si="152"/>
        <v>229</v>
      </c>
      <c r="AV346">
        <v>345</v>
      </c>
      <c r="AW346" t="str">
        <f t="shared" si="153"/>
        <v>Chicago St.</v>
      </c>
      <c r="AX346" t="str">
        <f t="shared" si="154"/>
        <v/>
      </c>
      <c r="AY346">
        <v>345</v>
      </c>
      <c r="BI346" t="s">
        <v>353</v>
      </c>
      <c r="BJ346">
        <v>1068.0258772789648</v>
      </c>
    </row>
    <row r="347" spans="1:62" x14ac:dyDescent="0.25">
      <c r="A347">
        <v>1</v>
      </c>
      <c r="B347">
        <v>1</v>
      </c>
      <c r="C347">
        <v>1</v>
      </c>
      <c r="D347" t="s">
        <v>226</v>
      </c>
      <c r="E347">
        <v>71.241500000000002</v>
      </c>
      <c r="F347">
        <v>79</v>
      </c>
      <c r="G347">
        <v>68.797399999999996</v>
      </c>
      <c r="H347">
        <v>136</v>
      </c>
      <c r="I347">
        <v>86.847800000000007</v>
      </c>
      <c r="J347">
        <v>350</v>
      </c>
      <c r="K347">
        <v>88.631399999999999</v>
      </c>
      <c r="L347">
        <v>349</v>
      </c>
      <c r="M347">
        <v>110.23099999999999</v>
      </c>
      <c r="N347">
        <v>301</v>
      </c>
      <c r="O347">
        <v>110.988</v>
      </c>
      <c r="P347">
        <v>291</v>
      </c>
      <c r="Q347">
        <v>-22.3565</v>
      </c>
      <c r="R347">
        <v>345</v>
      </c>
      <c r="S347">
        <f t="shared" si="130"/>
        <v>-0.31381427959826785</v>
      </c>
      <c r="T347">
        <f t="shared" si="131"/>
        <v>346</v>
      </c>
      <c r="U347">
        <f t="shared" si="132"/>
        <v>559639.38898658939</v>
      </c>
      <c r="V347">
        <f t="shared" si="133"/>
        <v>345</v>
      </c>
      <c r="W347">
        <f t="shared" si="134"/>
        <v>26.285036581339465</v>
      </c>
      <c r="X347">
        <f t="shared" si="135"/>
        <v>249</v>
      </c>
      <c r="Y347">
        <f t="shared" si="136"/>
        <v>297.5</v>
      </c>
      <c r="Z347">
        <v>7.6700000000000004E-2</v>
      </c>
      <c r="AA347">
        <f t="shared" si="137"/>
        <v>344</v>
      </c>
      <c r="AB347">
        <v>6.7400000000000002E-2</v>
      </c>
      <c r="AC347">
        <f t="shared" si="138"/>
        <v>7.2050000000000003E-2</v>
      </c>
      <c r="AD347">
        <f t="shared" si="139"/>
        <v>344</v>
      </c>
      <c r="AE347">
        <v>0.1</v>
      </c>
      <c r="AF347">
        <f t="shared" si="140"/>
        <v>332</v>
      </c>
      <c r="AG347">
        <v>0.11260000000000001</v>
      </c>
      <c r="AH347">
        <f t="shared" si="141"/>
        <v>333</v>
      </c>
      <c r="AI347">
        <f t="shared" si="142"/>
        <v>332.91666666666669</v>
      </c>
      <c r="AJ347">
        <f>IF(C347=1,(AI347/Z347),REF)</f>
        <v>4340.5041286397218</v>
      </c>
      <c r="AK347">
        <f t="shared" si="143"/>
        <v>344</v>
      </c>
      <c r="AL347">
        <f>IF(B347=1,(AI347/AC347),REF)</f>
        <v>4620.6338191071018</v>
      </c>
      <c r="AM347">
        <f t="shared" si="144"/>
        <v>344</v>
      </c>
      <c r="AN347">
        <f t="shared" si="145"/>
        <v>344</v>
      </c>
      <c r="AO347" t="str">
        <f t="shared" si="146"/>
        <v>Northwestern St.</v>
      </c>
      <c r="AP347">
        <f t="shared" si="147"/>
        <v>3.7447887764186907E-2</v>
      </c>
      <c r="AQ347">
        <f t="shared" si="148"/>
        <v>2.9213721307380321E-2</v>
      </c>
      <c r="AR347">
        <f t="shared" si="149"/>
        <v>0.25653009305873176</v>
      </c>
      <c r="AS347" t="str">
        <f t="shared" si="150"/>
        <v>Northwestern St.</v>
      </c>
      <c r="AT347">
        <f t="shared" si="151"/>
        <v>346</v>
      </c>
      <c r="AU347">
        <f t="shared" si="152"/>
        <v>230</v>
      </c>
      <c r="AV347">
        <v>346</v>
      </c>
      <c r="AW347" t="str">
        <f t="shared" si="153"/>
        <v>Northwestern St.</v>
      </c>
      <c r="AX347" t="str">
        <f t="shared" si="154"/>
        <v/>
      </c>
      <c r="AY347">
        <v>346</v>
      </c>
      <c r="BI347" t="s">
        <v>354</v>
      </c>
      <c r="BJ347">
        <v>78.411597856917751</v>
      </c>
    </row>
    <row r="348" spans="1:62" x14ac:dyDescent="0.25">
      <c r="A348">
        <v>1</v>
      </c>
      <c r="B348">
        <v>1</v>
      </c>
      <c r="C348">
        <v>1</v>
      </c>
      <c r="D348" t="s">
        <v>73</v>
      </c>
      <c r="E348">
        <v>69.1554</v>
      </c>
      <c r="F348">
        <v>188</v>
      </c>
      <c r="G348">
        <v>67.023600000000002</v>
      </c>
      <c r="H348">
        <v>228</v>
      </c>
      <c r="I348">
        <v>86.323700000000002</v>
      </c>
      <c r="J348">
        <v>351</v>
      </c>
      <c r="K348">
        <v>86.758499999999998</v>
      </c>
      <c r="L348">
        <v>350</v>
      </c>
      <c r="M348">
        <v>105.97799999999999</v>
      </c>
      <c r="N348">
        <v>232</v>
      </c>
      <c r="O348">
        <v>110.733</v>
      </c>
      <c r="P348">
        <v>284</v>
      </c>
      <c r="Q348">
        <v>-23.974499999999999</v>
      </c>
      <c r="R348">
        <v>347</v>
      </c>
      <c r="S348">
        <f t="shared" si="130"/>
        <v>-0.34667574766395692</v>
      </c>
      <c r="T348">
        <f t="shared" si="131"/>
        <v>347</v>
      </c>
      <c r="U348">
        <f t="shared" si="132"/>
        <v>520535.27683512762</v>
      </c>
      <c r="V348">
        <f t="shared" si="133"/>
        <v>350</v>
      </c>
      <c r="W348">
        <f t="shared" si="134"/>
        <v>26.978463270712009</v>
      </c>
      <c r="X348">
        <f t="shared" si="135"/>
        <v>285</v>
      </c>
      <c r="Y348">
        <f t="shared" si="136"/>
        <v>316</v>
      </c>
      <c r="Z348">
        <v>5.1799999999999999E-2</v>
      </c>
      <c r="AA348">
        <f t="shared" si="137"/>
        <v>348</v>
      </c>
      <c r="AB348">
        <v>7.0599999999999996E-2</v>
      </c>
      <c r="AC348">
        <f t="shared" si="138"/>
        <v>6.1199999999999997E-2</v>
      </c>
      <c r="AD348">
        <f t="shared" si="139"/>
        <v>348</v>
      </c>
      <c r="AE348">
        <v>5.8500000000000003E-2</v>
      </c>
      <c r="AF348">
        <f t="shared" si="140"/>
        <v>345</v>
      </c>
      <c r="AG348">
        <v>4.48E-2</v>
      </c>
      <c r="AH348">
        <f t="shared" si="141"/>
        <v>348</v>
      </c>
      <c r="AI348">
        <f t="shared" si="142"/>
        <v>342.33333333333331</v>
      </c>
      <c r="AJ348">
        <f>IF(C348=1,(AI348/Z348),REF)</f>
        <v>6608.7516087516087</v>
      </c>
      <c r="AK348">
        <f t="shared" si="143"/>
        <v>348</v>
      </c>
      <c r="AL348">
        <f>IF(B348=1,(AI348/AC348),REF)</f>
        <v>5593.6819172113292</v>
      </c>
      <c r="AM348">
        <f t="shared" si="144"/>
        <v>348</v>
      </c>
      <c r="AN348">
        <f t="shared" si="145"/>
        <v>348</v>
      </c>
      <c r="AO348" t="str">
        <f t="shared" si="146"/>
        <v>Coppin St.</v>
      </c>
      <c r="AP348">
        <f t="shared" si="147"/>
        <v>2.4249556306547994E-2</v>
      </c>
      <c r="AQ348">
        <f t="shared" si="148"/>
        <v>2.4228682122806877E-2</v>
      </c>
      <c r="AR348">
        <f t="shared" si="149"/>
        <v>0.22584305185281103</v>
      </c>
      <c r="AS348" t="str">
        <f t="shared" si="150"/>
        <v>Coppin St.</v>
      </c>
      <c r="AT348">
        <f t="shared" si="151"/>
        <v>347</v>
      </c>
      <c r="AU348">
        <f t="shared" si="152"/>
        <v>231.66666666666666</v>
      </c>
      <c r="AV348">
        <v>348</v>
      </c>
      <c r="AW348" t="str">
        <f t="shared" si="153"/>
        <v>Coppin St.</v>
      </c>
      <c r="AX348" t="str">
        <f t="shared" si="154"/>
        <v/>
      </c>
      <c r="AY348">
        <v>347</v>
      </c>
      <c r="BI348" t="s">
        <v>355</v>
      </c>
      <c r="BJ348">
        <v>440.65096164788889</v>
      </c>
    </row>
    <row r="349" spans="1:62" x14ac:dyDescent="0.25">
      <c r="A349">
        <v>1</v>
      </c>
      <c r="B349">
        <v>1</v>
      </c>
      <c r="C349">
        <v>1</v>
      </c>
      <c r="D349" t="s">
        <v>189</v>
      </c>
      <c r="E349">
        <v>69.88</v>
      </c>
      <c r="F349">
        <v>144</v>
      </c>
      <c r="G349">
        <v>69.389600000000002</v>
      </c>
      <c r="H349">
        <v>101</v>
      </c>
      <c r="I349">
        <v>91.135300000000001</v>
      </c>
      <c r="J349">
        <v>343</v>
      </c>
      <c r="K349">
        <v>90.470500000000001</v>
      </c>
      <c r="L349">
        <v>345</v>
      </c>
      <c r="M349">
        <v>110.337</v>
      </c>
      <c r="N349">
        <v>306</v>
      </c>
      <c r="O349">
        <v>114.873</v>
      </c>
      <c r="P349">
        <v>329</v>
      </c>
      <c r="Q349">
        <v>-24.402100000000001</v>
      </c>
      <c r="R349">
        <v>348</v>
      </c>
      <c r="S349">
        <f t="shared" si="130"/>
        <v>-0.34920578133943914</v>
      </c>
      <c r="T349">
        <f t="shared" si="131"/>
        <v>348</v>
      </c>
      <c r="U349">
        <f t="shared" si="132"/>
        <v>571961.6065530699</v>
      </c>
      <c r="V349">
        <f t="shared" si="133"/>
        <v>343</v>
      </c>
      <c r="W349">
        <f t="shared" si="134"/>
        <v>28.313649056801289</v>
      </c>
      <c r="X349">
        <f t="shared" si="135"/>
        <v>328</v>
      </c>
      <c r="Y349">
        <f t="shared" si="136"/>
        <v>338</v>
      </c>
      <c r="Z349">
        <v>5.2600000000000001E-2</v>
      </c>
      <c r="AA349">
        <f t="shared" si="137"/>
        <v>347</v>
      </c>
      <c r="AB349">
        <v>5.3499999999999999E-2</v>
      </c>
      <c r="AC349">
        <f t="shared" si="138"/>
        <v>5.305E-2</v>
      </c>
      <c r="AD349">
        <f t="shared" si="139"/>
        <v>349</v>
      </c>
      <c r="AE349">
        <v>6.3E-2</v>
      </c>
      <c r="AF349">
        <f t="shared" si="140"/>
        <v>341</v>
      </c>
      <c r="AG349">
        <v>5.6500000000000002E-2</v>
      </c>
      <c r="AH349">
        <f t="shared" si="141"/>
        <v>344</v>
      </c>
      <c r="AI349">
        <f t="shared" si="142"/>
        <v>343.83333333333331</v>
      </c>
      <c r="AJ349">
        <f>IF(C349=1,(AI349/Z349),REF)</f>
        <v>6536.7553865652717</v>
      </c>
      <c r="AK349">
        <f t="shared" si="143"/>
        <v>347</v>
      </c>
      <c r="AL349">
        <f>IF(B349=1,(AI349/AC349),REF)</f>
        <v>6481.3069431354061</v>
      </c>
      <c r="AM349">
        <f t="shared" si="144"/>
        <v>349</v>
      </c>
      <c r="AN349">
        <f t="shared" si="145"/>
        <v>347</v>
      </c>
      <c r="AO349" t="str">
        <f t="shared" si="146"/>
        <v>Mississippi Valley St.</v>
      </c>
      <c r="AP349">
        <f t="shared" si="147"/>
        <v>2.4651054435126118E-2</v>
      </c>
      <c r="AQ349">
        <f t="shared" si="148"/>
        <v>2.0619026431388965E-2</v>
      </c>
      <c r="AR349">
        <f t="shared" si="149"/>
        <v>0.21974171507681894</v>
      </c>
      <c r="AS349" t="str">
        <f t="shared" si="150"/>
        <v>Mississippi Valley St.</v>
      </c>
      <c r="AT349">
        <f t="shared" si="151"/>
        <v>348</v>
      </c>
      <c r="AU349">
        <f t="shared" si="152"/>
        <v>231.66666666666666</v>
      </c>
      <c r="AV349">
        <v>349</v>
      </c>
      <c r="AW349" t="str">
        <f t="shared" si="153"/>
        <v>Mississippi Valley St.</v>
      </c>
      <c r="AX349" t="str">
        <f t="shared" si="154"/>
        <v/>
      </c>
      <c r="AY349">
        <v>348</v>
      </c>
      <c r="BI349" t="s">
        <v>356</v>
      </c>
      <c r="BJ349">
        <v>37.897380286513332</v>
      </c>
    </row>
    <row r="350" spans="1:62" x14ac:dyDescent="0.25">
      <c r="A350">
        <v>1</v>
      </c>
      <c r="B350">
        <v>1</v>
      </c>
      <c r="C350">
        <v>1</v>
      </c>
      <c r="D350" t="s">
        <v>175</v>
      </c>
      <c r="E350">
        <v>67.036699999999996</v>
      </c>
      <c r="F350">
        <v>282</v>
      </c>
      <c r="G350">
        <v>65.834599999999995</v>
      </c>
      <c r="H350">
        <v>286</v>
      </c>
      <c r="I350">
        <v>90.397999999999996</v>
      </c>
      <c r="J350">
        <v>346</v>
      </c>
      <c r="K350">
        <v>91.056799999999996</v>
      </c>
      <c r="L350">
        <v>343</v>
      </c>
      <c r="M350">
        <v>116.29300000000001</v>
      </c>
      <c r="N350">
        <v>346</v>
      </c>
      <c r="O350">
        <v>118.021</v>
      </c>
      <c r="P350">
        <v>343</v>
      </c>
      <c r="Q350">
        <v>-26.964600000000001</v>
      </c>
      <c r="R350">
        <v>349</v>
      </c>
      <c r="S350">
        <f t="shared" si="130"/>
        <v>-0.40223042005349319</v>
      </c>
      <c r="T350">
        <f t="shared" si="131"/>
        <v>349</v>
      </c>
      <c r="U350">
        <f t="shared" si="132"/>
        <v>555824.12756640289</v>
      </c>
      <c r="V350">
        <f t="shared" si="133"/>
        <v>347</v>
      </c>
      <c r="W350">
        <f t="shared" si="134"/>
        <v>30.819262149143988</v>
      </c>
      <c r="X350">
        <f t="shared" si="135"/>
        <v>348</v>
      </c>
      <c r="Y350">
        <f t="shared" si="136"/>
        <v>348.5</v>
      </c>
      <c r="Z350">
        <v>3.1399999999999997E-2</v>
      </c>
      <c r="AA350">
        <f t="shared" si="137"/>
        <v>350</v>
      </c>
      <c r="AB350">
        <v>0.11119999999999999</v>
      </c>
      <c r="AC350">
        <f t="shared" si="138"/>
        <v>7.1300000000000002E-2</v>
      </c>
      <c r="AD350">
        <f t="shared" si="139"/>
        <v>345</v>
      </c>
      <c r="AE350">
        <v>1.52E-2</v>
      </c>
      <c r="AF350">
        <f t="shared" si="140"/>
        <v>351</v>
      </c>
      <c r="AG350">
        <v>3.5000000000000003E-2</v>
      </c>
      <c r="AH350">
        <f t="shared" si="141"/>
        <v>350</v>
      </c>
      <c r="AI350">
        <f t="shared" si="142"/>
        <v>348.41666666666669</v>
      </c>
      <c r="AJ350">
        <f>IF(C350=1,(AI350/Z350),REF)</f>
        <v>11096.07218683652</v>
      </c>
      <c r="AK350">
        <f t="shared" si="143"/>
        <v>350</v>
      </c>
      <c r="AL350">
        <f>IF(B350=1,(AI350/AC350),REF)</f>
        <v>4886.6292660121553</v>
      </c>
      <c r="AM350">
        <f t="shared" si="144"/>
        <v>345</v>
      </c>
      <c r="AN350">
        <f t="shared" si="145"/>
        <v>345</v>
      </c>
      <c r="AO350" t="str">
        <f t="shared" si="146"/>
        <v>Maryland Eastern Shore</v>
      </c>
      <c r="AP350">
        <f t="shared" si="147"/>
        <v>1.3957212818450358E-2</v>
      </c>
      <c r="AQ350">
        <f t="shared" si="148"/>
        <v>2.8708066705221351E-2</v>
      </c>
      <c r="AR350">
        <f t="shared" si="149"/>
        <v>0.21459413085445414</v>
      </c>
      <c r="AS350" t="str">
        <f t="shared" si="150"/>
        <v>Maryland Eastern Shore</v>
      </c>
      <c r="AT350">
        <f t="shared" si="151"/>
        <v>349</v>
      </c>
      <c r="AU350">
        <f t="shared" si="152"/>
        <v>231.33333333333334</v>
      </c>
      <c r="AV350">
        <v>347</v>
      </c>
      <c r="AW350" t="str">
        <f t="shared" si="153"/>
        <v>Maryland Eastern Shore</v>
      </c>
      <c r="AX350" t="str">
        <f t="shared" si="154"/>
        <v/>
      </c>
      <c r="AY350">
        <v>349</v>
      </c>
      <c r="BI350" t="s">
        <v>357</v>
      </c>
      <c r="BJ350">
        <v>344.05385190725508</v>
      </c>
    </row>
    <row r="351" spans="1:62" x14ac:dyDescent="0.25">
      <c r="A351">
        <v>1</v>
      </c>
      <c r="B351">
        <v>1</v>
      </c>
      <c r="C351">
        <v>1</v>
      </c>
      <c r="D351" t="s">
        <v>19</v>
      </c>
      <c r="E351">
        <v>68.148600000000002</v>
      </c>
      <c r="F351">
        <v>239</v>
      </c>
      <c r="G351">
        <v>65.694999999999993</v>
      </c>
      <c r="H351">
        <v>292</v>
      </c>
      <c r="I351">
        <v>88.805400000000006</v>
      </c>
      <c r="J351">
        <v>348</v>
      </c>
      <c r="K351">
        <v>86.731700000000004</v>
      </c>
      <c r="L351">
        <v>351</v>
      </c>
      <c r="M351">
        <v>111.767</v>
      </c>
      <c r="N351">
        <v>324</v>
      </c>
      <c r="O351">
        <v>115.30500000000001</v>
      </c>
      <c r="P351">
        <v>333</v>
      </c>
      <c r="Q351">
        <v>-28.573599999999999</v>
      </c>
      <c r="R351">
        <v>351</v>
      </c>
      <c r="S351">
        <f t="shared" si="130"/>
        <v>-0.4192793395609008</v>
      </c>
      <c r="T351">
        <f t="shared" si="131"/>
        <v>351</v>
      </c>
      <c r="U351">
        <f t="shared" si="132"/>
        <v>512640.19619735476</v>
      </c>
      <c r="V351">
        <f t="shared" si="133"/>
        <v>351</v>
      </c>
      <c r="W351">
        <f t="shared" si="134"/>
        <v>29.207883372276697</v>
      </c>
      <c r="X351">
        <f t="shared" si="135"/>
        <v>342</v>
      </c>
      <c r="Y351">
        <f t="shared" si="136"/>
        <v>346.5</v>
      </c>
      <c r="Z351">
        <v>4.0899999999999999E-2</v>
      </c>
      <c r="AA351">
        <f t="shared" si="137"/>
        <v>349</v>
      </c>
      <c r="AB351">
        <v>4.2500000000000003E-2</v>
      </c>
      <c r="AC351">
        <f t="shared" si="138"/>
        <v>4.1700000000000001E-2</v>
      </c>
      <c r="AD351">
        <f t="shared" si="139"/>
        <v>351</v>
      </c>
      <c r="AE351">
        <v>2.7699999999999999E-2</v>
      </c>
      <c r="AF351">
        <f t="shared" si="140"/>
        <v>349</v>
      </c>
      <c r="AG351">
        <v>3.9100000000000003E-2</v>
      </c>
      <c r="AH351">
        <f t="shared" si="141"/>
        <v>349</v>
      </c>
      <c r="AI351">
        <f t="shared" si="142"/>
        <v>349.58333333333331</v>
      </c>
      <c r="AJ351">
        <f>IF(C351=1,(AI351/Z351),REF)</f>
        <v>8547.2697636511821</v>
      </c>
      <c r="AK351">
        <f t="shared" si="143"/>
        <v>349</v>
      </c>
      <c r="AL351">
        <f>IF(B351=1,(AI351/AC351),REF)</f>
        <v>8383.2933653077525</v>
      </c>
      <c r="AM351">
        <f t="shared" si="144"/>
        <v>351</v>
      </c>
      <c r="AN351">
        <f t="shared" si="145"/>
        <v>349</v>
      </c>
      <c r="AO351" t="str">
        <f t="shared" si="146"/>
        <v>Alabama A&amp;M</v>
      </c>
      <c r="AP351">
        <f t="shared" si="147"/>
        <v>1.8660640525496333E-2</v>
      </c>
      <c r="AQ351">
        <f t="shared" si="148"/>
        <v>1.5694584142341407E-2</v>
      </c>
      <c r="AR351">
        <f t="shared" si="149"/>
        <v>0.19678188613568656</v>
      </c>
      <c r="AS351" t="str">
        <f t="shared" si="150"/>
        <v>Alabama A&amp;M</v>
      </c>
      <c r="AT351">
        <f t="shared" si="151"/>
        <v>350</v>
      </c>
      <c r="AU351">
        <f t="shared" si="152"/>
        <v>233</v>
      </c>
      <c r="AV351">
        <v>350</v>
      </c>
      <c r="AW351" t="str">
        <f t="shared" si="153"/>
        <v>Alabama A&amp;M</v>
      </c>
      <c r="AX351" t="str">
        <f t="shared" si="154"/>
        <v/>
      </c>
      <c r="AY351">
        <v>350</v>
      </c>
      <c r="BI351" t="s">
        <v>358</v>
      </c>
      <c r="BJ351">
        <v>291.4367463723687</v>
      </c>
    </row>
    <row r="352" spans="1:62" x14ac:dyDescent="0.25">
      <c r="A352">
        <v>1</v>
      </c>
      <c r="B352">
        <v>1</v>
      </c>
      <c r="C352">
        <v>1</v>
      </c>
      <c r="D352" t="s">
        <v>80</v>
      </c>
      <c r="E352">
        <v>66.893600000000006</v>
      </c>
      <c r="F352">
        <v>290</v>
      </c>
      <c r="G352">
        <v>64.860600000000005</v>
      </c>
      <c r="H352">
        <v>321</v>
      </c>
      <c r="I352">
        <v>92.924899999999994</v>
      </c>
      <c r="J352">
        <v>337</v>
      </c>
      <c r="K352">
        <v>90.559200000000004</v>
      </c>
      <c r="L352">
        <v>344</v>
      </c>
      <c r="M352">
        <v>115.44799999999999</v>
      </c>
      <c r="N352">
        <v>342</v>
      </c>
      <c r="O352">
        <v>118.52800000000001</v>
      </c>
      <c r="P352">
        <v>344</v>
      </c>
      <c r="Q352">
        <v>-27.968499999999999</v>
      </c>
      <c r="R352">
        <v>350</v>
      </c>
      <c r="S352">
        <f t="shared" si="130"/>
        <v>-0.41810875778848799</v>
      </c>
      <c r="T352">
        <f t="shared" si="131"/>
        <v>350</v>
      </c>
      <c r="U352">
        <f t="shared" si="132"/>
        <v>548592.32014070649</v>
      </c>
      <c r="V352">
        <f t="shared" si="133"/>
        <v>348</v>
      </c>
      <c r="W352">
        <f t="shared" si="134"/>
        <v>31.097749522545609</v>
      </c>
      <c r="X352">
        <f t="shared" si="135"/>
        <v>349</v>
      </c>
      <c r="Y352">
        <f t="shared" si="136"/>
        <v>349.5</v>
      </c>
      <c r="Z352">
        <v>2.7300000000000001E-2</v>
      </c>
      <c r="AA352">
        <f t="shared" si="137"/>
        <v>351</v>
      </c>
      <c r="AB352">
        <v>5.9200000000000003E-2</v>
      </c>
      <c r="AC352">
        <f t="shared" si="138"/>
        <v>4.3250000000000004E-2</v>
      </c>
      <c r="AD352">
        <f t="shared" si="139"/>
        <v>350</v>
      </c>
      <c r="AE352">
        <v>2.8400000000000002E-2</v>
      </c>
      <c r="AF352">
        <f t="shared" si="140"/>
        <v>348</v>
      </c>
      <c r="AG352">
        <v>2.7699999999999999E-2</v>
      </c>
      <c r="AH352">
        <f t="shared" si="141"/>
        <v>351</v>
      </c>
      <c r="AI352">
        <f t="shared" si="142"/>
        <v>349.41666666666669</v>
      </c>
      <c r="AJ352">
        <f>IF(C352=1,(AI352/Z352),REF)</f>
        <v>12799.145299145299</v>
      </c>
      <c r="AK352">
        <f t="shared" si="143"/>
        <v>351</v>
      </c>
      <c r="AL352">
        <f>IF(B352=1,(AI352/AC352),REF)</f>
        <v>8078.9980732177264</v>
      </c>
      <c r="AM352">
        <f t="shared" si="144"/>
        <v>350</v>
      </c>
      <c r="AN352">
        <f t="shared" si="145"/>
        <v>350</v>
      </c>
      <c r="AO352" t="str">
        <f t="shared" si="146"/>
        <v>Delaware St.</v>
      </c>
      <c r="AP352">
        <f t="shared" si="147"/>
        <v>1.1962736314411478E-2</v>
      </c>
      <c r="AQ352">
        <f t="shared" si="148"/>
        <v>1.63533606467673E-2</v>
      </c>
      <c r="AR352">
        <f t="shared" si="149"/>
        <v>0.18213833326082388</v>
      </c>
      <c r="AS352" t="str">
        <f t="shared" si="150"/>
        <v>Delaware St.</v>
      </c>
      <c r="AT352">
        <f t="shared" si="151"/>
        <v>351</v>
      </c>
      <c r="AU352">
        <f t="shared" si="152"/>
        <v>233.66666666666666</v>
      </c>
      <c r="AV352">
        <v>351</v>
      </c>
      <c r="AW352" t="str">
        <f t="shared" si="153"/>
        <v>Delaware St.</v>
      </c>
      <c r="AX352" t="str">
        <f t="shared" si="154"/>
        <v/>
      </c>
      <c r="AY352">
        <v>351</v>
      </c>
      <c r="BI352" t="s">
        <v>359</v>
      </c>
      <c r="BJ352">
        <v>114.70490163387797</v>
      </c>
    </row>
    <row r="353" spans="61:62" x14ac:dyDescent="0.25">
      <c r="BI353" t="s">
        <v>360</v>
      </c>
      <c r="BJ353">
        <v>320.84495815065759</v>
      </c>
    </row>
    <row r="354" spans="61:62" x14ac:dyDescent="0.25">
      <c r="BI354" t="s">
        <v>361</v>
      </c>
      <c r="BJ354">
        <v>237.58684968649382</v>
      </c>
    </row>
    <row r="355" spans="61:62" x14ac:dyDescent="0.25">
      <c r="BI355" t="s">
        <v>362</v>
      </c>
      <c r="BJ355">
        <v>233.21257056196814</v>
      </c>
    </row>
    <row r="356" spans="61:62" x14ac:dyDescent="0.25">
      <c r="BI356" t="s">
        <v>363</v>
      </c>
      <c r="BJ356">
        <v>25.16405444980747</v>
      </c>
    </row>
    <row r="357" spans="61:62" x14ac:dyDescent="0.25">
      <c r="BI357" t="s">
        <v>364</v>
      </c>
      <c r="BJ357">
        <v>470.15441345932243</v>
      </c>
    </row>
    <row r="358" spans="61:62" x14ac:dyDescent="0.25">
      <c r="BI358" t="s">
        <v>365</v>
      </c>
      <c r="BJ358">
        <v>1476.2016412661196</v>
      </c>
    </row>
  </sheetData>
  <sortState xmlns:xlrd2="http://schemas.microsoft.com/office/spreadsheetml/2017/richdata2" ref="A2:AY352">
    <sortCondition ref="AT2:AT3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D45E-E449-4F25-AFC4-2F8471AC2DEB}">
  <dimension ref="A1:N716"/>
  <sheetViews>
    <sheetView workbookViewId="0">
      <selection activeCell="E2" sqref="E2:F352"/>
    </sheetView>
  </sheetViews>
  <sheetFormatPr defaultRowHeight="15" x14ac:dyDescent="0.25"/>
  <sheetData>
    <row r="1" spans="1:14" x14ac:dyDescent="0.25">
      <c r="A1" t="s">
        <v>387</v>
      </c>
      <c r="B1" t="s">
        <v>388</v>
      </c>
      <c r="D1" t="s">
        <v>389</v>
      </c>
      <c r="E1" t="s">
        <v>437</v>
      </c>
      <c r="F1" t="s">
        <v>436</v>
      </c>
      <c r="M1" s="16" t="s">
        <v>343</v>
      </c>
      <c r="N1" s="18">
        <v>0.97399999999999998</v>
      </c>
    </row>
    <row r="2" spans="1:14" ht="15.75" thickBot="1" x14ac:dyDescent="0.3">
      <c r="A2" t="str">
        <f>IF(B2=D2,"","BAD")</f>
        <v/>
      </c>
      <c r="B2" t="s">
        <v>15</v>
      </c>
      <c r="D2" t="s">
        <v>15</v>
      </c>
      <c r="E2">
        <v>0.27079999999999999</v>
      </c>
      <c r="F2">
        <v>266</v>
      </c>
      <c r="M2" s="17" t="s">
        <v>397</v>
      </c>
      <c r="N2" s="19">
        <v>1</v>
      </c>
    </row>
    <row r="3" spans="1:14" x14ac:dyDescent="0.25">
      <c r="A3" t="str">
        <f t="shared" ref="A3:A66" si="0">IF(B3=D3,"","BAD")</f>
        <v/>
      </c>
      <c r="B3" t="s">
        <v>16</v>
      </c>
      <c r="D3" t="s">
        <v>16</v>
      </c>
      <c r="E3">
        <v>0.19939999999999999</v>
      </c>
      <c r="F3">
        <v>296</v>
      </c>
      <c r="M3" s="16" t="s">
        <v>146</v>
      </c>
      <c r="N3" s="18">
        <v>0.97109999999999996</v>
      </c>
    </row>
    <row r="4" spans="1:14" ht="15.75" thickBot="1" x14ac:dyDescent="0.3">
      <c r="A4" t="str">
        <f t="shared" si="0"/>
        <v/>
      </c>
      <c r="B4" t="s">
        <v>17</v>
      </c>
      <c r="D4" t="s">
        <v>17</v>
      </c>
      <c r="E4">
        <v>0.41599999999999998</v>
      </c>
      <c r="F4">
        <v>198</v>
      </c>
      <c r="M4" s="17" t="s">
        <v>411</v>
      </c>
      <c r="N4" s="19">
        <v>2</v>
      </c>
    </row>
    <row r="5" spans="1:14" x14ac:dyDescent="0.25">
      <c r="A5" t="str">
        <f t="shared" si="0"/>
        <v/>
      </c>
      <c r="B5" t="s">
        <v>18</v>
      </c>
      <c r="D5" t="s">
        <v>18</v>
      </c>
      <c r="E5">
        <v>0.7097</v>
      </c>
      <c r="F5">
        <v>88</v>
      </c>
      <c r="M5" s="16" t="s">
        <v>342</v>
      </c>
      <c r="N5" s="20">
        <v>0.96970000000000001</v>
      </c>
    </row>
    <row r="6" spans="1:14" ht="15.75" thickBot="1" x14ac:dyDescent="0.3">
      <c r="A6" t="str">
        <f t="shared" si="0"/>
        <v/>
      </c>
      <c r="B6" t="s">
        <v>19</v>
      </c>
      <c r="D6" t="s">
        <v>19</v>
      </c>
      <c r="E6">
        <v>3.9100000000000003E-2</v>
      </c>
      <c r="F6">
        <v>349</v>
      </c>
      <c r="M6" s="17" t="s">
        <v>399</v>
      </c>
      <c r="N6" s="21">
        <v>3</v>
      </c>
    </row>
    <row r="7" spans="1:14" x14ac:dyDescent="0.25">
      <c r="A7" t="str">
        <f t="shared" si="0"/>
        <v/>
      </c>
      <c r="B7" t="s">
        <v>20</v>
      </c>
      <c r="D7" t="s">
        <v>20</v>
      </c>
      <c r="E7">
        <v>5.6599999999999998E-2</v>
      </c>
      <c r="F7">
        <v>343</v>
      </c>
      <c r="M7" s="16" t="s">
        <v>248</v>
      </c>
      <c r="N7" s="22">
        <v>0.96499999999999997</v>
      </c>
    </row>
    <row r="8" spans="1:14" ht="15.75" thickBot="1" x14ac:dyDescent="0.3">
      <c r="A8" t="str">
        <f t="shared" si="0"/>
        <v/>
      </c>
      <c r="B8" t="s">
        <v>21</v>
      </c>
      <c r="D8" t="s">
        <v>21</v>
      </c>
      <c r="E8">
        <v>0.56100000000000005</v>
      </c>
      <c r="F8">
        <v>149</v>
      </c>
      <c r="M8" s="17" t="s">
        <v>414</v>
      </c>
      <c r="N8" s="23">
        <v>4</v>
      </c>
    </row>
    <row r="9" spans="1:14" x14ac:dyDescent="0.25">
      <c r="A9" t="str">
        <f t="shared" si="0"/>
        <v/>
      </c>
      <c r="B9" t="s">
        <v>22</v>
      </c>
      <c r="D9" t="s">
        <v>22</v>
      </c>
      <c r="E9">
        <v>5.5599999999999997E-2</v>
      </c>
      <c r="F9">
        <v>345</v>
      </c>
      <c r="M9" s="16" t="s">
        <v>86</v>
      </c>
      <c r="N9" s="24">
        <v>0.96140000000000003</v>
      </c>
    </row>
    <row r="10" spans="1:14" ht="15.75" thickBot="1" x14ac:dyDescent="0.3">
      <c r="A10" t="str">
        <f t="shared" si="0"/>
        <v/>
      </c>
      <c r="B10" t="s">
        <v>23</v>
      </c>
      <c r="D10" t="s">
        <v>23</v>
      </c>
      <c r="E10">
        <v>0.1636</v>
      </c>
      <c r="F10">
        <v>314</v>
      </c>
      <c r="M10" s="17" t="s">
        <v>404</v>
      </c>
      <c r="N10" s="25">
        <v>5</v>
      </c>
    </row>
    <row r="11" spans="1:14" x14ac:dyDescent="0.25">
      <c r="A11" t="str">
        <f t="shared" si="0"/>
        <v/>
      </c>
      <c r="B11" t="s">
        <v>24</v>
      </c>
      <c r="D11" t="s">
        <v>24</v>
      </c>
      <c r="E11">
        <v>0.41610000000000003</v>
      </c>
      <c r="F11">
        <v>197</v>
      </c>
      <c r="M11" s="16" t="s">
        <v>183</v>
      </c>
      <c r="N11" s="26">
        <v>0.95440000000000003</v>
      </c>
    </row>
    <row r="12" spans="1:14" ht="15.75" thickBot="1" x14ac:dyDescent="0.3">
      <c r="A12" t="str">
        <f t="shared" si="0"/>
        <v/>
      </c>
      <c r="B12" s="13" t="s">
        <v>25</v>
      </c>
      <c r="D12" t="s">
        <v>25</v>
      </c>
      <c r="E12">
        <v>0.86270000000000002</v>
      </c>
      <c r="F12">
        <v>36</v>
      </c>
      <c r="M12" s="17" t="s">
        <v>408</v>
      </c>
      <c r="N12" s="27">
        <v>6</v>
      </c>
    </row>
    <row r="13" spans="1:14" x14ac:dyDescent="0.25">
      <c r="A13" t="str">
        <f t="shared" si="0"/>
        <v/>
      </c>
      <c r="B13" t="s">
        <v>26</v>
      </c>
      <c r="D13" t="s">
        <v>26</v>
      </c>
      <c r="E13">
        <v>0.94189999999999996</v>
      </c>
      <c r="F13">
        <v>9</v>
      </c>
      <c r="M13" s="16" t="s">
        <v>63</v>
      </c>
      <c r="N13" s="28">
        <v>0.94840000000000002</v>
      </c>
    </row>
    <row r="14" spans="1:14" ht="15.75" thickBot="1" x14ac:dyDescent="0.3">
      <c r="A14" t="str">
        <f t="shared" si="0"/>
        <v/>
      </c>
      <c r="B14" t="s">
        <v>27</v>
      </c>
      <c r="D14" t="s">
        <v>27</v>
      </c>
      <c r="E14">
        <v>0.90880000000000005</v>
      </c>
      <c r="F14">
        <v>17</v>
      </c>
      <c r="M14" s="17" t="s">
        <v>400</v>
      </c>
      <c r="N14" s="29">
        <v>7</v>
      </c>
    </row>
    <row r="15" spans="1:14" x14ac:dyDescent="0.25">
      <c r="A15" t="str">
        <f t="shared" si="0"/>
        <v/>
      </c>
      <c r="B15" t="s">
        <v>28</v>
      </c>
      <c r="D15" t="s">
        <v>28</v>
      </c>
      <c r="E15">
        <v>5.7099999999999998E-2</v>
      </c>
      <c r="F15">
        <v>342</v>
      </c>
      <c r="M15" s="16" t="s">
        <v>299</v>
      </c>
      <c r="N15" s="30">
        <v>0.94579999999999997</v>
      </c>
    </row>
    <row r="16" spans="1:14" ht="15.75" thickBot="1" x14ac:dyDescent="0.3">
      <c r="A16" t="str">
        <f t="shared" si="0"/>
        <v/>
      </c>
      <c r="B16" t="s">
        <v>29</v>
      </c>
      <c r="D16" t="s">
        <v>29</v>
      </c>
      <c r="E16">
        <v>0.2782</v>
      </c>
      <c r="F16">
        <v>260</v>
      </c>
      <c r="M16" s="17" t="s">
        <v>408</v>
      </c>
      <c r="N16" s="31">
        <v>8</v>
      </c>
    </row>
    <row r="17" spans="1:14" x14ac:dyDescent="0.25">
      <c r="A17" t="str">
        <f t="shared" si="0"/>
        <v/>
      </c>
      <c r="B17" t="s">
        <v>30</v>
      </c>
      <c r="D17" t="s">
        <v>30</v>
      </c>
      <c r="E17">
        <v>0.57750000000000001</v>
      </c>
      <c r="F17">
        <v>140</v>
      </c>
      <c r="M17" s="16" t="s">
        <v>26</v>
      </c>
      <c r="N17" s="32">
        <v>0.94189999999999996</v>
      </c>
    </row>
    <row r="18" spans="1:14" ht="15.75" thickBot="1" x14ac:dyDescent="0.3">
      <c r="A18" t="str">
        <f t="shared" si="0"/>
        <v/>
      </c>
      <c r="B18" t="s">
        <v>31</v>
      </c>
      <c r="D18" t="s">
        <v>31</v>
      </c>
      <c r="E18">
        <v>0.8972</v>
      </c>
      <c r="F18">
        <v>24</v>
      </c>
      <c r="M18" s="17" t="s">
        <v>420</v>
      </c>
      <c r="N18" s="33">
        <v>9</v>
      </c>
    </row>
    <row r="19" spans="1:14" x14ac:dyDescent="0.25">
      <c r="A19" t="str">
        <f t="shared" si="0"/>
        <v/>
      </c>
      <c r="B19" t="s">
        <v>32</v>
      </c>
      <c r="D19" t="s">
        <v>32</v>
      </c>
      <c r="E19">
        <v>0.41289999999999999</v>
      </c>
      <c r="F19">
        <v>200</v>
      </c>
      <c r="M19" s="16" t="s">
        <v>211</v>
      </c>
      <c r="N19" s="34">
        <v>0.94020000000000004</v>
      </c>
    </row>
    <row r="20" spans="1:14" ht="15.75" thickBot="1" x14ac:dyDescent="0.3">
      <c r="A20" t="str">
        <f t="shared" si="0"/>
        <v/>
      </c>
      <c r="B20" t="s">
        <v>33</v>
      </c>
      <c r="D20" t="s">
        <v>33</v>
      </c>
      <c r="E20">
        <v>0.56789999999999996</v>
      </c>
      <c r="F20">
        <v>144</v>
      </c>
      <c r="M20" s="17" t="s">
        <v>400</v>
      </c>
      <c r="N20" s="35">
        <v>10</v>
      </c>
    </row>
    <row r="21" spans="1:14" x14ac:dyDescent="0.25">
      <c r="A21" t="str">
        <f t="shared" si="0"/>
        <v/>
      </c>
      <c r="B21" t="s">
        <v>34</v>
      </c>
      <c r="D21" t="s">
        <v>34</v>
      </c>
      <c r="E21">
        <v>0.83550000000000002</v>
      </c>
      <c r="F21">
        <v>45</v>
      </c>
      <c r="M21" s="16" t="s">
        <v>308</v>
      </c>
      <c r="N21" s="36">
        <v>0.93740000000000001</v>
      </c>
    </row>
    <row r="22" spans="1:14" ht="15.75" thickBot="1" x14ac:dyDescent="0.3">
      <c r="A22" t="str">
        <f t="shared" si="0"/>
        <v/>
      </c>
      <c r="B22" t="s">
        <v>35</v>
      </c>
      <c r="D22" t="s">
        <v>35</v>
      </c>
      <c r="E22">
        <v>0.69310000000000005</v>
      </c>
      <c r="F22">
        <v>94</v>
      </c>
      <c r="M22" s="17" t="s">
        <v>406</v>
      </c>
      <c r="N22" s="37">
        <v>11</v>
      </c>
    </row>
    <row r="23" spans="1:14" x14ac:dyDescent="0.25">
      <c r="A23" t="str">
        <f t="shared" si="0"/>
        <v/>
      </c>
      <c r="B23" t="s">
        <v>36</v>
      </c>
      <c r="D23" t="s">
        <v>36</v>
      </c>
      <c r="E23">
        <v>0.1663</v>
      </c>
      <c r="F23">
        <v>311</v>
      </c>
      <c r="M23" s="16" t="s">
        <v>363</v>
      </c>
      <c r="N23" s="38">
        <v>0.93469999999999998</v>
      </c>
    </row>
    <row r="24" spans="1:14" ht="15.75" thickBot="1" x14ac:dyDescent="0.3">
      <c r="A24" t="str">
        <f t="shared" si="0"/>
        <v/>
      </c>
      <c r="B24" t="s">
        <v>37</v>
      </c>
      <c r="D24" t="s">
        <v>37</v>
      </c>
      <c r="E24">
        <v>0.32469999999999999</v>
      </c>
      <c r="F24">
        <v>244</v>
      </c>
      <c r="M24" s="17" t="s">
        <v>403</v>
      </c>
      <c r="N24" s="39">
        <v>12</v>
      </c>
    </row>
    <row r="25" spans="1:14" x14ac:dyDescent="0.25">
      <c r="A25" t="str">
        <f t="shared" si="0"/>
        <v/>
      </c>
      <c r="B25" t="s">
        <v>38</v>
      </c>
      <c r="D25" t="s">
        <v>38</v>
      </c>
      <c r="E25">
        <v>0.80669999999999997</v>
      </c>
      <c r="F25">
        <v>53</v>
      </c>
      <c r="M25" s="16" t="s">
        <v>304</v>
      </c>
      <c r="N25" s="40">
        <v>0.93200000000000005</v>
      </c>
    </row>
    <row r="26" spans="1:14" ht="15.75" thickBot="1" x14ac:dyDescent="0.3">
      <c r="A26" t="str">
        <f t="shared" si="0"/>
        <v/>
      </c>
      <c r="B26" t="s">
        <v>39</v>
      </c>
      <c r="D26" t="s">
        <v>39</v>
      </c>
      <c r="E26">
        <v>0.66279999999999994</v>
      </c>
      <c r="F26">
        <v>101</v>
      </c>
      <c r="M26" s="17" t="s">
        <v>419</v>
      </c>
      <c r="N26" s="41">
        <v>13</v>
      </c>
    </row>
    <row r="27" spans="1:14" x14ac:dyDescent="0.25">
      <c r="A27" t="str">
        <f t="shared" si="0"/>
        <v/>
      </c>
      <c r="B27" t="s">
        <v>40</v>
      </c>
      <c r="D27" t="s">
        <v>40</v>
      </c>
      <c r="E27">
        <v>0.2656</v>
      </c>
      <c r="F27">
        <v>273</v>
      </c>
      <c r="M27" s="16" t="s">
        <v>103</v>
      </c>
      <c r="N27" s="42">
        <v>0.92190000000000005</v>
      </c>
    </row>
    <row r="28" spans="1:14" ht="15.75" thickBot="1" x14ac:dyDescent="0.3">
      <c r="A28" t="str">
        <f t="shared" si="0"/>
        <v/>
      </c>
      <c r="B28" t="s">
        <v>41</v>
      </c>
      <c r="D28" t="s">
        <v>41</v>
      </c>
      <c r="E28">
        <v>0.36770000000000003</v>
      </c>
      <c r="F28">
        <v>226</v>
      </c>
      <c r="M28" s="17" t="s">
        <v>426</v>
      </c>
      <c r="N28" s="43">
        <v>14</v>
      </c>
    </row>
    <row r="29" spans="1:14" x14ac:dyDescent="0.25">
      <c r="A29" t="str">
        <f t="shared" si="0"/>
        <v/>
      </c>
      <c r="B29" t="s">
        <v>42</v>
      </c>
      <c r="D29" t="s">
        <v>42</v>
      </c>
      <c r="E29">
        <v>0.64219999999999999</v>
      </c>
      <c r="F29">
        <v>111</v>
      </c>
      <c r="M29" s="422" t="s">
        <v>174</v>
      </c>
      <c r="N29" s="44">
        <v>0.91449999999999998</v>
      </c>
    </row>
    <row r="30" spans="1:14" ht="15.75" thickBot="1" x14ac:dyDescent="0.3">
      <c r="A30" t="str">
        <f t="shared" si="0"/>
        <v/>
      </c>
      <c r="B30" t="s">
        <v>43</v>
      </c>
      <c r="D30" t="s">
        <v>43</v>
      </c>
      <c r="E30">
        <v>0.3851</v>
      </c>
      <c r="F30">
        <v>214</v>
      </c>
      <c r="M30" s="423"/>
      <c r="N30" s="45">
        <v>15</v>
      </c>
    </row>
    <row r="31" spans="1:14" x14ac:dyDescent="0.25">
      <c r="A31" t="str">
        <f t="shared" si="0"/>
        <v/>
      </c>
      <c r="B31" t="s">
        <v>44</v>
      </c>
      <c r="D31" t="s">
        <v>44</v>
      </c>
      <c r="E31">
        <v>9.8900000000000002E-2</v>
      </c>
      <c r="F31">
        <v>336</v>
      </c>
      <c r="M31" s="16" t="s">
        <v>116</v>
      </c>
      <c r="N31" s="46">
        <v>0.91220000000000001</v>
      </c>
    </row>
    <row r="32" spans="1:14" ht="15.75" thickBot="1" x14ac:dyDescent="0.3">
      <c r="A32" t="str">
        <f t="shared" si="0"/>
        <v/>
      </c>
      <c r="B32" t="s">
        <v>45</v>
      </c>
      <c r="D32" t="s">
        <v>45</v>
      </c>
      <c r="E32">
        <v>0.56850000000000001</v>
      </c>
      <c r="F32">
        <v>143</v>
      </c>
      <c r="M32" s="17" t="s">
        <v>401</v>
      </c>
      <c r="N32" s="47">
        <v>16</v>
      </c>
    </row>
    <row r="33" spans="1:14" x14ac:dyDescent="0.25">
      <c r="A33" t="str">
        <f t="shared" si="0"/>
        <v/>
      </c>
      <c r="B33" t="s">
        <v>46</v>
      </c>
      <c r="D33" t="s">
        <v>46</v>
      </c>
      <c r="E33">
        <v>0.65510000000000002</v>
      </c>
      <c r="F33">
        <v>106</v>
      </c>
      <c r="M33" s="16" t="s">
        <v>27</v>
      </c>
      <c r="N33" s="48">
        <v>0.90880000000000005</v>
      </c>
    </row>
    <row r="34" spans="1:14" ht="15.75" thickBot="1" x14ac:dyDescent="0.3">
      <c r="A34" t="str">
        <f t="shared" si="0"/>
        <v/>
      </c>
      <c r="B34" t="s">
        <v>47</v>
      </c>
      <c r="D34" t="s">
        <v>47</v>
      </c>
      <c r="E34">
        <v>0.86419999999999997</v>
      </c>
      <c r="F34">
        <v>35</v>
      </c>
      <c r="M34" s="17" t="s">
        <v>424</v>
      </c>
      <c r="N34" s="49">
        <v>17</v>
      </c>
    </row>
    <row r="35" spans="1:14" x14ac:dyDescent="0.25">
      <c r="A35" t="str">
        <f t="shared" si="0"/>
        <v/>
      </c>
      <c r="B35" t="s">
        <v>48</v>
      </c>
      <c r="D35" t="s">
        <v>48</v>
      </c>
      <c r="E35">
        <v>0.74080000000000001</v>
      </c>
      <c r="F35">
        <v>80</v>
      </c>
      <c r="M35" s="16" t="s">
        <v>272</v>
      </c>
      <c r="N35" s="50">
        <v>0.90539999999999998</v>
      </c>
    </row>
    <row r="36" spans="1:14" ht="15.75" thickBot="1" x14ac:dyDescent="0.3">
      <c r="A36" t="str">
        <f t="shared" si="0"/>
        <v/>
      </c>
      <c r="B36" t="s">
        <v>49</v>
      </c>
      <c r="D36" t="s">
        <v>49</v>
      </c>
      <c r="E36">
        <v>0.1948</v>
      </c>
      <c r="F36">
        <v>299</v>
      </c>
      <c r="M36" s="17" t="s">
        <v>413</v>
      </c>
      <c r="N36" s="51">
        <v>18</v>
      </c>
    </row>
    <row r="37" spans="1:14" x14ac:dyDescent="0.25">
      <c r="A37" t="str">
        <f t="shared" si="0"/>
        <v/>
      </c>
      <c r="B37" t="s">
        <v>50</v>
      </c>
      <c r="D37" t="s">
        <v>50</v>
      </c>
      <c r="E37">
        <v>0.318</v>
      </c>
      <c r="F37">
        <v>249</v>
      </c>
      <c r="M37" s="16" t="s">
        <v>150</v>
      </c>
      <c r="N37" s="52">
        <v>0.90439999999999998</v>
      </c>
    </row>
    <row r="38" spans="1:14" ht="15.75" thickBot="1" x14ac:dyDescent="0.3">
      <c r="A38" t="str">
        <f t="shared" si="0"/>
        <v/>
      </c>
      <c r="B38" t="s">
        <v>51</v>
      </c>
      <c r="D38" t="s">
        <v>51</v>
      </c>
      <c r="E38">
        <v>0.42159999999999997</v>
      </c>
      <c r="F38">
        <v>194</v>
      </c>
      <c r="M38" s="17" t="s">
        <v>409</v>
      </c>
      <c r="N38" s="53">
        <v>19</v>
      </c>
    </row>
    <row r="39" spans="1:14" x14ac:dyDescent="0.25">
      <c r="A39" t="str">
        <f t="shared" si="0"/>
        <v/>
      </c>
      <c r="B39" t="s">
        <v>52</v>
      </c>
      <c r="D39" t="s">
        <v>52</v>
      </c>
      <c r="E39">
        <v>0.1386</v>
      </c>
      <c r="F39">
        <v>325</v>
      </c>
      <c r="M39" s="16" t="s">
        <v>231</v>
      </c>
      <c r="N39" s="54">
        <v>0.90439999999999998</v>
      </c>
    </row>
    <row r="40" spans="1:14" ht="15.75" thickBot="1" x14ac:dyDescent="0.3">
      <c r="A40" t="str">
        <f t="shared" si="0"/>
        <v/>
      </c>
      <c r="B40" t="s">
        <v>53</v>
      </c>
      <c r="D40" t="s">
        <v>53</v>
      </c>
      <c r="E40">
        <v>0.38350000000000001</v>
      </c>
      <c r="F40">
        <v>215</v>
      </c>
      <c r="M40" s="17" t="s">
        <v>421</v>
      </c>
      <c r="N40" s="55">
        <v>20</v>
      </c>
    </row>
    <row r="41" spans="1:14" x14ac:dyDescent="0.25">
      <c r="A41" t="str">
        <f t="shared" si="0"/>
        <v/>
      </c>
      <c r="B41" t="s">
        <v>54</v>
      </c>
      <c r="D41" t="s">
        <v>54</v>
      </c>
      <c r="E41">
        <v>0.33700000000000002</v>
      </c>
      <c r="F41">
        <v>236</v>
      </c>
      <c r="M41" s="16" t="s">
        <v>303</v>
      </c>
      <c r="N41" s="56">
        <v>0.90190000000000003</v>
      </c>
    </row>
    <row r="42" spans="1:14" ht="15.75" thickBot="1" x14ac:dyDescent="0.3">
      <c r="A42" t="str">
        <f t="shared" si="0"/>
        <v/>
      </c>
      <c r="B42" t="s">
        <v>55</v>
      </c>
      <c r="D42" t="s">
        <v>55</v>
      </c>
      <c r="E42">
        <v>0.4834</v>
      </c>
      <c r="F42">
        <v>170</v>
      </c>
      <c r="M42" s="17" t="s">
        <v>421</v>
      </c>
      <c r="N42" s="57">
        <v>21</v>
      </c>
    </row>
    <row r="43" spans="1:14" x14ac:dyDescent="0.25">
      <c r="A43" t="str">
        <f t="shared" si="0"/>
        <v/>
      </c>
      <c r="B43" t="s">
        <v>56</v>
      </c>
      <c r="D43" t="s">
        <v>56</v>
      </c>
      <c r="E43">
        <v>0.4113</v>
      </c>
      <c r="F43">
        <v>201</v>
      </c>
      <c r="M43" s="16" t="s">
        <v>190</v>
      </c>
      <c r="N43" s="58">
        <v>0.89790000000000003</v>
      </c>
    </row>
    <row r="44" spans="1:14" ht="15.75" thickBot="1" x14ac:dyDescent="0.3">
      <c r="A44" t="str">
        <f t="shared" si="0"/>
        <v/>
      </c>
      <c r="B44" t="s">
        <v>57</v>
      </c>
      <c r="D44" t="s">
        <v>57</v>
      </c>
      <c r="E44">
        <v>0.33610000000000001</v>
      </c>
      <c r="F44">
        <v>238</v>
      </c>
      <c r="M44" s="17" t="s">
        <v>407</v>
      </c>
      <c r="N44" s="59">
        <v>22</v>
      </c>
    </row>
    <row r="45" spans="1:14" x14ac:dyDescent="0.25">
      <c r="A45" t="str">
        <f t="shared" si="0"/>
        <v/>
      </c>
      <c r="B45" t="s">
        <v>58</v>
      </c>
      <c r="D45" t="s">
        <v>58</v>
      </c>
      <c r="E45">
        <v>0.5706</v>
      </c>
      <c r="F45">
        <v>142</v>
      </c>
      <c r="M45" s="16" t="s">
        <v>351</v>
      </c>
      <c r="N45" s="60">
        <v>0.89739999999999998</v>
      </c>
    </row>
    <row r="46" spans="1:14" ht="15.75" thickBot="1" x14ac:dyDescent="0.3">
      <c r="A46" t="str">
        <f t="shared" si="0"/>
        <v/>
      </c>
      <c r="B46" t="s">
        <v>59</v>
      </c>
      <c r="D46" t="s">
        <v>59</v>
      </c>
      <c r="E46">
        <v>0.1651</v>
      </c>
      <c r="F46">
        <v>312</v>
      </c>
      <c r="M46" s="17" t="s">
        <v>409</v>
      </c>
      <c r="N46" s="61">
        <v>23</v>
      </c>
    </row>
    <row r="47" spans="1:14" x14ac:dyDescent="0.25">
      <c r="A47" t="str">
        <f t="shared" si="0"/>
        <v/>
      </c>
      <c r="B47" t="s">
        <v>60</v>
      </c>
      <c r="D47" t="s">
        <v>60</v>
      </c>
      <c r="E47">
        <v>0.1933</v>
      </c>
      <c r="F47">
        <v>300</v>
      </c>
      <c r="M47" s="16" t="s">
        <v>31</v>
      </c>
      <c r="N47" s="62">
        <v>0.8972</v>
      </c>
    </row>
    <row r="48" spans="1:14" ht="15.75" thickBot="1" x14ac:dyDescent="0.3">
      <c r="A48" t="str">
        <f t="shared" si="0"/>
        <v/>
      </c>
      <c r="B48" t="s">
        <v>61</v>
      </c>
      <c r="D48" t="s">
        <v>61</v>
      </c>
      <c r="E48">
        <v>0.26690000000000003</v>
      </c>
      <c r="F48">
        <v>272</v>
      </c>
      <c r="M48" s="17" t="s">
        <v>431</v>
      </c>
      <c r="N48" s="63">
        <v>24</v>
      </c>
    </row>
    <row r="49" spans="1:14" x14ac:dyDescent="0.25">
      <c r="A49" t="str">
        <f t="shared" si="0"/>
        <v/>
      </c>
      <c r="B49" t="s">
        <v>62</v>
      </c>
      <c r="D49" t="s">
        <v>62</v>
      </c>
      <c r="E49">
        <v>4.7500000000000001E-2</v>
      </c>
      <c r="F49">
        <v>347</v>
      </c>
      <c r="M49" s="16" t="s">
        <v>180</v>
      </c>
      <c r="N49" s="64">
        <v>0.89639999999999997</v>
      </c>
    </row>
    <row r="50" spans="1:14" ht="15.75" thickBot="1" x14ac:dyDescent="0.3">
      <c r="A50" t="str">
        <f t="shared" si="0"/>
        <v/>
      </c>
      <c r="B50" t="s">
        <v>63</v>
      </c>
      <c r="D50" t="s">
        <v>63</v>
      </c>
      <c r="E50">
        <v>0.94840000000000002</v>
      </c>
      <c r="F50">
        <v>7</v>
      </c>
      <c r="M50" s="17" t="s">
        <v>405</v>
      </c>
      <c r="N50" s="65">
        <v>25</v>
      </c>
    </row>
    <row r="51" spans="1:14" ht="15.75" thickBot="1" x14ac:dyDescent="0.3">
      <c r="A51" t="str">
        <f t="shared" si="0"/>
        <v/>
      </c>
      <c r="B51" t="s">
        <v>64</v>
      </c>
      <c r="D51" t="s">
        <v>64</v>
      </c>
      <c r="E51">
        <v>0.88600000000000001</v>
      </c>
      <c r="F51">
        <v>30</v>
      </c>
      <c r="M51" s="14" t="s">
        <v>376</v>
      </c>
      <c r="N51" s="15" t="s">
        <v>396</v>
      </c>
    </row>
    <row r="52" spans="1:14" x14ac:dyDescent="0.25">
      <c r="A52" t="str">
        <f t="shared" si="0"/>
        <v/>
      </c>
      <c r="B52" t="s">
        <v>65</v>
      </c>
      <c r="D52" t="s">
        <v>65</v>
      </c>
      <c r="E52">
        <v>0.19539999999999999</v>
      </c>
      <c r="F52">
        <v>298</v>
      </c>
      <c r="M52" s="16" t="s">
        <v>202</v>
      </c>
      <c r="N52" s="66">
        <v>0.89359999999999995</v>
      </c>
    </row>
    <row r="53" spans="1:14" ht="15.75" thickBot="1" x14ac:dyDescent="0.3">
      <c r="A53" t="str">
        <f t="shared" si="0"/>
        <v/>
      </c>
      <c r="B53" t="s">
        <v>66</v>
      </c>
      <c r="D53" t="s">
        <v>66</v>
      </c>
      <c r="E53">
        <v>0.51180000000000003</v>
      </c>
      <c r="F53">
        <v>160</v>
      </c>
      <c r="M53" s="17" t="s">
        <v>419</v>
      </c>
      <c r="N53" s="67">
        <v>26</v>
      </c>
    </row>
    <row r="54" spans="1:14" x14ac:dyDescent="0.25">
      <c r="A54" t="str">
        <f t="shared" si="0"/>
        <v/>
      </c>
      <c r="B54" t="s">
        <v>67</v>
      </c>
      <c r="D54" t="s">
        <v>67</v>
      </c>
      <c r="E54">
        <v>0.41060000000000002</v>
      </c>
      <c r="F54">
        <v>202</v>
      </c>
      <c r="M54" s="16" t="s">
        <v>75</v>
      </c>
      <c r="N54" s="68">
        <v>0.89319999999999999</v>
      </c>
    </row>
    <row r="55" spans="1:14" ht="15.75" thickBot="1" x14ac:dyDescent="0.3">
      <c r="A55" t="str">
        <f t="shared" si="0"/>
        <v/>
      </c>
      <c r="B55" t="s">
        <v>68</v>
      </c>
      <c r="D55" t="s">
        <v>68</v>
      </c>
      <c r="E55">
        <v>0.4627</v>
      </c>
      <c r="F55">
        <v>178</v>
      </c>
      <c r="M55" s="17" t="s">
        <v>407</v>
      </c>
      <c r="N55" s="69">
        <v>27</v>
      </c>
    </row>
    <row r="56" spans="1:14" x14ac:dyDescent="0.25">
      <c r="A56" t="str">
        <f t="shared" si="0"/>
        <v/>
      </c>
      <c r="B56" t="s">
        <v>69</v>
      </c>
      <c r="D56" t="s">
        <v>69</v>
      </c>
      <c r="E56">
        <v>0.63270000000000004</v>
      </c>
      <c r="F56">
        <v>119</v>
      </c>
      <c r="M56" s="422" t="s">
        <v>239</v>
      </c>
      <c r="N56" s="70">
        <v>0.89200000000000002</v>
      </c>
    </row>
    <row r="57" spans="1:14" ht="15.75" thickBot="1" x14ac:dyDescent="0.3">
      <c r="A57" t="str">
        <f t="shared" si="0"/>
        <v/>
      </c>
      <c r="B57" t="s">
        <v>70</v>
      </c>
      <c r="D57" t="s">
        <v>70</v>
      </c>
      <c r="E57">
        <v>0.35210000000000002</v>
      </c>
      <c r="F57">
        <v>231</v>
      </c>
      <c r="M57" s="423"/>
      <c r="N57" s="71">
        <v>28</v>
      </c>
    </row>
    <row r="58" spans="1:14" x14ac:dyDescent="0.25">
      <c r="A58" t="str">
        <f t="shared" si="0"/>
        <v/>
      </c>
      <c r="B58" t="s">
        <v>71</v>
      </c>
      <c r="D58" t="s">
        <v>71</v>
      </c>
      <c r="E58">
        <v>0.3523</v>
      </c>
      <c r="F58">
        <v>230</v>
      </c>
      <c r="M58" s="16" t="s">
        <v>99</v>
      </c>
      <c r="N58" s="72">
        <v>0.88780000000000003</v>
      </c>
    </row>
    <row r="59" spans="1:14" ht="15.75" thickBot="1" x14ac:dyDescent="0.3">
      <c r="A59" t="str">
        <f t="shared" si="0"/>
        <v/>
      </c>
      <c r="B59" t="s">
        <v>72</v>
      </c>
      <c r="D59" t="s">
        <v>72</v>
      </c>
      <c r="E59">
        <v>0.4466</v>
      </c>
      <c r="F59">
        <v>186</v>
      </c>
      <c r="M59" s="17" t="s">
        <v>402</v>
      </c>
      <c r="N59" s="73">
        <v>29</v>
      </c>
    </row>
    <row r="60" spans="1:14" x14ac:dyDescent="0.25">
      <c r="A60" t="str">
        <f t="shared" si="0"/>
        <v/>
      </c>
      <c r="B60" t="s">
        <v>73</v>
      </c>
      <c r="D60" t="s">
        <v>73</v>
      </c>
      <c r="E60">
        <v>4.48E-2</v>
      </c>
      <c r="F60">
        <v>348</v>
      </c>
      <c r="M60" s="16" t="s">
        <v>64</v>
      </c>
      <c r="N60" s="74">
        <v>0.88600000000000001</v>
      </c>
    </row>
    <row r="61" spans="1:14" ht="15.75" thickBot="1" x14ac:dyDescent="0.3">
      <c r="A61" t="str">
        <f t="shared" si="0"/>
        <v/>
      </c>
      <c r="B61" t="s">
        <v>74</v>
      </c>
      <c r="D61" t="s">
        <v>74</v>
      </c>
      <c r="E61">
        <v>0.34810000000000002</v>
      </c>
      <c r="F61">
        <v>232</v>
      </c>
      <c r="M61" s="17" t="s">
        <v>409</v>
      </c>
      <c r="N61" s="75">
        <v>30</v>
      </c>
    </row>
    <row r="62" spans="1:14" x14ac:dyDescent="0.25">
      <c r="A62" t="str">
        <f t="shared" si="0"/>
        <v/>
      </c>
      <c r="B62" t="s">
        <v>75</v>
      </c>
      <c r="D62" t="s">
        <v>75</v>
      </c>
      <c r="E62">
        <v>0.89319999999999999</v>
      </c>
      <c r="F62">
        <v>27</v>
      </c>
      <c r="M62" s="16" t="s">
        <v>230</v>
      </c>
      <c r="N62" s="76">
        <v>0.87</v>
      </c>
    </row>
    <row r="63" spans="1:14" ht="15.75" thickBot="1" x14ac:dyDescent="0.3">
      <c r="A63" t="str">
        <f t="shared" si="0"/>
        <v/>
      </c>
      <c r="B63" t="s">
        <v>76</v>
      </c>
      <c r="D63" t="s">
        <v>76</v>
      </c>
      <c r="E63">
        <v>0.19139999999999999</v>
      </c>
      <c r="F63">
        <v>302</v>
      </c>
      <c r="M63" s="17" t="s">
        <v>425</v>
      </c>
      <c r="N63" s="77">
        <v>31</v>
      </c>
    </row>
    <row r="64" spans="1:14" x14ac:dyDescent="0.25">
      <c r="A64" t="str">
        <f t="shared" si="0"/>
        <v/>
      </c>
      <c r="B64" t="s">
        <v>77</v>
      </c>
      <c r="D64" t="s">
        <v>77</v>
      </c>
      <c r="E64">
        <v>0.68700000000000006</v>
      </c>
      <c r="F64">
        <v>97</v>
      </c>
      <c r="M64" s="422" t="s">
        <v>328</v>
      </c>
      <c r="N64" s="78">
        <v>0.86819999999999997</v>
      </c>
    </row>
    <row r="65" spans="1:14" ht="15.75" thickBot="1" x14ac:dyDescent="0.3">
      <c r="A65" t="str">
        <f t="shared" si="0"/>
        <v/>
      </c>
      <c r="B65" t="s">
        <v>78</v>
      </c>
      <c r="D65" t="s">
        <v>78</v>
      </c>
      <c r="E65">
        <v>0.60509999999999997</v>
      </c>
      <c r="F65">
        <v>133</v>
      </c>
      <c r="M65" s="423"/>
      <c r="N65" s="79">
        <v>32</v>
      </c>
    </row>
    <row r="66" spans="1:14" x14ac:dyDescent="0.25">
      <c r="A66" t="str">
        <f t="shared" si="0"/>
        <v/>
      </c>
      <c r="B66" t="s">
        <v>79</v>
      </c>
      <c r="D66" t="s">
        <v>79</v>
      </c>
      <c r="E66">
        <v>0.3821</v>
      </c>
      <c r="F66">
        <v>217</v>
      </c>
      <c r="M66" s="16" t="s">
        <v>266</v>
      </c>
      <c r="N66" s="80">
        <v>0.86580000000000001</v>
      </c>
    </row>
    <row r="67" spans="1:14" ht="15.75" thickBot="1" x14ac:dyDescent="0.3">
      <c r="A67" t="str">
        <f t="shared" ref="A67:A130" si="1">IF(B67=D67,"","BAD")</f>
        <v/>
      </c>
      <c r="B67" t="s">
        <v>80</v>
      </c>
      <c r="D67" t="s">
        <v>80</v>
      </c>
      <c r="E67">
        <v>2.7699999999999999E-2</v>
      </c>
      <c r="F67">
        <v>351</v>
      </c>
      <c r="M67" s="17" t="s">
        <v>422</v>
      </c>
      <c r="N67" s="81">
        <v>33</v>
      </c>
    </row>
    <row r="68" spans="1:14" x14ac:dyDescent="0.25">
      <c r="A68" t="str">
        <f t="shared" si="1"/>
        <v/>
      </c>
      <c r="B68" t="s">
        <v>81</v>
      </c>
      <c r="D68" t="s">
        <v>81</v>
      </c>
      <c r="E68">
        <v>0.27139999999999997</v>
      </c>
      <c r="F68">
        <v>263</v>
      </c>
      <c r="M68" s="422" t="s">
        <v>275</v>
      </c>
      <c r="N68" s="82">
        <v>0.8649</v>
      </c>
    </row>
    <row r="69" spans="1:14" ht="15.75" thickBot="1" x14ac:dyDescent="0.3">
      <c r="A69" t="str">
        <f t="shared" si="1"/>
        <v/>
      </c>
      <c r="B69" t="s">
        <v>82</v>
      </c>
      <c r="D69" t="s">
        <v>82</v>
      </c>
      <c r="E69">
        <v>0.69920000000000004</v>
      </c>
      <c r="F69">
        <v>91</v>
      </c>
      <c r="M69" s="423"/>
      <c r="N69" s="83">
        <v>34</v>
      </c>
    </row>
    <row r="70" spans="1:14" x14ac:dyDescent="0.25">
      <c r="A70" t="str">
        <f t="shared" si="1"/>
        <v/>
      </c>
      <c r="B70" t="s">
        <v>83</v>
      </c>
      <c r="D70" t="s">
        <v>83</v>
      </c>
      <c r="E70">
        <v>0.26960000000000001</v>
      </c>
      <c r="F70">
        <v>269</v>
      </c>
      <c r="M70" s="16" t="s">
        <v>47</v>
      </c>
      <c r="N70" s="84">
        <v>0.86419999999999997</v>
      </c>
    </row>
    <row r="71" spans="1:14" ht="15.75" thickBot="1" x14ac:dyDescent="0.3">
      <c r="A71" t="str">
        <f t="shared" si="1"/>
        <v/>
      </c>
      <c r="B71" t="s">
        <v>84</v>
      </c>
      <c r="D71" t="s">
        <v>84</v>
      </c>
      <c r="E71">
        <v>0.37519999999999998</v>
      </c>
      <c r="F71">
        <v>220</v>
      </c>
      <c r="M71" s="17" t="s">
        <v>412</v>
      </c>
      <c r="N71" s="85">
        <v>35</v>
      </c>
    </row>
    <row r="72" spans="1:14" x14ac:dyDescent="0.25">
      <c r="A72" t="str">
        <f t="shared" si="1"/>
        <v/>
      </c>
      <c r="B72" t="s">
        <v>85</v>
      </c>
      <c r="D72" t="s">
        <v>85</v>
      </c>
      <c r="E72">
        <v>0.32590000000000002</v>
      </c>
      <c r="F72">
        <v>241</v>
      </c>
      <c r="M72" s="16" t="s">
        <v>25</v>
      </c>
      <c r="N72" s="86">
        <v>0.86270000000000002</v>
      </c>
    </row>
    <row r="73" spans="1:14" ht="15.75" thickBot="1" x14ac:dyDescent="0.3">
      <c r="A73" t="str">
        <f t="shared" si="1"/>
        <v/>
      </c>
      <c r="B73" t="s">
        <v>86</v>
      </c>
      <c r="D73" t="s">
        <v>86</v>
      </c>
      <c r="E73">
        <v>0.96140000000000003</v>
      </c>
      <c r="F73">
        <v>5</v>
      </c>
      <c r="M73" s="17" t="s">
        <v>410</v>
      </c>
      <c r="N73" s="87">
        <v>36</v>
      </c>
    </row>
    <row r="74" spans="1:14" x14ac:dyDescent="0.25">
      <c r="A74" t="str">
        <f t="shared" si="1"/>
        <v/>
      </c>
      <c r="B74" t="s">
        <v>87</v>
      </c>
      <c r="D74" t="s">
        <v>87</v>
      </c>
      <c r="E74">
        <v>0.47899999999999998</v>
      </c>
      <c r="F74">
        <v>172</v>
      </c>
      <c r="M74" s="16" t="s">
        <v>297</v>
      </c>
      <c r="N74" s="88">
        <v>0.86240000000000006</v>
      </c>
    </row>
    <row r="75" spans="1:14" ht="15.75" thickBot="1" x14ac:dyDescent="0.3">
      <c r="A75" t="str">
        <f t="shared" si="1"/>
        <v/>
      </c>
      <c r="B75" t="s">
        <v>88</v>
      </c>
      <c r="D75" t="s">
        <v>88</v>
      </c>
      <c r="E75">
        <v>0.14630000000000001</v>
      </c>
      <c r="F75">
        <v>322</v>
      </c>
      <c r="M75" s="17" t="s">
        <v>405</v>
      </c>
      <c r="N75" s="89">
        <v>37</v>
      </c>
    </row>
    <row r="76" spans="1:14" x14ac:dyDescent="0.25">
      <c r="A76" t="str">
        <f t="shared" si="1"/>
        <v/>
      </c>
      <c r="B76" t="s">
        <v>89</v>
      </c>
      <c r="D76" t="s">
        <v>89</v>
      </c>
      <c r="E76">
        <v>0.64019999999999999</v>
      </c>
      <c r="F76">
        <v>113</v>
      </c>
      <c r="M76" s="16" t="s">
        <v>147</v>
      </c>
      <c r="N76" s="90">
        <v>0.85940000000000005</v>
      </c>
    </row>
    <row r="77" spans="1:14" ht="15.75" thickBot="1" x14ac:dyDescent="0.3">
      <c r="A77" t="str">
        <f t="shared" si="1"/>
        <v/>
      </c>
      <c r="B77" t="s">
        <v>90</v>
      </c>
      <c r="D77" t="s">
        <v>90</v>
      </c>
      <c r="E77">
        <v>0.34300000000000003</v>
      </c>
      <c r="F77">
        <v>235</v>
      </c>
      <c r="M77" s="17" t="s">
        <v>426</v>
      </c>
      <c r="N77" s="91">
        <v>38</v>
      </c>
    </row>
    <row r="78" spans="1:14" x14ac:dyDescent="0.25">
      <c r="A78" t="str">
        <f t="shared" si="1"/>
        <v/>
      </c>
      <c r="B78" t="s">
        <v>91</v>
      </c>
      <c r="D78" t="s">
        <v>91</v>
      </c>
      <c r="E78">
        <v>0.2152</v>
      </c>
      <c r="F78">
        <v>290</v>
      </c>
      <c r="M78" s="422" t="s">
        <v>261</v>
      </c>
      <c r="N78" s="92">
        <v>0.85640000000000005</v>
      </c>
    </row>
    <row r="79" spans="1:14" ht="15.75" thickBot="1" x14ac:dyDescent="0.3">
      <c r="A79" t="str">
        <f t="shared" si="1"/>
        <v/>
      </c>
      <c r="B79" t="s">
        <v>92</v>
      </c>
      <c r="D79" t="s">
        <v>92</v>
      </c>
      <c r="E79">
        <v>0.4733</v>
      </c>
      <c r="F79">
        <v>176</v>
      </c>
      <c r="M79" s="423"/>
      <c r="N79" s="93">
        <v>39</v>
      </c>
    </row>
    <row r="80" spans="1:14" x14ac:dyDescent="0.25">
      <c r="A80" t="str">
        <f t="shared" si="1"/>
        <v/>
      </c>
      <c r="B80" t="s">
        <v>93</v>
      </c>
      <c r="D80" t="s">
        <v>93</v>
      </c>
      <c r="E80">
        <v>0.44929999999999998</v>
      </c>
      <c r="F80">
        <v>185</v>
      </c>
      <c r="M80" s="422" t="s">
        <v>227</v>
      </c>
      <c r="N80" s="94">
        <v>0.85589999999999999</v>
      </c>
    </row>
    <row r="81" spans="1:14" ht="15.75" thickBot="1" x14ac:dyDescent="0.3">
      <c r="A81" t="str">
        <f t="shared" si="1"/>
        <v/>
      </c>
      <c r="B81" t="s">
        <v>94</v>
      </c>
      <c r="D81" t="s">
        <v>94</v>
      </c>
      <c r="E81">
        <v>0.40310000000000001</v>
      </c>
      <c r="F81">
        <v>204</v>
      </c>
      <c r="M81" s="423"/>
      <c r="N81" s="95">
        <v>40</v>
      </c>
    </row>
    <row r="82" spans="1:14" x14ac:dyDescent="0.25">
      <c r="A82" t="str">
        <f t="shared" si="1"/>
        <v/>
      </c>
      <c r="B82" t="s">
        <v>95</v>
      </c>
      <c r="D82" t="s">
        <v>95</v>
      </c>
      <c r="E82">
        <v>0.52500000000000002</v>
      </c>
      <c r="F82">
        <v>158</v>
      </c>
      <c r="M82" s="16" t="s">
        <v>356</v>
      </c>
      <c r="N82" s="96">
        <v>0.85529999999999995</v>
      </c>
    </row>
    <row r="83" spans="1:14" ht="15.75" thickBot="1" x14ac:dyDescent="0.3">
      <c r="A83" t="str">
        <f t="shared" si="1"/>
        <v/>
      </c>
      <c r="B83" t="s">
        <v>96</v>
      </c>
      <c r="D83" t="s">
        <v>96</v>
      </c>
      <c r="E83">
        <v>0.40699999999999997</v>
      </c>
      <c r="F83">
        <v>203</v>
      </c>
      <c r="M83" s="17" t="s">
        <v>410</v>
      </c>
      <c r="N83" s="97">
        <v>41</v>
      </c>
    </row>
    <row r="84" spans="1:14" x14ac:dyDescent="0.25">
      <c r="A84" t="str">
        <f t="shared" si="1"/>
        <v/>
      </c>
      <c r="B84" t="s">
        <v>97</v>
      </c>
      <c r="D84" t="s">
        <v>97</v>
      </c>
      <c r="E84">
        <v>0.13100000000000001</v>
      </c>
      <c r="F84">
        <v>328</v>
      </c>
      <c r="M84" s="16" t="s">
        <v>344</v>
      </c>
      <c r="N84" s="98">
        <v>0.84130000000000005</v>
      </c>
    </row>
    <row r="85" spans="1:14" ht="15.75" thickBot="1" x14ac:dyDescent="0.3">
      <c r="A85" t="str">
        <f t="shared" si="1"/>
        <v/>
      </c>
      <c r="B85" t="s">
        <v>98</v>
      </c>
      <c r="D85" t="s">
        <v>98</v>
      </c>
      <c r="E85">
        <v>0.3256</v>
      </c>
      <c r="F85">
        <v>242</v>
      </c>
      <c r="M85" s="17" t="s">
        <v>407</v>
      </c>
      <c r="N85" s="99">
        <v>42</v>
      </c>
    </row>
    <row r="86" spans="1:14" x14ac:dyDescent="0.25">
      <c r="A86" t="str">
        <f t="shared" si="1"/>
        <v/>
      </c>
      <c r="B86" t="s">
        <v>99</v>
      </c>
      <c r="D86" t="s">
        <v>99</v>
      </c>
      <c r="E86">
        <v>0.88780000000000003</v>
      </c>
      <c r="F86">
        <v>29</v>
      </c>
      <c r="M86" s="422" t="s">
        <v>291</v>
      </c>
      <c r="N86" s="100">
        <v>0.83679999999999999</v>
      </c>
    </row>
    <row r="87" spans="1:14" ht="15.75" thickBot="1" x14ac:dyDescent="0.3">
      <c r="A87" t="str">
        <f t="shared" si="1"/>
        <v/>
      </c>
      <c r="B87" t="s">
        <v>100</v>
      </c>
      <c r="D87" t="s">
        <v>100</v>
      </c>
      <c r="E87">
        <v>8.0799999999999997E-2</v>
      </c>
      <c r="F87">
        <v>341</v>
      </c>
      <c r="M87" s="423"/>
      <c r="N87" s="101">
        <v>43</v>
      </c>
    </row>
    <row r="88" spans="1:14" x14ac:dyDescent="0.25">
      <c r="A88" t="str">
        <f t="shared" si="1"/>
        <v/>
      </c>
      <c r="B88" t="s">
        <v>101</v>
      </c>
      <c r="D88" t="s">
        <v>101</v>
      </c>
      <c r="E88">
        <v>0.2218</v>
      </c>
      <c r="F88">
        <v>286</v>
      </c>
      <c r="M88" s="16" t="s">
        <v>296</v>
      </c>
      <c r="N88" s="102">
        <v>0.83679999999999999</v>
      </c>
    </row>
    <row r="89" spans="1:14" ht="15.75" thickBot="1" x14ac:dyDescent="0.3">
      <c r="A89" t="str">
        <f t="shared" si="1"/>
        <v/>
      </c>
      <c r="B89" t="s">
        <v>102</v>
      </c>
      <c r="D89" t="s">
        <v>102</v>
      </c>
      <c r="E89">
        <v>0.54949999999999999</v>
      </c>
      <c r="F89">
        <v>152</v>
      </c>
      <c r="M89" s="17" t="s">
        <v>429</v>
      </c>
      <c r="N89" s="103">
        <v>44</v>
      </c>
    </row>
    <row r="90" spans="1:14" x14ac:dyDescent="0.25">
      <c r="A90" t="str">
        <f t="shared" si="1"/>
        <v/>
      </c>
      <c r="B90" t="s">
        <v>103</v>
      </c>
      <c r="D90" t="s">
        <v>103</v>
      </c>
      <c r="E90">
        <v>0.92190000000000005</v>
      </c>
      <c r="F90">
        <v>14</v>
      </c>
      <c r="M90" s="422" t="s">
        <v>34</v>
      </c>
      <c r="N90" s="104">
        <v>0.83550000000000002</v>
      </c>
    </row>
    <row r="91" spans="1:14" ht="15.75" thickBot="1" x14ac:dyDescent="0.3">
      <c r="A91" t="str">
        <f t="shared" si="1"/>
        <v/>
      </c>
      <c r="B91" t="s">
        <v>104</v>
      </c>
      <c r="D91" t="s">
        <v>104</v>
      </c>
      <c r="E91">
        <v>0.40010000000000001</v>
      </c>
      <c r="F91">
        <v>206</v>
      </c>
      <c r="M91" s="423"/>
      <c r="N91" s="105">
        <v>45</v>
      </c>
    </row>
    <row r="92" spans="1:14" x14ac:dyDescent="0.25">
      <c r="A92" t="str">
        <f t="shared" si="1"/>
        <v/>
      </c>
      <c r="B92" t="s">
        <v>105</v>
      </c>
      <c r="D92" t="s">
        <v>105</v>
      </c>
      <c r="E92">
        <v>0.4496</v>
      </c>
      <c r="F92">
        <v>184</v>
      </c>
      <c r="M92" s="16" t="s">
        <v>182</v>
      </c>
      <c r="N92" s="106">
        <v>0.82830000000000004</v>
      </c>
    </row>
    <row r="93" spans="1:14" ht="15.75" thickBot="1" x14ac:dyDescent="0.3">
      <c r="A93" t="str">
        <f t="shared" si="1"/>
        <v/>
      </c>
      <c r="B93" t="s">
        <v>106</v>
      </c>
      <c r="D93" t="s">
        <v>106</v>
      </c>
      <c r="E93">
        <v>0.79330000000000001</v>
      </c>
      <c r="F93">
        <v>59</v>
      </c>
      <c r="M93" s="17" t="s">
        <v>398</v>
      </c>
      <c r="N93" s="107">
        <v>46</v>
      </c>
    </row>
    <row r="94" spans="1:14" x14ac:dyDescent="0.25">
      <c r="A94" t="str">
        <f t="shared" si="1"/>
        <v/>
      </c>
      <c r="B94" t="s">
        <v>107</v>
      </c>
      <c r="D94" t="s">
        <v>107</v>
      </c>
      <c r="E94">
        <v>0.66110000000000002</v>
      </c>
      <c r="F94">
        <v>103</v>
      </c>
      <c r="M94" s="422" t="s">
        <v>333</v>
      </c>
      <c r="N94" s="108">
        <v>0.82809999999999995</v>
      </c>
    </row>
    <row r="95" spans="1:14" ht="15.75" thickBot="1" x14ac:dyDescent="0.3">
      <c r="A95" t="str">
        <f t="shared" si="1"/>
        <v/>
      </c>
      <c r="B95" t="s">
        <v>108</v>
      </c>
      <c r="D95" t="s">
        <v>108</v>
      </c>
      <c r="E95">
        <v>0.25640000000000002</v>
      </c>
      <c r="F95">
        <v>277</v>
      </c>
      <c r="M95" s="423"/>
      <c r="N95" s="109">
        <v>47</v>
      </c>
    </row>
    <row r="96" spans="1:14" x14ac:dyDescent="0.25">
      <c r="A96" t="str">
        <f t="shared" si="1"/>
        <v/>
      </c>
      <c r="B96" t="s">
        <v>109</v>
      </c>
      <c r="D96" t="s">
        <v>109</v>
      </c>
      <c r="E96">
        <v>0.2702</v>
      </c>
      <c r="F96">
        <v>268</v>
      </c>
      <c r="M96" s="16" t="s">
        <v>127</v>
      </c>
      <c r="N96" s="110">
        <v>0.82599999999999996</v>
      </c>
    </row>
    <row r="97" spans="1:14" ht="15.75" thickBot="1" x14ac:dyDescent="0.3">
      <c r="A97" t="str">
        <f t="shared" si="1"/>
        <v/>
      </c>
      <c r="B97" t="s">
        <v>110</v>
      </c>
      <c r="D97" t="s">
        <v>110</v>
      </c>
      <c r="E97">
        <v>0.45710000000000001</v>
      </c>
      <c r="F97">
        <v>181</v>
      </c>
      <c r="M97" s="17" t="s">
        <v>402</v>
      </c>
      <c r="N97" s="111">
        <v>48</v>
      </c>
    </row>
    <row r="98" spans="1:14" x14ac:dyDescent="0.25">
      <c r="A98" t="str">
        <f t="shared" si="1"/>
        <v/>
      </c>
      <c r="B98" t="s">
        <v>111</v>
      </c>
      <c r="D98" t="s">
        <v>111</v>
      </c>
      <c r="E98">
        <v>0.73870000000000002</v>
      </c>
      <c r="F98">
        <v>81</v>
      </c>
      <c r="M98" s="422" t="s">
        <v>186</v>
      </c>
      <c r="N98" s="112">
        <v>0.81879999999999997</v>
      </c>
    </row>
    <row r="99" spans="1:14" ht="15.75" thickBot="1" x14ac:dyDescent="0.3">
      <c r="A99" t="str">
        <f t="shared" si="1"/>
        <v/>
      </c>
      <c r="B99" t="s">
        <v>112</v>
      </c>
      <c r="D99" t="s">
        <v>112</v>
      </c>
      <c r="E99">
        <v>0.73080000000000001</v>
      </c>
      <c r="F99">
        <v>82</v>
      </c>
      <c r="M99" s="423"/>
      <c r="N99" s="113">
        <v>49</v>
      </c>
    </row>
    <row r="100" spans="1:14" x14ac:dyDescent="0.25">
      <c r="A100" t="str">
        <f t="shared" si="1"/>
        <v/>
      </c>
      <c r="B100" t="s">
        <v>113</v>
      </c>
      <c r="D100" t="s">
        <v>113</v>
      </c>
      <c r="E100">
        <v>0.58409999999999995</v>
      </c>
      <c r="F100">
        <v>139</v>
      </c>
      <c r="M100" s="422" t="s">
        <v>232</v>
      </c>
      <c r="N100" s="114">
        <v>0.81869999999999998</v>
      </c>
    </row>
    <row r="101" spans="1:14" ht="15.75" thickBot="1" x14ac:dyDescent="0.3">
      <c r="A101" t="str">
        <f t="shared" si="1"/>
        <v/>
      </c>
      <c r="B101" t="s">
        <v>114</v>
      </c>
      <c r="D101" t="s">
        <v>114</v>
      </c>
      <c r="E101">
        <v>0.67689999999999995</v>
      </c>
      <c r="F101">
        <v>99</v>
      </c>
      <c r="M101" s="423"/>
      <c r="N101" s="115">
        <v>50</v>
      </c>
    </row>
    <row r="102" spans="1:14" ht="15.75" thickBot="1" x14ac:dyDescent="0.3">
      <c r="A102" t="str">
        <f t="shared" si="1"/>
        <v/>
      </c>
      <c r="B102" t="s">
        <v>115</v>
      </c>
      <c r="D102" t="s">
        <v>115</v>
      </c>
      <c r="E102">
        <v>0.52929999999999999</v>
      </c>
      <c r="F102">
        <v>156</v>
      </c>
      <c r="M102" s="14" t="s">
        <v>376</v>
      </c>
      <c r="N102" s="15" t="s">
        <v>396</v>
      </c>
    </row>
    <row r="103" spans="1:14" x14ac:dyDescent="0.25">
      <c r="A103" t="str">
        <f t="shared" si="1"/>
        <v/>
      </c>
      <c r="B103" t="s">
        <v>116</v>
      </c>
      <c r="D103" t="s">
        <v>116</v>
      </c>
      <c r="E103">
        <v>0.91220000000000001</v>
      </c>
      <c r="F103">
        <v>16</v>
      </c>
      <c r="M103" s="16" t="s">
        <v>251</v>
      </c>
      <c r="N103" s="116">
        <v>0.81769999999999998</v>
      </c>
    </row>
    <row r="104" spans="1:14" ht="15.75" thickBot="1" x14ac:dyDescent="0.3">
      <c r="A104" t="str">
        <f t="shared" si="1"/>
        <v/>
      </c>
      <c r="B104" t="s">
        <v>117</v>
      </c>
      <c r="D104" t="s">
        <v>117</v>
      </c>
      <c r="E104">
        <v>0.17660000000000001</v>
      </c>
      <c r="F104">
        <v>307</v>
      </c>
      <c r="M104" s="17" t="s">
        <v>427</v>
      </c>
      <c r="N104" s="117">
        <v>51</v>
      </c>
    </row>
    <row r="105" spans="1:14" x14ac:dyDescent="0.25">
      <c r="A105" t="str">
        <f t="shared" si="1"/>
        <v/>
      </c>
      <c r="B105" t="s">
        <v>118</v>
      </c>
      <c r="D105" t="s">
        <v>118</v>
      </c>
      <c r="E105">
        <v>0.74219999999999997</v>
      </c>
      <c r="F105">
        <v>79</v>
      </c>
      <c r="M105" s="422" t="s">
        <v>354</v>
      </c>
      <c r="N105" s="118">
        <v>0.81</v>
      </c>
    </row>
    <row r="106" spans="1:14" ht="15.75" thickBot="1" x14ac:dyDescent="0.3">
      <c r="A106" t="str">
        <f t="shared" si="1"/>
        <v/>
      </c>
      <c r="B106" t="s">
        <v>119</v>
      </c>
      <c r="D106" t="s">
        <v>119</v>
      </c>
      <c r="E106">
        <v>0.16350000000000001</v>
      </c>
      <c r="F106">
        <v>315</v>
      </c>
      <c r="M106" s="423"/>
      <c r="N106" s="119">
        <v>52</v>
      </c>
    </row>
    <row r="107" spans="1:14" x14ac:dyDescent="0.25">
      <c r="A107" t="str">
        <f t="shared" si="1"/>
        <v/>
      </c>
      <c r="B107" t="s">
        <v>120</v>
      </c>
      <c r="D107" t="s">
        <v>120</v>
      </c>
      <c r="E107">
        <v>0.36830000000000002</v>
      </c>
      <c r="F107">
        <v>224</v>
      </c>
      <c r="M107" s="422" t="s">
        <v>38</v>
      </c>
      <c r="N107" s="120">
        <v>0.80669999999999997</v>
      </c>
    </row>
    <row r="108" spans="1:14" ht="15.75" thickBot="1" x14ac:dyDescent="0.3">
      <c r="A108" t="str">
        <f t="shared" si="1"/>
        <v/>
      </c>
      <c r="B108" t="s">
        <v>121</v>
      </c>
      <c r="D108" t="s">
        <v>121</v>
      </c>
      <c r="E108">
        <v>0.2555</v>
      </c>
      <c r="F108">
        <v>278</v>
      </c>
      <c r="M108" s="423"/>
      <c r="N108" s="121">
        <v>53</v>
      </c>
    </row>
    <row r="109" spans="1:14" x14ac:dyDescent="0.25">
      <c r="A109" t="str">
        <f t="shared" si="1"/>
        <v/>
      </c>
      <c r="B109" t="s">
        <v>122</v>
      </c>
      <c r="D109" t="s">
        <v>122</v>
      </c>
      <c r="E109">
        <v>0.34710000000000002</v>
      </c>
      <c r="F109">
        <v>234</v>
      </c>
      <c r="M109" s="16" t="s">
        <v>205</v>
      </c>
      <c r="N109" s="122">
        <v>0.80079999999999996</v>
      </c>
    </row>
    <row r="110" spans="1:14" ht="15.75" thickBot="1" x14ac:dyDescent="0.3">
      <c r="A110" t="str">
        <f t="shared" si="1"/>
        <v/>
      </c>
      <c r="B110" t="s">
        <v>123</v>
      </c>
      <c r="D110" t="s">
        <v>123</v>
      </c>
      <c r="E110">
        <v>0.52510000000000001</v>
      </c>
      <c r="F110">
        <v>157</v>
      </c>
      <c r="M110" s="17" t="s">
        <v>415</v>
      </c>
      <c r="N110" s="123">
        <v>54</v>
      </c>
    </row>
    <row r="111" spans="1:14" x14ac:dyDescent="0.25">
      <c r="A111" t="str">
        <f t="shared" si="1"/>
        <v/>
      </c>
      <c r="B111" t="s">
        <v>124</v>
      </c>
      <c r="D111" t="s">
        <v>124</v>
      </c>
      <c r="E111">
        <v>0.30120000000000002</v>
      </c>
      <c r="F111">
        <v>254</v>
      </c>
      <c r="M111" s="422" t="s">
        <v>298</v>
      </c>
      <c r="N111" s="124">
        <v>0.80069999999999997</v>
      </c>
    </row>
    <row r="112" spans="1:14" ht="15.75" thickBot="1" x14ac:dyDescent="0.3">
      <c r="A112" t="str">
        <f t="shared" si="1"/>
        <v/>
      </c>
      <c r="B112" t="s">
        <v>125</v>
      </c>
      <c r="D112" t="s">
        <v>125</v>
      </c>
      <c r="E112">
        <v>0.46579999999999999</v>
      </c>
      <c r="F112">
        <v>177</v>
      </c>
      <c r="M112" s="423"/>
      <c r="N112" s="125">
        <v>55</v>
      </c>
    </row>
    <row r="113" spans="1:14" x14ac:dyDescent="0.25">
      <c r="A113" t="str">
        <f t="shared" si="1"/>
        <v/>
      </c>
      <c r="B113" t="s">
        <v>126</v>
      </c>
      <c r="D113" t="s">
        <v>126</v>
      </c>
      <c r="E113">
        <v>0.19739999999999999</v>
      </c>
      <c r="F113">
        <v>297</v>
      </c>
      <c r="M113" s="422" t="s">
        <v>172</v>
      </c>
      <c r="N113" s="126">
        <v>0.7994</v>
      </c>
    </row>
    <row r="114" spans="1:14" ht="15.75" thickBot="1" x14ac:dyDescent="0.3">
      <c r="A114" t="str">
        <f t="shared" si="1"/>
        <v/>
      </c>
      <c r="B114" t="s">
        <v>127</v>
      </c>
      <c r="D114" t="s">
        <v>127</v>
      </c>
      <c r="E114">
        <v>0.82599999999999996</v>
      </c>
      <c r="F114">
        <v>48</v>
      </c>
      <c r="M114" s="423"/>
      <c r="N114" s="127">
        <v>56</v>
      </c>
    </row>
    <row r="115" spans="1:14" x14ac:dyDescent="0.25">
      <c r="A115" t="str">
        <f t="shared" si="1"/>
        <v>BAD</v>
      </c>
      <c r="B115" t="s">
        <v>128</v>
      </c>
      <c r="D115" t="s">
        <v>379</v>
      </c>
      <c r="E115">
        <v>0.28649999999999998</v>
      </c>
      <c r="F115">
        <v>257</v>
      </c>
      <c r="M115" s="16" t="s">
        <v>288</v>
      </c>
      <c r="N115" s="128">
        <v>0.79810000000000003</v>
      </c>
    </row>
    <row r="116" spans="1:14" ht="15.75" thickBot="1" x14ac:dyDescent="0.3">
      <c r="A116" t="str">
        <f t="shared" si="1"/>
        <v/>
      </c>
      <c r="B116" t="s">
        <v>129</v>
      </c>
      <c r="D116" t="s">
        <v>129</v>
      </c>
      <c r="E116">
        <v>0.13880000000000001</v>
      </c>
      <c r="F116">
        <v>324</v>
      </c>
      <c r="M116" s="17" t="s">
        <v>422</v>
      </c>
      <c r="N116" s="129">
        <v>57</v>
      </c>
    </row>
    <row r="117" spans="1:14" x14ac:dyDescent="0.25">
      <c r="A117" t="str">
        <f t="shared" si="1"/>
        <v/>
      </c>
      <c r="B117" t="s">
        <v>130</v>
      </c>
      <c r="D117" t="s">
        <v>130</v>
      </c>
      <c r="E117">
        <v>0.6321</v>
      </c>
      <c r="F117">
        <v>120</v>
      </c>
      <c r="M117" s="422" t="s">
        <v>164</v>
      </c>
      <c r="N117" s="130">
        <v>0.79490000000000005</v>
      </c>
    </row>
    <row r="118" spans="1:14" ht="15.75" thickBot="1" x14ac:dyDescent="0.3">
      <c r="A118" t="str">
        <f t="shared" si="1"/>
        <v/>
      </c>
      <c r="B118" t="s">
        <v>131</v>
      </c>
      <c r="D118" t="s">
        <v>131</v>
      </c>
      <c r="E118">
        <v>0.31069999999999998</v>
      </c>
      <c r="F118">
        <v>252</v>
      </c>
      <c r="M118" s="423"/>
      <c r="N118" s="131">
        <v>58</v>
      </c>
    </row>
    <row r="119" spans="1:14" x14ac:dyDescent="0.25">
      <c r="A119" t="str">
        <f t="shared" si="1"/>
        <v/>
      </c>
      <c r="B119" t="s">
        <v>132</v>
      </c>
      <c r="D119" t="s">
        <v>132</v>
      </c>
      <c r="E119">
        <v>0.76839999999999997</v>
      </c>
      <c r="F119">
        <v>67</v>
      </c>
      <c r="M119" s="422" t="s">
        <v>106</v>
      </c>
      <c r="N119" s="132">
        <v>0.79330000000000001</v>
      </c>
    </row>
    <row r="120" spans="1:14" ht="15.75" thickBot="1" x14ac:dyDescent="0.3">
      <c r="A120" t="str">
        <f t="shared" si="1"/>
        <v/>
      </c>
      <c r="B120" t="s">
        <v>133</v>
      </c>
      <c r="D120" t="s">
        <v>133</v>
      </c>
      <c r="E120">
        <v>0.32529999999999998</v>
      </c>
      <c r="F120">
        <v>243</v>
      </c>
      <c r="M120" s="423"/>
      <c r="N120" s="133">
        <v>59</v>
      </c>
    </row>
    <row r="121" spans="1:14" x14ac:dyDescent="0.25">
      <c r="A121" t="str">
        <f t="shared" si="1"/>
        <v/>
      </c>
      <c r="B121" t="s">
        <v>134</v>
      </c>
      <c r="D121" t="s">
        <v>134</v>
      </c>
      <c r="E121">
        <v>0.55769999999999997</v>
      </c>
      <c r="F121">
        <v>150</v>
      </c>
      <c r="M121" s="422" t="s">
        <v>168</v>
      </c>
      <c r="N121" s="134">
        <v>0.7893</v>
      </c>
    </row>
    <row r="122" spans="1:14" ht="15.75" thickBot="1" x14ac:dyDescent="0.3">
      <c r="A122" t="str">
        <f t="shared" si="1"/>
        <v/>
      </c>
      <c r="B122" t="s">
        <v>135</v>
      </c>
      <c r="D122" t="s">
        <v>135</v>
      </c>
      <c r="E122">
        <v>0.3196</v>
      </c>
      <c r="F122">
        <v>248</v>
      </c>
      <c r="M122" s="423"/>
      <c r="N122" s="135">
        <v>60</v>
      </c>
    </row>
    <row r="123" spans="1:14" x14ac:dyDescent="0.25">
      <c r="A123" t="str">
        <f t="shared" si="1"/>
        <v/>
      </c>
      <c r="B123" t="s">
        <v>136</v>
      </c>
      <c r="D123" t="s">
        <v>136</v>
      </c>
      <c r="E123">
        <v>0.61350000000000005</v>
      </c>
      <c r="F123">
        <v>127</v>
      </c>
      <c r="M123" s="422" t="s">
        <v>329</v>
      </c>
      <c r="N123" s="136">
        <v>0.78790000000000004</v>
      </c>
    </row>
    <row r="124" spans="1:14" ht="15.75" thickBot="1" x14ac:dyDescent="0.3">
      <c r="A124" t="str">
        <f t="shared" si="1"/>
        <v/>
      </c>
      <c r="B124" t="s">
        <v>137</v>
      </c>
      <c r="D124" t="s">
        <v>137</v>
      </c>
      <c r="E124">
        <v>0.4758</v>
      </c>
      <c r="F124">
        <v>174</v>
      </c>
      <c r="M124" s="423"/>
      <c r="N124" s="137">
        <v>61</v>
      </c>
    </row>
    <row r="125" spans="1:14" x14ac:dyDescent="0.25">
      <c r="A125" t="str">
        <f t="shared" si="1"/>
        <v/>
      </c>
      <c r="B125" t="s">
        <v>138</v>
      </c>
      <c r="D125" t="s">
        <v>138</v>
      </c>
      <c r="E125">
        <v>0.57740000000000002</v>
      </c>
      <c r="F125">
        <v>141</v>
      </c>
      <c r="M125" s="422" t="s">
        <v>184</v>
      </c>
      <c r="N125" s="138">
        <v>0.7853</v>
      </c>
    </row>
    <row r="126" spans="1:14" ht="15.75" thickBot="1" x14ac:dyDescent="0.3">
      <c r="A126" t="str">
        <f t="shared" si="1"/>
        <v/>
      </c>
      <c r="B126" t="s">
        <v>139</v>
      </c>
      <c r="D126" t="s">
        <v>139</v>
      </c>
      <c r="E126">
        <v>0.76300000000000001</v>
      </c>
      <c r="F126">
        <v>72</v>
      </c>
      <c r="M126" s="423"/>
      <c r="N126" s="139">
        <v>62</v>
      </c>
    </row>
    <row r="127" spans="1:14" x14ac:dyDescent="0.25">
      <c r="A127" t="str">
        <f t="shared" si="1"/>
        <v/>
      </c>
      <c r="B127" t="s">
        <v>140</v>
      </c>
      <c r="D127" t="s">
        <v>140</v>
      </c>
      <c r="E127">
        <v>0.61029999999999995</v>
      </c>
      <c r="F127">
        <v>130</v>
      </c>
      <c r="M127" s="16" t="s">
        <v>321</v>
      </c>
      <c r="N127" s="140">
        <v>0.78310000000000002</v>
      </c>
    </row>
    <row r="128" spans="1:14" ht="15.75" thickBot="1" x14ac:dyDescent="0.3">
      <c r="A128" t="str">
        <f t="shared" si="1"/>
        <v/>
      </c>
      <c r="B128" t="s">
        <v>141</v>
      </c>
      <c r="D128" t="s">
        <v>141</v>
      </c>
      <c r="E128">
        <v>0.16200000000000001</v>
      </c>
      <c r="F128">
        <v>316</v>
      </c>
      <c r="M128" s="17" t="s">
        <v>420</v>
      </c>
      <c r="N128" s="141">
        <v>63</v>
      </c>
    </row>
    <row r="129" spans="1:14" x14ac:dyDescent="0.25">
      <c r="A129" t="str">
        <f t="shared" si="1"/>
        <v/>
      </c>
      <c r="B129" t="s">
        <v>142</v>
      </c>
      <c r="D129" t="s">
        <v>142</v>
      </c>
      <c r="E129">
        <v>9.5299999999999996E-2</v>
      </c>
      <c r="F129">
        <v>337</v>
      </c>
      <c r="M129" s="422" t="s">
        <v>223</v>
      </c>
      <c r="N129" s="142">
        <v>0.78029999999999999</v>
      </c>
    </row>
    <row r="130" spans="1:14" ht="15.75" thickBot="1" x14ac:dyDescent="0.3">
      <c r="A130" t="str">
        <f t="shared" si="1"/>
        <v/>
      </c>
      <c r="B130" t="s">
        <v>143</v>
      </c>
      <c r="D130" t="s">
        <v>143</v>
      </c>
      <c r="E130">
        <v>9.1499999999999998E-2</v>
      </c>
      <c r="F130">
        <v>339</v>
      </c>
      <c r="M130" s="423"/>
      <c r="N130" s="143">
        <v>64</v>
      </c>
    </row>
    <row r="131" spans="1:14" x14ac:dyDescent="0.25">
      <c r="A131" t="str">
        <f t="shared" ref="A131:A194" si="2">IF(B131=D131,"","BAD")</f>
        <v/>
      </c>
      <c r="B131" t="s">
        <v>144</v>
      </c>
      <c r="D131" t="s">
        <v>144</v>
      </c>
      <c r="E131">
        <v>0.6583</v>
      </c>
      <c r="F131">
        <v>104</v>
      </c>
      <c r="M131" s="422" t="s">
        <v>191</v>
      </c>
      <c r="N131" s="144">
        <v>0.77700000000000002</v>
      </c>
    </row>
    <row r="132" spans="1:14" ht="15.75" thickBot="1" x14ac:dyDescent="0.3">
      <c r="A132" t="str">
        <f t="shared" si="2"/>
        <v/>
      </c>
      <c r="B132" t="s">
        <v>145</v>
      </c>
      <c r="D132" t="s">
        <v>145</v>
      </c>
      <c r="E132">
        <v>0.34720000000000001</v>
      </c>
      <c r="F132">
        <v>233</v>
      </c>
      <c r="M132" s="423"/>
      <c r="N132" s="145">
        <v>65</v>
      </c>
    </row>
    <row r="133" spans="1:14" x14ac:dyDescent="0.25">
      <c r="A133" t="str">
        <f t="shared" si="2"/>
        <v/>
      </c>
      <c r="B133" s="8" t="s">
        <v>146</v>
      </c>
      <c r="D133" t="s">
        <v>146</v>
      </c>
      <c r="E133">
        <v>0.97109999999999996</v>
      </c>
      <c r="F133">
        <v>2</v>
      </c>
      <c r="M133" s="422" t="s">
        <v>359</v>
      </c>
      <c r="N133" s="146">
        <v>0.77649999999999997</v>
      </c>
    </row>
    <row r="134" spans="1:14" ht="15.75" thickBot="1" x14ac:dyDescent="0.3">
      <c r="A134" t="str">
        <f t="shared" si="2"/>
        <v/>
      </c>
      <c r="B134" t="s">
        <v>147</v>
      </c>
      <c r="D134" t="s">
        <v>147</v>
      </c>
      <c r="E134">
        <v>0.85940000000000005</v>
      </c>
      <c r="F134">
        <v>38</v>
      </c>
      <c r="M134" s="423"/>
      <c r="N134" s="147">
        <v>66</v>
      </c>
    </row>
    <row r="135" spans="1:14" x14ac:dyDescent="0.25">
      <c r="A135" t="str">
        <f t="shared" si="2"/>
        <v/>
      </c>
      <c r="B135" t="s">
        <v>148</v>
      </c>
      <c r="D135" t="s">
        <v>148</v>
      </c>
      <c r="E135">
        <v>0.13020000000000001</v>
      </c>
      <c r="F135">
        <v>330</v>
      </c>
      <c r="M135" s="422" t="s">
        <v>132</v>
      </c>
      <c r="N135" s="148">
        <v>0.76839999999999997</v>
      </c>
    </row>
    <row r="136" spans="1:14" ht="15.75" thickBot="1" x14ac:dyDescent="0.3">
      <c r="A136" t="str">
        <f t="shared" si="2"/>
        <v/>
      </c>
      <c r="B136" t="s">
        <v>149</v>
      </c>
      <c r="D136" t="s">
        <v>149</v>
      </c>
      <c r="E136">
        <v>0.3962</v>
      </c>
      <c r="F136">
        <v>209</v>
      </c>
      <c r="M136" s="423"/>
      <c r="N136" s="149">
        <v>67</v>
      </c>
    </row>
    <row r="137" spans="1:14" x14ac:dyDescent="0.25">
      <c r="A137" t="str">
        <f t="shared" si="2"/>
        <v/>
      </c>
      <c r="B137" t="s">
        <v>150</v>
      </c>
      <c r="D137" t="s">
        <v>150</v>
      </c>
      <c r="E137">
        <v>0.90439999999999998</v>
      </c>
      <c r="F137">
        <v>19</v>
      </c>
      <c r="M137" s="422" t="s">
        <v>279</v>
      </c>
      <c r="N137" s="150">
        <v>0.76639999999999997</v>
      </c>
    </row>
    <row r="138" spans="1:14" ht="15.75" thickBot="1" x14ac:dyDescent="0.3">
      <c r="A138" t="str">
        <f t="shared" si="2"/>
        <v/>
      </c>
      <c r="B138" t="s">
        <v>151</v>
      </c>
      <c r="D138" t="s">
        <v>151</v>
      </c>
      <c r="E138">
        <v>0.61429999999999996</v>
      </c>
      <c r="F138">
        <v>125</v>
      </c>
      <c r="M138" s="423"/>
      <c r="N138" s="151">
        <v>68</v>
      </c>
    </row>
    <row r="139" spans="1:14" x14ac:dyDescent="0.25">
      <c r="A139" t="str">
        <f t="shared" si="2"/>
        <v/>
      </c>
      <c r="B139" t="s">
        <v>152</v>
      </c>
      <c r="D139" t="s">
        <v>152</v>
      </c>
      <c r="E139">
        <v>0.18090000000000001</v>
      </c>
      <c r="F139">
        <v>306</v>
      </c>
      <c r="M139" s="16" t="s">
        <v>280</v>
      </c>
      <c r="N139" s="152">
        <v>0.76500000000000001</v>
      </c>
    </row>
    <row r="140" spans="1:14" ht="15.75" thickBot="1" x14ac:dyDescent="0.3">
      <c r="A140" t="str">
        <f t="shared" si="2"/>
        <v/>
      </c>
      <c r="B140" t="s">
        <v>153</v>
      </c>
      <c r="D140" t="s">
        <v>153</v>
      </c>
      <c r="E140">
        <v>0.42470000000000002</v>
      </c>
      <c r="F140">
        <v>193</v>
      </c>
      <c r="M140" s="17" t="s">
        <v>415</v>
      </c>
      <c r="N140" s="153">
        <v>69</v>
      </c>
    </row>
    <row r="141" spans="1:14" x14ac:dyDescent="0.25">
      <c r="A141" t="str">
        <f t="shared" si="2"/>
        <v/>
      </c>
      <c r="B141" t="s">
        <v>154</v>
      </c>
      <c r="D141" t="s">
        <v>154</v>
      </c>
      <c r="E141">
        <v>0.31490000000000001</v>
      </c>
      <c r="F141">
        <v>250</v>
      </c>
      <c r="M141" s="422" t="s">
        <v>265</v>
      </c>
      <c r="N141" s="154">
        <v>0.76480000000000004</v>
      </c>
    </row>
    <row r="142" spans="1:14" ht="15.75" thickBot="1" x14ac:dyDescent="0.3">
      <c r="A142" t="str">
        <f t="shared" si="2"/>
        <v/>
      </c>
      <c r="B142" t="s">
        <v>155</v>
      </c>
      <c r="D142" t="s">
        <v>155</v>
      </c>
      <c r="E142">
        <v>0.59650000000000003</v>
      </c>
      <c r="F142">
        <v>136</v>
      </c>
      <c r="M142" s="423"/>
      <c r="N142" s="155">
        <v>70</v>
      </c>
    </row>
    <row r="143" spans="1:14" x14ac:dyDescent="0.25">
      <c r="A143" t="str">
        <f t="shared" si="2"/>
        <v/>
      </c>
      <c r="B143" t="s">
        <v>156</v>
      </c>
      <c r="D143" t="s">
        <v>156</v>
      </c>
      <c r="E143">
        <v>0.61099999999999999</v>
      </c>
      <c r="F143">
        <v>129</v>
      </c>
      <c r="M143" s="422" t="s">
        <v>235</v>
      </c>
      <c r="N143" s="156">
        <v>0.76390000000000002</v>
      </c>
    </row>
    <row r="144" spans="1:14" ht="15.75" thickBot="1" x14ac:dyDescent="0.3">
      <c r="A144" t="str">
        <f t="shared" si="2"/>
        <v/>
      </c>
      <c r="B144" t="s">
        <v>157</v>
      </c>
      <c r="D144" t="s">
        <v>157</v>
      </c>
      <c r="E144">
        <v>0.14249999999999999</v>
      </c>
      <c r="F144">
        <v>323</v>
      </c>
      <c r="M144" s="423"/>
      <c r="N144" s="157">
        <v>71</v>
      </c>
    </row>
    <row r="145" spans="1:14" x14ac:dyDescent="0.25">
      <c r="A145" t="str">
        <f t="shared" si="2"/>
        <v/>
      </c>
      <c r="B145" t="s">
        <v>158</v>
      </c>
      <c r="D145" t="s">
        <v>158</v>
      </c>
      <c r="E145">
        <v>0.2203</v>
      </c>
      <c r="F145">
        <v>287</v>
      </c>
      <c r="M145" s="422" t="s">
        <v>139</v>
      </c>
      <c r="N145" s="158">
        <v>0.76300000000000001</v>
      </c>
    </row>
    <row r="146" spans="1:14" ht="15.75" thickBot="1" x14ac:dyDescent="0.3">
      <c r="A146" t="str">
        <f t="shared" si="2"/>
        <v/>
      </c>
      <c r="B146" t="s">
        <v>159</v>
      </c>
      <c r="D146" t="s">
        <v>159</v>
      </c>
      <c r="E146">
        <v>0.33650000000000002</v>
      </c>
      <c r="F146">
        <v>237</v>
      </c>
      <c r="M146" s="423"/>
      <c r="N146" s="159">
        <v>72</v>
      </c>
    </row>
    <row r="147" spans="1:14" x14ac:dyDescent="0.25">
      <c r="A147" t="str">
        <f t="shared" si="2"/>
        <v/>
      </c>
      <c r="B147" t="s">
        <v>160</v>
      </c>
      <c r="D147" t="s">
        <v>160</v>
      </c>
      <c r="E147">
        <v>4.9799999999999997E-2</v>
      </c>
      <c r="F147">
        <v>346</v>
      </c>
      <c r="M147" s="422" t="s">
        <v>224</v>
      </c>
      <c r="N147" s="160">
        <v>0.75880000000000003</v>
      </c>
    </row>
    <row r="148" spans="1:14" ht="15.75" thickBot="1" x14ac:dyDescent="0.3">
      <c r="A148" t="str">
        <f t="shared" si="2"/>
        <v/>
      </c>
      <c r="B148" t="s">
        <v>161</v>
      </c>
      <c r="D148" t="s">
        <v>161</v>
      </c>
      <c r="E148">
        <v>0.66249999999999998</v>
      </c>
      <c r="F148">
        <v>102</v>
      </c>
      <c r="M148" s="423"/>
      <c r="N148" s="161">
        <v>73</v>
      </c>
    </row>
    <row r="149" spans="1:14" x14ac:dyDescent="0.25">
      <c r="A149" t="str">
        <f t="shared" si="2"/>
        <v/>
      </c>
      <c r="B149" t="s">
        <v>162</v>
      </c>
      <c r="D149" t="s">
        <v>162</v>
      </c>
      <c r="E149">
        <v>0.31330000000000002</v>
      </c>
      <c r="F149">
        <v>251</v>
      </c>
      <c r="M149" s="422" t="s">
        <v>233</v>
      </c>
      <c r="N149" s="162">
        <v>0.7571</v>
      </c>
    </row>
    <row r="150" spans="1:14" ht="15.75" thickBot="1" x14ac:dyDescent="0.3">
      <c r="A150" t="str">
        <f t="shared" si="2"/>
        <v/>
      </c>
      <c r="B150" t="s">
        <v>163</v>
      </c>
      <c r="D150" t="s">
        <v>163</v>
      </c>
      <c r="E150">
        <v>0.61360000000000003</v>
      </c>
      <c r="F150">
        <v>126</v>
      </c>
      <c r="M150" s="423"/>
      <c r="N150" s="163">
        <v>74</v>
      </c>
    </row>
    <row r="151" spans="1:14" x14ac:dyDescent="0.25">
      <c r="A151" t="str">
        <f t="shared" si="2"/>
        <v/>
      </c>
      <c r="B151" t="s">
        <v>164</v>
      </c>
      <c r="D151" t="s">
        <v>164</v>
      </c>
      <c r="E151">
        <v>0.79490000000000005</v>
      </c>
      <c r="F151">
        <v>58</v>
      </c>
      <c r="M151" s="422" t="s">
        <v>277</v>
      </c>
      <c r="N151" s="164">
        <v>0.7571</v>
      </c>
    </row>
    <row r="152" spans="1:14" ht="15.75" thickBot="1" x14ac:dyDescent="0.3">
      <c r="A152" t="str">
        <f t="shared" si="2"/>
        <v/>
      </c>
      <c r="B152" s="8" t="s">
        <v>165</v>
      </c>
      <c r="D152" t="s">
        <v>165</v>
      </c>
      <c r="E152">
        <v>0.67130000000000001</v>
      </c>
      <c r="F152">
        <v>100</v>
      </c>
      <c r="M152" s="423"/>
      <c r="N152" s="165">
        <v>75</v>
      </c>
    </row>
    <row r="153" spans="1:14" ht="15.75" thickBot="1" x14ac:dyDescent="0.3">
      <c r="A153" t="str">
        <f t="shared" si="2"/>
        <v/>
      </c>
      <c r="B153" t="s">
        <v>166</v>
      </c>
      <c r="D153" t="s">
        <v>166</v>
      </c>
      <c r="E153">
        <v>0.38900000000000001</v>
      </c>
      <c r="F153">
        <v>211</v>
      </c>
      <c r="M153" s="14" t="s">
        <v>376</v>
      </c>
      <c r="N153" s="15" t="s">
        <v>396</v>
      </c>
    </row>
    <row r="154" spans="1:14" x14ac:dyDescent="0.25">
      <c r="A154" t="str">
        <f t="shared" si="2"/>
        <v/>
      </c>
      <c r="B154" t="s">
        <v>167</v>
      </c>
      <c r="D154" t="s">
        <v>167</v>
      </c>
      <c r="E154">
        <v>0.1749</v>
      </c>
      <c r="F154">
        <v>309</v>
      </c>
      <c r="M154" s="16" t="s">
        <v>214</v>
      </c>
      <c r="N154" s="166">
        <v>0.74780000000000002</v>
      </c>
    </row>
    <row r="155" spans="1:14" ht="15.75" thickBot="1" x14ac:dyDescent="0.3">
      <c r="A155" t="str">
        <f t="shared" si="2"/>
        <v/>
      </c>
      <c r="B155" t="s">
        <v>168</v>
      </c>
      <c r="D155" t="s">
        <v>168</v>
      </c>
      <c r="E155">
        <v>0.7893</v>
      </c>
      <c r="F155">
        <v>60</v>
      </c>
      <c r="M155" s="17" t="s">
        <v>430</v>
      </c>
      <c r="N155" s="167">
        <v>76</v>
      </c>
    </row>
    <row r="156" spans="1:14" x14ac:dyDescent="0.25">
      <c r="A156" t="str">
        <f t="shared" si="2"/>
        <v/>
      </c>
      <c r="B156" t="s">
        <v>169</v>
      </c>
      <c r="D156" t="s">
        <v>169</v>
      </c>
      <c r="E156">
        <v>0.10349999999999999</v>
      </c>
      <c r="F156">
        <v>335</v>
      </c>
      <c r="M156" s="422" t="s">
        <v>347</v>
      </c>
      <c r="N156" s="168">
        <v>0.74560000000000004</v>
      </c>
    </row>
    <row r="157" spans="1:14" ht="15.75" thickBot="1" x14ac:dyDescent="0.3">
      <c r="A157" t="str">
        <f t="shared" si="2"/>
        <v/>
      </c>
      <c r="B157" t="s">
        <v>170</v>
      </c>
      <c r="D157" t="s">
        <v>170</v>
      </c>
      <c r="E157">
        <v>0.37109999999999999</v>
      </c>
      <c r="F157">
        <v>223</v>
      </c>
      <c r="M157" s="423"/>
      <c r="N157" s="169">
        <v>77</v>
      </c>
    </row>
    <row r="158" spans="1:14" x14ac:dyDescent="0.25">
      <c r="A158" t="str">
        <f t="shared" si="2"/>
        <v/>
      </c>
      <c r="B158" t="s">
        <v>171</v>
      </c>
      <c r="D158" t="s">
        <v>171</v>
      </c>
      <c r="E158">
        <v>0.14949999999999999</v>
      </c>
      <c r="F158">
        <v>321</v>
      </c>
      <c r="M158" s="422" t="s">
        <v>188</v>
      </c>
      <c r="N158" s="170">
        <v>0.74409999999999998</v>
      </c>
    </row>
    <row r="159" spans="1:14" ht="15.75" thickBot="1" x14ac:dyDescent="0.3">
      <c r="A159" t="str">
        <f t="shared" si="2"/>
        <v/>
      </c>
      <c r="B159" t="s">
        <v>172</v>
      </c>
      <c r="D159" t="s">
        <v>172</v>
      </c>
      <c r="E159">
        <v>0.7994</v>
      </c>
      <c r="F159">
        <v>56</v>
      </c>
      <c r="M159" s="423"/>
      <c r="N159" s="171">
        <v>78</v>
      </c>
    </row>
    <row r="160" spans="1:14" x14ac:dyDescent="0.25">
      <c r="A160" t="str">
        <f t="shared" si="2"/>
        <v/>
      </c>
      <c r="B160" t="s">
        <v>173</v>
      </c>
      <c r="D160" t="s">
        <v>173</v>
      </c>
      <c r="E160">
        <v>0.4889</v>
      </c>
      <c r="F160">
        <v>168</v>
      </c>
      <c r="M160" s="422" t="s">
        <v>118</v>
      </c>
      <c r="N160" s="172">
        <v>0.74219999999999997</v>
      </c>
    </row>
    <row r="161" spans="1:14" ht="15.75" thickBot="1" x14ac:dyDescent="0.3">
      <c r="A161" t="str">
        <f t="shared" si="2"/>
        <v/>
      </c>
      <c r="B161" t="s">
        <v>174</v>
      </c>
      <c r="D161" t="s">
        <v>174</v>
      </c>
      <c r="E161">
        <v>0.91449999999999998</v>
      </c>
      <c r="F161">
        <v>15</v>
      </c>
      <c r="M161" s="423"/>
      <c r="N161" s="173">
        <v>79</v>
      </c>
    </row>
    <row r="162" spans="1:14" x14ac:dyDescent="0.25">
      <c r="A162" t="str">
        <f t="shared" si="2"/>
        <v/>
      </c>
      <c r="B162" t="s">
        <v>175</v>
      </c>
      <c r="D162" t="s">
        <v>175</v>
      </c>
      <c r="E162">
        <v>3.5000000000000003E-2</v>
      </c>
      <c r="F162">
        <v>350</v>
      </c>
      <c r="M162" s="422" t="s">
        <v>48</v>
      </c>
      <c r="N162" s="174">
        <v>0.74080000000000001</v>
      </c>
    </row>
    <row r="163" spans="1:14" ht="15.75" thickBot="1" x14ac:dyDescent="0.3">
      <c r="A163" t="str">
        <f t="shared" si="2"/>
        <v/>
      </c>
      <c r="B163" t="s">
        <v>176</v>
      </c>
      <c r="D163" t="s">
        <v>176</v>
      </c>
      <c r="E163">
        <v>0.62649999999999995</v>
      </c>
      <c r="F163">
        <v>123</v>
      </c>
      <c r="M163" s="423"/>
      <c r="N163" s="175">
        <v>80</v>
      </c>
    </row>
    <row r="164" spans="1:14" x14ac:dyDescent="0.25">
      <c r="A164" t="str">
        <f t="shared" si="2"/>
        <v/>
      </c>
      <c r="B164" t="s">
        <v>177</v>
      </c>
      <c r="D164" t="s">
        <v>177</v>
      </c>
      <c r="E164">
        <v>9.4299999999999995E-2</v>
      </c>
      <c r="F164">
        <v>338</v>
      </c>
      <c r="M164" s="422" t="s">
        <v>111</v>
      </c>
      <c r="N164" s="176">
        <v>0.73870000000000002</v>
      </c>
    </row>
    <row r="165" spans="1:14" ht="15.75" thickBot="1" x14ac:dyDescent="0.3">
      <c r="A165" t="str">
        <f t="shared" si="2"/>
        <v/>
      </c>
      <c r="B165" t="s">
        <v>178</v>
      </c>
      <c r="D165" t="s">
        <v>178</v>
      </c>
      <c r="E165">
        <v>0.38790000000000002</v>
      </c>
      <c r="F165">
        <v>213</v>
      </c>
      <c r="M165" s="423"/>
      <c r="N165" s="177">
        <v>81</v>
      </c>
    </row>
    <row r="166" spans="1:14" x14ac:dyDescent="0.25">
      <c r="A166" t="str">
        <f t="shared" si="2"/>
        <v/>
      </c>
      <c r="B166" t="s">
        <v>179</v>
      </c>
      <c r="D166" t="s">
        <v>179</v>
      </c>
      <c r="E166">
        <v>0.59960000000000002</v>
      </c>
      <c r="F166">
        <v>134</v>
      </c>
      <c r="M166" s="422" t="s">
        <v>112</v>
      </c>
      <c r="N166" s="178">
        <v>0.73080000000000001</v>
      </c>
    </row>
    <row r="167" spans="1:14" ht="15.75" thickBot="1" x14ac:dyDescent="0.3">
      <c r="A167" t="str">
        <f t="shared" si="2"/>
        <v/>
      </c>
      <c r="B167" t="s">
        <v>180</v>
      </c>
      <c r="D167" t="s">
        <v>180</v>
      </c>
      <c r="E167">
        <v>0.89639999999999997</v>
      </c>
      <c r="F167">
        <v>25</v>
      </c>
      <c r="M167" s="423"/>
      <c r="N167" s="179">
        <v>82</v>
      </c>
    </row>
    <row r="168" spans="1:14" x14ac:dyDescent="0.25">
      <c r="A168" t="str">
        <f t="shared" si="2"/>
        <v/>
      </c>
      <c r="B168" t="s">
        <v>181</v>
      </c>
      <c r="D168" t="s">
        <v>181</v>
      </c>
      <c r="E168">
        <v>0.27200000000000002</v>
      </c>
      <c r="F168">
        <v>262</v>
      </c>
      <c r="M168" s="422" t="s">
        <v>340</v>
      </c>
      <c r="N168" s="180">
        <v>0.72840000000000005</v>
      </c>
    </row>
    <row r="169" spans="1:14" ht="15.75" thickBot="1" x14ac:dyDescent="0.3">
      <c r="A169" t="str">
        <f t="shared" si="2"/>
        <v/>
      </c>
      <c r="B169" s="6" t="s">
        <v>182</v>
      </c>
      <c r="D169" t="s">
        <v>182</v>
      </c>
      <c r="E169">
        <v>0.82830000000000004</v>
      </c>
      <c r="F169">
        <v>46</v>
      </c>
      <c r="M169" s="423"/>
      <c r="N169" s="181">
        <v>83</v>
      </c>
    </row>
    <row r="170" spans="1:14" x14ac:dyDescent="0.25">
      <c r="A170" t="str">
        <f t="shared" si="2"/>
        <v/>
      </c>
      <c r="B170" t="s">
        <v>183</v>
      </c>
      <c r="D170" t="s">
        <v>183</v>
      </c>
      <c r="E170">
        <v>0.95440000000000003</v>
      </c>
      <c r="F170">
        <v>6</v>
      </c>
      <c r="M170" s="422" t="s">
        <v>225</v>
      </c>
      <c r="N170" s="182">
        <v>0.72109999999999996</v>
      </c>
    </row>
    <row r="171" spans="1:14" ht="15.75" thickBot="1" x14ac:dyDescent="0.3">
      <c r="A171" t="str">
        <f t="shared" si="2"/>
        <v/>
      </c>
      <c r="B171" t="s">
        <v>184</v>
      </c>
      <c r="D171" t="s">
        <v>184</v>
      </c>
      <c r="E171">
        <v>0.7853</v>
      </c>
      <c r="F171">
        <v>62</v>
      </c>
      <c r="M171" s="423"/>
      <c r="N171" s="183">
        <v>84</v>
      </c>
    </row>
    <row r="172" spans="1:14" x14ac:dyDescent="0.25">
      <c r="A172" t="str">
        <f t="shared" si="2"/>
        <v/>
      </c>
      <c r="B172" t="s">
        <v>185</v>
      </c>
      <c r="D172" t="s">
        <v>185</v>
      </c>
      <c r="E172">
        <v>0.43619999999999998</v>
      </c>
      <c r="F172">
        <v>189</v>
      </c>
      <c r="M172" s="16" t="s">
        <v>198</v>
      </c>
      <c r="N172" s="184">
        <v>0.71519999999999995</v>
      </c>
    </row>
    <row r="173" spans="1:14" ht="15.75" thickBot="1" x14ac:dyDescent="0.3">
      <c r="A173" t="str">
        <f t="shared" si="2"/>
        <v/>
      </c>
      <c r="B173" t="s">
        <v>186</v>
      </c>
      <c r="D173" t="s">
        <v>186</v>
      </c>
      <c r="E173">
        <v>0.81879999999999997</v>
      </c>
      <c r="F173">
        <v>49</v>
      </c>
      <c r="M173" s="17" t="s">
        <v>415</v>
      </c>
      <c r="N173" s="185">
        <v>85</v>
      </c>
    </row>
    <row r="174" spans="1:14" x14ac:dyDescent="0.25">
      <c r="A174" t="str">
        <f t="shared" si="2"/>
        <v/>
      </c>
      <c r="B174" t="s">
        <v>187</v>
      </c>
      <c r="D174" t="s">
        <v>187</v>
      </c>
      <c r="E174">
        <v>0.7046</v>
      </c>
      <c r="F174">
        <v>89</v>
      </c>
      <c r="M174" s="422" t="s">
        <v>315</v>
      </c>
      <c r="N174" s="186">
        <v>0.71289999999999998</v>
      </c>
    </row>
    <row r="175" spans="1:14" ht="15.75" thickBot="1" x14ac:dyDescent="0.3">
      <c r="A175" t="str">
        <f t="shared" si="2"/>
        <v/>
      </c>
      <c r="B175" t="s">
        <v>188</v>
      </c>
      <c r="D175" t="s">
        <v>188</v>
      </c>
      <c r="E175">
        <v>0.74409999999999998</v>
      </c>
      <c r="F175">
        <v>78</v>
      </c>
      <c r="M175" s="423"/>
      <c r="N175" s="187">
        <v>86</v>
      </c>
    </row>
    <row r="176" spans="1:14" x14ac:dyDescent="0.25">
      <c r="A176" t="str">
        <f t="shared" si="2"/>
        <v/>
      </c>
      <c r="B176" t="s">
        <v>189</v>
      </c>
      <c r="D176" t="s">
        <v>189</v>
      </c>
      <c r="E176">
        <v>5.6500000000000002E-2</v>
      </c>
      <c r="F176">
        <v>344</v>
      </c>
      <c r="M176" s="422" t="s">
        <v>243</v>
      </c>
      <c r="N176" s="188">
        <v>0.71089999999999998</v>
      </c>
    </row>
    <row r="177" spans="1:14" ht="15.75" thickBot="1" x14ac:dyDescent="0.3">
      <c r="A177" t="str">
        <f t="shared" si="2"/>
        <v/>
      </c>
      <c r="B177" t="s">
        <v>190</v>
      </c>
      <c r="D177" t="s">
        <v>190</v>
      </c>
      <c r="E177">
        <v>0.89790000000000003</v>
      </c>
      <c r="F177">
        <v>22</v>
      </c>
      <c r="M177" s="423"/>
      <c r="N177" s="189">
        <v>87</v>
      </c>
    </row>
    <row r="178" spans="1:14" x14ac:dyDescent="0.25">
      <c r="A178" t="str">
        <f t="shared" si="2"/>
        <v/>
      </c>
      <c r="B178" t="s">
        <v>191</v>
      </c>
      <c r="D178" t="s">
        <v>191</v>
      </c>
      <c r="E178">
        <v>0.77700000000000002</v>
      </c>
      <c r="F178">
        <v>65</v>
      </c>
      <c r="M178" s="16" t="s">
        <v>18</v>
      </c>
      <c r="N178" s="190">
        <v>0.7097</v>
      </c>
    </row>
    <row r="179" spans="1:14" ht="15.75" thickBot="1" x14ac:dyDescent="0.3">
      <c r="A179" t="str">
        <f t="shared" si="2"/>
        <v/>
      </c>
      <c r="B179" t="s">
        <v>192</v>
      </c>
      <c r="D179" t="s">
        <v>192</v>
      </c>
      <c r="E179">
        <v>0.51759999999999995</v>
      </c>
      <c r="F179">
        <v>159</v>
      </c>
      <c r="M179" s="17" t="s">
        <v>418</v>
      </c>
      <c r="N179" s="191">
        <v>88</v>
      </c>
    </row>
    <row r="180" spans="1:14" x14ac:dyDescent="0.25">
      <c r="A180" t="str">
        <f t="shared" si="2"/>
        <v/>
      </c>
      <c r="B180" t="s">
        <v>193</v>
      </c>
      <c r="D180" t="s">
        <v>193</v>
      </c>
      <c r="E180">
        <v>0.60960000000000003</v>
      </c>
      <c r="F180">
        <v>131</v>
      </c>
      <c r="M180" s="422" t="s">
        <v>187</v>
      </c>
      <c r="N180" s="192">
        <v>0.7046</v>
      </c>
    </row>
    <row r="181" spans="1:14" ht="15.75" thickBot="1" x14ac:dyDescent="0.3">
      <c r="A181" t="str">
        <f t="shared" si="2"/>
        <v/>
      </c>
      <c r="B181" t="s">
        <v>194</v>
      </c>
      <c r="D181" t="s">
        <v>194</v>
      </c>
      <c r="E181">
        <v>0.27060000000000001</v>
      </c>
      <c r="F181">
        <v>267</v>
      </c>
      <c r="M181" s="423"/>
      <c r="N181" s="193">
        <v>89</v>
      </c>
    </row>
    <row r="182" spans="1:14" x14ac:dyDescent="0.25">
      <c r="A182" t="str">
        <f t="shared" si="2"/>
        <v/>
      </c>
      <c r="B182" t="s">
        <v>195</v>
      </c>
      <c r="D182" t="s">
        <v>195</v>
      </c>
      <c r="E182">
        <v>0.2321</v>
      </c>
      <c r="F182">
        <v>282</v>
      </c>
      <c r="M182" s="422" t="s">
        <v>200</v>
      </c>
      <c r="N182" s="194">
        <v>0.70430000000000004</v>
      </c>
    </row>
    <row r="183" spans="1:14" ht="15.75" thickBot="1" x14ac:dyDescent="0.3">
      <c r="A183" t="str">
        <f t="shared" si="2"/>
        <v/>
      </c>
      <c r="B183" t="s">
        <v>196</v>
      </c>
      <c r="D183" t="s">
        <v>196</v>
      </c>
      <c r="E183">
        <v>0.19020000000000001</v>
      </c>
      <c r="F183">
        <v>303</v>
      </c>
      <c r="M183" s="423"/>
      <c r="N183" s="195">
        <v>90</v>
      </c>
    </row>
    <row r="184" spans="1:14" x14ac:dyDescent="0.25">
      <c r="A184" t="str">
        <f t="shared" si="2"/>
        <v/>
      </c>
      <c r="B184" t="s">
        <v>197</v>
      </c>
      <c r="D184" t="s">
        <v>197</v>
      </c>
      <c r="E184">
        <v>0.1764</v>
      </c>
      <c r="F184">
        <v>308</v>
      </c>
      <c r="M184" s="422" t="s">
        <v>82</v>
      </c>
      <c r="N184" s="196">
        <v>0.69920000000000004</v>
      </c>
    </row>
    <row r="185" spans="1:14" ht="15.75" thickBot="1" x14ac:dyDescent="0.3">
      <c r="A185" t="str">
        <f t="shared" si="2"/>
        <v/>
      </c>
      <c r="B185" t="s">
        <v>198</v>
      </c>
      <c r="D185" t="s">
        <v>198</v>
      </c>
      <c r="E185">
        <v>0.71519999999999995</v>
      </c>
      <c r="F185">
        <v>85</v>
      </c>
      <c r="M185" s="423"/>
      <c r="N185" s="197">
        <v>91</v>
      </c>
    </row>
    <row r="186" spans="1:14" x14ac:dyDescent="0.25">
      <c r="A186" t="str">
        <f t="shared" si="2"/>
        <v/>
      </c>
      <c r="B186" t="s">
        <v>199</v>
      </c>
      <c r="D186" t="s">
        <v>199</v>
      </c>
      <c r="E186">
        <v>0.36720000000000003</v>
      </c>
      <c r="F186">
        <v>227</v>
      </c>
      <c r="M186" s="422" t="s">
        <v>339</v>
      </c>
      <c r="N186" s="198">
        <v>0.69889999999999997</v>
      </c>
    </row>
    <row r="187" spans="1:14" ht="15.75" thickBot="1" x14ac:dyDescent="0.3">
      <c r="A187" t="str">
        <f t="shared" si="2"/>
        <v/>
      </c>
      <c r="B187" t="s">
        <v>200</v>
      </c>
      <c r="D187" t="s">
        <v>200</v>
      </c>
      <c r="E187">
        <v>0.70430000000000004</v>
      </c>
      <c r="F187">
        <v>90</v>
      </c>
      <c r="M187" s="423"/>
      <c r="N187" s="199">
        <v>92</v>
      </c>
    </row>
    <row r="188" spans="1:14" x14ac:dyDescent="0.25">
      <c r="A188" t="str">
        <f t="shared" si="2"/>
        <v/>
      </c>
      <c r="B188" t="s">
        <v>201</v>
      </c>
      <c r="D188" t="s">
        <v>201</v>
      </c>
      <c r="E188">
        <v>0.32329999999999998</v>
      </c>
      <c r="F188">
        <v>246</v>
      </c>
      <c r="M188" s="422" t="s">
        <v>256</v>
      </c>
      <c r="N188" s="200">
        <v>0.69779999999999998</v>
      </c>
    </row>
    <row r="189" spans="1:14" ht="15.75" thickBot="1" x14ac:dyDescent="0.3">
      <c r="A189" t="str">
        <f t="shared" si="2"/>
        <v/>
      </c>
      <c r="B189" t="s">
        <v>202</v>
      </c>
      <c r="D189" t="s">
        <v>202</v>
      </c>
      <c r="E189">
        <v>0.89359999999999995</v>
      </c>
      <c r="F189">
        <v>26</v>
      </c>
      <c r="M189" s="423"/>
      <c r="N189" s="201">
        <v>93</v>
      </c>
    </row>
    <row r="190" spans="1:14" x14ac:dyDescent="0.25">
      <c r="A190" t="str">
        <f t="shared" si="2"/>
        <v/>
      </c>
      <c r="B190" t="s">
        <v>203</v>
      </c>
      <c r="D190" t="s">
        <v>203</v>
      </c>
      <c r="E190">
        <v>0.27139999999999997</v>
      </c>
      <c r="F190">
        <v>264</v>
      </c>
      <c r="M190" s="16" t="s">
        <v>247</v>
      </c>
      <c r="N190" s="202">
        <v>0.69310000000000005</v>
      </c>
    </row>
    <row r="191" spans="1:14" ht="15.75" thickBot="1" x14ac:dyDescent="0.3">
      <c r="A191" t="str">
        <f t="shared" si="2"/>
        <v/>
      </c>
      <c r="B191" t="s">
        <v>204</v>
      </c>
      <c r="D191" t="s">
        <v>204</v>
      </c>
      <c r="E191">
        <v>0.439</v>
      </c>
      <c r="F191">
        <v>188</v>
      </c>
      <c r="M191" s="17" t="s">
        <v>421</v>
      </c>
      <c r="N191" s="203">
        <v>94</v>
      </c>
    </row>
    <row r="192" spans="1:14" x14ac:dyDescent="0.25">
      <c r="A192" t="str">
        <f t="shared" si="2"/>
        <v/>
      </c>
      <c r="B192" t="s">
        <v>205</v>
      </c>
      <c r="D192" t="s">
        <v>205</v>
      </c>
      <c r="E192">
        <v>0.80079999999999996</v>
      </c>
      <c r="F192">
        <v>54</v>
      </c>
      <c r="M192" s="422" t="s">
        <v>35</v>
      </c>
      <c r="N192" s="204">
        <v>0.69310000000000005</v>
      </c>
    </row>
    <row r="193" spans="1:14" ht="15.75" thickBot="1" x14ac:dyDescent="0.3">
      <c r="A193" t="str">
        <f t="shared" si="2"/>
        <v/>
      </c>
      <c r="B193" t="s">
        <v>206</v>
      </c>
      <c r="D193" t="s">
        <v>206</v>
      </c>
      <c r="E193">
        <v>0.2346</v>
      </c>
      <c r="F193">
        <v>281</v>
      </c>
      <c r="M193" s="423"/>
      <c r="N193" s="205">
        <v>95</v>
      </c>
    </row>
    <row r="194" spans="1:14" x14ac:dyDescent="0.25">
      <c r="A194" t="str">
        <f t="shared" si="2"/>
        <v/>
      </c>
      <c r="B194" t="s">
        <v>207</v>
      </c>
      <c r="D194" t="s">
        <v>207</v>
      </c>
      <c r="E194">
        <v>0.32440000000000002</v>
      </c>
      <c r="F194">
        <v>245</v>
      </c>
      <c r="M194" s="422" t="s">
        <v>341</v>
      </c>
      <c r="N194" s="206">
        <v>0.69289999999999996</v>
      </c>
    </row>
    <row r="195" spans="1:14" ht="15.75" thickBot="1" x14ac:dyDescent="0.3">
      <c r="A195" t="str">
        <f t="shared" ref="A195:A258" si="3">IF(B195=D195,"","BAD")</f>
        <v/>
      </c>
      <c r="B195" t="s">
        <v>208</v>
      </c>
      <c r="D195" t="s">
        <v>208</v>
      </c>
      <c r="E195">
        <v>0.37840000000000001</v>
      </c>
      <c r="F195">
        <v>218</v>
      </c>
      <c r="M195" s="423"/>
      <c r="N195" s="207">
        <v>96</v>
      </c>
    </row>
    <row r="196" spans="1:14" x14ac:dyDescent="0.25">
      <c r="A196" t="str">
        <f t="shared" si="3"/>
        <v/>
      </c>
      <c r="B196" t="s">
        <v>209</v>
      </c>
      <c r="D196" t="s">
        <v>209</v>
      </c>
      <c r="E196">
        <v>0.434</v>
      </c>
      <c r="F196">
        <v>190</v>
      </c>
      <c r="M196" s="16" t="s">
        <v>77</v>
      </c>
      <c r="N196" s="208">
        <v>0.68700000000000006</v>
      </c>
    </row>
    <row r="197" spans="1:14" ht="15.75" thickBot="1" x14ac:dyDescent="0.3">
      <c r="A197" t="str">
        <f t="shared" si="3"/>
        <v/>
      </c>
      <c r="B197" t="s">
        <v>210</v>
      </c>
      <c r="D197" t="s">
        <v>210</v>
      </c>
      <c r="E197">
        <v>0.1087</v>
      </c>
      <c r="F197">
        <v>334</v>
      </c>
      <c r="M197" s="17" t="s">
        <v>415</v>
      </c>
      <c r="N197" s="209">
        <v>97</v>
      </c>
    </row>
    <row r="198" spans="1:14" x14ac:dyDescent="0.25">
      <c r="A198" t="str">
        <f t="shared" si="3"/>
        <v/>
      </c>
      <c r="B198" t="s">
        <v>211</v>
      </c>
      <c r="D198" t="s">
        <v>211</v>
      </c>
      <c r="E198">
        <v>0.94020000000000004</v>
      </c>
      <c r="F198">
        <v>10</v>
      </c>
      <c r="M198" s="422" t="s">
        <v>331</v>
      </c>
      <c r="N198" s="210">
        <v>0.68479999999999996</v>
      </c>
    </row>
    <row r="199" spans="1:14" ht="15.75" thickBot="1" x14ac:dyDescent="0.3">
      <c r="A199" t="str">
        <f t="shared" si="3"/>
        <v/>
      </c>
      <c r="B199" t="s">
        <v>212</v>
      </c>
      <c r="D199" t="s">
        <v>212</v>
      </c>
      <c r="E199">
        <v>0.22750000000000001</v>
      </c>
      <c r="F199">
        <v>285</v>
      </c>
      <c r="M199" s="423"/>
      <c r="N199" s="211">
        <v>98</v>
      </c>
    </row>
    <row r="200" spans="1:14" x14ac:dyDescent="0.25">
      <c r="A200" t="str">
        <f t="shared" si="3"/>
        <v/>
      </c>
      <c r="B200" t="s">
        <v>213</v>
      </c>
      <c r="D200" t="s">
        <v>213</v>
      </c>
      <c r="E200">
        <v>0.2157</v>
      </c>
      <c r="F200">
        <v>289</v>
      </c>
      <c r="M200" s="16" t="s">
        <v>114</v>
      </c>
      <c r="N200" s="212">
        <v>0.67689999999999995</v>
      </c>
    </row>
    <row r="201" spans="1:14" ht="15.75" thickBot="1" x14ac:dyDescent="0.3">
      <c r="A201" t="str">
        <f t="shared" si="3"/>
        <v/>
      </c>
      <c r="B201" t="s">
        <v>214</v>
      </c>
      <c r="D201" t="s">
        <v>214</v>
      </c>
      <c r="E201">
        <v>0.74780000000000002</v>
      </c>
      <c r="F201">
        <v>76</v>
      </c>
      <c r="M201" s="17" t="s">
        <v>417</v>
      </c>
      <c r="N201" s="213">
        <v>99</v>
      </c>
    </row>
    <row r="202" spans="1:14" x14ac:dyDescent="0.25">
      <c r="A202" t="str">
        <f t="shared" si="3"/>
        <v/>
      </c>
      <c r="B202" t="s">
        <v>215</v>
      </c>
      <c r="D202" t="s">
        <v>215</v>
      </c>
      <c r="E202">
        <v>0.38900000000000001</v>
      </c>
      <c r="F202">
        <v>212</v>
      </c>
      <c r="M202" s="16" t="s">
        <v>165</v>
      </c>
      <c r="N202" s="214">
        <v>0.67130000000000001</v>
      </c>
    </row>
    <row r="203" spans="1:14" ht="15.75" thickBot="1" x14ac:dyDescent="0.3">
      <c r="A203" t="str">
        <f t="shared" si="3"/>
        <v/>
      </c>
      <c r="B203" t="s">
        <v>216</v>
      </c>
      <c r="D203" t="s">
        <v>216</v>
      </c>
      <c r="E203">
        <v>0.50960000000000005</v>
      </c>
      <c r="F203">
        <v>162</v>
      </c>
      <c r="M203" s="17" t="s">
        <v>416</v>
      </c>
      <c r="N203" s="215">
        <v>100</v>
      </c>
    </row>
    <row r="204" spans="1:14" ht="15.75" thickBot="1" x14ac:dyDescent="0.3">
      <c r="A204" t="str">
        <f t="shared" si="3"/>
        <v/>
      </c>
      <c r="B204" t="s">
        <v>217</v>
      </c>
      <c r="D204" t="s">
        <v>217</v>
      </c>
      <c r="E204">
        <v>0.28670000000000001</v>
      </c>
      <c r="F204">
        <v>256</v>
      </c>
      <c r="M204" s="14" t="s">
        <v>376</v>
      </c>
      <c r="N204" s="15" t="s">
        <v>396</v>
      </c>
    </row>
    <row r="205" spans="1:14" x14ac:dyDescent="0.25">
      <c r="A205" t="str">
        <f t="shared" si="3"/>
        <v/>
      </c>
      <c r="B205" t="s">
        <v>218</v>
      </c>
      <c r="D205" t="s">
        <v>218</v>
      </c>
      <c r="E205">
        <v>0.47449999999999998</v>
      </c>
      <c r="F205">
        <v>175</v>
      </c>
      <c r="M205" s="422" t="s">
        <v>39</v>
      </c>
      <c r="N205" s="216">
        <v>0.66279999999999994</v>
      </c>
    </row>
    <row r="206" spans="1:14" ht="15.75" thickBot="1" x14ac:dyDescent="0.3">
      <c r="A206" t="str">
        <f t="shared" si="3"/>
        <v/>
      </c>
      <c r="B206" t="s">
        <v>219</v>
      </c>
      <c r="D206" t="s">
        <v>219</v>
      </c>
      <c r="E206">
        <v>0.58679999999999999</v>
      </c>
      <c r="F206">
        <v>138</v>
      </c>
      <c r="M206" s="423"/>
      <c r="N206" s="217">
        <v>101</v>
      </c>
    </row>
    <row r="207" spans="1:14" x14ac:dyDescent="0.25">
      <c r="A207" t="str">
        <f t="shared" si="3"/>
        <v/>
      </c>
      <c r="B207" t="s">
        <v>220</v>
      </c>
      <c r="D207" t="s">
        <v>220</v>
      </c>
      <c r="E207">
        <v>0.127</v>
      </c>
      <c r="F207">
        <v>331</v>
      </c>
      <c r="M207" s="422" t="s">
        <v>161</v>
      </c>
      <c r="N207" s="218">
        <v>0.66249999999999998</v>
      </c>
    </row>
    <row r="208" spans="1:14" ht="15.75" thickBot="1" x14ac:dyDescent="0.3">
      <c r="A208" t="str">
        <f t="shared" si="3"/>
        <v/>
      </c>
      <c r="B208" t="s">
        <v>221</v>
      </c>
      <c r="D208" t="s">
        <v>221</v>
      </c>
      <c r="E208">
        <v>0.65290000000000004</v>
      </c>
      <c r="F208">
        <v>107</v>
      </c>
      <c r="M208" s="423"/>
      <c r="N208" s="219">
        <v>102</v>
      </c>
    </row>
    <row r="209" spans="1:14" x14ac:dyDescent="0.25">
      <c r="A209" t="str">
        <f t="shared" si="3"/>
        <v/>
      </c>
      <c r="B209" t="s">
        <v>222</v>
      </c>
      <c r="D209" t="s">
        <v>222</v>
      </c>
      <c r="E209">
        <v>0.37309999999999999</v>
      </c>
      <c r="F209">
        <v>222</v>
      </c>
      <c r="M209" s="422" t="s">
        <v>107</v>
      </c>
      <c r="N209" s="218">
        <v>0.66110000000000002</v>
      </c>
    </row>
    <row r="210" spans="1:14" ht="15.75" thickBot="1" x14ac:dyDescent="0.3">
      <c r="A210" t="str">
        <f t="shared" si="3"/>
        <v/>
      </c>
      <c r="B210" t="s">
        <v>223</v>
      </c>
      <c r="D210" t="s">
        <v>223</v>
      </c>
      <c r="E210">
        <v>0.78029999999999999</v>
      </c>
      <c r="F210">
        <v>64</v>
      </c>
      <c r="M210" s="423"/>
      <c r="N210" s="219">
        <v>103</v>
      </c>
    </row>
    <row r="211" spans="1:14" x14ac:dyDescent="0.25">
      <c r="A211" t="str">
        <f t="shared" si="3"/>
        <v/>
      </c>
      <c r="B211" t="s">
        <v>224</v>
      </c>
      <c r="D211" t="s">
        <v>224</v>
      </c>
      <c r="E211">
        <v>0.75880000000000003</v>
      </c>
      <c r="F211">
        <v>73</v>
      </c>
      <c r="M211" s="422" t="s">
        <v>144</v>
      </c>
      <c r="N211" s="218">
        <v>0.6583</v>
      </c>
    </row>
    <row r="212" spans="1:14" ht="15.75" thickBot="1" x14ac:dyDescent="0.3">
      <c r="A212" t="str">
        <f t="shared" si="3"/>
        <v/>
      </c>
      <c r="B212" t="s">
        <v>225</v>
      </c>
      <c r="D212" t="s">
        <v>225</v>
      </c>
      <c r="E212">
        <v>0.72109999999999996</v>
      </c>
      <c r="F212">
        <v>84</v>
      </c>
      <c r="M212" s="423"/>
      <c r="N212" s="219">
        <v>104</v>
      </c>
    </row>
    <row r="213" spans="1:14" x14ac:dyDescent="0.25">
      <c r="A213" t="str">
        <f t="shared" si="3"/>
        <v/>
      </c>
      <c r="B213" t="s">
        <v>226</v>
      </c>
      <c r="D213" t="s">
        <v>226</v>
      </c>
      <c r="E213">
        <v>0.11260000000000001</v>
      </c>
      <c r="F213">
        <v>333</v>
      </c>
      <c r="M213" s="422" t="s">
        <v>292</v>
      </c>
      <c r="N213" s="218">
        <v>0.65620000000000001</v>
      </c>
    </row>
    <row r="214" spans="1:14" ht="15.75" thickBot="1" x14ac:dyDescent="0.3">
      <c r="A214" t="str">
        <f t="shared" si="3"/>
        <v/>
      </c>
      <c r="B214" t="s">
        <v>227</v>
      </c>
      <c r="D214" t="s">
        <v>227</v>
      </c>
      <c r="E214">
        <v>0.85589999999999999</v>
      </c>
      <c r="F214">
        <v>40</v>
      </c>
      <c r="M214" s="423"/>
      <c r="N214" s="219">
        <v>105</v>
      </c>
    </row>
    <row r="215" spans="1:14" x14ac:dyDescent="0.25">
      <c r="A215" t="str">
        <f t="shared" si="3"/>
        <v/>
      </c>
      <c r="B215" t="s">
        <v>228</v>
      </c>
      <c r="D215" t="s">
        <v>228</v>
      </c>
      <c r="E215">
        <v>0.62380000000000002</v>
      </c>
      <c r="F215">
        <v>124</v>
      </c>
      <c r="M215" s="16" t="s">
        <v>46</v>
      </c>
      <c r="N215" s="218">
        <v>0.65510000000000002</v>
      </c>
    </row>
    <row r="216" spans="1:14" ht="15.75" thickBot="1" x14ac:dyDescent="0.3">
      <c r="A216" t="str">
        <f t="shared" si="3"/>
        <v/>
      </c>
      <c r="B216" t="s">
        <v>229</v>
      </c>
      <c r="D216" t="s">
        <v>229</v>
      </c>
      <c r="E216">
        <v>0.63670000000000004</v>
      </c>
      <c r="F216">
        <v>116</v>
      </c>
      <c r="M216" s="17" t="s">
        <v>423</v>
      </c>
      <c r="N216" s="219">
        <v>106</v>
      </c>
    </row>
    <row r="217" spans="1:14" x14ac:dyDescent="0.25">
      <c r="A217" t="str">
        <f t="shared" si="3"/>
        <v/>
      </c>
      <c r="B217" t="s">
        <v>230</v>
      </c>
      <c r="D217" t="s">
        <v>230</v>
      </c>
      <c r="E217">
        <v>0.87</v>
      </c>
      <c r="F217">
        <v>31</v>
      </c>
      <c r="M217" s="422" t="s">
        <v>221</v>
      </c>
      <c r="N217" s="218">
        <v>0.65290000000000004</v>
      </c>
    </row>
    <row r="218" spans="1:14" ht="15.75" thickBot="1" x14ac:dyDescent="0.3">
      <c r="A218" t="str">
        <f t="shared" si="3"/>
        <v/>
      </c>
      <c r="B218" t="s">
        <v>231</v>
      </c>
      <c r="D218" t="s">
        <v>231</v>
      </c>
      <c r="E218">
        <v>0.90439999999999998</v>
      </c>
      <c r="F218">
        <v>20</v>
      </c>
      <c r="M218" s="423"/>
      <c r="N218" s="219">
        <v>107</v>
      </c>
    </row>
    <row r="219" spans="1:14" x14ac:dyDescent="0.25">
      <c r="A219" t="str">
        <f t="shared" si="3"/>
        <v/>
      </c>
      <c r="B219" t="s">
        <v>232</v>
      </c>
      <c r="D219" t="s">
        <v>232</v>
      </c>
      <c r="E219">
        <v>0.81869999999999998</v>
      </c>
      <c r="F219">
        <v>50</v>
      </c>
      <c r="M219" s="16" t="s">
        <v>293</v>
      </c>
      <c r="N219" s="218">
        <v>0.65269999999999995</v>
      </c>
    </row>
    <row r="220" spans="1:14" ht="15.75" thickBot="1" x14ac:dyDescent="0.3">
      <c r="A220" t="str">
        <f t="shared" si="3"/>
        <v/>
      </c>
      <c r="B220" t="s">
        <v>233</v>
      </c>
      <c r="D220" t="s">
        <v>233</v>
      </c>
      <c r="E220">
        <v>0.7571</v>
      </c>
      <c r="F220">
        <v>74</v>
      </c>
      <c r="M220" s="17" t="s">
        <v>432</v>
      </c>
      <c r="N220" s="219">
        <v>108</v>
      </c>
    </row>
    <row r="221" spans="1:14" x14ac:dyDescent="0.25">
      <c r="A221" t="str">
        <f t="shared" si="3"/>
        <v/>
      </c>
      <c r="B221" t="s">
        <v>234</v>
      </c>
      <c r="D221" t="s">
        <v>234</v>
      </c>
      <c r="E221">
        <v>0.33310000000000001</v>
      </c>
      <c r="F221">
        <v>240</v>
      </c>
      <c r="M221" s="422" t="s">
        <v>319</v>
      </c>
      <c r="N221" s="218">
        <v>0.64829999999999999</v>
      </c>
    </row>
    <row r="222" spans="1:14" ht="15.75" thickBot="1" x14ac:dyDescent="0.3">
      <c r="A222" t="str">
        <f t="shared" si="3"/>
        <v/>
      </c>
      <c r="B222" t="s">
        <v>235</v>
      </c>
      <c r="D222" t="s">
        <v>235</v>
      </c>
      <c r="E222">
        <v>0.76390000000000002</v>
      </c>
      <c r="F222">
        <v>71</v>
      </c>
      <c r="M222" s="423"/>
      <c r="N222" s="219">
        <v>109</v>
      </c>
    </row>
    <row r="223" spans="1:14" x14ac:dyDescent="0.25">
      <c r="A223" t="str">
        <f t="shared" si="3"/>
        <v/>
      </c>
      <c r="B223" t="s">
        <v>236</v>
      </c>
      <c r="D223" t="s">
        <v>236</v>
      </c>
      <c r="E223">
        <v>0.56430000000000002</v>
      </c>
      <c r="F223">
        <v>147</v>
      </c>
      <c r="M223" s="422" t="s">
        <v>348</v>
      </c>
      <c r="N223" s="218">
        <v>0.64329999999999998</v>
      </c>
    </row>
    <row r="224" spans="1:14" ht="15.75" thickBot="1" x14ac:dyDescent="0.3">
      <c r="A224" t="str">
        <f t="shared" si="3"/>
        <v/>
      </c>
      <c r="B224" t="s">
        <v>237</v>
      </c>
      <c r="D224" t="s">
        <v>237</v>
      </c>
      <c r="E224">
        <v>0.40110000000000001</v>
      </c>
      <c r="F224">
        <v>205</v>
      </c>
      <c r="M224" s="423"/>
      <c r="N224" s="219">
        <v>110</v>
      </c>
    </row>
    <row r="225" spans="1:14" x14ac:dyDescent="0.25">
      <c r="A225" t="str">
        <f t="shared" si="3"/>
        <v/>
      </c>
      <c r="B225" t="s">
        <v>238</v>
      </c>
      <c r="D225" t="s">
        <v>238</v>
      </c>
      <c r="E225">
        <v>0.6351</v>
      </c>
      <c r="F225">
        <v>117</v>
      </c>
      <c r="M225" s="422" t="s">
        <v>42</v>
      </c>
      <c r="N225" s="218">
        <v>0.64219999999999999</v>
      </c>
    </row>
    <row r="226" spans="1:14" ht="15.75" thickBot="1" x14ac:dyDescent="0.3">
      <c r="A226" t="str">
        <f t="shared" si="3"/>
        <v/>
      </c>
      <c r="B226" t="s">
        <v>239</v>
      </c>
      <c r="D226" t="s">
        <v>239</v>
      </c>
      <c r="E226">
        <v>0.89200000000000002</v>
      </c>
      <c r="F226">
        <v>28</v>
      </c>
      <c r="M226" s="423"/>
      <c r="N226" s="219">
        <v>111</v>
      </c>
    </row>
    <row r="227" spans="1:14" x14ac:dyDescent="0.25">
      <c r="A227" t="str">
        <f t="shared" si="3"/>
        <v/>
      </c>
      <c r="B227" t="s">
        <v>240</v>
      </c>
      <c r="D227" t="s">
        <v>240</v>
      </c>
      <c r="E227">
        <v>0.24199999999999999</v>
      </c>
      <c r="F227">
        <v>279</v>
      </c>
      <c r="M227" s="422" t="s">
        <v>320</v>
      </c>
      <c r="N227" s="218">
        <v>0.64170000000000005</v>
      </c>
    </row>
    <row r="228" spans="1:14" ht="15.75" thickBot="1" x14ac:dyDescent="0.3">
      <c r="A228" t="str">
        <f t="shared" si="3"/>
        <v/>
      </c>
      <c r="B228" t="s">
        <v>241</v>
      </c>
      <c r="D228" t="s">
        <v>241</v>
      </c>
      <c r="E228">
        <v>0.48149999999999998</v>
      </c>
      <c r="F228">
        <v>171</v>
      </c>
      <c r="M228" s="423"/>
      <c r="N228" s="219">
        <v>112</v>
      </c>
    </row>
    <row r="229" spans="1:14" x14ac:dyDescent="0.25">
      <c r="A229" t="str">
        <f t="shared" si="3"/>
        <v/>
      </c>
      <c r="B229" t="s">
        <v>242</v>
      </c>
      <c r="D229" t="s">
        <v>242</v>
      </c>
      <c r="E229">
        <v>0.33450000000000002</v>
      </c>
      <c r="F229">
        <v>239</v>
      </c>
      <c r="M229" s="422" t="s">
        <v>89</v>
      </c>
      <c r="N229" s="218">
        <v>0.64019999999999999</v>
      </c>
    </row>
    <row r="230" spans="1:14" ht="15.75" thickBot="1" x14ac:dyDescent="0.3">
      <c r="A230" t="str">
        <f t="shared" si="3"/>
        <v/>
      </c>
      <c r="B230" t="s">
        <v>243</v>
      </c>
      <c r="D230" t="s">
        <v>243</v>
      </c>
      <c r="E230">
        <v>0.71089999999999998</v>
      </c>
      <c r="F230">
        <v>87</v>
      </c>
      <c r="M230" s="423"/>
      <c r="N230" s="219">
        <v>113</v>
      </c>
    </row>
    <row r="231" spans="1:14" x14ac:dyDescent="0.25">
      <c r="A231" t="str">
        <f t="shared" si="3"/>
        <v/>
      </c>
      <c r="B231" t="s">
        <v>244</v>
      </c>
      <c r="D231" t="s">
        <v>244</v>
      </c>
      <c r="E231">
        <v>0.38319999999999999</v>
      </c>
      <c r="F231">
        <v>216</v>
      </c>
      <c r="M231" s="422" t="s">
        <v>313</v>
      </c>
      <c r="N231" s="218">
        <v>0.63839999999999997</v>
      </c>
    </row>
    <row r="232" spans="1:14" ht="15.75" thickBot="1" x14ac:dyDescent="0.3">
      <c r="A232" t="str">
        <f t="shared" si="3"/>
        <v/>
      </c>
      <c r="B232" t="s">
        <v>245</v>
      </c>
      <c r="D232" t="s">
        <v>245</v>
      </c>
      <c r="E232">
        <v>0.1918</v>
      </c>
      <c r="F232">
        <v>301</v>
      </c>
      <c r="M232" s="423"/>
      <c r="N232" s="219">
        <v>114</v>
      </c>
    </row>
    <row r="233" spans="1:14" x14ac:dyDescent="0.25">
      <c r="A233" t="str">
        <f t="shared" si="3"/>
        <v/>
      </c>
      <c r="B233" t="s">
        <v>246</v>
      </c>
      <c r="D233" t="s">
        <v>246</v>
      </c>
      <c r="E233">
        <v>0.59699999999999998</v>
      </c>
      <c r="F233">
        <v>135</v>
      </c>
      <c r="M233" s="16" t="s">
        <v>326</v>
      </c>
      <c r="N233" s="218">
        <v>0.63800000000000001</v>
      </c>
    </row>
    <row r="234" spans="1:14" ht="15.75" thickBot="1" x14ac:dyDescent="0.3">
      <c r="A234" t="str">
        <f t="shared" si="3"/>
        <v/>
      </c>
      <c r="B234" t="s">
        <v>247</v>
      </c>
      <c r="D234" t="s">
        <v>247</v>
      </c>
      <c r="E234">
        <v>0.69310000000000005</v>
      </c>
      <c r="F234">
        <v>95</v>
      </c>
      <c r="M234" s="17" t="s">
        <v>428</v>
      </c>
      <c r="N234" s="219">
        <v>115</v>
      </c>
    </row>
    <row r="235" spans="1:14" x14ac:dyDescent="0.25">
      <c r="A235" t="str">
        <f t="shared" si="3"/>
        <v/>
      </c>
      <c r="B235" t="s">
        <v>248</v>
      </c>
      <c r="D235" t="s">
        <v>248</v>
      </c>
      <c r="E235">
        <v>0.96499999999999997</v>
      </c>
      <c r="F235">
        <v>4</v>
      </c>
      <c r="M235" s="422" t="s">
        <v>229</v>
      </c>
      <c r="N235" s="218">
        <v>0.63670000000000004</v>
      </c>
    </row>
    <row r="236" spans="1:14" ht="15.75" thickBot="1" x14ac:dyDescent="0.3">
      <c r="A236" t="str">
        <f t="shared" si="3"/>
        <v/>
      </c>
      <c r="B236" t="s">
        <v>249</v>
      </c>
      <c r="D236" t="s">
        <v>249</v>
      </c>
      <c r="E236">
        <v>0.20380000000000001</v>
      </c>
      <c r="F236">
        <v>294</v>
      </c>
      <c r="M236" s="423"/>
      <c r="N236" s="219">
        <v>116</v>
      </c>
    </row>
    <row r="237" spans="1:14" x14ac:dyDescent="0.25">
      <c r="A237" t="str">
        <f t="shared" si="3"/>
        <v/>
      </c>
      <c r="B237" t="s">
        <v>250</v>
      </c>
      <c r="D237" t="s">
        <v>250</v>
      </c>
      <c r="E237">
        <v>0.4526</v>
      </c>
      <c r="F237">
        <v>182</v>
      </c>
      <c r="M237" s="16" t="s">
        <v>238</v>
      </c>
      <c r="N237" s="218">
        <v>0.6351</v>
      </c>
    </row>
    <row r="238" spans="1:14" ht="15.75" thickBot="1" x14ac:dyDescent="0.3">
      <c r="A238" t="str">
        <f t="shared" si="3"/>
        <v/>
      </c>
      <c r="B238" t="s">
        <v>251</v>
      </c>
      <c r="D238" t="s">
        <v>251</v>
      </c>
      <c r="E238">
        <v>0.81769999999999998</v>
      </c>
      <c r="F238">
        <v>51</v>
      </c>
      <c r="M238" s="17" t="s">
        <v>434</v>
      </c>
      <c r="N238" s="219">
        <v>117</v>
      </c>
    </row>
    <row r="239" spans="1:14" x14ac:dyDescent="0.25">
      <c r="A239" t="str">
        <f t="shared" si="3"/>
        <v/>
      </c>
      <c r="B239" t="s">
        <v>252</v>
      </c>
      <c r="D239" t="s">
        <v>252</v>
      </c>
      <c r="E239">
        <v>0.17280000000000001</v>
      </c>
      <c r="F239">
        <v>310</v>
      </c>
      <c r="M239" s="422" t="s">
        <v>335</v>
      </c>
      <c r="N239" s="218">
        <v>0.63380000000000003</v>
      </c>
    </row>
    <row r="240" spans="1:14" ht="15.75" thickBot="1" x14ac:dyDescent="0.3">
      <c r="A240" t="str">
        <f t="shared" si="3"/>
        <v/>
      </c>
      <c r="B240" t="s">
        <v>253</v>
      </c>
      <c r="D240" t="s">
        <v>253</v>
      </c>
      <c r="E240">
        <v>0.26269999999999999</v>
      </c>
      <c r="F240">
        <v>274</v>
      </c>
      <c r="M240" s="423"/>
      <c r="N240" s="219">
        <v>118</v>
      </c>
    </row>
    <row r="241" spans="1:14" x14ac:dyDescent="0.25">
      <c r="A241" t="str">
        <f t="shared" si="3"/>
        <v/>
      </c>
      <c r="B241" t="s">
        <v>254</v>
      </c>
      <c r="D241" t="s">
        <v>254</v>
      </c>
      <c r="E241">
        <v>0.56730000000000003</v>
      </c>
      <c r="F241">
        <v>146</v>
      </c>
      <c r="M241" s="422" t="s">
        <v>69</v>
      </c>
      <c r="N241" s="218">
        <v>0.63270000000000004</v>
      </c>
    </row>
    <row r="242" spans="1:14" ht="15.75" thickBot="1" x14ac:dyDescent="0.3">
      <c r="A242" t="str">
        <f t="shared" si="3"/>
        <v/>
      </c>
      <c r="B242" t="s">
        <v>255</v>
      </c>
      <c r="D242" t="s">
        <v>255</v>
      </c>
      <c r="E242">
        <v>0.45829999999999999</v>
      </c>
      <c r="F242">
        <v>180</v>
      </c>
      <c r="M242" s="423"/>
      <c r="N242" s="219">
        <v>119</v>
      </c>
    </row>
    <row r="243" spans="1:14" x14ac:dyDescent="0.25">
      <c r="A243" t="str">
        <f t="shared" si="3"/>
        <v/>
      </c>
      <c r="B243" t="s">
        <v>256</v>
      </c>
      <c r="D243" t="s">
        <v>256</v>
      </c>
      <c r="E243">
        <v>0.69779999999999998</v>
      </c>
      <c r="F243">
        <v>93</v>
      </c>
      <c r="M243" s="422" t="s">
        <v>130</v>
      </c>
      <c r="N243" s="218">
        <v>0.6321</v>
      </c>
    </row>
    <row r="244" spans="1:14" ht="15.75" thickBot="1" x14ac:dyDescent="0.3">
      <c r="A244" t="str">
        <f t="shared" si="3"/>
        <v/>
      </c>
      <c r="B244" t="s">
        <v>257</v>
      </c>
      <c r="D244" t="s">
        <v>257</v>
      </c>
      <c r="E244">
        <v>0.15160000000000001</v>
      </c>
      <c r="F244">
        <v>320</v>
      </c>
      <c r="M244" s="423"/>
      <c r="N244" s="219">
        <v>120</v>
      </c>
    </row>
    <row r="245" spans="1:14" x14ac:dyDescent="0.25">
      <c r="A245" t="str">
        <f t="shared" si="3"/>
        <v/>
      </c>
      <c r="B245" t="s">
        <v>258</v>
      </c>
      <c r="D245" t="s">
        <v>258</v>
      </c>
      <c r="E245">
        <v>0.21840000000000001</v>
      </c>
      <c r="F245">
        <v>288</v>
      </c>
      <c r="M245" s="422" t="s">
        <v>316</v>
      </c>
      <c r="N245" s="218">
        <v>0.63190000000000002</v>
      </c>
    </row>
    <row r="246" spans="1:14" ht="15.75" thickBot="1" x14ac:dyDescent="0.3">
      <c r="A246" t="str">
        <f t="shared" si="3"/>
        <v/>
      </c>
      <c r="B246" t="s">
        <v>259</v>
      </c>
      <c r="D246" t="s">
        <v>259</v>
      </c>
      <c r="E246">
        <v>0.4965</v>
      </c>
      <c r="F246">
        <v>166</v>
      </c>
      <c r="M246" s="423"/>
      <c r="N246" s="219">
        <v>121</v>
      </c>
    </row>
    <row r="247" spans="1:14" x14ac:dyDescent="0.25">
      <c r="A247" t="str">
        <f t="shared" si="3"/>
        <v/>
      </c>
      <c r="B247" t="s">
        <v>260</v>
      </c>
      <c r="D247" t="s">
        <v>260</v>
      </c>
      <c r="E247">
        <v>0.50139999999999996</v>
      </c>
      <c r="F247">
        <v>164</v>
      </c>
      <c r="M247" s="422" t="s">
        <v>311</v>
      </c>
      <c r="N247" s="218">
        <v>0.63190000000000002</v>
      </c>
    </row>
    <row r="248" spans="1:14" ht="15.75" thickBot="1" x14ac:dyDescent="0.3">
      <c r="A248" t="str">
        <f t="shared" si="3"/>
        <v/>
      </c>
      <c r="B248" t="s">
        <v>261</v>
      </c>
      <c r="D248" t="s">
        <v>261</v>
      </c>
      <c r="E248">
        <v>0.85640000000000005</v>
      </c>
      <c r="F248">
        <v>39</v>
      </c>
      <c r="M248" s="423"/>
      <c r="N248" s="219">
        <v>122</v>
      </c>
    </row>
    <row r="249" spans="1:14" x14ac:dyDescent="0.25">
      <c r="A249" t="str">
        <f t="shared" si="3"/>
        <v/>
      </c>
      <c r="B249" t="s">
        <v>262</v>
      </c>
      <c r="D249" t="s">
        <v>262</v>
      </c>
      <c r="E249">
        <v>0.3206</v>
      </c>
      <c r="F249">
        <v>247</v>
      </c>
      <c r="M249" s="422" t="s">
        <v>176</v>
      </c>
      <c r="N249" s="218">
        <v>0.62649999999999995</v>
      </c>
    </row>
    <row r="250" spans="1:14" ht="15.75" thickBot="1" x14ac:dyDescent="0.3">
      <c r="A250" t="str">
        <f t="shared" si="3"/>
        <v/>
      </c>
      <c r="B250" t="s">
        <v>263</v>
      </c>
      <c r="D250" t="s">
        <v>263</v>
      </c>
      <c r="E250">
        <v>0.24</v>
      </c>
      <c r="F250">
        <v>280</v>
      </c>
      <c r="M250" s="423"/>
      <c r="N250" s="219">
        <v>123</v>
      </c>
    </row>
    <row r="251" spans="1:14" x14ac:dyDescent="0.25">
      <c r="A251" t="str">
        <f t="shared" si="3"/>
        <v/>
      </c>
      <c r="B251" t="s">
        <v>264</v>
      </c>
      <c r="D251" t="s">
        <v>264</v>
      </c>
      <c r="E251">
        <v>0.2283</v>
      </c>
      <c r="F251">
        <v>283</v>
      </c>
      <c r="M251" s="422" t="s">
        <v>228</v>
      </c>
      <c r="N251" s="218">
        <v>0.62380000000000002</v>
      </c>
    </row>
    <row r="252" spans="1:14" ht="15.75" thickBot="1" x14ac:dyDescent="0.3">
      <c r="A252" t="str">
        <f t="shared" si="3"/>
        <v/>
      </c>
      <c r="B252" t="s">
        <v>265</v>
      </c>
      <c r="D252" t="s">
        <v>265</v>
      </c>
      <c r="E252">
        <v>0.76480000000000004</v>
      </c>
      <c r="F252">
        <v>70</v>
      </c>
      <c r="M252" s="423"/>
      <c r="N252" s="219">
        <v>124</v>
      </c>
    </row>
    <row r="253" spans="1:14" x14ac:dyDescent="0.25">
      <c r="A253" t="str">
        <f t="shared" si="3"/>
        <v/>
      </c>
      <c r="B253" t="s">
        <v>266</v>
      </c>
      <c r="D253" t="s">
        <v>266</v>
      </c>
      <c r="E253">
        <v>0.86580000000000001</v>
      </c>
      <c r="F253">
        <v>33</v>
      </c>
      <c r="M253" s="422" t="s">
        <v>151</v>
      </c>
      <c r="N253" s="218">
        <v>0.61429999999999996</v>
      </c>
    </row>
    <row r="254" spans="1:14" ht="15.75" thickBot="1" x14ac:dyDescent="0.3">
      <c r="A254" t="str">
        <f t="shared" si="3"/>
        <v/>
      </c>
      <c r="B254" t="s">
        <v>267</v>
      </c>
      <c r="D254" t="s">
        <v>267</v>
      </c>
      <c r="E254">
        <v>0.5615</v>
      </c>
      <c r="F254">
        <v>148</v>
      </c>
      <c r="M254" s="423"/>
      <c r="N254" s="219">
        <v>125</v>
      </c>
    </row>
    <row r="255" spans="1:14" ht="15.75" thickBot="1" x14ac:dyDescent="0.3">
      <c r="A255" t="str">
        <f t="shared" si="3"/>
        <v/>
      </c>
      <c r="B255" t="s">
        <v>268</v>
      </c>
      <c r="D255" t="s">
        <v>268</v>
      </c>
      <c r="E255">
        <v>0.20849999999999999</v>
      </c>
      <c r="F255">
        <v>291</v>
      </c>
      <c r="M255" s="14" t="s">
        <v>376</v>
      </c>
      <c r="N255" s="15" t="s">
        <v>396</v>
      </c>
    </row>
    <row r="256" spans="1:14" x14ac:dyDescent="0.25">
      <c r="A256" t="str">
        <f t="shared" si="3"/>
        <v/>
      </c>
      <c r="B256" t="s">
        <v>269</v>
      </c>
      <c r="D256" t="s">
        <v>269</v>
      </c>
      <c r="E256">
        <v>0.20499999999999999</v>
      </c>
      <c r="F256">
        <v>292</v>
      </c>
      <c r="M256" s="422" t="s">
        <v>163</v>
      </c>
      <c r="N256" s="218">
        <v>0.61360000000000003</v>
      </c>
    </row>
    <row r="257" spans="1:14" ht="15.75" thickBot="1" x14ac:dyDescent="0.3">
      <c r="A257" t="str">
        <f t="shared" si="3"/>
        <v/>
      </c>
      <c r="B257" t="s">
        <v>270</v>
      </c>
      <c r="D257" t="s">
        <v>270</v>
      </c>
      <c r="E257">
        <v>0.15290000000000001</v>
      </c>
      <c r="F257">
        <v>319</v>
      </c>
      <c r="M257" s="423"/>
      <c r="N257" s="219">
        <v>126</v>
      </c>
    </row>
    <row r="258" spans="1:14" x14ac:dyDescent="0.25">
      <c r="A258" t="str">
        <f t="shared" si="3"/>
        <v/>
      </c>
      <c r="B258" t="s">
        <v>271</v>
      </c>
      <c r="D258" t="s">
        <v>271</v>
      </c>
      <c r="E258">
        <v>0.54959999999999998</v>
      </c>
      <c r="F258">
        <v>151</v>
      </c>
      <c r="M258" s="422" t="s">
        <v>136</v>
      </c>
      <c r="N258" s="218">
        <v>0.61350000000000005</v>
      </c>
    </row>
    <row r="259" spans="1:14" ht="15.75" thickBot="1" x14ac:dyDescent="0.3">
      <c r="A259" t="str">
        <f t="shared" ref="A259:A322" si="4">IF(B259=D259,"","BAD")</f>
        <v/>
      </c>
      <c r="B259" t="s">
        <v>272</v>
      </c>
      <c r="D259" t="s">
        <v>272</v>
      </c>
      <c r="E259">
        <v>0.90539999999999998</v>
      </c>
      <c r="F259">
        <v>18</v>
      </c>
      <c r="M259" s="423"/>
      <c r="N259" s="219">
        <v>127</v>
      </c>
    </row>
    <row r="260" spans="1:14" x14ac:dyDescent="0.25">
      <c r="A260" t="str">
        <f t="shared" si="4"/>
        <v/>
      </c>
      <c r="B260" t="s">
        <v>273</v>
      </c>
      <c r="D260" t="s">
        <v>273</v>
      </c>
      <c r="E260">
        <v>0.30049999999999999</v>
      </c>
      <c r="F260">
        <v>255</v>
      </c>
      <c r="M260" s="422" t="s">
        <v>314</v>
      </c>
      <c r="N260" s="218">
        <v>0.61299999999999999</v>
      </c>
    </row>
    <row r="261" spans="1:14" ht="15.75" thickBot="1" x14ac:dyDescent="0.3">
      <c r="A261" t="str">
        <f t="shared" si="4"/>
        <v/>
      </c>
      <c r="B261" t="s">
        <v>274</v>
      </c>
      <c r="D261" t="s">
        <v>274</v>
      </c>
      <c r="E261">
        <v>0.1651</v>
      </c>
      <c r="F261">
        <v>313</v>
      </c>
      <c r="M261" s="423"/>
      <c r="N261" s="219">
        <v>128</v>
      </c>
    </row>
    <row r="262" spans="1:14" x14ac:dyDescent="0.25">
      <c r="A262" t="str">
        <f t="shared" si="4"/>
        <v/>
      </c>
      <c r="B262" t="s">
        <v>275</v>
      </c>
      <c r="D262" t="s">
        <v>275</v>
      </c>
      <c r="E262">
        <v>0.8649</v>
      </c>
      <c r="F262">
        <v>34</v>
      </c>
      <c r="M262" s="16" t="s">
        <v>156</v>
      </c>
      <c r="N262" s="218">
        <v>0.61099999999999999</v>
      </c>
    </row>
    <row r="263" spans="1:14" ht="15.75" thickBot="1" x14ac:dyDescent="0.3">
      <c r="A263" t="str">
        <f t="shared" si="4"/>
        <v/>
      </c>
      <c r="B263" t="s">
        <v>276</v>
      </c>
      <c r="D263" t="s">
        <v>276</v>
      </c>
      <c r="E263">
        <v>0.36780000000000002</v>
      </c>
      <c r="F263">
        <v>225</v>
      </c>
      <c r="M263" s="17" t="s">
        <v>417</v>
      </c>
      <c r="N263" s="219">
        <v>129</v>
      </c>
    </row>
    <row r="264" spans="1:14" x14ac:dyDescent="0.25">
      <c r="A264" t="str">
        <f t="shared" si="4"/>
        <v/>
      </c>
      <c r="B264" t="s">
        <v>277</v>
      </c>
      <c r="D264" t="s">
        <v>277</v>
      </c>
      <c r="E264">
        <v>0.7571</v>
      </c>
      <c r="F264">
        <v>75</v>
      </c>
      <c r="M264" s="422" t="s">
        <v>140</v>
      </c>
      <c r="N264" s="218">
        <v>0.61029999999999995</v>
      </c>
    </row>
    <row r="265" spans="1:14" ht="15.75" thickBot="1" x14ac:dyDescent="0.3">
      <c r="A265" t="str">
        <f t="shared" si="4"/>
        <v/>
      </c>
      <c r="B265" t="s">
        <v>278</v>
      </c>
      <c r="D265" t="s">
        <v>278</v>
      </c>
      <c r="E265">
        <v>8.7499999999999994E-2</v>
      </c>
      <c r="F265">
        <v>340</v>
      </c>
      <c r="M265" s="423"/>
      <c r="N265" s="219">
        <v>130</v>
      </c>
    </row>
    <row r="266" spans="1:14" x14ac:dyDescent="0.25">
      <c r="A266" t="str">
        <f t="shared" si="4"/>
        <v/>
      </c>
      <c r="B266" t="s">
        <v>279</v>
      </c>
      <c r="D266" t="s">
        <v>279</v>
      </c>
      <c r="E266">
        <v>0.76639999999999997</v>
      </c>
      <c r="F266">
        <v>68</v>
      </c>
      <c r="M266" s="16" t="s">
        <v>193</v>
      </c>
      <c r="N266" s="218">
        <v>0.60960000000000003</v>
      </c>
    </row>
    <row r="267" spans="1:14" ht="15.75" thickBot="1" x14ac:dyDescent="0.3">
      <c r="A267" t="str">
        <f t="shared" si="4"/>
        <v/>
      </c>
      <c r="B267" t="s">
        <v>280</v>
      </c>
      <c r="D267" t="s">
        <v>280</v>
      </c>
      <c r="E267">
        <v>0.76500000000000001</v>
      </c>
      <c r="F267">
        <v>69</v>
      </c>
      <c r="M267" s="17" t="s">
        <v>432</v>
      </c>
      <c r="N267" s="219">
        <v>131</v>
      </c>
    </row>
    <row r="268" spans="1:14" x14ac:dyDescent="0.25">
      <c r="A268" t="str">
        <f t="shared" si="4"/>
        <v/>
      </c>
      <c r="B268" t="s">
        <v>281</v>
      </c>
      <c r="D268" t="s">
        <v>281</v>
      </c>
      <c r="E268">
        <v>0.2576</v>
      </c>
      <c r="F268">
        <v>276</v>
      </c>
      <c r="M268" s="422" t="s">
        <v>285</v>
      </c>
      <c r="N268" s="218">
        <v>0.60840000000000005</v>
      </c>
    </row>
    <row r="269" spans="1:14" ht="15.75" thickBot="1" x14ac:dyDescent="0.3">
      <c r="A269" t="str">
        <f t="shared" si="4"/>
        <v/>
      </c>
      <c r="B269" t="s">
        <v>282</v>
      </c>
      <c r="D269" t="s">
        <v>282</v>
      </c>
      <c r="E269">
        <v>0.26719999999999999</v>
      </c>
      <c r="F269">
        <v>271</v>
      </c>
      <c r="M269" s="423"/>
      <c r="N269" s="219">
        <v>132</v>
      </c>
    </row>
    <row r="270" spans="1:14" x14ac:dyDescent="0.25">
      <c r="A270" t="str">
        <f t="shared" si="4"/>
        <v/>
      </c>
      <c r="B270" t="s">
        <v>283</v>
      </c>
      <c r="D270" t="s">
        <v>283</v>
      </c>
      <c r="E270">
        <v>0.27089999999999997</v>
      </c>
      <c r="F270">
        <v>265</v>
      </c>
      <c r="M270" s="422" t="s">
        <v>78</v>
      </c>
      <c r="N270" s="218">
        <v>0.60509999999999997</v>
      </c>
    </row>
    <row r="271" spans="1:14" ht="15.75" thickBot="1" x14ac:dyDescent="0.3">
      <c r="A271" t="str">
        <f t="shared" si="4"/>
        <v/>
      </c>
      <c r="B271" t="s">
        <v>284</v>
      </c>
      <c r="D271" t="s">
        <v>284</v>
      </c>
      <c r="E271">
        <v>0.13739999999999999</v>
      </c>
      <c r="F271">
        <v>326</v>
      </c>
      <c r="M271" s="423"/>
      <c r="N271" s="219">
        <v>133</v>
      </c>
    </row>
    <row r="272" spans="1:14" x14ac:dyDescent="0.25">
      <c r="A272" t="str">
        <f t="shared" si="4"/>
        <v/>
      </c>
      <c r="B272" t="s">
        <v>285</v>
      </c>
      <c r="D272" t="s">
        <v>285</v>
      </c>
      <c r="E272">
        <v>0.60840000000000005</v>
      </c>
      <c r="F272">
        <v>132</v>
      </c>
      <c r="M272" s="422" t="s">
        <v>179</v>
      </c>
      <c r="N272" s="218">
        <v>0.59960000000000002</v>
      </c>
    </row>
    <row r="273" spans="1:14" ht="15.75" thickBot="1" x14ac:dyDescent="0.3">
      <c r="A273" t="str">
        <f t="shared" si="4"/>
        <v/>
      </c>
      <c r="B273" t="s">
        <v>286</v>
      </c>
      <c r="D273" t="s">
        <v>286</v>
      </c>
      <c r="E273">
        <v>0.37469999999999998</v>
      </c>
      <c r="F273">
        <v>221</v>
      </c>
      <c r="M273" s="423"/>
      <c r="N273" s="219">
        <v>134</v>
      </c>
    </row>
    <row r="274" spans="1:14" x14ac:dyDescent="0.25">
      <c r="A274" t="str">
        <f t="shared" si="4"/>
        <v/>
      </c>
      <c r="B274" t="s">
        <v>287</v>
      </c>
      <c r="D274" t="s">
        <v>287</v>
      </c>
      <c r="E274">
        <v>0.39679999999999999</v>
      </c>
      <c r="F274">
        <v>208</v>
      </c>
      <c r="M274" s="422" t="s">
        <v>246</v>
      </c>
      <c r="N274" s="218">
        <v>0.59699999999999998</v>
      </c>
    </row>
    <row r="275" spans="1:14" ht="15.75" thickBot="1" x14ac:dyDescent="0.3">
      <c r="A275" t="str">
        <f t="shared" si="4"/>
        <v/>
      </c>
      <c r="B275" t="s">
        <v>288</v>
      </c>
      <c r="D275" t="s">
        <v>288</v>
      </c>
      <c r="E275">
        <v>0.79810000000000003</v>
      </c>
      <c r="F275">
        <v>57</v>
      </c>
      <c r="M275" s="423"/>
      <c r="N275" s="219">
        <v>135</v>
      </c>
    </row>
    <row r="276" spans="1:14" x14ac:dyDescent="0.25">
      <c r="A276" t="str">
        <f t="shared" si="4"/>
        <v/>
      </c>
      <c r="B276" t="s">
        <v>289</v>
      </c>
      <c r="D276" t="s">
        <v>289</v>
      </c>
      <c r="E276">
        <v>0.15359999999999999</v>
      </c>
      <c r="F276">
        <v>317</v>
      </c>
      <c r="M276" s="422" t="s">
        <v>155</v>
      </c>
      <c r="N276" s="218">
        <v>0.59650000000000003</v>
      </c>
    </row>
    <row r="277" spans="1:14" ht="15.75" thickBot="1" x14ac:dyDescent="0.3">
      <c r="A277" t="str">
        <f t="shared" si="4"/>
        <v/>
      </c>
      <c r="B277" t="s">
        <v>290</v>
      </c>
      <c r="D277" t="s">
        <v>290</v>
      </c>
      <c r="E277">
        <v>0.4995</v>
      </c>
      <c r="F277">
        <v>165</v>
      </c>
      <c r="M277" s="423"/>
      <c r="N277" s="219">
        <v>136</v>
      </c>
    </row>
    <row r="278" spans="1:14" x14ac:dyDescent="0.25">
      <c r="A278" t="str">
        <f t="shared" si="4"/>
        <v/>
      </c>
      <c r="B278" t="s">
        <v>291</v>
      </c>
      <c r="D278" t="s">
        <v>291</v>
      </c>
      <c r="E278">
        <v>0.83679999999999999</v>
      </c>
      <c r="F278">
        <v>43</v>
      </c>
      <c r="M278" s="16" t="s">
        <v>361</v>
      </c>
      <c r="N278" s="218">
        <v>0.59250000000000003</v>
      </c>
    </row>
    <row r="279" spans="1:14" ht="15.75" thickBot="1" x14ac:dyDescent="0.3">
      <c r="A279" t="str">
        <f t="shared" si="4"/>
        <v/>
      </c>
      <c r="B279" t="s">
        <v>292</v>
      </c>
      <c r="D279" t="s">
        <v>292</v>
      </c>
      <c r="E279">
        <v>0.65620000000000001</v>
      </c>
      <c r="F279">
        <v>105</v>
      </c>
      <c r="M279" s="17" t="s">
        <v>432</v>
      </c>
      <c r="N279" s="219">
        <v>137</v>
      </c>
    </row>
    <row r="280" spans="1:14" x14ac:dyDescent="0.25">
      <c r="A280" t="str">
        <f t="shared" si="4"/>
        <v/>
      </c>
      <c r="B280" t="s">
        <v>293</v>
      </c>
      <c r="D280" t="s">
        <v>293</v>
      </c>
      <c r="E280">
        <v>0.65269999999999995</v>
      </c>
      <c r="F280">
        <v>108</v>
      </c>
      <c r="M280" s="422" t="s">
        <v>219</v>
      </c>
      <c r="N280" s="218">
        <v>0.58679999999999999</v>
      </c>
    </row>
    <row r="281" spans="1:14" ht="15.75" thickBot="1" x14ac:dyDescent="0.3">
      <c r="A281" t="str">
        <f t="shared" si="4"/>
        <v/>
      </c>
      <c r="B281" t="s">
        <v>294</v>
      </c>
      <c r="D281" t="s">
        <v>294</v>
      </c>
      <c r="E281">
        <v>0.2041</v>
      </c>
      <c r="F281">
        <v>293</v>
      </c>
      <c r="M281" s="423"/>
      <c r="N281" s="219">
        <v>138</v>
      </c>
    </row>
    <row r="282" spans="1:14" x14ac:dyDescent="0.25">
      <c r="A282" t="str">
        <f t="shared" si="4"/>
        <v/>
      </c>
      <c r="B282" t="s">
        <v>295</v>
      </c>
      <c r="D282" t="s">
        <v>295</v>
      </c>
      <c r="E282">
        <v>0.4199</v>
      </c>
      <c r="F282">
        <v>196</v>
      </c>
      <c r="M282" s="422" t="s">
        <v>113</v>
      </c>
      <c r="N282" s="218">
        <v>0.58409999999999995</v>
      </c>
    </row>
    <row r="283" spans="1:14" ht="15.75" thickBot="1" x14ac:dyDescent="0.3">
      <c r="A283" t="str">
        <f t="shared" si="4"/>
        <v/>
      </c>
      <c r="B283" t="s">
        <v>296</v>
      </c>
      <c r="D283" t="s">
        <v>296</v>
      </c>
      <c r="E283">
        <v>0.83679999999999999</v>
      </c>
      <c r="F283">
        <v>44</v>
      </c>
      <c r="M283" s="423"/>
      <c r="N283" s="219">
        <v>139</v>
      </c>
    </row>
    <row r="284" spans="1:14" x14ac:dyDescent="0.25">
      <c r="A284" t="str">
        <f t="shared" si="4"/>
        <v/>
      </c>
      <c r="B284" t="s">
        <v>297</v>
      </c>
      <c r="D284" t="s">
        <v>297</v>
      </c>
      <c r="E284">
        <v>0.86240000000000006</v>
      </c>
      <c r="F284">
        <v>37</v>
      </c>
      <c r="M284" s="422" t="s">
        <v>30</v>
      </c>
      <c r="N284" s="218">
        <v>0.57750000000000001</v>
      </c>
    </row>
    <row r="285" spans="1:14" ht="15.75" thickBot="1" x14ac:dyDescent="0.3">
      <c r="A285" t="str">
        <f t="shared" si="4"/>
        <v/>
      </c>
      <c r="B285" t="s">
        <v>298</v>
      </c>
      <c r="D285" t="s">
        <v>298</v>
      </c>
      <c r="E285">
        <v>0.80069999999999997</v>
      </c>
      <c r="F285">
        <v>55</v>
      </c>
      <c r="M285" s="423"/>
      <c r="N285" s="219">
        <v>140</v>
      </c>
    </row>
    <row r="286" spans="1:14" x14ac:dyDescent="0.25">
      <c r="A286" t="str">
        <f t="shared" si="4"/>
        <v/>
      </c>
      <c r="B286" t="s">
        <v>299</v>
      </c>
      <c r="D286" t="s">
        <v>299</v>
      </c>
      <c r="E286">
        <v>0.94579999999999997</v>
      </c>
      <c r="F286">
        <v>8</v>
      </c>
      <c r="M286" s="16" t="s">
        <v>138</v>
      </c>
      <c r="N286" s="218">
        <v>0.57740000000000002</v>
      </c>
    </row>
    <row r="287" spans="1:14" ht="15.75" thickBot="1" x14ac:dyDescent="0.3">
      <c r="A287" t="str">
        <f t="shared" si="4"/>
        <v/>
      </c>
      <c r="B287" t="s">
        <v>300</v>
      </c>
      <c r="D287" t="s">
        <v>300</v>
      </c>
      <c r="E287">
        <v>0.26219999999999999</v>
      </c>
      <c r="F287">
        <v>275</v>
      </c>
      <c r="M287" s="17" t="s">
        <v>417</v>
      </c>
      <c r="N287" s="219">
        <v>141</v>
      </c>
    </row>
    <row r="288" spans="1:14" x14ac:dyDescent="0.25">
      <c r="A288" t="str">
        <f t="shared" si="4"/>
        <v/>
      </c>
      <c r="B288" t="s">
        <v>301</v>
      </c>
      <c r="D288" t="s">
        <v>301</v>
      </c>
      <c r="E288">
        <v>0.30599999999999999</v>
      </c>
      <c r="F288">
        <v>253</v>
      </c>
      <c r="M288" s="422" t="s">
        <v>58</v>
      </c>
      <c r="N288" s="218">
        <v>0.5706</v>
      </c>
    </row>
    <row r="289" spans="1:14" ht="15.75" thickBot="1" x14ac:dyDescent="0.3">
      <c r="A289" t="str">
        <f t="shared" si="4"/>
        <v/>
      </c>
      <c r="B289" t="s">
        <v>302</v>
      </c>
      <c r="D289" t="s">
        <v>302</v>
      </c>
      <c r="E289">
        <v>0.36559999999999998</v>
      </c>
      <c r="F289">
        <v>228</v>
      </c>
      <c r="M289" s="423"/>
      <c r="N289" s="219">
        <v>142</v>
      </c>
    </row>
    <row r="290" spans="1:14" x14ac:dyDescent="0.25">
      <c r="A290" t="str">
        <f t="shared" si="4"/>
        <v/>
      </c>
      <c r="B290" t="s">
        <v>303</v>
      </c>
      <c r="D290" t="s">
        <v>303</v>
      </c>
      <c r="E290">
        <v>0.90190000000000003</v>
      </c>
      <c r="F290">
        <v>21</v>
      </c>
      <c r="M290" s="16" t="s">
        <v>45</v>
      </c>
      <c r="N290" s="218">
        <v>0.56850000000000001</v>
      </c>
    </row>
    <row r="291" spans="1:14" ht="15.75" thickBot="1" x14ac:dyDescent="0.3">
      <c r="A291" t="str">
        <f t="shared" si="4"/>
        <v/>
      </c>
      <c r="B291" t="s">
        <v>304</v>
      </c>
      <c r="D291" t="s">
        <v>304</v>
      </c>
      <c r="E291">
        <v>0.93200000000000005</v>
      </c>
      <c r="F291">
        <v>13</v>
      </c>
      <c r="M291" s="17" t="s">
        <v>432</v>
      </c>
      <c r="N291" s="219">
        <v>143</v>
      </c>
    </row>
    <row r="292" spans="1:14" x14ac:dyDescent="0.25">
      <c r="A292" t="str">
        <f t="shared" si="4"/>
        <v/>
      </c>
      <c r="B292" t="s">
        <v>305</v>
      </c>
      <c r="D292" t="s">
        <v>305</v>
      </c>
      <c r="E292">
        <v>0.13100000000000001</v>
      </c>
      <c r="F292">
        <v>329</v>
      </c>
      <c r="M292" s="422" t="s">
        <v>33</v>
      </c>
      <c r="N292" s="218">
        <v>0.56789999999999996</v>
      </c>
    </row>
    <row r="293" spans="1:14" ht="15.75" thickBot="1" x14ac:dyDescent="0.3">
      <c r="A293" t="str">
        <f t="shared" si="4"/>
        <v/>
      </c>
      <c r="B293" t="s">
        <v>306</v>
      </c>
      <c r="D293" t="s">
        <v>306</v>
      </c>
      <c r="E293">
        <v>0.49640000000000001</v>
      </c>
      <c r="F293">
        <v>167</v>
      </c>
      <c r="M293" s="423"/>
      <c r="N293" s="219">
        <v>144</v>
      </c>
    </row>
    <row r="294" spans="1:14" x14ac:dyDescent="0.25">
      <c r="A294" t="str">
        <f t="shared" si="4"/>
        <v/>
      </c>
      <c r="B294" t="s">
        <v>307</v>
      </c>
      <c r="D294" t="s">
        <v>307</v>
      </c>
      <c r="E294">
        <v>0.4</v>
      </c>
      <c r="F294">
        <v>207</v>
      </c>
      <c r="M294" s="422" t="s">
        <v>362</v>
      </c>
      <c r="N294" s="218">
        <v>0.56740000000000002</v>
      </c>
    </row>
    <row r="295" spans="1:14" ht="15.75" thickBot="1" x14ac:dyDescent="0.3">
      <c r="A295" t="str">
        <f t="shared" si="4"/>
        <v/>
      </c>
      <c r="B295" t="s">
        <v>308</v>
      </c>
      <c r="D295" t="s">
        <v>308</v>
      </c>
      <c r="E295">
        <v>0.93740000000000001</v>
      </c>
      <c r="F295">
        <v>11</v>
      </c>
      <c r="M295" s="423"/>
      <c r="N295" s="219">
        <v>145</v>
      </c>
    </row>
    <row r="296" spans="1:14" x14ac:dyDescent="0.25">
      <c r="A296" t="str">
        <f t="shared" si="4"/>
        <v/>
      </c>
      <c r="B296" t="s">
        <v>309</v>
      </c>
      <c r="D296" t="s">
        <v>309</v>
      </c>
      <c r="E296">
        <v>0.13669999999999999</v>
      </c>
      <c r="F296">
        <v>327</v>
      </c>
      <c r="M296" s="422" t="s">
        <v>254</v>
      </c>
      <c r="N296" s="218">
        <v>0.56730000000000003</v>
      </c>
    </row>
    <row r="297" spans="1:14" ht="15.75" thickBot="1" x14ac:dyDescent="0.3">
      <c r="A297" t="str">
        <f t="shared" si="4"/>
        <v/>
      </c>
      <c r="B297" t="s">
        <v>310</v>
      </c>
      <c r="D297" t="s">
        <v>310</v>
      </c>
      <c r="E297">
        <v>0.51180000000000003</v>
      </c>
      <c r="F297">
        <v>161</v>
      </c>
      <c r="M297" s="423"/>
      <c r="N297" s="219">
        <v>146</v>
      </c>
    </row>
    <row r="298" spans="1:14" x14ac:dyDescent="0.25">
      <c r="A298" t="str">
        <f t="shared" si="4"/>
        <v/>
      </c>
      <c r="B298" t="s">
        <v>311</v>
      </c>
      <c r="D298" t="s">
        <v>311</v>
      </c>
      <c r="E298">
        <v>0.63190000000000002</v>
      </c>
      <c r="F298">
        <v>121</v>
      </c>
      <c r="M298" s="422" t="s">
        <v>236</v>
      </c>
      <c r="N298" s="218">
        <v>0.56430000000000002</v>
      </c>
    </row>
    <row r="299" spans="1:14" ht="15.75" thickBot="1" x14ac:dyDescent="0.3">
      <c r="A299" t="str">
        <f t="shared" si="4"/>
        <v/>
      </c>
      <c r="B299" t="s">
        <v>312</v>
      </c>
      <c r="D299" t="s">
        <v>312</v>
      </c>
      <c r="E299">
        <v>0.50329999999999997</v>
      </c>
      <c r="F299">
        <v>163</v>
      </c>
      <c r="M299" s="423"/>
      <c r="N299" s="219">
        <v>147</v>
      </c>
    </row>
    <row r="300" spans="1:14" x14ac:dyDescent="0.25">
      <c r="A300" t="str">
        <f t="shared" si="4"/>
        <v/>
      </c>
      <c r="B300" t="s">
        <v>313</v>
      </c>
      <c r="D300" t="s">
        <v>313</v>
      </c>
      <c r="E300">
        <v>0.63839999999999997</v>
      </c>
      <c r="F300">
        <v>114</v>
      </c>
      <c r="M300" s="422" t="s">
        <v>267</v>
      </c>
      <c r="N300" s="218">
        <v>0.5615</v>
      </c>
    </row>
    <row r="301" spans="1:14" ht="15.75" thickBot="1" x14ac:dyDescent="0.3">
      <c r="A301" t="str">
        <f t="shared" si="4"/>
        <v/>
      </c>
      <c r="B301" t="s">
        <v>314</v>
      </c>
      <c r="D301" t="s">
        <v>314</v>
      </c>
      <c r="E301">
        <v>0.61299999999999999</v>
      </c>
      <c r="F301">
        <v>128</v>
      </c>
      <c r="M301" s="423"/>
      <c r="N301" s="219">
        <v>148</v>
      </c>
    </row>
    <row r="302" spans="1:14" x14ac:dyDescent="0.25">
      <c r="A302" t="str">
        <f t="shared" si="4"/>
        <v/>
      </c>
      <c r="B302" t="s">
        <v>315</v>
      </c>
      <c r="D302" t="s">
        <v>315</v>
      </c>
      <c r="E302">
        <v>0.71289999999999998</v>
      </c>
      <c r="F302">
        <v>86</v>
      </c>
      <c r="M302" s="422" t="s">
        <v>21</v>
      </c>
      <c r="N302" s="218">
        <v>0.56100000000000005</v>
      </c>
    </row>
    <row r="303" spans="1:14" ht="15.75" thickBot="1" x14ac:dyDescent="0.3">
      <c r="A303" t="str">
        <f t="shared" si="4"/>
        <v/>
      </c>
      <c r="B303" t="s">
        <v>316</v>
      </c>
      <c r="D303" t="s">
        <v>316</v>
      </c>
      <c r="E303">
        <v>0.63190000000000002</v>
      </c>
      <c r="F303">
        <v>122</v>
      </c>
      <c r="M303" s="423"/>
      <c r="N303" s="219">
        <v>149</v>
      </c>
    </row>
    <row r="304" spans="1:14" x14ac:dyDescent="0.25">
      <c r="A304" t="str">
        <f t="shared" si="4"/>
        <v/>
      </c>
      <c r="B304" t="s">
        <v>317</v>
      </c>
      <c r="D304" t="s">
        <v>317</v>
      </c>
      <c r="E304">
        <v>0.38990000000000002</v>
      </c>
      <c r="F304">
        <v>210</v>
      </c>
      <c r="M304" s="422" t="s">
        <v>134</v>
      </c>
      <c r="N304" s="218">
        <v>0.55769999999999997</v>
      </c>
    </row>
    <row r="305" spans="1:14" ht="15.75" thickBot="1" x14ac:dyDescent="0.3">
      <c r="A305" t="str">
        <f t="shared" si="4"/>
        <v/>
      </c>
      <c r="B305" t="s">
        <v>318</v>
      </c>
      <c r="D305" t="s">
        <v>318</v>
      </c>
      <c r="E305">
        <v>0.27329999999999999</v>
      </c>
      <c r="F305">
        <v>261</v>
      </c>
      <c r="M305" s="423"/>
      <c r="N305" s="219">
        <v>150</v>
      </c>
    </row>
    <row r="306" spans="1:14" ht="15.75" thickBot="1" x14ac:dyDescent="0.3">
      <c r="A306" t="str">
        <f t="shared" si="4"/>
        <v/>
      </c>
      <c r="B306" t="s">
        <v>319</v>
      </c>
      <c r="D306" t="s">
        <v>319</v>
      </c>
      <c r="E306">
        <v>0.64829999999999999</v>
      </c>
      <c r="F306">
        <v>109</v>
      </c>
      <c r="M306" s="14" t="s">
        <v>376</v>
      </c>
      <c r="N306" s="15" t="s">
        <v>396</v>
      </c>
    </row>
    <row r="307" spans="1:14" x14ac:dyDescent="0.25">
      <c r="A307" t="str">
        <f t="shared" si="4"/>
        <v/>
      </c>
      <c r="B307" t="s">
        <v>320</v>
      </c>
      <c r="D307" t="s">
        <v>320</v>
      </c>
      <c r="E307">
        <v>0.64170000000000005</v>
      </c>
      <c r="F307">
        <v>112</v>
      </c>
      <c r="M307" s="422" t="s">
        <v>271</v>
      </c>
      <c r="N307" s="218">
        <v>0.54959999999999998</v>
      </c>
    </row>
    <row r="308" spans="1:14" ht="15.75" thickBot="1" x14ac:dyDescent="0.3">
      <c r="A308" t="str">
        <f t="shared" si="4"/>
        <v/>
      </c>
      <c r="B308" t="s">
        <v>321</v>
      </c>
      <c r="D308" t="s">
        <v>321</v>
      </c>
      <c r="E308">
        <v>0.78310000000000002</v>
      </c>
      <c r="F308">
        <v>63</v>
      </c>
      <c r="M308" s="423"/>
      <c r="N308" s="219">
        <v>151</v>
      </c>
    </row>
    <row r="309" spans="1:14" x14ac:dyDescent="0.25">
      <c r="A309" t="str">
        <f t="shared" si="4"/>
        <v/>
      </c>
      <c r="B309" t="s">
        <v>322</v>
      </c>
      <c r="D309" t="s">
        <v>322</v>
      </c>
      <c r="E309">
        <v>0.1885</v>
      </c>
      <c r="F309">
        <v>304</v>
      </c>
      <c r="M309" s="422" t="s">
        <v>102</v>
      </c>
      <c r="N309" s="218">
        <v>0.54949999999999999</v>
      </c>
    </row>
    <row r="310" spans="1:14" ht="15.75" thickBot="1" x14ac:dyDescent="0.3">
      <c r="A310" t="str">
        <f t="shared" si="4"/>
        <v/>
      </c>
      <c r="B310" t="s">
        <v>323</v>
      </c>
      <c r="D310" t="s">
        <v>323</v>
      </c>
      <c r="E310">
        <v>0.37759999999999999</v>
      </c>
      <c r="F310">
        <v>219</v>
      </c>
      <c r="M310" s="423"/>
      <c r="N310" s="219">
        <v>152</v>
      </c>
    </row>
    <row r="311" spans="1:14" x14ac:dyDescent="0.25">
      <c r="A311" t="str">
        <f t="shared" si="4"/>
        <v/>
      </c>
      <c r="B311" t="s">
        <v>324</v>
      </c>
      <c r="D311" t="s">
        <v>324</v>
      </c>
      <c r="E311">
        <v>0.28549999999999998</v>
      </c>
      <c r="F311">
        <v>258</v>
      </c>
      <c r="M311" s="422" t="s">
        <v>334</v>
      </c>
      <c r="N311" s="218">
        <v>0.54890000000000005</v>
      </c>
    </row>
    <row r="312" spans="1:14" ht="15.75" thickBot="1" x14ac:dyDescent="0.3">
      <c r="A312" t="str">
        <f t="shared" si="4"/>
        <v/>
      </c>
      <c r="B312" t="s">
        <v>325</v>
      </c>
      <c r="D312" t="s">
        <v>325</v>
      </c>
      <c r="E312">
        <v>0.45150000000000001</v>
      </c>
      <c r="F312">
        <v>183</v>
      </c>
      <c r="M312" s="423"/>
      <c r="N312" s="219">
        <v>153</v>
      </c>
    </row>
    <row r="313" spans="1:14" x14ac:dyDescent="0.25">
      <c r="A313" t="str">
        <f t="shared" si="4"/>
        <v/>
      </c>
      <c r="B313" t="s">
        <v>326</v>
      </c>
      <c r="D313" t="s">
        <v>326</v>
      </c>
      <c r="E313">
        <v>0.63800000000000001</v>
      </c>
      <c r="F313">
        <v>115</v>
      </c>
      <c r="M313" s="422" t="s">
        <v>349</v>
      </c>
      <c r="N313" s="218">
        <v>0.54469999999999996</v>
      </c>
    </row>
    <row r="314" spans="1:14" ht="15.75" thickBot="1" x14ac:dyDescent="0.3">
      <c r="A314" t="str">
        <f t="shared" si="4"/>
        <v/>
      </c>
      <c r="B314" t="s">
        <v>327</v>
      </c>
      <c r="D314" t="s">
        <v>327</v>
      </c>
      <c r="E314">
        <v>0.2276</v>
      </c>
      <c r="F314">
        <v>284</v>
      </c>
      <c r="M314" s="423"/>
      <c r="N314" s="219">
        <v>154</v>
      </c>
    </row>
    <row r="315" spans="1:14" x14ac:dyDescent="0.25">
      <c r="A315" t="str">
        <f t="shared" si="4"/>
        <v/>
      </c>
      <c r="B315" t="s">
        <v>328</v>
      </c>
      <c r="D315" t="s">
        <v>328</v>
      </c>
      <c r="E315">
        <v>0.86819999999999997</v>
      </c>
      <c r="F315">
        <v>32</v>
      </c>
      <c r="M315" s="422" t="s">
        <v>337</v>
      </c>
      <c r="N315" s="218">
        <v>0.54290000000000005</v>
      </c>
    </row>
    <row r="316" spans="1:14" ht="15.75" thickBot="1" x14ac:dyDescent="0.3">
      <c r="A316" t="str">
        <f t="shared" si="4"/>
        <v/>
      </c>
      <c r="B316" t="s">
        <v>329</v>
      </c>
      <c r="D316" t="s">
        <v>329</v>
      </c>
      <c r="E316">
        <v>0.78790000000000004</v>
      </c>
      <c r="F316">
        <v>61</v>
      </c>
      <c r="M316" s="423"/>
      <c r="N316" s="219">
        <v>155</v>
      </c>
    </row>
    <row r="317" spans="1:14" x14ac:dyDescent="0.25">
      <c r="A317" t="str">
        <f t="shared" si="4"/>
        <v/>
      </c>
      <c r="B317" t="s">
        <v>330</v>
      </c>
      <c r="D317" t="s">
        <v>330</v>
      </c>
      <c r="E317">
        <v>0.1535</v>
      </c>
      <c r="F317">
        <v>318</v>
      </c>
      <c r="M317" s="422" t="s">
        <v>115</v>
      </c>
      <c r="N317" s="218">
        <v>0.52929999999999999</v>
      </c>
    </row>
    <row r="318" spans="1:14" ht="15.75" thickBot="1" x14ac:dyDescent="0.3">
      <c r="A318" t="str">
        <f t="shared" si="4"/>
        <v/>
      </c>
      <c r="B318" t="s">
        <v>331</v>
      </c>
      <c r="D318" t="s">
        <v>331</v>
      </c>
      <c r="E318">
        <v>0.68479999999999996</v>
      </c>
      <c r="F318">
        <v>98</v>
      </c>
      <c r="M318" s="423"/>
      <c r="N318" s="219">
        <v>156</v>
      </c>
    </row>
    <row r="319" spans="1:14" x14ac:dyDescent="0.25">
      <c r="A319" t="str">
        <f t="shared" si="4"/>
        <v/>
      </c>
      <c r="B319" t="s">
        <v>332</v>
      </c>
      <c r="D319" t="s">
        <v>332</v>
      </c>
      <c r="E319">
        <v>0.28489999999999999</v>
      </c>
      <c r="F319">
        <v>259</v>
      </c>
      <c r="M319" s="422" t="s">
        <v>123</v>
      </c>
      <c r="N319" s="218">
        <v>0.52510000000000001</v>
      </c>
    </row>
    <row r="320" spans="1:14" ht="15.75" thickBot="1" x14ac:dyDescent="0.3">
      <c r="A320" t="str">
        <f t="shared" si="4"/>
        <v/>
      </c>
      <c r="B320" t="s">
        <v>333</v>
      </c>
      <c r="D320" t="s">
        <v>333</v>
      </c>
      <c r="E320">
        <v>0.82809999999999995</v>
      </c>
      <c r="F320">
        <v>47</v>
      </c>
      <c r="M320" s="423"/>
      <c r="N320" s="219">
        <v>157</v>
      </c>
    </row>
    <row r="321" spans="1:14" x14ac:dyDescent="0.25">
      <c r="A321" t="str">
        <f t="shared" si="4"/>
        <v/>
      </c>
      <c r="B321" t="s">
        <v>334</v>
      </c>
      <c r="D321" t="s">
        <v>334</v>
      </c>
      <c r="E321">
        <v>0.54890000000000005</v>
      </c>
      <c r="F321">
        <v>153</v>
      </c>
      <c r="M321" s="422" t="s">
        <v>95</v>
      </c>
      <c r="N321" s="218">
        <v>0.52500000000000002</v>
      </c>
    </row>
    <row r="322" spans="1:14" ht="15.75" thickBot="1" x14ac:dyDescent="0.3">
      <c r="A322" t="str">
        <f t="shared" si="4"/>
        <v/>
      </c>
      <c r="B322" t="s">
        <v>335</v>
      </c>
      <c r="D322" t="s">
        <v>335</v>
      </c>
      <c r="E322">
        <v>0.63380000000000003</v>
      </c>
      <c r="F322">
        <v>118</v>
      </c>
      <c r="M322" s="423"/>
      <c r="N322" s="219">
        <v>158</v>
      </c>
    </row>
    <row r="323" spans="1:14" x14ac:dyDescent="0.25">
      <c r="A323" t="str">
        <f t="shared" ref="A323:A352" si="5">IF(B323=D323,"","BAD")</f>
        <v/>
      </c>
      <c r="B323" t="s">
        <v>336</v>
      </c>
      <c r="D323" t="s">
        <v>336</v>
      </c>
      <c r="E323">
        <v>0.26869999999999999</v>
      </c>
      <c r="F323">
        <v>270</v>
      </c>
      <c r="M323" s="422" t="s">
        <v>192</v>
      </c>
      <c r="N323" s="218">
        <v>0.51759999999999995</v>
      </c>
    </row>
    <row r="324" spans="1:14" ht="15.75" thickBot="1" x14ac:dyDescent="0.3">
      <c r="A324" t="str">
        <f t="shared" si="5"/>
        <v/>
      </c>
      <c r="B324" t="s">
        <v>337</v>
      </c>
      <c r="D324" t="s">
        <v>337</v>
      </c>
      <c r="E324">
        <v>0.54290000000000005</v>
      </c>
      <c r="F324">
        <v>155</v>
      </c>
      <c r="M324" s="423"/>
      <c r="N324" s="219">
        <v>159</v>
      </c>
    </row>
    <row r="325" spans="1:14" x14ac:dyDescent="0.25">
      <c r="A325" t="str">
        <f t="shared" si="5"/>
        <v/>
      </c>
      <c r="B325" t="s">
        <v>338</v>
      </c>
      <c r="D325" t="s">
        <v>338</v>
      </c>
      <c r="E325">
        <v>0.47860000000000003</v>
      </c>
      <c r="F325">
        <v>173</v>
      </c>
      <c r="M325" s="422" t="s">
        <v>66</v>
      </c>
      <c r="N325" s="218">
        <v>0.51180000000000003</v>
      </c>
    </row>
    <row r="326" spans="1:14" ht="15.75" thickBot="1" x14ac:dyDescent="0.3">
      <c r="A326" t="str">
        <f t="shared" si="5"/>
        <v/>
      </c>
      <c r="B326" t="s">
        <v>339</v>
      </c>
      <c r="D326" t="s">
        <v>339</v>
      </c>
      <c r="E326">
        <v>0.69889999999999997</v>
      </c>
      <c r="F326">
        <v>92</v>
      </c>
      <c r="M326" s="423"/>
      <c r="N326" s="219">
        <v>160</v>
      </c>
    </row>
    <row r="327" spans="1:14" x14ac:dyDescent="0.25">
      <c r="A327" t="str">
        <f t="shared" si="5"/>
        <v/>
      </c>
      <c r="B327" t="s">
        <v>340</v>
      </c>
      <c r="D327" t="s">
        <v>340</v>
      </c>
      <c r="E327">
        <v>0.72840000000000005</v>
      </c>
      <c r="F327">
        <v>83</v>
      </c>
      <c r="M327" s="422" t="s">
        <v>310</v>
      </c>
      <c r="N327" s="218">
        <v>0.51180000000000003</v>
      </c>
    </row>
    <row r="328" spans="1:14" ht="15.75" thickBot="1" x14ac:dyDescent="0.3">
      <c r="A328" t="str">
        <f t="shared" si="5"/>
        <v/>
      </c>
      <c r="B328" t="s">
        <v>341</v>
      </c>
      <c r="D328" t="s">
        <v>341</v>
      </c>
      <c r="E328">
        <v>0.69289999999999996</v>
      </c>
      <c r="F328">
        <v>96</v>
      </c>
      <c r="M328" s="423"/>
      <c r="N328" s="219">
        <v>161</v>
      </c>
    </row>
    <row r="329" spans="1:14" x14ac:dyDescent="0.25">
      <c r="A329" t="str">
        <f t="shared" si="5"/>
        <v/>
      </c>
      <c r="B329" s="6" t="s">
        <v>342</v>
      </c>
      <c r="D329" t="s">
        <v>342</v>
      </c>
      <c r="E329">
        <v>0.96970000000000001</v>
      </c>
      <c r="F329">
        <v>3</v>
      </c>
      <c r="M329" s="422" t="s">
        <v>216</v>
      </c>
      <c r="N329" s="218">
        <v>0.50960000000000005</v>
      </c>
    </row>
    <row r="330" spans="1:14" ht="15.75" thickBot="1" x14ac:dyDescent="0.3">
      <c r="A330" t="str">
        <f t="shared" si="5"/>
        <v/>
      </c>
      <c r="B330" s="13" t="s">
        <v>343</v>
      </c>
      <c r="D330" t="s">
        <v>343</v>
      </c>
      <c r="E330">
        <v>0.97399999999999998</v>
      </c>
      <c r="F330">
        <v>1</v>
      </c>
      <c r="M330" s="423"/>
      <c r="N330" s="219">
        <v>162</v>
      </c>
    </row>
    <row r="331" spans="1:14" x14ac:dyDescent="0.25">
      <c r="A331" t="str">
        <f t="shared" si="5"/>
        <v/>
      </c>
      <c r="B331" t="s">
        <v>344</v>
      </c>
      <c r="D331" t="s">
        <v>344</v>
      </c>
      <c r="E331">
        <v>0.84130000000000005</v>
      </c>
      <c r="F331">
        <v>42</v>
      </c>
      <c r="M331" s="422" t="s">
        <v>312</v>
      </c>
      <c r="N331" s="218">
        <v>0.50329999999999997</v>
      </c>
    </row>
    <row r="332" spans="1:14" ht="15.75" thickBot="1" x14ac:dyDescent="0.3">
      <c r="A332" t="str">
        <f t="shared" si="5"/>
        <v/>
      </c>
      <c r="B332" t="s">
        <v>345</v>
      </c>
      <c r="D332" t="s">
        <v>345</v>
      </c>
      <c r="E332">
        <v>0.20269999999999999</v>
      </c>
      <c r="F332">
        <v>295</v>
      </c>
      <c r="M332" s="423"/>
      <c r="N332" s="219">
        <v>163</v>
      </c>
    </row>
    <row r="333" spans="1:14" x14ac:dyDescent="0.25">
      <c r="A333" t="str">
        <f t="shared" si="5"/>
        <v/>
      </c>
      <c r="B333" t="s">
        <v>346</v>
      </c>
      <c r="D333" t="s">
        <v>346</v>
      </c>
      <c r="E333">
        <v>0.3579</v>
      </c>
      <c r="F333">
        <v>229</v>
      </c>
      <c r="M333" s="422" t="s">
        <v>260</v>
      </c>
      <c r="N333" s="218">
        <v>0.50139999999999996</v>
      </c>
    </row>
    <row r="334" spans="1:14" ht="15.75" thickBot="1" x14ac:dyDescent="0.3">
      <c r="A334" t="str">
        <f t="shared" si="5"/>
        <v/>
      </c>
      <c r="B334" t="s">
        <v>347</v>
      </c>
      <c r="D334" t="s">
        <v>347</v>
      </c>
      <c r="E334">
        <v>0.74560000000000004</v>
      </c>
      <c r="F334">
        <v>77</v>
      </c>
      <c r="M334" s="423"/>
      <c r="N334" s="219">
        <v>164</v>
      </c>
    </row>
    <row r="335" spans="1:14" x14ac:dyDescent="0.25">
      <c r="A335" t="str">
        <f t="shared" si="5"/>
        <v/>
      </c>
      <c r="B335" t="s">
        <v>348</v>
      </c>
      <c r="D335" t="s">
        <v>348</v>
      </c>
      <c r="E335">
        <v>0.64329999999999998</v>
      </c>
      <c r="F335">
        <v>110</v>
      </c>
      <c r="M335" s="422" t="s">
        <v>290</v>
      </c>
      <c r="N335" s="218">
        <v>0.4995</v>
      </c>
    </row>
    <row r="336" spans="1:14" ht="15.75" thickBot="1" x14ac:dyDescent="0.3">
      <c r="A336" t="str">
        <f t="shared" si="5"/>
        <v/>
      </c>
      <c r="B336" t="s">
        <v>349</v>
      </c>
      <c r="D336" t="s">
        <v>349</v>
      </c>
      <c r="E336">
        <v>0.54469999999999996</v>
      </c>
      <c r="F336">
        <v>154</v>
      </c>
      <c r="M336" s="423"/>
      <c r="N336" s="219">
        <v>165</v>
      </c>
    </row>
    <row r="337" spans="1:14" x14ac:dyDescent="0.25">
      <c r="A337" t="str">
        <f t="shared" si="5"/>
        <v/>
      </c>
      <c r="B337" t="s">
        <v>350</v>
      </c>
      <c r="D337" t="s">
        <v>350</v>
      </c>
      <c r="E337">
        <v>0.42070000000000002</v>
      </c>
      <c r="F337">
        <v>195</v>
      </c>
      <c r="M337" s="422" t="s">
        <v>259</v>
      </c>
      <c r="N337" s="218">
        <v>0.4965</v>
      </c>
    </row>
    <row r="338" spans="1:14" ht="15.75" thickBot="1" x14ac:dyDescent="0.3">
      <c r="A338" t="str">
        <f t="shared" si="5"/>
        <v/>
      </c>
      <c r="B338" t="s">
        <v>351</v>
      </c>
      <c r="D338" t="s">
        <v>351</v>
      </c>
      <c r="E338">
        <v>0.89739999999999998</v>
      </c>
      <c r="F338">
        <v>23</v>
      </c>
      <c r="M338" s="423"/>
      <c r="N338" s="219">
        <v>166</v>
      </c>
    </row>
    <row r="339" spans="1:14" x14ac:dyDescent="0.25">
      <c r="A339" t="str">
        <f t="shared" si="5"/>
        <v/>
      </c>
      <c r="B339" t="s">
        <v>352</v>
      </c>
      <c r="D339" t="s">
        <v>352</v>
      </c>
      <c r="E339">
        <v>0.18820000000000001</v>
      </c>
      <c r="F339">
        <v>305</v>
      </c>
      <c r="M339" s="16" t="s">
        <v>306</v>
      </c>
      <c r="N339" s="218">
        <v>0.49640000000000001</v>
      </c>
    </row>
    <row r="340" spans="1:14" ht="15.75" thickBot="1" x14ac:dyDescent="0.3">
      <c r="A340" t="str">
        <f t="shared" si="5"/>
        <v/>
      </c>
      <c r="B340" t="s">
        <v>353</v>
      </c>
      <c r="D340" t="s">
        <v>353</v>
      </c>
      <c r="E340">
        <v>0.41420000000000001</v>
      </c>
      <c r="F340">
        <v>199</v>
      </c>
      <c r="M340" s="17" t="s">
        <v>434</v>
      </c>
      <c r="N340" s="219">
        <v>167</v>
      </c>
    </row>
    <row r="341" spans="1:14" x14ac:dyDescent="0.25">
      <c r="A341" t="str">
        <f t="shared" si="5"/>
        <v/>
      </c>
      <c r="B341" t="s">
        <v>354</v>
      </c>
      <c r="D341" t="s">
        <v>354</v>
      </c>
      <c r="E341">
        <v>0.81</v>
      </c>
      <c r="F341">
        <v>52</v>
      </c>
      <c r="M341" s="16" t="s">
        <v>173</v>
      </c>
      <c r="N341" s="218">
        <v>0.4889</v>
      </c>
    </row>
    <row r="342" spans="1:14" ht="15.75" thickBot="1" x14ac:dyDescent="0.3">
      <c r="A342" t="str">
        <f t="shared" si="5"/>
        <v/>
      </c>
      <c r="B342" t="s">
        <v>355</v>
      </c>
      <c r="D342" t="s">
        <v>355</v>
      </c>
      <c r="E342">
        <v>0.43909999999999999</v>
      </c>
      <c r="F342">
        <v>187</v>
      </c>
      <c r="M342" s="17" t="s">
        <v>423</v>
      </c>
      <c r="N342" s="219">
        <v>168</v>
      </c>
    </row>
    <row r="343" spans="1:14" x14ac:dyDescent="0.25">
      <c r="A343" t="str">
        <f t="shared" si="5"/>
        <v/>
      </c>
      <c r="B343" t="s">
        <v>356</v>
      </c>
      <c r="D343" t="s">
        <v>356</v>
      </c>
      <c r="E343">
        <v>0.85529999999999995</v>
      </c>
      <c r="F343">
        <v>41</v>
      </c>
      <c r="M343" s="422" t="s">
        <v>358</v>
      </c>
      <c r="N343" s="218">
        <v>0.48809999999999998</v>
      </c>
    </row>
    <row r="344" spans="1:14" ht="15.75" thickBot="1" x14ac:dyDescent="0.3">
      <c r="A344" t="str">
        <f t="shared" si="5"/>
        <v/>
      </c>
      <c r="B344" t="s">
        <v>357</v>
      </c>
      <c r="D344" t="s">
        <v>357</v>
      </c>
      <c r="E344">
        <v>0.42480000000000001</v>
      </c>
      <c r="F344">
        <v>192</v>
      </c>
      <c r="M344" s="423"/>
      <c r="N344" s="219">
        <v>169</v>
      </c>
    </row>
    <row r="345" spans="1:14" x14ac:dyDescent="0.25">
      <c r="A345" t="str">
        <f t="shared" si="5"/>
        <v/>
      </c>
      <c r="B345" t="s">
        <v>358</v>
      </c>
      <c r="D345" t="s">
        <v>358</v>
      </c>
      <c r="E345">
        <v>0.48809999999999998</v>
      </c>
      <c r="F345">
        <v>169</v>
      </c>
      <c r="M345" s="422" t="s">
        <v>55</v>
      </c>
      <c r="N345" s="218">
        <v>0.4834</v>
      </c>
    </row>
    <row r="346" spans="1:14" ht="15.75" thickBot="1" x14ac:dyDescent="0.3">
      <c r="A346" t="str">
        <f t="shared" si="5"/>
        <v/>
      </c>
      <c r="B346" t="s">
        <v>359</v>
      </c>
      <c r="D346" t="s">
        <v>359</v>
      </c>
      <c r="E346">
        <v>0.77649999999999997</v>
      </c>
      <c r="F346">
        <v>66</v>
      </c>
      <c r="M346" s="423"/>
      <c r="N346" s="219">
        <v>170</v>
      </c>
    </row>
    <row r="347" spans="1:14" x14ac:dyDescent="0.25">
      <c r="A347" t="str">
        <f t="shared" si="5"/>
        <v/>
      </c>
      <c r="B347" t="s">
        <v>360</v>
      </c>
      <c r="D347" t="s">
        <v>360</v>
      </c>
      <c r="E347">
        <v>0.4294</v>
      </c>
      <c r="F347">
        <v>191</v>
      </c>
      <c r="M347" s="422" t="s">
        <v>241</v>
      </c>
      <c r="N347" s="218">
        <v>0.48149999999999998</v>
      </c>
    </row>
    <row r="348" spans="1:14" ht="15.75" thickBot="1" x14ac:dyDescent="0.3">
      <c r="A348" t="str">
        <f t="shared" si="5"/>
        <v/>
      </c>
      <c r="B348" t="s">
        <v>361</v>
      </c>
      <c r="D348" t="s">
        <v>361</v>
      </c>
      <c r="E348">
        <v>0.59250000000000003</v>
      </c>
      <c r="F348">
        <v>137</v>
      </c>
      <c r="M348" s="423"/>
      <c r="N348" s="219">
        <v>171</v>
      </c>
    </row>
    <row r="349" spans="1:14" x14ac:dyDescent="0.25">
      <c r="A349" t="str">
        <f t="shared" si="5"/>
        <v/>
      </c>
      <c r="B349" t="s">
        <v>362</v>
      </c>
      <c r="D349" t="s">
        <v>362</v>
      </c>
      <c r="E349">
        <v>0.56740000000000002</v>
      </c>
      <c r="F349">
        <v>145</v>
      </c>
      <c r="M349" s="422" t="s">
        <v>87</v>
      </c>
      <c r="N349" s="218">
        <v>0.47899999999999998</v>
      </c>
    </row>
    <row r="350" spans="1:14" ht="15.75" thickBot="1" x14ac:dyDescent="0.3">
      <c r="A350" t="str">
        <f t="shared" si="5"/>
        <v/>
      </c>
      <c r="B350" t="s">
        <v>363</v>
      </c>
      <c r="D350" t="s">
        <v>363</v>
      </c>
      <c r="E350">
        <v>0.93469999999999998</v>
      </c>
      <c r="F350">
        <v>12</v>
      </c>
      <c r="M350" s="423"/>
      <c r="N350" s="219">
        <v>172</v>
      </c>
    </row>
    <row r="351" spans="1:14" x14ac:dyDescent="0.25">
      <c r="A351" t="str">
        <f t="shared" si="5"/>
        <v/>
      </c>
      <c r="B351" t="s">
        <v>364</v>
      </c>
      <c r="D351" t="s">
        <v>364</v>
      </c>
      <c r="E351">
        <v>0.46</v>
      </c>
      <c r="F351">
        <v>179</v>
      </c>
      <c r="M351" s="422" t="s">
        <v>338</v>
      </c>
      <c r="N351" s="218">
        <v>0.47860000000000003</v>
      </c>
    </row>
    <row r="352" spans="1:14" ht="15.75" thickBot="1" x14ac:dyDescent="0.3">
      <c r="A352" t="str">
        <f t="shared" si="5"/>
        <v/>
      </c>
      <c r="B352" t="s">
        <v>365</v>
      </c>
      <c r="D352" t="s">
        <v>365</v>
      </c>
      <c r="E352">
        <v>0.1212</v>
      </c>
      <c r="F352">
        <v>332</v>
      </c>
      <c r="K352">
        <v>15</v>
      </c>
      <c r="M352" s="423"/>
      <c r="N352" s="219">
        <v>173</v>
      </c>
    </row>
    <row r="353" spans="11:14" x14ac:dyDescent="0.25">
      <c r="K353">
        <v>28</v>
      </c>
      <c r="M353" s="422" t="s">
        <v>137</v>
      </c>
      <c r="N353" s="218">
        <v>0.4758</v>
      </c>
    </row>
    <row r="354" spans="11:14" ht="15.75" thickBot="1" x14ac:dyDescent="0.3">
      <c r="K354">
        <v>32</v>
      </c>
      <c r="M354" s="423"/>
      <c r="N354" s="219">
        <v>174</v>
      </c>
    </row>
    <row r="355" spans="11:14" x14ac:dyDescent="0.25">
      <c r="K355">
        <v>34</v>
      </c>
      <c r="M355" s="422" t="s">
        <v>218</v>
      </c>
      <c r="N355" s="218">
        <v>0.47449999999999998</v>
      </c>
    </row>
    <row r="356" spans="11:14" ht="15.75" thickBot="1" x14ac:dyDescent="0.3">
      <c r="K356">
        <v>39</v>
      </c>
      <c r="M356" s="423"/>
      <c r="N356" s="219">
        <v>175</v>
      </c>
    </row>
    <row r="357" spans="11:14" ht="15.75" thickBot="1" x14ac:dyDescent="0.3">
      <c r="K357">
        <v>40</v>
      </c>
      <c r="M357" s="14" t="s">
        <v>376</v>
      </c>
      <c r="N357" s="15" t="s">
        <v>396</v>
      </c>
    </row>
    <row r="358" spans="11:14" x14ac:dyDescent="0.25">
      <c r="K358">
        <v>43</v>
      </c>
      <c r="M358" s="422" t="s">
        <v>92</v>
      </c>
      <c r="N358" s="218">
        <v>0.4733</v>
      </c>
    </row>
    <row r="359" spans="11:14" ht="15.75" thickBot="1" x14ac:dyDescent="0.3">
      <c r="K359">
        <v>45</v>
      </c>
      <c r="M359" s="423"/>
      <c r="N359" s="219">
        <v>176</v>
      </c>
    </row>
    <row r="360" spans="11:14" x14ac:dyDescent="0.25">
      <c r="K360">
        <v>47</v>
      </c>
      <c r="M360" s="422" t="s">
        <v>125</v>
      </c>
      <c r="N360" s="218">
        <v>0.46579999999999999</v>
      </c>
    </row>
    <row r="361" spans="11:14" ht="15.75" thickBot="1" x14ac:dyDescent="0.3">
      <c r="K361">
        <v>49</v>
      </c>
      <c r="M361" s="423"/>
      <c r="N361" s="219">
        <v>177</v>
      </c>
    </row>
    <row r="362" spans="11:14" x14ac:dyDescent="0.25">
      <c r="K362">
        <v>50</v>
      </c>
      <c r="M362" s="16" t="s">
        <v>68</v>
      </c>
      <c r="N362" s="218">
        <v>0.4627</v>
      </c>
    </row>
    <row r="363" spans="11:14" ht="15.75" thickBot="1" x14ac:dyDescent="0.3">
      <c r="K363">
        <v>52</v>
      </c>
      <c r="M363" s="17" t="s">
        <v>428</v>
      </c>
      <c r="N363" s="219">
        <v>178</v>
      </c>
    </row>
    <row r="364" spans="11:14" x14ac:dyDescent="0.25">
      <c r="K364">
        <v>53</v>
      </c>
      <c r="M364" s="422" t="s">
        <v>364</v>
      </c>
      <c r="N364" s="218">
        <v>0.46</v>
      </c>
    </row>
    <row r="365" spans="11:14" ht="15.75" thickBot="1" x14ac:dyDescent="0.3">
      <c r="K365">
        <v>55</v>
      </c>
      <c r="M365" s="423"/>
      <c r="N365" s="219">
        <v>179</v>
      </c>
    </row>
    <row r="366" spans="11:14" x14ac:dyDescent="0.25">
      <c r="K366">
        <v>56</v>
      </c>
      <c r="M366" s="422" t="s">
        <v>255</v>
      </c>
      <c r="N366" s="218">
        <v>0.45829999999999999</v>
      </c>
    </row>
    <row r="367" spans="11:14" ht="15.75" thickBot="1" x14ac:dyDescent="0.3">
      <c r="K367">
        <v>58</v>
      </c>
      <c r="M367" s="423"/>
      <c r="N367" s="219">
        <v>180</v>
      </c>
    </row>
    <row r="368" spans="11:14" x14ac:dyDescent="0.25">
      <c r="K368">
        <v>59</v>
      </c>
      <c r="M368" s="422" t="s">
        <v>110</v>
      </c>
      <c r="N368" s="218">
        <v>0.45710000000000001</v>
      </c>
    </row>
    <row r="369" spans="11:14" ht="15.75" thickBot="1" x14ac:dyDescent="0.3">
      <c r="K369">
        <v>60</v>
      </c>
      <c r="M369" s="423"/>
      <c r="N369" s="219">
        <v>181</v>
      </c>
    </row>
    <row r="370" spans="11:14" x14ac:dyDescent="0.25">
      <c r="K370">
        <v>61</v>
      </c>
      <c r="M370" s="16" t="s">
        <v>250</v>
      </c>
      <c r="N370" s="218">
        <v>0.4526</v>
      </c>
    </row>
    <row r="371" spans="11:14" ht="15.75" thickBot="1" x14ac:dyDescent="0.3">
      <c r="K371">
        <v>62</v>
      </c>
      <c r="M371" s="17" t="s">
        <v>434</v>
      </c>
      <c r="N371" s="219">
        <v>182</v>
      </c>
    </row>
    <row r="372" spans="11:14" x14ac:dyDescent="0.25">
      <c r="K372">
        <v>64</v>
      </c>
      <c r="M372" s="422" t="s">
        <v>325</v>
      </c>
      <c r="N372" s="218">
        <v>0.45150000000000001</v>
      </c>
    </row>
    <row r="373" spans="11:14" ht="15.75" thickBot="1" x14ac:dyDescent="0.3">
      <c r="K373">
        <v>65</v>
      </c>
      <c r="M373" s="423"/>
      <c r="N373" s="219">
        <v>183</v>
      </c>
    </row>
    <row r="374" spans="11:14" x14ac:dyDescent="0.25">
      <c r="K374">
        <v>66</v>
      </c>
      <c r="M374" s="422" t="s">
        <v>105</v>
      </c>
      <c r="N374" s="218">
        <v>0.4496</v>
      </c>
    </row>
    <row r="375" spans="11:14" ht="15.75" thickBot="1" x14ac:dyDescent="0.3">
      <c r="K375">
        <v>67</v>
      </c>
      <c r="M375" s="423"/>
      <c r="N375" s="219">
        <v>184</v>
      </c>
    </row>
    <row r="376" spans="11:14" x14ac:dyDescent="0.25">
      <c r="K376">
        <v>68</v>
      </c>
      <c r="M376" s="422" t="s">
        <v>93</v>
      </c>
      <c r="N376" s="218">
        <v>0.44929999999999998</v>
      </c>
    </row>
    <row r="377" spans="11:14" ht="15.75" thickBot="1" x14ac:dyDescent="0.3">
      <c r="K377">
        <v>70</v>
      </c>
      <c r="M377" s="423"/>
      <c r="N377" s="219">
        <v>185</v>
      </c>
    </row>
    <row r="378" spans="11:14" x14ac:dyDescent="0.25">
      <c r="K378">
        <v>71</v>
      </c>
      <c r="M378" s="422" t="s">
        <v>72</v>
      </c>
      <c r="N378" s="218">
        <v>0.4466</v>
      </c>
    </row>
    <row r="379" spans="11:14" ht="15.75" thickBot="1" x14ac:dyDescent="0.3">
      <c r="K379">
        <v>72</v>
      </c>
      <c r="M379" s="423"/>
      <c r="N379" s="219">
        <v>186</v>
      </c>
    </row>
    <row r="380" spans="11:14" x14ac:dyDescent="0.25">
      <c r="K380">
        <v>73</v>
      </c>
      <c r="M380" s="422" t="s">
        <v>355</v>
      </c>
      <c r="N380" s="218">
        <v>0.43909999999999999</v>
      </c>
    </row>
    <row r="381" spans="11:14" ht="15.75" thickBot="1" x14ac:dyDescent="0.3">
      <c r="K381">
        <v>74</v>
      </c>
      <c r="M381" s="423"/>
      <c r="N381" s="219">
        <v>187</v>
      </c>
    </row>
    <row r="382" spans="11:14" x14ac:dyDescent="0.25">
      <c r="K382">
        <v>75</v>
      </c>
      <c r="M382" s="422" t="s">
        <v>204</v>
      </c>
      <c r="N382" s="218">
        <v>0.439</v>
      </c>
    </row>
    <row r="383" spans="11:14" ht="15.75" thickBot="1" x14ac:dyDescent="0.3">
      <c r="K383">
        <v>77</v>
      </c>
      <c r="M383" s="423"/>
      <c r="N383" s="219">
        <v>188</v>
      </c>
    </row>
    <row r="384" spans="11:14" x14ac:dyDescent="0.25">
      <c r="K384">
        <v>78</v>
      </c>
      <c r="M384" s="422" t="s">
        <v>185</v>
      </c>
      <c r="N384" s="218">
        <v>0.43619999999999998</v>
      </c>
    </row>
    <row r="385" spans="11:14" ht="15.75" thickBot="1" x14ac:dyDescent="0.3">
      <c r="K385">
        <v>79</v>
      </c>
      <c r="M385" s="423"/>
      <c r="N385" s="219">
        <v>189</v>
      </c>
    </row>
    <row r="386" spans="11:14" x14ac:dyDescent="0.25">
      <c r="K386">
        <v>80</v>
      </c>
      <c r="M386" s="422" t="s">
        <v>209</v>
      </c>
      <c r="N386" s="218">
        <v>0.434</v>
      </c>
    </row>
    <row r="387" spans="11:14" ht="15.75" thickBot="1" x14ac:dyDescent="0.3">
      <c r="K387">
        <v>81</v>
      </c>
      <c r="M387" s="423"/>
      <c r="N387" s="219">
        <v>190</v>
      </c>
    </row>
    <row r="388" spans="11:14" x14ac:dyDescent="0.25">
      <c r="K388">
        <v>82</v>
      </c>
      <c r="M388" s="422" t="s">
        <v>360</v>
      </c>
      <c r="N388" s="218">
        <v>0.4294</v>
      </c>
    </row>
    <row r="389" spans="11:14" ht="15.75" thickBot="1" x14ac:dyDescent="0.3">
      <c r="K389">
        <v>83</v>
      </c>
      <c r="M389" s="423"/>
      <c r="N389" s="219">
        <v>191</v>
      </c>
    </row>
    <row r="390" spans="11:14" x14ac:dyDescent="0.25">
      <c r="K390">
        <v>84</v>
      </c>
      <c r="M390" s="422" t="s">
        <v>357</v>
      </c>
      <c r="N390" s="218">
        <v>0.42480000000000001</v>
      </c>
    </row>
    <row r="391" spans="11:14" ht="15.75" thickBot="1" x14ac:dyDescent="0.3">
      <c r="K391">
        <v>86</v>
      </c>
      <c r="M391" s="423"/>
      <c r="N391" s="219">
        <v>192</v>
      </c>
    </row>
    <row r="392" spans="11:14" x14ac:dyDescent="0.25">
      <c r="K392">
        <v>87</v>
      </c>
      <c r="M392" s="422" t="s">
        <v>153</v>
      </c>
      <c r="N392" s="218">
        <v>0.42470000000000002</v>
      </c>
    </row>
    <row r="393" spans="11:14" ht="15.75" thickBot="1" x14ac:dyDescent="0.3">
      <c r="K393">
        <v>89</v>
      </c>
      <c r="M393" s="423"/>
      <c r="N393" s="219">
        <v>193</v>
      </c>
    </row>
    <row r="394" spans="11:14" x14ac:dyDescent="0.25">
      <c r="K394">
        <v>90</v>
      </c>
      <c r="M394" s="16" t="s">
        <v>51</v>
      </c>
      <c r="N394" s="218">
        <v>0.42159999999999997</v>
      </c>
    </row>
    <row r="395" spans="11:14" ht="15.75" thickBot="1" x14ac:dyDescent="0.3">
      <c r="K395">
        <v>91</v>
      </c>
      <c r="M395" s="17" t="s">
        <v>417</v>
      </c>
      <c r="N395" s="219">
        <v>194</v>
      </c>
    </row>
    <row r="396" spans="11:14" x14ac:dyDescent="0.25">
      <c r="K396">
        <v>92</v>
      </c>
      <c r="M396" s="422" t="s">
        <v>350</v>
      </c>
      <c r="N396" s="218">
        <v>0.42070000000000002</v>
      </c>
    </row>
    <row r="397" spans="11:14" ht="15.75" thickBot="1" x14ac:dyDescent="0.3">
      <c r="K397">
        <v>93</v>
      </c>
      <c r="M397" s="423"/>
      <c r="N397" s="219">
        <v>195</v>
      </c>
    </row>
    <row r="398" spans="11:14" x14ac:dyDescent="0.25">
      <c r="K398">
        <v>95</v>
      </c>
      <c r="M398" s="422" t="s">
        <v>295</v>
      </c>
      <c r="N398" s="218">
        <v>0.4199</v>
      </c>
    </row>
    <row r="399" spans="11:14" ht="15.75" thickBot="1" x14ac:dyDescent="0.3">
      <c r="K399">
        <v>96</v>
      </c>
      <c r="M399" s="423"/>
      <c r="N399" s="219">
        <v>196</v>
      </c>
    </row>
    <row r="400" spans="11:14" x14ac:dyDescent="0.25">
      <c r="K400">
        <v>98</v>
      </c>
      <c r="M400" s="422" t="s">
        <v>24</v>
      </c>
      <c r="N400" s="218">
        <v>0.41610000000000003</v>
      </c>
    </row>
    <row r="401" spans="11:14" ht="15.75" thickBot="1" x14ac:dyDescent="0.3">
      <c r="K401">
        <v>101</v>
      </c>
      <c r="M401" s="423"/>
      <c r="N401" s="219">
        <v>197</v>
      </c>
    </row>
    <row r="402" spans="11:14" x14ac:dyDescent="0.25">
      <c r="K402">
        <v>102</v>
      </c>
      <c r="M402" s="422" t="s">
        <v>17</v>
      </c>
      <c r="N402" s="218">
        <v>0.41599999999999998</v>
      </c>
    </row>
    <row r="403" spans="11:14" ht="15.75" thickBot="1" x14ac:dyDescent="0.3">
      <c r="K403">
        <v>103</v>
      </c>
      <c r="M403" s="423"/>
      <c r="N403" s="219">
        <v>198</v>
      </c>
    </row>
    <row r="404" spans="11:14" x14ac:dyDescent="0.25">
      <c r="K404">
        <v>104</v>
      </c>
      <c r="M404" s="422" t="s">
        <v>353</v>
      </c>
      <c r="N404" s="218">
        <v>0.41420000000000001</v>
      </c>
    </row>
    <row r="405" spans="11:14" ht="15.75" thickBot="1" x14ac:dyDescent="0.3">
      <c r="K405">
        <v>105</v>
      </c>
      <c r="M405" s="423"/>
      <c r="N405" s="219">
        <v>199</v>
      </c>
    </row>
    <row r="406" spans="11:14" x14ac:dyDescent="0.25">
      <c r="K406">
        <v>107</v>
      </c>
      <c r="M406" s="422" t="s">
        <v>32</v>
      </c>
      <c r="N406" s="218">
        <v>0.41289999999999999</v>
      </c>
    </row>
    <row r="407" spans="11:14" ht="15.75" thickBot="1" x14ac:dyDescent="0.3">
      <c r="K407">
        <v>109</v>
      </c>
      <c r="M407" s="423"/>
      <c r="N407" s="219">
        <v>200</v>
      </c>
    </row>
    <row r="408" spans="11:14" ht="15.75" thickBot="1" x14ac:dyDescent="0.3">
      <c r="K408">
        <v>110</v>
      </c>
      <c r="M408" s="14" t="s">
        <v>376</v>
      </c>
      <c r="N408" s="15" t="s">
        <v>396</v>
      </c>
    </row>
    <row r="409" spans="11:14" x14ac:dyDescent="0.25">
      <c r="K409">
        <v>111</v>
      </c>
      <c r="M409" s="422" t="s">
        <v>56</v>
      </c>
      <c r="N409" s="218">
        <v>0.4113</v>
      </c>
    </row>
    <row r="410" spans="11:14" ht="15.75" thickBot="1" x14ac:dyDescent="0.3">
      <c r="K410">
        <v>112</v>
      </c>
      <c r="M410" s="423"/>
      <c r="N410" s="219">
        <v>201</v>
      </c>
    </row>
    <row r="411" spans="11:14" x14ac:dyDescent="0.25">
      <c r="K411">
        <v>113</v>
      </c>
      <c r="M411" s="422" t="s">
        <v>67</v>
      </c>
      <c r="N411" s="218">
        <v>0.41060000000000002</v>
      </c>
    </row>
    <row r="412" spans="11:14" ht="15.75" thickBot="1" x14ac:dyDescent="0.3">
      <c r="K412">
        <v>114</v>
      </c>
      <c r="M412" s="423"/>
      <c r="N412" s="219">
        <v>202</v>
      </c>
    </row>
    <row r="413" spans="11:14" x14ac:dyDescent="0.25">
      <c r="K413">
        <v>116</v>
      </c>
      <c r="M413" s="422" t="s">
        <v>96</v>
      </c>
      <c r="N413" s="218">
        <v>0.40699999999999997</v>
      </c>
    </row>
    <row r="414" spans="11:14" ht="15.75" thickBot="1" x14ac:dyDescent="0.3">
      <c r="K414">
        <v>118</v>
      </c>
      <c r="M414" s="423"/>
      <c r="N414" s="219">
        <v>203</v>
      </c>
    </row>
    <row r="415" spans="11:14" x14ac:dyDescent="0.25">
      <c r="K415">
        <v>119</v>
      </c>
      <c r="M415" s="422" t="s">
        <v>94</v>
      </c>
      <c r="N415" s="218">
        <v>0.40310000000000001</v>
      </c>
    </row>
    <row r="416" spans="11:14" ht="15.75" thickBot="1" x14ac:dyDescent="0.3">
      <c r="K416">
        <v>120</v>
      </c>
      <c r="M416" s="423"/>
      <c r="N416" s="219">
        <v>204</v>
      </c>
    </row>
    <row r="417" spans="11:14" x14ac:dyDescent="0.25">
      <c r="K417">
        <v>121</v>
      </c>
      <c r="M417" s="422" t="s">
        <v>237</v>
      </c>
      <c r="N417" s="218">
        <v>0.40110000000000001</v>
      </c>
    </row>
    <row r="418" spans="11:14" ht="15.75" thickBot="1" x14ac:dyDescent="0.3">
      <c r="K418">
        <v>122</v>
      </c>
      <c r="M418" s="423"/>
      <c r="N418" s="219">
        <v>205</v>
      </c>
    </row>
    <row r="419" spans="11:14" x14ac:dyDescent="0.25">
      <c r="K419">
        <v>123</v>
      </c>
      <c r="M419" s="422" t="s">
        <v>104</v>
      </c>
      <c r="N419" s="218">
        <v>0.40010000000000001</v>
      </c>
    </row>
    <row r="420" spans="11:14" ht="15.75" thickBot="1" x14ac:dyDescent="0.3">
      <c r="K420">
        <v>124</v>
      </c>
      <c r="M420" s="423"/>
      <c r="N420" s="219">
        <v>206</v>
      </c>
    </row>
    <row r="421" spans="11:14" x14ac:dyDescent="0.25">
      <c r="K421">
        <v>125</v>
      </c>
      <c r="M421" s="422" t="s">
        <v>307</v>
      </c>
      <c r="N421" s="218">
        <v>0.4</v>
      </c>
    </row>
    <row r="422" spans="11:14" ht="15.75" thickBot="1" x14ac:dyDescent="0.3">
      <c r="K422">
        <v>126</v>
      </c>
      <c r="M422" s="423"/>
      <c r="N422" s="219">
        <v>207</v>
      </c>
    </row>
    <row r="423" spans="11:14" x14ac:dyDescent="0.25">
      <c r="K423">
        <v>127</v>
      </c>
      <c r="M423" s="422" t="s">
        <v>287</v>
      </c>
      <c r="N423" s="218">
        <v>0.39679999999999999</v>
      </c>
    </row>
    <row r="424" spans="11:14" ht="15.75" thickBot="1" x14ac:dyDescent="0.3">
      <c r="K424">
        <v>128</v>
      </c>
      <c r="M424" s="423"/>
      <c r="N424" s="219">
        <v>208</v>
      </c>
    </row>
    <row r="425" spans="11:14" x14ac:dyDescent="0.25">
      <c r="K425">
        <v>130</v>
      </c>
      <c r="M425" s="422" t="s">
        <v>149</v>
      </c>
      <c r="N425" s="218">
        <v>0.3962</v>
      </c>
    </row>
    <row r="426" spans="11:14" ht="15.75" thickBot="1" x14ac:dyDescent="0.3">
      <c r="K426">
        <v>132</v>
      </c>
      <c r="M426" s="423"/>
      <c r="N426" s="219">
        <v>209</v>
      </c>
    </row>
    <row r="427" spans="11:14" x14ac:dyDescent="0.25">
      <c r="K427">
        <v>133</v>
      </c>
      <c r="M427" s="422" t="s">
        <v>317</v>
      </c>
      <c r="N427" s="218">
        <v>0.38990000000000002</v>
      </c>
    </row>
    <row r="428" spans="11:14" ht="15.75" thickBot="1" x14ac:dyDescent="0.3">
      <c r="K428">
        <v>134</v>
      </c>
      <c r="M428" s="423"/>
      <c r="N428" s="219">
        <v>210</v>
      </c>
    </row>
    <row r="429" spans="11:14" x14ac:dyDescent="0.25">
      <c r="K429">
        <v>135</v>
      </c>
      <c r="M429" s="422" t="s">
        <v>215</v>
      </c>
      <c r="N429" s="218">
        <v>0.38900000000000001</v>
      </c>
    </row>
    <row r="430" spans="11:14" ht="15.75" thickBot="1" x14ac:dyDescent="0.3">
      <c r="K430">
        <v>136</v>
      </c>
      <c r="M430" s="423"/>
      <c r="N430" s="219">
        <v>211</v>
      </c>
    </row>
    <row r="431" spans="11:14" x14ac:dyDescent="0.25">
      <c r="K431">
        <v>138</v>
      </c>
      <c r="M431" s="422" t="s">
        <v>166</v>
      </c>
      <c r="N431" s="218">
        <v>0.38900000000000001</v>
      </c>
    </row>
    <row r="432" spans="11:14" ht="15.75" thickBot="1" x14ac:dyDescent="0.3">
      <c r="K432">
        <v>139</v>
      </c>
      <c r="M432" s="423"/>
      <c r="N432" s="219">
        <v>212</v>
      </c>
    </row>
    <row r="433" spans="11:14" x14ac:dyDescent="0.25">
      <c r="K433">
        <v>140</v>
      </c>
      <c r="M433" s="422" t="s">
        <v>178</v>
      </c>
      <c r="N433" s="218">
        <v>0.38790000000000002</v>
      </c>
    </row>
    <row r="434" spans="11:14" ht="15.75" thickBot="1" x14ac:dyDescent="0.3">
      <c r="K434">
        <v>142</v>
      </c>
      <c r="M434" s="423"/>
      <c r="N434" s="219">
        <v>213</v>
      </c>
    </row>
    <row r="435" spans="11:14" x14ac:dyDescent="0.25">
      <c r="K435">
        <v>144</v>
      </c>
      <c r="M435" s="422" t="s">
        <v>43</v>
      </c>
      <c r="N435" s="218">
        <v>0.3851</v>
      </c>
    </row>
    <row r="436" spans="11:14" ht="15.75" thickBot="1" x14ac:dyDescent="0.3">
      <c r="K436">
        <v>145</v>
      </c>
      <c r="M436" s="423"/>
      <c r="N436" s="219">
        <v>214</v>
      </c>
    </row>
    <row r="437" spans="11:14" x14ac:dyDescent="0.25">
      <c r="K437">
        <v>146</v>
      </c>
      <c r="M437" s="422" t="s">
        <v>53</v>
      </c>
      <c r="N437" s="218">
        <v>0.38350000000000001</v>
      </c>
    </row>
    <row r="438" spans="11:14" ht="15.75" thickBot="1" x14ac:dyDescent="0.3">
      <c r="K438">
        <v>147</v>
      </c>
      <c r="M438" s="423"/>
      <c r="N438" s="219">
        <v>215</v>
      </c>
    </row>
    <row r="439" spans="11:14" x14ac:dyDescent="0.25">
      <c r="K439">
        <v>148</v>
      </c>
      <c r="M439" s="422" t="s">
        <v>244</v>
      </c>
      <c r="N439" s="218">
        <v>0.38319999999999999</v>
      </c>
    </row>
    <row r="440" spans="11:14" ht="15.75" thickBot="1" x14ac:dyDescent="0.3">
      <c r="K440">
        <v>149</v>
      </c>
      <c r="M440" s="423"/>
      <c r="N440" s="219">
        <v>216</v>
      </c>
    </row>
    <row r="441" spans="11:14" x14ac:dyDescent="0.25">
      <c r="K441">
        <v>150</v>
      </c>
      <c r="M441" s="422" t="s">
        <v>79</v>
      </c>
      <c r="N441" s="218">
        <v>0.3821</v>
      </c>
    </row>
    <row r="442" spans="11:14" ht="15.75" thickBot="1" x14ac:dyDescent="0.3">
      <c r="K442">
        <v>151</v>
      </c>
      <c r="M442" s="423"/>
      <c r="N442" s="219">
        <v>217</v>
      </c>
    </row>
    <row r="443" spans="11:14" x14ac:dyDescent="0.25">
      <c r="K443">
        <v>152</v>
      </c>
      <c r="M443" s="422" t="s">
        <v>208</v>
      </c>
      <c r="N443" s="218">
        <v>0.37840000000000001</v>
      </c>
    </row>
    <row r="444" spans="11:14" ht="15.75" thickBot="1" x14ac:dyDescent="0.3">
      <c r="K444">
        <v>153</v>
      </c>
      <c r="M444" s="423"/>
      <c r="N444" s="219">
        <v>218</v>
      </c>
    </row>
    <row r="445" spans="11:14" x14ac:dyDescent="0.25">
      <c r="K445">
        <v>154</v>
      </c>
      <c r="M445" s="16" t="s">
        <v>323</v>
      </c>
      <c r="N445" s="218">
        <v>0.37759999999999999</v>
      </c>
    </row>
    <row r="446" spans="11:14" ht="15.75" thickBot="1" x14ac:dyDescent="0.3">
      <c r="K446">
        <v>155</v>
      </c>
      <c r="M446" s="17" t="s">
        <v>433</v>
      </c>
      <c r="N446" s="219">
        <v>219</v>
      </c>
    </row>
    <row r="447" spans="11:14" x14ac:dyDescent="0.25">
      <c r="K447">
        <v>156</v>
      </c>
      <c r="M447" s="422" t="s">
        <v>84</v>
      </c>
      <c r="N447" s="218">
        <v>0.37519999999999998</v>
      </c>
    </row>
    <row r="448" spans="11:14" ht="15.75" thickBot="1" x14ac:dyDescent="0.3">
      <c r="K448">
        <v>157</v>
      </c>
      <c r="M448" s="423"/>
      <c r="N448" s="219">
        <v>220</v>
      </c>
    </row>
    <row r="449" spans="11:14" x14ac:dyDescent="0.25">
      <c r="K449">
        <v>158</v>
      </c>
      <c r="M449" s="422" t="s">
        <v>286</v>
      </c>
      <c r="N449" s="218">
        <v>0.37469999999999998</v>
      </c>
    </row>
    <row r="450" spans="11:14" ht="15.75" thickBot="1" x14ac:dyDescent="0.3">
      <c r="K450">
        <v>159</v>
      </c>
      <c r="M450" s="423"/>
      <c r="N450" s="219">
        <v>221</v>
      </c>
    </row>
    <row r="451" spans="11:14" x14ac:dyDescent="0.25">
      <c r="K451">
        <v>160</v>
      </c>
      <c r="M451" s="422" t="s">
        <v>222</v>
      </c>
      <c r="N451" s="218">
        <v>0.37309999999999999</v>
      </c>
    </row>
    <row r="452" spans="11:14" ht="15.75" thickBot="1" x14ac:dyDescent="0.3">
      <c r="K452">
        <v>161</v>
      </c>
      <c r="M452" s="423"/>
      <c r="N452" s="219">
        <v>222</v>
      </c>
    </row>
    <row r="453" spans="11:14" x14ac:dyDescent="0.25">
      <c r="K453">
        <v>162</v>
      </c>
      <c r="M453" s="422" t="s">
        <v>170</v>
      </c>
      <c r="N453" s="218">
        <v>0.37109999999999999</v>
      </c>
    </row>
    <row r="454" spans="11:14" ht="15.75" thickBot="1" x14ac:dyDescent="0.3">
      <c r="K454">
        <v>163</v>
      </c>
      <c r="M454" s="423"/>
      <c r="N454" s="219">
        <v>223</v>
      </c>
    </row>
    <row r="455" spans="11:14" x14ac:dyDescent="0.25">
      <c r="K455">
        <v>164</v>
      </c>
      <c r="M455" s="422" t="s">
        <v>120</v>
      </c>
      <c r="N455" s="218">
        <v>0.36830000000000002</v>
      </c>
    </row>
    <row r="456" spans="11:14" ht="15.75" thickBot="1" x14ac:dyDescent="0.3">
      <c r="K456">
        <v>165</v>
      </c>
      <c r="M456" s="423"/>
      <c r="N456" s="219">
        <v>224</v>
      </c>
    </row>
    <row r="457" spans="11:14" x14ac:dyDescent="0.25">
      <c r="K457">
        <v>166</v>
      </c>
      <c r="M457" s="422" t="s">
        <v>276</v>
      </c>
      <c r="N457" s="218">
        <v>0.36780000000000002</v>
      </c>
    </row>
    <row r="458" spans="11:14" ht="15.75" thickBot="1" x14ac:dyDescent="0.3">
      <c r="K458">
        <v>169</v>
      </c>
      <c r="M458" s="423"/>
      <c r="N458" s="219">
        <v>225</v>
      </c>
    </row>
    <row r="459" spans="11:14" ht="15.75" thickBot="1" x14ac:dyDescent="0.3">
      <c r="K459">
        <v>170</v>
      </c>
      <c r="M459" s="14" t="s">
        <v>376</v>
      </c>
      <c r="N459" s="15" t="s">
        <v>396</v>
      </c>
    </row>
    <row r="460" spans="11:14" x14ac:dyDescent="0.25">
      <c r="K460">
        <v>171</v>
      </c>
      <c r="M460" s="422" t="s">
        <v>41</v>
      </c>
      <c r="N460" s="218">
        <v>0.36770000000000003</v>
      </c>
    </row>
    <row r="461" spans="11:14" ht="15.75" thickBot="1" x14ac:dyDescent="0.3">
      <c r="K461">
        <v>172</v>
      </c>
      <c r="M461" s="423"/>
      <c r="N461" s="219">
        <v>226</v>
      </c>
    </row>
    <row r="462" spans="11:14" x14ac:dyDescent="0.25">
      <c r="K462">
        <v>173</v>
      </c>
      <c r="M462" s="422" t="s">
        <v>199</v>
      </c>
      <c r="N462" s="218">
        <v>0.36720000000000003</v>
      </c>
    </row>
    <row r="463" spans="11:14" ht="15.75" thickBot="1" x14ac:dyDescent="0.3">
      <c r="K463">
        <v>174</v>
      </c>
      <c r="M463" s="423"/>
      <c r="N463" s="219">
        <v>227</v>
      </c>
    </row>
    <row r="464" spans="11:14" x14ac:dyDescent="0.25">
      <c r="K464">
        <v>175</v>
      </c>
      <c r="M464" s="422" t="s">
        <v>302</v>
      </c>
      <c r="N464" s="218">
        <v>0.36559999999999998</v>
      </c>
    </row>
    <row r="465" spans="11:14" ht="15.75" thickBot="1" x14ac:dyDescent="0.3">
      <c r="K465">
        <v>176</v>
      </c>
      <c r="M465" s="423"/>
      <c r="N465" s="219">
        <v>228</v>
      </c>
    </row>
    <row r="466" spans="11:14" x14ac:dyDescent="0.25">
      <c r="K466">
        <v>177</v>
      </c>
      <c r="M466" s="422" t="s">
        <v>346</v>
      </c>
      <c r="N466" s="218">
        <v>0.3579</v>
      </c>
    </row>
    <row r="467" spans="11:14" ht="15.75" thickBot="1" x14ac:dyDescent="0.3">
      <c r="K467">
        <v>179</v>
      </c>
      <c r="M467" s="423"/>
      <c r="N467" s="219">
        <v>229</v>
      </c>
    </row>
    <row r="468" spans="11:14" x14ac:dyDescent="0.25">
      <c r="K468">
        <v>180</v>
      </c>
      <c r="M468" s="422" t="s">
        <v>71</v>
      </c>
      <c r="N468" s="218">
        <v>0.3523</v>
      </c>
    </row>
    <row r="469" spans="11:14" ht="15.75" thickBot="1" x14ac:dyDescent="0.3">
      <c r="K469">
        <v>181</v>
      </c>
      <c r="M469" s="423"/>
      <c r="N469" s="219">
        <v>230</v>
      </c>
    </row>
    <row r="470" spans="11:14" x14ac:dyDescent="0.25">
      <c r="K470">
        <v>183</v>
      </c>
      <c r="M470" s="422" t="s">
        <v>70</v>
      </c>
      <c r="N470" s="218">
        <v>0.35210000000000002</v>
      </c>
    </row>
    <row r="471" spans="11:14" ht="15.75" thickBot="1" x14ac:dyDescent="0.3">
      <c r="K471">
        <v>184</v>
      </c>
      <c r="M471" s="423"/>
      <c r="N471" s="219">
        <v>231</v>
      </c>
    </row>
    <row r="472" spans="11:14" x14ac:dyDescent="0.25">
      <c r="K472">
        <v>185</v>
      </c>
      <c r="M472" s="422" t="s">
        <v>74</v>
      </c>
      <c r="N472" s="218">
        <v>0.34810000000000002</v>
      </c>
    </row>
    <row r="473" spans="11:14" ht="15.75" thickBot="1" x14ac:dyDescent="0.3">
      <c r="K473">
        <v>186</v>
      </c>
      <c r="M473" s="423"/>
      <c r="N473" s="219">
        <v>232</v>
      </c>
    </row>
    <row r="474" spans="11:14" x14ac:dyDescent="0.25">
      <c r="K474">
        <v>187</v>
      </c>
      <c r="M474" s="422" t="s">
        <v>145</v>
      </c>
      <c r="N474" s="218">
        <v>0.34720000000000001</v>
      </c>
    </row>
    <row r="475" spans="11:14" ht="15.75" thickBot="1" x14ac:dyDescent="0.3">
      <c r="K475">
        <v>188</v>
      </c>
      <c r="M475" s="423"/>
      <c r="N475" s="219">
        <v>233</v>
      </c>
    </row>
    <row r="476" spans="11:14" x14ac:dyDescent="0.25">
      <c r="K476">
        <v>189</v>
      </c>
      <c r="M476" s="422" t="s">
        <v>122</v>
      </c>
      <c r="N476" s="218">
        <v>0.34710000000000002</v>
      </c>
    </row>
    <row r="477" spans="11:14" ht="15.75" thickBot="1" x14ac:dyDescent="0.3">
      <c r="K477">
        <v>190</v>
      </c>
      <c r="M477" s="423"/>
      <c r="N477" s="219">
        <v>234</v>
      </c>
    </row>
    <row r="478" spans="11:14" x14ac:dyDescent="0.25">
      <c r="K478">
        <v>191</v>
      </c>
      <c r="M478" s="422" t="s">
        <v>90</v>
      </c>
      <c r="N478" s="218">
        <v>0.34300000000000003</v>
      </c>
    </row>
    <row r="479" spans="11:14" ht="15.75" thickBot="1" x14ac:dyDescent="0.3">
      <c r="K479">
        <v>192</v>
      </c>
      <c r="M479" s="423"/>
      <c r="N479" s="219">
        <v>235</v>
      </c>
    </row>
    <row r="480" spans="11:14" x14ac:dyDescent="0.25">
      <c r="K480">
        <v>193</v>
      </c>
      <c r="M480" s="422" t="s">
        <v>54</v>
      </c>
      <c r="N480" s="218">
        <v>0.33700000000000002</v>
      </c>
    </row>
    <row r="481" spans="11:14" ht="15.75" thickBot="1" x14ac:dyDescent="0.3">
      <c r="K481">
        <v>195</v>
      </c>
      <c r="M481" s="423"/>
      <c r="N481" s="219">
        <v>236</v>
      </c>
    </row>
    <row r="482" spans="11:14" x14ac:dyDescent="0.25">
      <c r="K482">
        <v>196</v>
      </c>
      <c r="M482" s="422" t="s">
        <v>159</v>
      </c>
      <c r="N482" s="218">
        <v>0.33650000000000002</v>
      </c>
    </row>
    <row r="483" spans="11:14" ht="15.75" thickBot="1" x14ac:dyDescent="0.3">
      <c r="K483">
        <v>197</v>
      </c>
      <c r="M483" s="423"/>
      <c r="N483" s="219">
        <v>237</v>
      </c>
    </row>
    <row r="484" spans="11:14" x14ac:dyDescent="0.25">
      <c r="K484">
        <v>198</v>
      </c>
      <c r="M484" s="422" t="s">
        <v>57</v>
      </c>
      <c r="N484" s="218">
        <v>0.33610000000000001</v>
      </c>
    </row>
    <row r="485" spans="11:14" ht="15.75" thickBot="1" x14ac:dyDescent="0.3">
      <c r="K485">
        <v>199</v>
      </c>
      <c r="M485" s="423"/>
      <c r="N485" s="219">
        <v>238</v>
      </c>
    </row>
    <row r="486" spans="11:14" x14ac:dyDescent="0.25">
      <c r="K486">
        <v>200</v>
      </c>
      <c r="M486" s="422" t="s">
        <v>242</v>
      </c>
      <c r="N486" s="218">
        <v>0.33450000000000002</v>
      </c>
    </row>
    <row r="487" spans="11:14" ht="15.75" thickBot="1" x14ac:dyDescent="0.3">
      <c r="K487">
        <v>201</v>
      </c>
      <c r="M487" s="423"/>
      <c r="N487" s="219">
        <v>239</v>
      </c>
    </row>
    <row r="488" spans="11:14" x14ac:dyDescent="0.25">
      <c r="K488">
        <v>202</v>
      </c>
      <c r="M488" s="422" t="s">
        <v>234</v>
      </c>
      <c r="N488" s="218">
        <v>0.33310000000000001</v>
      </c>
    </row>
    <row r="489" spans="11:14" ht="15.75" thickBot="1" x14ac:dyDescent="0.3">
      <c r="K489">
        <v>203</v>
      </c>
      <c r="M489" s="423"/>
      <c r="N489" s="219">
        <v>240</v>
      </c>
    </row>
    <row r="490" spans="11:14" x14ac:dyDescent="0.25">
      <c r="K490">
        <v>204</v>
      </c>
      <c r="M490" s="422" t="s">
        <v>85</v>
      </c>
      <c r="N490" s="218">
        <v>0.32590000000000002</v>
      </c>
    </row>
    <row r="491" spans="11:14" ht="15.75" thickBot="1" x14ac:dyDescent="0.3">
      <c r="K491">
        <v>205</v>
      </c>
      <c r="M491" s="423"/>
      <c r="N491" s="219">
        <v>241</v>
      </c>
    </row>
    <row r="492" spans="11:14" x14ac:dyDescent="0.25">
      <c r="K492">
        <v>206</v>
      </c>
      <c r="M492" s="422" t="s">
        <v>98</v>
      </c>
      <c r="N492" s="218">
        <v>0.3256</v>
      </c>
    </row>
    <row r="493" spans="11:14" ht="15.75" thickBot="1" x14ac:dyDescent="0.3">
      <c r="K493">
        <v>207</v>
      </c>
      <c r="M493" s="423"/>
      <c r="N493" s="219">
        <v>242</v>
      </c>
    </row>
    <row r="494" spans="11:14" x14ac:dyDescent="0.25">
      <c r="K494">
        <v>208</v>
      </c>
      <c r="M494" s="422" t="s">
        <v>133</v>
      </c>
      <c r="N494" s="218">
        <v>0.32529999999999998</v>
      </c>
    </row>
    <row r="495" spans="11:14" ht="15.75" thickBot="1" x14ac:dyDescent="0.3">
      <c r="K495">
        <v>209</v>
      </c>
      <c r="M495" s="423"/>
      <c r="N495" s="219">
        <v>243</v>
      </c>
    </row>
    <row r="496" spans="11:14" x14ac:dyDescent="0.25">
      <c r="K496">
        <v>210</v>
      </c>
      <c r="M496" s="422" t="s">
        <v>37</v>
      </c>
      <c r="N496" s="218">
        <v>0.32469999999999999</v>
      </c>
    </row>
    <row r="497" spans="11:14" ht="15.75" thickBot="1" x14ac:dyDescent="0.3">
      <c r="K497">
        <v>211</v>
      </c>
      <c r="M497" s="423"/>
      <c r="N497" s="219">
        <v>244</v>
      </c>
    </row>
    <row r="498" spans="11:14" x14ac:dyDescent="0.25">
      <c r="K498">
        <v>212</v>
      </c>
      <c r="M498" s="422" t="s">
        <v>207</v>
      </c>
      <c r="N498" s="218">
        <v>0.32440000000000002</v>
      </c>
    </row>
    <row r="499" spans="11:14" ht="15.75" thickBot="1" x14ac:dyDescent="0.3">
      <c r="K499">
        <v>213</v>
      </c>
      <c r="M499" s="423"/>
      <c r="N499" s="219">
        <v>245</v>
      </c>
    </row>
    <row r="500" spans="11:14" x14ac:dyDescent="0.25">
      <c r="K500">
        <v>214</v>
      </c>
      <c r="M500" s="422" t="s">
        <v>201</v>
      </c>
      <c r="N500" s="218">
        <v>0.32329999999999998</v>
      </c>
    </row>
    <row r="501" spans="11:14" ht="15.75" thickBot="1" x14ac:dyDescent="0.3">
      <c r="K501">
        <v>215</v>
      </c>
      <c r="M501" s="423"/>
      <c r="N501" s="219">
        <v>246</v>
      </c>
    </row>
    <row r="502" spans="11:14" x14ac:dyDescent="0.25">
      <c r="K502">
        <v>216</v>
      </c>
      <c r="M502" s="422" t="s">
        <v>262</v>
      </c>
      <c r="N502" s="218">
        <v>0.3206</v>
      </c>
    </row>
    <row r="503" spans="11:14" ht="15.75" thickBot="1" x14ac:dyDescent="0.3">
      <c r="K503">
        <v>217</v>
      </c>
      <c r="M503" s="423"/>
      <c r="N503" s="219">
        <v>247</v>
      </c>
    </row>
    <row r="504" spans="11:14" x14ac:dyDescent="0.25">
      <c r="K504">
        <v>218</v>
      </c>
      <c r="M504" s="422" t="s">
        <v>135</v>
      </c>
      <c r="N504" s="218">
        <v>0.3196</v>
      </c>
    </row>
    <row r="505" spans="11:14" ht="15.75" thickBot="1" x14ac:dyDescent="0.3">
      <c r="K505">
        <v>220</v>
      </c>
      <c r="M505" s="423"/>
      <c r="N505" s="219">
        <v>248</v>
      </c>
    </row>
    <row r="506" spans="11:14" x14ac:dyDescent="0.25">
      <c r="K506">
        <v>221</v>
      </c>
      <c r="M506" s="422" t="s">
        <v>50</v>
      </c>
      <c r="N506" s="218">
        <v>0.318</v>
      </c>
    </row>
    <row r="507" spans="11:14" ht="15.75" thickBot="1" x14ac:dyDescent="0.3">
      <c r="K507">
        <v>222</v>
      </c>
      <c r="M507" s="423"/>
      <c r="N507" s="219">
        <v>249</v>
      </c>
    </row>
    <row r="508" spans="11:14" x14ac:dyDescent="0.25">
      <c r="K508">
        <v>223</v>
      </c>
      <c r="M508" s="422" t="s">
        <v>154</v>
      </c>
      <c r="N508" s="218">
        <v>0.31490000000000001</v>
      </c>
    </row>
    <row r="509" spans="11:14" ht="15.75" thickBot="1" x14ac:dyDescent="0.3">
      <c r="K509">
        <v>224</v>
      </c>
      <c r="M509" s="423"/>
      <c r="N509" s="219">
        <v>250</v>
      </c>
    </row>
    <row r="510" spans="11:14" ht="15.75" thickBot="1" x14ac:dyDescent="0.3">
      <c r="K510">
        <v>225</v>
      </c>
      <c r="M510" s="14" t="s">
        <v>376</v>
      </c>
      <c r="N510" s="15" t="s">
        <v>396</v>
      </c>
    </row>
    <row r="511" spans="11:14" x14ac:dyDescent="0.25">
      <c r="K511">
        <v>226</v>
      </c>
      <c r="M511" s="422" t="s">
        <v>162</v>
      </c>
      <c r="N511" s="218">
        <v>0.31330000000000002</v>
      </c>
    </row>
    <row r="512" spans="11:14" ht="15.75" thickBot="1" x14ac:dyDescent="0.3">
      <c r="K512">
        <v>227</v>
      </c>
      <c r="M512" s="423"/>
      <c r="N512" s="219">
        <v>251</v>
      </c>
    </row>
    <row r="513" spans="11:14" x14ac:dyDescent="0.25">
      <c r="K513">
        <v>228</v>
      </c>
      <c r="M513" s="422" t="s">
        <v>131</v>
      </c>
      <c r="N513" s="216">
        <v>0.31069999999999998</v>
      </c>
    </row>
    <row r="514" spans="11:14" ht="15.75" thickBot="1" x14ac:dyDescent="0.3">
      <c r="K514">
        <v>229</v>
      </c>
      <c r="M514" s="423"/>
      <c r="N514" s="217">
        <v>252</v>
      </c>
    </row>
    <row r="515" spans="11:14" x14ac:dyDescent="0.25">
      <c r="K515">
        <v>230</v>
      </c>
      <c r="M515" s="422" t="s">
        <v>301</v>
      </c>
      <c r="N515" s="220">
        <v>0.30599999999999999</v>
      </c>
    </row>
    <row r="516" spans="11:14" ht="15.75" thickBot="1" x14ac:dyDescent="0.3">
      <c r="K516">
        <v>231</v>
      </c>
      <c r="M516" s="423"/>
      <c r="N516" s="221">
        <v>253</v>
      </c>
    </row>
    <row r="517" spans="11:14" x14ac:dyDescent="0.25">
      <c r="K517">
        <v>232</v>
      </c>
      <c r="M517" s="422" t="s">
        <v>124</v>
      </c>
      <c r="N517" s="222">
        <v>0.30120000000000002</v>
      </c>
    </row>
    <row r="518" spans="11:14" ht="15.75" thickBot="1" x14ac:dyDescent="0.3">
      <c r="K518">
        <v>233</v>
      </c>
      <c r="M518" s="423"/>
      <c r="N518" s="223">
        <v>254</v>
      </c>
    </row>
    <row r="519" spans="11:14" x14ac:dyDescent="0.25">
      <c r="K519">
        <v>234</v>
      </c>
      <c r="M519" s="422" t="s">
        <v>273</v>
      </c>
      <c r="N519" s="224">
        <v>0.30049999999999999</v>
      </c>
    </row>
    <row r="520" spans="11:14" ht="15.75" thickBot="1" x14ac:dyDescent="0.3">
      <c r="K520">
        <v>235</v>
      </c>
      <c r="M520" s="423"/>
      <c r="N520" s="225">
        <v>255</v>
      </c>
    </row>
    <row r="521" spans="11:14" x14ac:dyDescent="0.25">
      <c r="K521">
        <v>236</v>
      </c>
      <c r="M521" s="422" t="s">
        <v>217</v>
      </c>
      <c r="N521" s="226">
        <v>0.28670000000000001</v>
      </c>
    </row>
    <row r="522" spans="11:14" ht="15.75" thickBot="1" x14ac:dyDescent="0.3">
      <c r="K522">
        <v>237</v>
      </c>
      <c r="M522" s="423"/>
      <c r="N522" s="227">
        <v>256</v>
      </c>
    </row>
    <row r="523" spans="11:14" x14ac:dyDescent="0.25">
      <c r="K523">
        <v>238</v>
      </c>
      <c r="M523" s="422" t="s">
        <v>379</v>
      </c>
      <c r="N523" s="228">
        <v>0.28649999999999998</v>
      </c>
    </row>
    <row r="524" spans="11:14" ht="15.75" thickBot="1" x14ac:dyDescent="0.3">
      <c r="K524">
        <v>239</v>
      </c>
      <c r="M524" s="423"/>
      <c r="N524" s="229">
        <v>257</v>
      </c>
    </row>
    <row r="525" spans="11:14" x14ac:dyDescent="0.25">
      <c r="K525">
        <v>240</v>
      </c>
      <c r="M525" s="422" t="s">
        <v>324</v>
      </c>
      <c r="N525" s="230">
        <v>0.28549999999999998</v>
      </c>
    </row>
    <row r="526" spans="11:14" ht="15.75" thickBot="1" x14ac:dyDescent="0.3">
      <c r="K526">
        <v>241</v>
      </c>
      <c r="M526" s="423"/>
      <c r="N526" s="231">
        <v>258</v>
      </c>
    </row>
    <row r="527" spans="11:14" x14ac:dyDescent="0.25">
      <c r="K527">
        <v>242</v>
      </c>
      <c r="M527" s="422" t="s">
        <v>332</v>
      </c>
      <c r="N527" s="230">
        <v>0.28489999999999999</v>
      </c>
    </row>
    <row r="528" spans="11:14" ht="15.75" thickBot="1" x14ac:dyDescent="0.3">
      <c r="K528">
        <v>243</v>
      </c>
      <c r="M528" s="423"/>
      <c r="N528" s="231">
        <v>259</v>
      </c>
    </row>
    <row r="529" spans="11:14" x14ac:dyDescent="0.25">
      <c r="K529">
        <v>244</v>
      </c>
      <c r="M529" s="422" t="s">
        <v>29</v>
      </c>
      <c r="N529" s="232">
        <v>0.2782</v>
      </c>
    </row>
    <row r="530" spans="11:14" ht="15.75" thickBot="1" x14ac:dyDescent="0.3">
      <c r="K530">
        <v>245</v>
      </c>
      <c r="M530" s="423"/>
      <c r="N530" s="233">
        <v>260</v>
      </c>
    </row>
    <row r="531" spans="11:14" x14ac:dyDescent="0.25">
      <c r="K531">
        <v>246</v>
      </c>
      <c r="M531" s="422" t="s">
        <v>318</v>
      </c>
      <c r="N531" s="234">
        <v>0.27329999999999999</v>
      </c>
    </row>
    <row r="532" spans="11:14" ht="15.75" thickBot="1" x14ac:dyDescent="0.3">
      <c r="K532">
        <v>247</v>
      </c>
      <c r="M532" s="423"/>
      <c r="N532" s="235">
        <v>261</v>
      </c>
    </row>
    <row r="533" spans="11:14" x14ac:dyDescent="0.25">
      <c r="K533">
        <v>248</v>
      </c>
      <c r="M533" s="422" t="s">
        <v>181</v>
      </c>
      <c r="N533" s="236">
        <v>0.27200000000000002</v>
      </c>
    </row>
    <row r="534" spans="11:14" ht="15.75" thickBot="1" x14ac:dyDescent="0.3">
      <c r="K534">
        <v>249</v>
      </c>
      <c r="M534" s="423"/>
      <c r="N534" s="237">
        <v>262</v>
      </c>
    </row>
    <row r="535" spans="11:14" x14ac:dyDescent="0.25">
      <c r="K535">
        <v>250</v>
      </c>
      <c r="M535" s="422" t="s">
        <v>81</v>
      </c>
      <c r="N535" s="238">
        <v>0.27139999999999997</v>
      </c>
    </row>
    <row r="536" spans="11:14" ht="15.75" thickBot="1" x14ac:dyDescent="0.3">
      <c r="K536">
        <v>251</v>
      </c>
      <c r="M536" s="423"/>
      <c r="N536" s="239">
        <v>263</v>
      </c>
    </row>
    <row r="537" spans="11:14" x14ac:dyDescent="0.25">
      <c r="K537">
        <v>252</v>
      </c>
      <c r="M537" s="422" t="s">
        <v>203</v>
      </c>
      <c r="N537" s="240">
        <v>0.27139999999999997</v>
      </c>
    </row>
    <row r="538" spans="11:14" ht="15.75" thickBot="1" x14ac:dyDescent="0.3">
      <c r="K538">
        <v>253</v>
      </c>
      <c r="M538" s="423"/>
      <c r="N538" s="241">
        <v>264</v>
      </c>
    </row>
    <row r="539" spans="11:14" x14ac:dyDescent="0.25">
      <c r="K539">
        <v>254</v>
      </c>
      <c r="M539" s="422" t="s">
        <v>283</v>
      </c>
      <c r="N539" s="240">
        <v>0.27089999999999997</v>
      </c>
    </row>
    <row r="540" spans="11:14" ht="15.75" thickBot="1" x14ac:dyDescent="0.3">
      <c r="K540">
        <v>255</v>
      </c>
      <c r="M540" s="423"/>
      <c r="N540" s="241">
        <v>265</v>
      </c>
    </row>
    <row r="541" spans="11:14" x14ac:dyDescent="0.25">
      <c r="K541">
        <v>256</v>
      </c>
      <c r="M541" s="422" t="s">
        <v>15</v>
      </c>
      <c r="N541" s="242">
        <v>0.27079999999999999</v>
      </c>
    </row>
    <row r="542" spans="11:14" ht="15.75" thickBot="1" x14ac:dyDescent="0.3">
      <c r="K542">
        <v>257</v>
      </c>
      <c r="M542" s="423"/>
      <c r="N542" s="243">
        <v>266</v>
      </c>
    </row>
    <row r="543" spans="11:14" x14ac:dyDescent="0.25">
      <c r="K543">
        <v>258</v>
      </c>
      <c r="M543" s="422" t="s">
        <v>194</v>
      </c>
      <c r="N543" s="244">
        <v>0.27060000000000001</v>
      </c>
    </row>
    <row r="544" spans="11:14" ht="15.75" thickBot="1" x14ac:dyDescent="0.3">
      <c r="K544">
        <v>259</v>
      </c>
      <c r="M544" s="423"/>
      <c r="N544" s="245">
        <v>267</v>
      </c>
    </row>
    <row r="545" spans="11:14" x14ac:dyDescent="0.25">
      <c r="K545">
        <v>260</v>
      </c>
      <c r="M545" s="422" t="s">
        <v>109</v>
      </c>
      <c r="N545" s="246">
        <v>0.2702</v>
      </c>
    </row>
    <row r="546" spans="11:14" ht="15.75" thickBot="1" x14ac:dyDescent="0.3">
      <c r="K546">
        <v>261</v>
      </c>
      <c r="M546" s="423"/>
      <c r="N546" s="247">
        <v>268</v>
      </c>
    </row>
    <row r="547" spans="11:14" x14ac:dyDescent="0.25">
      <c r="K547">
        <v>262</v>
      </c>
      <c r="M547" s="422" t="s">
        <v>83</v>
      </c>
      <c r="N547" s="248">
        <v>0.26960000000000001</v>
      </c>
    </row>
    <row r="548" spans="11:14" ht="15.75" thickBot="1" x14ac:dyDescent="0.3">
      <c r="K548">
        <v>263</v>
      </c>
      <c r="M548" s="423"/>
      <c r="N548" s="249">
        <v>269</v>
      </c>
    </row>
    <row r="549" spans="11:14" x14ac:dyDescent="0.25">
      <c r="K549">
        <v>264</v>
      </c>
      <c r="M549" s="422" t="s">
        <v>336</v>
      </c>
      <c r="N549" s="250">
        <v>0.26869999999999999</v>
      </c>
    </row>
    <row r="550" spans="11:14" ht="15.75" thickBot="1" x14ac:dyDescent="0.3">
      <c r="K550">
        <v>265</v>
      </c>
      <c r="M550" s="423"/>
      <c r="N550" s="251">
        <v>270</v>
      </c>
    </row>
    <row r="551" spans="11:14" x14ac:dyDescent="0.25">
      <c r="K551">
        <v>266</v>
      </c>
      <c r="M551" s="422" t="s">
        <v>282</v>
      </c>
      <c r="N551" s="252">
        <v>0.26719999999999999</v>
      </c>
    </row>
    <row r="552" spans="11:14" ht="15.75" thickBot="1" x14ac:dyDescent="0.3">
      <c r="K552">
        <v>267</v>
      </c>
      <c r="M552" s="423"/>
      <c r="N552" s="253">
        <v>271</v>
      </c>
    </row>
    <row r="553" spans="11:14" x14ac:dyDescent="0.25">
      <c r="K553">
        <v>268</v>
      </c>
      <c r="M553" s="422" t="s">
        <v>61</v>
      </c>
      <c r="N553" s="254">
        <v>0.26690000000000003</v>
      </c>
    </row>
    <row r="554" spans="11:14" ht="15.75" thickBot="1" x14ac:dyDescent="0.3">
      <c r="K554">
        <v>269</v>
      </c>
      <c r="M554" s="423"/>
      <c r="N554" s="255">
        <v>272</v>
      </c>
    </row>
    <row r="555" spans="11:14" x14ac:dyDescent="0.25">
      <c r="K555">
        <v>270</v>
      </c>
      <c r="M555" s="422" t="s">
        <v>40</v>
      </c>
      <c r="N555" s="256">
        <v>0.2656</v>
      </c>
    </row>
    <row r="556" spans="11:14" ht="15.75" thickBot="1" x14ac:dyDescent="0.3">
      <c r="K556">
        <v>271</v>
      </c>
      <c r="M556" s="423"/>
      <c r="N556" s="257">
        <v>273</v>
      </c>
    </row>
    <row r="557" spans="11:14" x14ac:dyDescent="0.25">
      <c r="K557">
        <v>272</v>
      </c>
      <c r="M557" s="422" t="s">
        <v>253</v>
      </c>
      <c r="N557" s="258">
        <v>0.26269999999999999</v>
      </c>
    </row>
    <row r="558" spans="11:14" ht="15.75" thickBot="1" x14ac:dyDescent="0.3">
      <c r="K558">
        <v>273</v>
      </c>
      <c r="M558" s="423"/>
      <c r="N558" s="259">
        <v>274</v>
      </c>
    </row>
    <row r="559" spans="11:14" x14ac:dyDescent="0.25">
      <c r="K559">
        <v>274</v>
      </c>
      <c r="M559" s="422" t="s">
        <v>300</v>
      </c>
      <c r="N559" s="260">
        <v>0.26219999999999999</v>
      </c>
    </row>
    <row r="560" spans="11:14" ht="15.75" thickBot="1" x14ac:dyDescent="0.3">
      <c r="K560">
        <v>275</v>
      </c>
      <c r="M560" s="423"/>
      <c r="N560" s="261">
        <v>275</v>
      </c>
    </row>
    <row r="561" spans="11:14" ht="15.75" thickBot="1" x14ac:dyDescent="0.3">
      <c r="K561">
        <v>276</v>
      </c>
      <c r="M561" s="14" t="s">
        <v>376</v>
      </c>
      <c r="N561" s="15" t="s">
        <v>396</v>
      </c>
    </row>
    <row r="562" spans="11:14" x14ac:dyDescent="0.25">
      <c r="K562">
        <v>277</v>
      </c>
      <c r="M562" s="422" t="s">
        <v>281</v>
      </c>
      <c r="N562" s="262">
        <v>0.2576</v>
      </c>
    </row>
    <row r="563" spans="11:14" ht="15.75" thickBot="1" x14ac:dyDescent="0.3">
      <c r="K563">
        <v>278</v>
      </c>
      <c r="M563" s="423"/>
      <c r="N563" s="263">
        <v>276</v>
      </c>
    </row>
    <row r="564" spans="11:14" x14ac:dyDescent="0.25">
      <c r="K564">
        <v>279</v>
      </c>
      <c r="M564" s="422" t="s">
        <v>108</v>
      </c>
      <c r="N564" s="264">
        <v>0.25640000000000002</v>
      </c>
    </row>
    <row r="565" spans="11:14" ht="15.75" thickBot="1" x14ac:dyDescent="0.3">
      <c r="K565">
        <v>280</v>
      </c>
      <c r="M565" s="423"/>
      <c r="N565" s="265">
        <v>277</v>
      </c>
    </row>
    <row r="566" spans="11:14" x14ac:dyDescent="0.25">
      <c r="K566">
        <v>281</v>
      </c>
      <c r="M566" s="422" t="s">
        <v>121</v>
      </c>
      <c r="N566" s="266">
        <v>0.2555</v>
      </c>
    </row>
    <row r="567" spans="11:14" ht="15.75" thickBot="1" x14ac:dyDescent="0.3">
      <c r="K567">
        <v>282</v>
      </c>
      <c r="M567" s="423"/>
      <c r="N567" s="267">
        <v>278</v>
      </c>
    </row>
    <row r="568" spans="11:14" x14ac:dyDescent="0.25">
      <c r="K568">
        <v>283</v>
      </c>
      <c r="M568" s="422" t="s">
        <v>240</v>
      </c>
      <c r="N568" s="268">
        <v>0.24199999999999999</v>
      </c>
    </row>
    <row r="569" spans="11:14" ht="15.75" thickBot="1" x14ac:dyDescent="0.3">
      <c r="K569">
        <v>284</v>
      </c>
      <c r="M569" s="423"/>
      <c r="N569" s="269">
        <v>279</v>
      </c>
    </row>
    <row r="570" spans="11:14" x14ac:dyDescent="0.25">
      <c r="K570">
        <v>285</v>
      </c>
      <c r="M570" s="422" t="s">
        <v>263</v>
      </c>
      <c r="N570" s="270">
        <v>0.24</v>
      </c>
    </row>
    <row r="571" spans="11:14" ht="15.75" thickBot="1" x14ac:dyDescent="0.3">
      <c r="K571">
        <v>286</v>
      </c>
      <c r="M571" s="423"/>
      <c r="N571" s="271">
        <v>280</v>
      </c>
    </row>
    <row r="572" spans="11:14" x14ac:dyDescent="0.25">
      <c r="K572">
        <v>288</v>
      </c>
      <c r="M572" s="422" t="s">
        <v>206</v>
      </c>
      <c r="N572" s="272">
        <v>0.2346</v>
      </c>
    </row>
    <row r="573" spans="11:14" ht="15.75" thickBot="1" x14ac:dyDescent="0.3">
      <c r="K573">
        <v>290</v>
      </c>
      <c r="M573" s="423"/>
      <c r="N573" s="273">
        <v>281</v>
      </c>
    </row>
    <row r="574" spans="11:14" x14ac:dyDescent="0.25">
      <c r="K574">
        <v>291</v>
      </c>
      <c r="M574" s="422" t="s">
        <v>195</v>
      </c>
      <c r="N574" s="274">
        <v>0.2321</v>
      </c>
    </row>
    <row r="575" spans="11:14" ht="15.75" thickBot="1" x14ac:dyDescent="0.3">
      <c r="K575">
        <v>292</v>
      </c>
      <c r="M575" s="423"/>
      <c r="N575" s="275">
        <v>282</v>
      </c>
    </row>
    <row r="576" spans="11:14" x14ac:dyDescent="0.25">
      <c r="K576">
        <v>293</v>
      </c>
      <c r="M576" s="422" t="s">
        <v>264</v>
      </c>
      <c r="N576" s="276">
        <v>0.2283</v>
      </c>
    </row>
    <row r="577" spans="11:14" ht="15.75" thickBot="1" x14ac:dyDescent="0.3">
      <c r="K577">
        <v>294</v>
      </c>
      <c r="M577" s="423"/>
      <c r="N577" s="277">
        <v>283</v>
      </c>
    </row>
    <row r="578" spans="11:14" x14ac:dyDescent="0.25">
      <c r="K578">
        <v>295</v>
      </c>
      <c r="M578" s="422" t="s">
        <v>327</v>
      </c>
      <c r="N578" s="278">
        <v>0.2276</v>
      </c>
    </row>
    <row r="579" spans="11:14" ht="15.75" thickBot="1" x14ac:dyDescent="0.3">
      <c r="K579">
        <v>296</v>
      </c>
      <c r="M579" s="423"/>
      <c r="N579" s="279">
        <v>284</v>
      </c>
    </row>
    <row r="580" spans="11:14" x14ac:dyDescent="0.25">
      <c r="K580">
        <v>297</v>
      </c>
      <c r="M580" s="422" t="s">
        <v>212</v>
      </c>
      <c r="N580" s="280">
        <v>0.22750000000000001</v>
      </c>
    </row>
    <row r="581" spans="11:14" ht="15.75" thickBot="1" x14ac:dyDescent="0.3">
      <c r="K581">
        <v>298</v>
      </c>
      <c r="M581" s="423"/>
      <c r="N581" s="281">
        <v>285</v>
      </c>
    </row>
    <row r="582" spans="11:14" x14ac:dyDescent="0.25">
      <c r="K582">
        <v>299</v>
      </c>
      <c r="M582" s="422" t="s">
        <v>101</v>
      </c>
      <c r="N582" s="282">
        <v>0.2218</v>
      </c>
    </row>
    <row r="583" spans="11:14" ht="15.75" thickBot="1" x14ac:dyDescent="0.3">
      <c r="K583">
        <v>300</v>
      </c>
      <c r="M583" s="423"/>
      <c r="N583" s="283">
        <v>286</v>
      </c>
    </row>
    <row r="584" spans="11:14" x14ac:dyDescent="0.25">
      <c r="K584">
        <v>301</v>
      </c>
      <c r="M584" s="16" t="s">
        <v>158</v>
      </c>
      <c r="N584" s="284">
        <v>0.2203</v>
      </c>
    </row>
    <row r="585" spans="11:14" ht="15.75" thickBot="1" x14ac:dyDescent="0.3">
      <c r="K585">
        <v>302</v>
      </c>
      <c r="M585" s="17" t="s">
        <v>435</v>
      </c>
      <c r="N585" s="285">
        <v>287</v>
      </c>
    </row>
    <row r="586" spans="11:14" x14ac:dyDescent="0.25">
      <c r="K586">
        <v>303</v>
      </c>
      <c r="M586" s="422" t="s">
        <v>258</v>
      </c>
      <c r="N586" s="286">
        <v>0.21840000000000001</v>
      </c>
    </row>
    <row r="587" spans="11:14" ht="15.75" thickBot="1" x14ac:dyDescent="0.3">
      <c r="K587">
        <v>304</v>
      </c>
      <c r="M587" s="423"/>
      <c r="N587" s="287">
        <v>288</v>
      </c>
    </row>
    <row r="588" spans="11:14" x14ac:dyDescent="0.25">
      <c r="K588">
        <v>305</v>
      </c>
      <c r="M588" s="16" t="s">
        <v>213</v>
      </c>
      <c r="N588" s="288">
        <v>0.2157</v>
      </c>
    </row>
    <row r="589" spans="11:14" ht="15.75" thickBot="1" x14ac:dyDescent="0.3">
      <c r="K589">
        <v>306</v>
      </c>
      <c r="M589" s="17" t="s">
        <v>435</v>
      </c>
      <c r="N589" s="289">
        <v>289</v>
      </c>
    </row>
    <row r="590" spans="11:14" x14ac:dyDescent="0.25">
      <c r="K590">
        <v>307</v>
      </c>
      <c r="M590" s="422" t="s">
        <v>91</v>
      </c>
      <c r="N590" s="290">
        <v>0.2152</v>
      </c>
    </row>
    <row r="591" spans="11:14" ht="15.75" thickBot="1" x14ac:dyDescent="0.3">
      <c r="K591">
        <v>308</v>
      </c>
      <c r="M591" s="423"/>
      <c r="N591" s="291">
        <v>290</v>
      </c>
    </row>
    <row r="592" spans="11:14" x14ac:dyDescent="0.25">
      <c r="K592">
        <v>309</v>
      </c>
      <c r="M592" s="422" t="s">
        <v>268</v>
      </c>
      <c r="N592" s="292">
        <v>0.20849999999999999</v>
      </c>
    </row>
    <row r="593" spans="11:14" ht="15.75" thickBot="1" x14ac:dyDescent="0.3">
      <c r="K593">
        <v>310</v>
      </c>
      <c r="M593" s="423"/>
      <c r="N593" s="293">
        <v>291</v>
      </c>
    </row>
    <row r="594" spans="11:14" x14ac:dyDescent="0.25">
      <c r="K594">
        <v>311</v>
      </c>
      <c r="M594" s="422" t="s">
        <v>269</v>
      </c>
      <c r="N594" s="294">
        <v>0.20499999999999999</v>
      </c>
    </row>
    <row r="595" spans="11:14" ht="15.75" thickBot="1" x14ac:dyDescent="0.3">
      <c r="K595">
        <v>312</v>
      </c>
      <c r="M595" s="423"/>
      <c r="N595" s="295">
        <v>292</v>
      </c>
    </row>
    <row r="596" spans="11:14" x14ac:dyDescent="0.25">
      <c r="K596">
        <v>313</v>
      </c>
      <c r="M596" s="422" t="s">
        <v>294</v>
      </c>
      <c r="N596" s="296">
        <v>0.2041</v>
      </c>
    </row>
    <row r="597" spans="11:14" ht="15.75" thickBot="1" x14ac:dyDescent="0.3">
      <c r="K597">
        <v>314</v>
      </c>
      <c r="M597" s="423"/>
      <c r="N597" s="297">
        <v>293</v>
      </c>
    </row>
    <row r="598" spans="11:14" x14ac:dyDescent="0.25">
      <c r="K598">
        <v>315</v>
      </c>
      <c r="M598" s="422" t="s">
        <v>249</v>
      </c>
      <c r="N598" s="298">
        <v>0.20380000000000001</v>
      </c>
    </row>
    <row r="599" spans="11:14" ht="15.75" thickBot="1" x14ac:dyDescent="0.3">
      <c r="K599">
        <v>316</v>
      </c>
      <c r="M599" s="423"/>
      <c r="N599" s="299">
        <v>294</v>
      </c>
    </row>
    <row r="600" spans="11:14" x14ac:dyDescent="0.25">
      <c r="K600">
        <v>317</v>
      </c>
      <c r="M600" s="422" t="s">
        <v>345</v>
      </c>
      <c r="N600" s="300">
        <v>0.20269999999999999</v>
      </c>
    </row>
    <row r="601" spans="11:14" ht="15.75" thickBot="1" x14ac:dyDescent="0.3">
      <c r="K601">
        <v>318</v>
      </c>
      <c r="M601" s="423"/>
      <c r="N601" s="301">
        <v>295</v>
      </c>
    </row>
    <row r="602" spans="11:14" x14ac:dyDescent="0.25">
      <c r="K602">
        <v>319</v>
      </c>
      <c r="M602" s="422" t="s">
        <v>16</v>
      </c>
      <c r="N602" s="302">
        <v>0.19939999999999999</v>
      </c>
    </row>
    <row r="603" spans="11:14" ht="15.75" thickBot="1" x14ac:dyDescent="0.3">
      <c r="K603">
        <v>320</v>
      </c>
      <c r="M603" s="423"/>
      <c r="N603" s="303">
        <v>296</v>
      </c>
    </row>
    <row r="604" spans="11:14" x14ac:dyDescent="0.25">
      <c r="K604">
        <v>321</v>
      </c>
      <c r="M604" s="422" t="s">
        <v>126</v>
      </c>
      <c r="N604" s="304">
        <v>0.19739999999999999</v>
      </c>
    </row>
    <row r="605" spans="11:14" ht="15.75" thickBot="1" x14ac:dyDescent="0.3">
      <c r="K605">
        <v>322</v>
      </c>
      <c r="M605" s="423"/>
      <c r="N605" s="305">
        <v>297</v>
      </c>
    </row>
    <row r="606" spans="11:14" x14ac:dyDescent="0.25">
      <c r="K606">
        <v>323</v>
      </c>
      <c r="M606" s="422" t="s">
        <v>65</v>
      </c>
      <c r="N606" s="306">
        <v>0.19539999999999999</v>
      </c>
    </row>
    <row r="607" spans="11:14" ht="15.75" thickBot="1" x14ac:dyDescent="0.3">
      <c r="K607">
        <v>324</v>
      </c>
      <c r="M607" s="423"/>
      <c r="N607" s="307">
        <v>298</v>
      </c>
    </row>
    <row r="608" spans="11:14" x14ac:dyDescent="0.25">
      <c r="K608">
        <v>325</v>
      </c>
      <c r="M608" s="422" t="s">
        <v>49</v>
      </c>
      <c r="N608" s="308">
        <v>0.1948</v>
      </c>
    </row>
    <row r="609" spans="11:14" ht="15.75" thickBot="1" x14ac:dyDescent="0.3">
      <c r="K609">
        <v>326</v>
      </c>
      <c r="M609" s="423"/>
      <c r="N609" s="309">
        <v>299</v>
      </c>
    </row>
    <row r="610" spans="11:14" x14ac:dyDescent="0.25">
      <c r="K610">
        <v>327</v>
      </c>
      <c r="M610" s="422" t="s">
        <v>60</v>
      </c>
      <c r="N610" s="310">
        <v>0.1933</v>
      </c>
    </row>
    <row r="611" spans="11:14" ht="15.75" thickBot="1" x14ac:dyDescent="0.3">
      <c r="K611">
        <v>328</v>
      </c>
      <c r="M611" s="423"/>
      <c r="N611" s="311">
        <v>300</v>
      </c>
    </row>
    <row r="612" spans="11:14" ht="15.75" thickBot="1" x14ac:dyDescent="0.3">
      <c r="K612">
        <v>329</v>
      </c>
      <c r="M612" s="14" t="s">
        <v>376</v>
      </c>
      <c r="N612" s="15" t="s">
        <v>396</v>
      </c>
    </row>
    <row r="613" spans="11:14" x14ac:dyDescent="0.25">
      <c r="K613">
        <v>330</v>
      </c>
      <c r="M613" s="422" t="s">
        <v>245</v>
      </c>
      <c r="N613" s="312">
        <v>0.1918</v>
      </c>
    </row>
    <row r="614" spans="11:14" ht="15.75" thickBot="1" x14ac:dyDescent="0.3">
      <c r="K614">
        <v>331</v>
      </c>
      <c r="M614" s="423"/>
      <c r="N614" s="313">
        <v>301</v>
      </c>
    </row>
    <row r="615" spans="11:14" x14ac:dyDescent="0.25">
      <c r="K615">
        <v>332</v>
      </c>
      <c r="M615" s="422" t="s">
        <v>76</v>
      </c>
      <c r="N615" s="314">
        <v>0.19139999999999999</v>
      </c>
    </row>
    <row r="616" spans="11:14" ht="15.75" thickBot="1" x14ac:dyDescent="0.3">
      <c r="K616">
        <v>333</v>
      </c>
      <c r="M616" s="423"/>
      <c r="N616" s="315">
        <v>302</v>
      </c>
    </row>
    <row r="617" spans="11:14" x14ac:dyDescent="0.25">
      <c r="K617">
        <v>334</v>
      </c>
      <c r="M617" s="422" t="s">
        <v>196</v>
      </c>
      <c r="N617" s="316">
        <v>0.19020000000000001</v>
      </c>
    </row>
    <row r="618" spans="11:14" ht="15.75" thickBot="1" x14ac:dyDescent="0.3">
      <c r="K618">
        <v>335</v>
      </c>
      <c r="M618" s="423"/>
      <c r="N618" s="317">
        <v>303</v>
      </c>
    </row>
    <row r="619" spans="11:14" x14ac:dyDescent="0.25">
      <c r="K619">
        <v>336</v>
      </c>
      <c r="M619" s="422" t="s">
        <v>322</v>
      </c>
      <c r="N619" s="318">
        <v>0.1885</v>
      </c>
    </row>
    <row r="620" spans="11:14" ht="15.75" thickBot="1" x14ac:dyDescent="0.3">
      <c r="K620">
        <v>337</v>
      </c>
      <c r="M620" s="423"/>
      <c r="N620" s="319">
        <v>304</v>
      </c>
    </row>
    <row r="621" spans="11:14" x14ac:dyDescent="0.25">
      <c r="K621">
        <v>338</v>
      </c>
      <c r="M621" s="422" t="s">
        <v>352</v>
      </c>
      <c r="N621" s="320">
        <v>0.18820000000000001</v>
      </c>
    </row>
    <row r="622" spans="11:14" ht="15.75" thickBot="1" x14ac:dyDescent="0.3">
      <c r="K622">
        <v>339</v>
      </c>
      <c r="M622" s="423"/>
      <c r="N622" s="321">
        <v>305</v>
      </c>
    </row>
    <row r="623" spans="11:14" x14ac:dyDescent="0.25">
      <c r="K623">
        <v>340</v>
      </c>
      <c r="M623" s="422" t="s">
        <v>152</v>
      </c>
      <c r="N623" s="322">
        <v>0.18090000000000001</v>
      </c>
    </row>
    <row r="624" spans="11:14" ht="15.75" thickBot="1" x14ac:dyDescent="0.3">
      <c r="K624">
        <v>341</v>
      </c>
      <c r="M624" s="423"/>
      <c r="N624" s="323">
        <v>306</v>
      </c>
    </row>
    <row r="625" spans="11:14" x14ac:dyDescent="0.25">
      <c r="K625">
        <v>342</v>
      </c>
      <c r="M625" s="422" t="s">
        <v>117</v>
      </c>
      <c r="N625" s="324">
        <v>0.17660000000000001</v>
      </c>
    </row>
    <row r="626" spans="11:14" ht="15.75" thickBot="1" x14ac:dyDescent="0.3">
      <c r="K626">
        <v>343</v>
      </c>
      <c r="M626" s="423"/>
      <c r="N626" s="325">
        <v>307</v>
      </c>
    </row>
    <row r="627" spans="11:14" x14ac:dyDescent="0.25">
      <c r="K627">
        <v>344</v>
      </c>
      <c r="M627" s="422" t="s">
        <v>197</v>
      </c>
      <c r="N627" s="326">
        <v>0.1764</v>
      </c>
    </row>
    <row r="628" spans="11:14" ht="15.75" thickBot="1" x14ac:dyDescent="0.3">
      <c r="K628">
        <v>345</v>
      </c>
      <c r="M628" s="423"/>
      <c r="N628" s="327">
        <v>308</v>
      </c>
    </row>
    <row r="629" spans="11:14" x14ac:dyDescent="0.25">
      <c r="K629">
        <v>346</v>
      </c>
      <c r="M629" s="422" t="s">
        <v>167</v>
      </c>
      <c r="N629" s="328">
        <v>0.1749</v>
      </c>
    </row>
    <row r="630" spans="11:14" ht="15.75" thickBot="1" x14ac:dyDescent="0.3">
      <c r="K630">
        <v>347</v>
      </c>
      <c r="M630" s="423"/>
      <c r="N630" s="329">
        <v>309</v>
      </c>
    </row>
    <row r="631" spans="11:14" x14ac:dyDescent="0.25">
      <c r="K631">
        <v>348</v>
      </c>
      <c r="M631" s="422" t="s">
        <v>252</v>
      </c>
      <c r="N631" s="330">
        <v>0.17280000000000001</v>
      </c>
    </row>
    <row r="632" spans="11:14" ht="15.75" thickBot="1" x14ac:dyDescent="0.3">
      <c r="K632">
        <v>349</v>
      </c>
      <c r="M632" s="423"/>
      <c r="N632" s="331">
        <v>310</v>
      </c>
    </row>
    <row r="633" spans="11:14" x14ac:dyDescent="0.25">
      <c r="K633">
        <v>350</v>
      </c>
      <c r="M633" s="422" t="s">
        <v>36</v>
      </c>
      <c r="N633" s="332">
        <v>0.1663</v>
      </c>
    </row>
    <row r="634" spans="11:14" ht="15.75" thickBot="1" x14ac:dyDescent="0.3">
      <c r="K634">
        <v>351</v>
      </c>
      <c r="M634" s="423"/>
      <c r="N634" s="333">
        <v>311</v>
      </c>
    </row>
    <row r="635" spans="11:14" x14ac:dyDescent="0.25">
      <c r="M635" s="422" t="s">
        <v>274</v>
      </c>
      <c r="N635" s="334">
        <v>0.1651</v>
      </c>
    </row>
    <row r="636" spans="11:14" ht="15.75" thickBot="1" x14ac:dyDescent="0.3">
      <c r="M636" s="423"/>
      <c r="N636" s="335">
        <v>312</v>
      </c>
    </row>
    <row r="637" spans="11:14" x14ac:dyDescent="0.25">
      <c r="M637" s="422" t="s">
        <v>59</v>
      </c>
      <c r="N637" s="336">
        <v>0.1651</v>
      </c>
    </row>
    <row r="638" spans="11:14" ht="15.75" thickBot="1" x14ac:dyDescent="0.3">
      <c r="M638" s="423"/>
      <c r="N638" s="337">
        <v>313</v>
      </c>
    </row>
    <row r="639" spans="11:14" x14ac:dyDescent="0.25">
      <c r="M639" s="422" t="s">
        <v>23</v>
      </c>
      <c r="N639" s="338">
        <v>0.1636</v>
      </c>
    </row>
    <row r="640" spans="11:14" ht="15.75" thickBot="1" x14ac:dyDescent="0.3">
      <c r="M640" s="423"/>
      <c r="N640" s="339">
        <v>314</v>
      </c>
    </row>
    <row r="641" spans="13:14" x14ac:dyDescent="0.25">
      <c r="M641" s="422" t="s">
        <v>119</v>
      </c>
      <c r="N641" s="340">
        <v>0.16350000000000001</v>
      </c>
    </row>
    <row r="642" spans="13:14" ht="15.75" thickBot="1" x14ac:dyDescent="0.3">
      <c r="M642" s="423"/>
      <c r="N642" s="341">
        <v>315</v>
      </c>
    </row>
    <row r="643" spans="13:14" x14ac:dyDescent="0.25">
      <c r="M643" s="422" t="s">
        <v>141</v>
      </c>
      <c r="N643" s="342">
        <v>0.16200000000000001</v>
      </c>
    </row>
    <row r="644" spans="13:14" ht="15.75" thickBot="1" x14ac:dyDescent="0.3">
      <c r="M644" s="423"/>
      <c r="N644" s="343">
        <v>316</v>
      </c>
    </row>
    <row r="645" spans="13:14" x14ac:dyDescent="0.25">
      <c r="M645" s="422" t="s">
        <v>289</v>
      </c>
      <c r="N645" s="344">
        <v>0.15359999999999999</v>
      </c>
    </row>
    <row r="646" spans="13:14" ht="15.75" thickBot="1" x14ac:dyDescent="0.3">
      <c r="M646" s="423"/>
      <c r="N646" s="345">
        <v>317</v>
      </c>
    </row>
    <row r="647" spans="13:14" x14ac:dyDescent="0.25">
      <c r="M647" s="422" t="s">
        <v>330</v>
      </c>
      <c r="N647" s="346">
        <v>0.1535</v>
      </c>
    </row>
    <row r="648" spans="13:14" ht="15.75" thickBot="1" x14ac:dyDescent="0.3">
      <c r="M648" s="423"/>
      <c r="N648" s="347">
        <v>318</v>
      </c>
    </row>
    <row r="649" spans="13:14" x14ac:dyDescent="0.25">
      <c r="M649" s="422" t="s">
        <v>270</v>
      </c>
      <c r="N649" s="348">
        <v>0.15290000000000001</v>
      </c>
    </row>
    <row r="650" spans="13:14" ht="15.75" thickBot="1" x14ac:dyDescent="0.3">
      <c r="M650" s="423"/>
      <c r="N650" s="349">
        <v>319</v>
      </c>
    </row>
    <row r="651" spans="13:14" x14ac:dyDescent="0.25">
      <c r="M651" s="422" t="s">
        <v>257</v>
      </c>
      <c r="N651" s="350">
        <v>0.15160000000000001</v>
      </c>
    </row>
    <row r="652" spans="13:14" ht="15.75" thickBot="1" x14ac:dyDescent="0.3">
      <c r="M652" s="423"/>
      <c r="N652" s="351">
        <v>320</v>
      </c>
    </row>
    <row r="653" spans="13:14" x14ac:dyDescent="0.25">
      <c r="M653" s="422" t="s">
        <v>171</v>
      </c>
      <c r="N653" s="352">
        <v>0.14949999999999999</v>
      </c>
    </row>
    <row r="654" spans="13:14" ht="15.75" thickBot="1" x14ac:dyDescent="0.3">
      <c r="M654" s="423"/>
      <c r="N654" s="353">
        <v>321</v>
      </c>
    </row>
    <row r="655" spans="13:14" x14ac:dyDescent="0.25">
      <c r="M655" s="422" t="s">
        <v>88</v>
      </c>
      <c r="N655" s="354">
        <v>0.14630000000000001</v>
      </c>
    </row>
    <row r="656" spans="13:14" ht="15.75" thickBot="1" x14ac:dyDescent="0.3">
      <c r="M656" s="423"/>
      <c r="N656" s="355">
        <v>322</v>
      </c>
    </row>
    <row r="657" spans="13:14" x14ac:dyDescent="0.25">
      <c r="M657" s="422" t="s">
        <v>157</v>
      </c>
      <c r="N657" s="356">
        <v>0.14249999999999999</v>
      </c>
    </row>
    <row r="658" spans="13:14" ht="15.75" thickBot="1" x14ac:dyDescent="0.3">
      <c r="M658" s="423"/>
      <c r="N658" s="357">
        <v>323</v>
      </c>
    </row>
    <row r="659" spans="13:14" x14ac:dyDescent="0.25">
      <c r="M659" s="422" t="s">
        <v>129</v>
      </c>
      <c r="N659" s="358">
        <v>0.13880000000000001</v>
      </c>
    </row>
    <row r="660" spans="13:14" ht="15.75" thickBot="1" x14ac:dyDescent="0.3">
      <c r="M660" s="423"/>
      <c r="N660" s="359">
        <v>324</v>
      </c>
    </row>
    <row r="661" spans="13:14" x14ac:dyDescent="0.25">
      <c r="M661" s="422" t="s">
        <v>52</v>
      </c>
      <c r="N661" s="360">
        <v>0.1386</v>
      </c>
    </row>
    <row r="662" spans="13:14" ht="15.75" thickBot="1" x14ac:dyDescent="0.3">
      <c r="M662" s="423"/>
      <c r="N662" s="361">
        <v>325</v>
      </c>
    </row>
    <row r="663" spans="13:14" ht="15.75" thickBot="1" x14ac:dyDescent="0.3">
      <c r="M663" s="14" t="s">
        <v>376</v>
      </c>
      <c r="N663" s="15" t="s">
        <v>396</v>
      </c>
    </row>
    <row r="664" spans="13:14" x14ac:dyDescent="0.25">
      <c r="M664" s="422" t="s">
        <v>284</v>
      </c>
      <c r="N664" s="362">
        <v>0.13739999999999999</v>
      </c>
    </row>
    <row r="665" spans="13:14" ht="15.75" thickBot="1" x14ac:dyDescent="0.3">
      <c r="M665" s="423"/>
      <c r="N665" s="363">
        <v>326</v>
      </c>
    </row>
    <row r="666" spans="13:14" x14ac:dyDescent="0.25">
      <c r="M666" s="422" t="s">
        <v>309</v>
      </c>
      <c r="N666" s="364">
        <v>0.13669999999999999</v>
      </c>
    </row>
    <row r="667" spans="13:14" ht="15.75" thickBot="1" x14ac:dyDescent="0.3">
      <c r="M667" s="423"/>
      <c r="N667" s="365">
        <v>327</v>
      </c>
    </row>
    <row r="668" spans="13:14" x14ac:dyDescent="0.25">
      <c r="M668" s="422" t="s">
        <v>305</v>
      </c>
      <c r="N668" s="366">
        <v>0.13100000000000001</v>
      </c>
    </row>
    <row r="669" spans="13:14" ht="15.75" thickBot="1" x14ac:dyDescent="0.3">
      <c r="M669" s="423"/>
      <c r="N669" s="367">
        <v>328</v>
      </c>
    </row>
    <row r="670" spans="13:14" x14ac:dyDescent="0.25">
      <c r="M670" s="422" t="s">
        <v>97</v>
      </c>
      <c r="N670" s="368">
        <v>0.13100000000000001</v>
      </c>
    </row>
    <row r="671" spans="13:14" ht="15.75" thickBot="1" x14ac:dyDescent="0.3">
      <c r="M671" s="423"/>
      <c r="N671" s="369">
        <v>329</v>
      </c>
    </row>
    <row r="672" spans="13:14" x14ac:dyDescent="0.25">
      <c r="M672" s="422" t="s">
        <v>148</v>
      </c>
      <c r="N672" s="370">
        <v>0.13020000000000001</v>
      </c>
    </row>
    <row r="673" spans="13:14" ht="15.75" thickBot="1" x14ac:dyDescent="0.3">
      <c r="M673" s="423"/>
      <c r="N673" s="371">
        <v>330</v>
      </c>
    </row>
    <row r="674" spans="13:14" x14ac:dyDescent="0.25">
      <c r="M674" s="422" t="s">
        <v>220</v>
      </c>
      <c r="N674" s="372">
        <v>0.127</v>
      </c>
    </row>
    <row r="675" spans="13:14" ht="15.75" thickBot="1" x14ac:dyDescent="0.3">
      <c r="M675" s="423"/>
      <c r="N675" s="373">
        <v>331</v>
      </c>
    </row>
    <row r="676" spans="13:14" x14ac:dyDescent="0.25">
      <c r="M676" s="422" t="s">
        <v>365</v>
      </c>
      <c r="N676" s="414">
        <v>0.1212</v>
      </c>
    </row>
    <row r="677" spans="13:14" ht="15.75" thickBot="1" x14ac:dyDescent="0.3">
      <c r="M677" s="423"/>
      <c r="N677" s="415">
        <v>332</v>
      </c>
    </row>
    <row r="678" spans="13:14" x14ac:dyDescent="0.25">
      <c r="M678" s="422" t="s">
        <v>226</v>
      </c>
      <c r="N678" s="376">
        <v>0.11260000000000001</v>
      </c>
    </row>
    <row r="679" spans="13:14" ht="15.75" thickBot="1" x14ac:dyDescent="0.3">
      <c r="M679" s="423"/>
      <c r="N679" s="377">
        <v>333</v>
      </c>
    </row>
    <row r="680" spans="13:14" x14ac:dyDescent="0.25">
      <c r="M680" s="422" t="s">
        <v>210</v>
      </c>
      <c r="N680" s="378">
        <v>0.1087</v>
      </c>
    </row>
    <row r="681" spans="13:14" ht="15.75" thickBot="1" x14ac:dyDescent="0.3">
      <c r="M681" s="423"/>
      <c r="N681" s="379">
        <v>334</v>
      </c>
    </row>
    <row r="682" spans="13:14" x14ac:dyDescent="0.25">
      <c r="M682" s="422" t="s">
        <v>169</v>
      </c>
      <c r="N682" s="380">
        <v>0.10349999999999999</v>
      </c>
    </row>
    <row r="683" spans="13:14" ht="15.75" thickBot="1" x14ac:dyDescent="0.3">
      <c r="M683" s="423"/>
      <c r="N683" s="381">
        <v>335</v>
      </c>
    </row>
    <row r="684" spans="13:14" x14ac:dyDescent="0.25">
      <c r="M684" s="422" t="s">
        <v>44</v>
      </c>
      <c r="N684" s="382">
        <v>9.8900000000000002E-2</v>
      </c>
    </row>
    <row r="685" spans="13:14" ht="15.75" thickBot="1" x14ac:dyDescent="0.3">
      <c r="M685" s="423"/>
      <c r="N685" s="383">
        <v>336</v>
      </c>
    </row>
    <row r="686" spans="13:14" x14ac:dyDescent="0.25">
      <c r="M686" s="422" t="s">
        <v>142</v>
      </c>
      <c r="N686" s="384">
        <v>9.5299999999999996E-2</v>
      </c>
    </row>
    <row r="687" spans="13:14" ht="15.75" thickBot="1" x14ac:dyDescent="0.3">
      <c r="M687" s="423"/>
      <c r="N687" s="385">
        <v>337</v>
      </c>
    </row>
    <row r="688" spans="13:14" x14ac:dyDescent="0.25">
      <c r="M688" s="422" t="s">
        <v>177</v>
      </c>
      <c r="N688" s="416">
        <v>9.4299999999999995E-2</v>
      </c>
    </row>
    <row r="689" spans="13:14" ht="15.75" thickBot="1" x14ac:dyDescent="0.3">
      <c r="M689" s="423"/>
      <c r="N689" s="417">
        <v>338</v>
      </c>
    </row>
    <row r="690" spans="13:14" x14ac:dyDescent="0.25">
      <c r="M690" s="422" t="s">
        <v>143</v>
      </c>
      <c r="N690" s="388">
        <v>9.1499999999999998E-2</v>
      </c>
    </row>
    <row r="691" spans="13:14" ht="15.75" thickBot="1" x14ac:dyDescent="0.3">
      <c r="M691" s="423"/>
      <c r="N691" s="389">
        <v>339</v>
      </c>
    </row>
    <row r="692" spans="13:14" x14ac:dyDescent="0.25">
      <c r="M692" s="422" t="s">
        <v>278</v>
      </c>
      <c r="N692" s="390">
        <v>8.7499999999999994E-2</v>
      </c>
    </row>
    <row r="693" spans="13:14" ht="15.75" thickBot="1" x14ac:dyDescent="0.3">
      <c r="M693" s="423"/>
      <c r="N693" s="391">
        <v>340</v>
      </c>
    </row>
    <row r="694" spans="13:14" x14ac:dyDescent="0.25">
      <c r="M694" s="422" t="s">
        <v>100</v>
      </c>
      <c r="N694" s="392">
        <v>8.0799999999999997E-2</v>
      </c>
    </row>
    <row r="695" spans="13:14" ht="15.75" thickBot="1" x14ac:dyDescent="0.3">
      <c r="M695" s="423"/>
      <c r="N695" s="393">
        <v>341</v>
      </c>
    </row>
    <row r="696" spans="13:14" x14ac:dyDescent="0.25">
      <c r="M696" s="422" t="s">
        <v>28</v>
      </c>
      <c r="N696" s="394">
        <v>5.7099999999999998E-2</v>
      </c>
    </row>
    <row r="697" spans="13:14" ht="15.75" thickBot="1" x14ac:dyDescent="0.3">
      <c r="M697" s="423"/>
      <c r="N697" s="395">
        <v>342</v>
      </c>
    </row>
    <row r="698" spans="13:14" x14ac:dyDescent="0.25">
      <c r="M698" s="422" t="s">
        <v>20</v>
      </c>
      <c r="N698" s="396">
        <v>5.6599999999999998E-2</v>
      </c>
    </row>
    <row r="699" spans="13:14" ht="15.75" thickBot="1" x14ac:dyDescent="0.3">
      <c r="M699" s="423"/>
      <c r="N699" s="397">
        <v>343</v>
      </c>
    </row>
    <row r="700" spans="13:14" x14ac:dyDescent="0.25">
      <c r="M700" s="422" t="s">
        <v>189</v>
      </c>
      <c r="N700" s="398">
        <v>5.6500000000000002E-2</v>
      </c>
    </row>
    <row r="701" spans="13:14" ht="15.75" thickBot="1" x14ac:dyDescent="0.3">
      <c r="M701" s="423"/>
      <c r="N701" s="399">
        <v>344</v>
      </c>
    </row>
    <row r="702" spans="13:14" x14ac:dyDescent="0.25">
      <c r="M702" s="422" t="s">
        <v>22</v>
      </c>
      <c r="N702" s="400">
        <v>5.5599999999999997E-2</v>
      </c>
    </row>
    <row r="703" spans="13:14" ht="15.75" thickBot="1" x14ac:dyDescent="0.3">
      <c r="M703" s="423"/>
      <c r="N703" s="401">
        <v>345</v>
      </c>
    </row>
    <row r="704" spans="13:14" x14ac:dyDescent="0.25">
      <c r="M704" s="422" t="s">
        <v>160</v>
      </c>
      <c r="N704" s="402">
        <v>4.9799999999999997E-2</v>
      </c>
    </row>
    <row r="705" spans="13:14" ht="15.75" thickBot="1" x14ac:dyDescent="0.3">
      <c r="M705" s="423"/>
      <c r="N705" s="403">
        <v>346</v>
      </c>
    </row>
    <row r="706" spans="13:14" x14ac:dyDescent="0.25">
      <c r="M706" s="422" t="s">
        <v>62</v>
      </c>
      <c r="N706" s="404">
        <v>4.7500000000000001E-2</v>
      </c>
    </row>
    <row r="707" spans="13:14" ht="15.75" thickBot="1" x14ac:dyDescent="0.3">
      <c r="M707" s="423"/>
      <c r="N707" s="405">
        <v>347</v>
      </c>
    </row>
    <row r="708" spans="13:14" x14ac:dyDescent="0.25">
      <c r="M708" s="422" t="s">
        <v>73</v>
      </c>
      <c r="N708" s="406">
        <v>4.48E-2</v>
      </c>
    </row>
    <row r="709" spans="13:14" ht="15.75" thickBot="1" x14ac:dyDescent="0.3">
      <c r="M709" s="423"/>
      <c r="N709" s="407">
        <v>348</v>
      </c>
    </row>
    <row r="710" spans="13:14" x14ac:dyDescent="0.25">
      <c r="M710" s="422" t="s">
        <v>19</v>
      </c>
      <c r="N710" s="408">
        <v>3.9100000000000003E-2</v>
      </c>
    </row>
    <row r="711" spans="13:14" ht="15.75" thickBot="1" x14ac:dyDescent="0.3">
      <c r="M711" s="423"/>
      <c r="N711" s="409">
        <v>349</v>
      </c>
    </row>
    <row r="712" spans="13:14" x14ac:dyDescent="0.25">
      <c r="M712" s="422" t="s">
        <v>175</v>
      </c>
      <c r="N712" s="410">
        <v>3.5000000000000003E-2</v>
      </c>
    </row>
    <row r="713" spans="13:14" ht="15.75" thickBot="1" x14ac:dyDescent="0.3">
      <c r="M713" s="423"/>
      <c r="N713" s="411">
        <v>350</v>
      </c>
    </row>
    <row r="714" spans="13:14" x14ac:dyDescent="0.25">
      <c r="M714" s="422" t="s">
        <v>80</v>
      </c>
      <c r="N714" s="412">
        <v>2.7699999999999999E-2</v>
      </c>
    </row>
    <row r="715" spans="13:14" ht="15.75" thickBot="1" x14ac:dyDescent="0.3">
      <c r="M715" s="423"/>
      <c r="N715" s="413">
        <v>351</v>
      </c>
    </row>
    <row r="716" spans="13:14" ht="15.75" thickBot="1" x14ac:dyDescent="0.3">
      <c r="M716" s="14" t="s">
        <v>376</v>
      </c>
      <c r="N716" s="15" t="s">
        <v>396</v>
      </c>
    </row>
  </sheetData>
  <sortState xmlns:xlrd2="http://schemas.microsoft.com/office/spreadsheetml/2017/richdata2" ref="D2:F352">
    <sortCondition ref="D2:D352"/>
  </sortState>
  <mergeCells count="283">
    <mergeCell ref="M64:M65"/>
    <mergeCell ref="M56:M57"/>
    <mergeCell ref="M29:M30"/>
    <mergeCell ref="M105:M106"/>
    <mergeCell ref="M98:M99"/>
    <mergeCell ref="M100:M101"/>
    <mergeCell ref="M94:M95"/>
    <mergeCell ref="M90:M91"/>
    <mergeCell ref="M86:M87"/>
    <mergeCell ref="M78:M79"/>
    <mergeCell ref="M80:M81"/>
    <mergeCell ref="M68:M69"/>
    <mergeCell ref="M129:M130"/>
    <mergeCell ref="M123:M124"/>
    <mergeCell ref="M125:M126"/>
    <mergeCell ref="M119:M120"/>
    <mergeCell ref="M121:M122"/>
    <mergeCell ref="M117:M118"/>
    <mergeCell ref="M111:M112"/>
    <mergeCell ref="M113:M114"/>
    <mergeCell ref="M107:M108"/>
    <mergeCell ref="M151:M152"/>
    <mergeCell ref="M147:M148"/>
    <mergeCell ref="M149:M150"/>
    <mergeCell ref="M143:M144"/>
    <mergeCell ref="M145:M146"/>
    <mergeCell ref="M141:M142"/>
    <mergeCell ref="M135:M136"/>
    <mergeCell ref="M137:M138"/>
    <mergeCell ref="M131:M132"/>
    <mergeCell ref="M133:M134"/>
    <mergeCell ref="M174:M175"/>
    <mergeCell ref="M168:M169"/>
    <mergeCell ref="M170:M171"/>
    <mergeCell ref="M164:M165"/>
    <mergeCell ref="M166:M167"/>
    <mergeCell ref="M160:M161"/>
    <mergeCell ref="M162:M163"/>
    <mergeCell ref="M156:M157"/>
    <mergeCell ref="M158:M159"/>
    <mergeCell ref="M198:M199"/>
    <mergeCell ref="M192:M193"/>
    <mergeCell ref="M194:M195"/>
    <mergeCell ref="M188:M189"/>
    <mergeCell ref="M184:M185"/>
    <mergeCell ref="M186:M187"/>
    <mergeCell ref="M180:M181"/>
    <mergeCell ref="M182:M183"/>
    <mergeCell ref="M176:M177"/>
    <mergeCell ref="M225:M226"/>
    <mergeCell ref="M227:M228"/>
    <mergeCell ref="M221:M222"/>
    <mergeCell ref="M223:M224"/>
    <mergeCell ref="M217:M218"/>
    <mergeCell ref="M213:M214"/>
    <mergeCell ref="M209:M210"/>
    <mergeCell ref="M211:M212"/>
    <mergeCell ref="M205:M206"/>
    <mergeCell ref="M207:M208"/>
    <mergeCell ref="M249:M250"/>
    <mergeCell ref="M251:M252"/>
    <mergeCell ref="M245:M246"/>
    <mergeCell ref="M247:M248"/>
    <mergeCell ref="M241:M242"/>
    <mergeCell ref="M243:M244"/>
    <mergeCell ref="M239:M240"/>
    <mergeCell ref="M235:M236"/>
    <mergeCell ref="M229:M230"/>
    <mergeCell ref="M231:M232"/>
    <mergeCell ref="M274:M275"/>
    <mergeCell ref="M276:M277"/>
    <mergeCell ref="M270:M271"/>
    <mergeCell ref="M272:M273"/>
    <mergeCell ref="M268:M269"/>
    <mergeCell ref="M264:M265"/>
    <mergeCell ref="M258:M259"/>
    <mergeCell ref="M260:M261"/>
    <mergeCell ref="M253:M254"/>
    <mergeCell ref="M256:M257"/>
    <mergeCell ref="M298:M299"/>
    <mergeCell ref="M300:M301"/>
    <mergeCell ref="M294:M295"/>
    <mergeCell ref="M296:M297"/>
    <mergeCell ref="M292:M293"/>
    <mergeCell ref="M288:M289"/>
    <mergeCell ref="M282:M283"/>
    <mergeCell ref="M284:M285"/>
    <mergeCell ref="M280:M281"/>
    <mergeCell ref="M319:M320"/>
    <mergeCell ref="M321:M322"/>
    <mergeCell ref="M315:M316"/>
    <mergeCell ref="M317:M318"/>
    <mergeCell ref="M311:M312"/>
    <mergeCell ref="M313:M314"/>
    <mergeCell ref="M307:M308"/>
    <mergeCell ref="M309:M310"/>
    <mergeCell ref="M302:M303"/>
    <mergeCell ref="M304:M305"/>
    <mergeCell ref="M343:M344"/>
    <mergeCell ref="M345:M346"/>
    <mergeCell ref="M335:M336"/>
    <mergeCell ref="M337:M338"/>
    <mergeCell ref="M331:M332"/>
    <mergeCell ref="M333:M334"/>
    <mergeCell ref="M327:M328"/>
    <mergeCell ref="M329:M330"/>
    <mergeCell ref="M323:M324"/>
    <mergeCell ref="M325:M326"/>
    <mergeCell ref="M364:M365"/>
    <mergeCell ref="M366:M367"/>
    <mergeCell ref="M360:M361"/>
    <mergeCell ref="M355:M356"/>
    <mergeCell ref="M358:M359"/>
    <mergeCell ref="M351:M352"/>
    <mergeCell ref="M353:M354"/>
    <mergeCell ref="M347:M348"/>
    <mergeCell ref="M349:M350"/>
    <mergeCell ref="M384:M385"/>
    <mergeCell ref="M386:M387"/>
    <mergeCell ref="M380:M381"/>
    <mergeCell ref="M382:M383"/>
    <mergeCell ref="M376:M377"/>
    <mergeCell ref="M378:M379"/>
    <mergeCell ref="M372:M373"/>
    <mergeCell ref="M374:M375"/>
    <mergeCell ref="M368:M369"/>
    <mergeCell ref="M404:M405"/>
    <mergeCell ref="M406:M407"/>
    <mergeCell ref="M400:M401"/>
    <mergeCell ref="M402:M403"/>
    <mergeCell ref="M396:M397"/>
    <mergeCell ref="M398:M399"/>
    <mergeCell ref="M392:M393"/>
    <mergeCell ref="M388:M389"/>
    <mergeCell ref="M390:M391"/>
    <mergeCell ref="M425:M426"/>
    <mergeCell ref="M427:M428"/>
    <mergeCell ref="M421:M422"/>
    <mergeCell ref="M423:M424"/>
    <mergeCell ref="M417:M418"/>
    <mergeCell ref="M419:M420"/>
    <mergeCell ref="M413:M414"/>
    <mergeCell ref="M415:M416"/>
    <mergeCell ref="M409:M410"/>
    <mergeCell ref="M411:M412"/>
    <mergeCell ref="M447:M448"/>
    <mergeCell ref="M441:M442"/>
    <mergeCell ref="M443:M444"/>
    <mergeCell ref="M437:M438"/>
    <mergeCell ref="M439:M440"/>
    <mergeCell ref="M433:M434"/>
    <mergeCell ref="M435:M436"/>
    <mergeCell ref="M429:M430"/>
    <mergeCell ref="M431:M432"/>
    <mergeCell ref="M466:M467"/>
    <mergeCell ref="M468:M469"/>
    <mergeCell ref="M462:M463"/>
    <mergeCell ref="M464:M465"/>
    <mergeCell ref="M457:M458"/>
    <mergeCell ref="M460:M461"/>
    <mergeCell ref="M453:M454"/>
    <mergeCell ref="M455:M456"/>
    <mergeCell ref="M449:M450"/>
    <mergeCell ref="M451:M452"/>
    <mergeCell ref="M486:M487"/>
    <mergeCell ref="M488:M489"/>
    <mergeCell ref="M482:M483"/>
    <mergeCell ref="M484:M485"/>
    <mergeCell ref="M478:M479"/>
    <mergeCell ref="M480:M481"/>
    <mergeCell ref="M474:M475"/>
    <mergeCell ref="M476:M477"/>
    <mergeCell ref="M470:M471"/>
    <mergeCell ref="M472:M473"/>
    <mergeCell ref="M506:M507"/>
    <mergeCell ref="M508:M509"/>
    <mergeCell ref="M502:M503"/>
    <mergeCell ref="M504:M505"/>
    <mergeCell ref="M498:M499"/>
    <mergeCell ref="M500:M501"/>
    <mergeCell ref="M494:M495"/>
    <mergeCell ref="M496:M497"/>
    <mergeCell ref="M490:M491"/>
    <mergeCell ref="M492:M493"/>
    <mergeCell ref="M527:M528"/>
    <mergeCell ref="M529:M530"/>
    <mergeCell ref="M523:M524"/>
    <mergeCell ref="M525:M526"/>
    <mergeCell ref="M519:M520"/>
    <mergeCell ref="M521:M522"/>
    <mergeCell ref="M515:M516"/>
    <mergeCell ref="M517:M518"/>
    <mergeCell ref="M511:M512"/>
    <mergeCell ref="M513:M514"/>
    <mergeCell ref="M547:M548"/>
    <mergeCell ref="M549:M550"/>
    <mergeCell ref="M543:M544"/>
    <mergeCell ref="M545:M546"/>
    <mergeCell ref="M539:M540"/>
    <mergeCell ref="M541:M542"/>
    <mergeCell ref="M535:M536"/>
    <mergeCell ref="M537:M538"/>
    <mergeCell ref="M531:M532"/>
    <mergeCell ref="M533:M534"/>
    <mergeCell ref="M568:M569"/>
    <mergeCell ref="M570:M571"/>
    <mergeCell ref="M564:M565"/>
    <mergeCell ref="M566:M567"/>
    <mergeCell ref="M559:M560"/>
    <mergeCell ref="M562:M563"/>
    <mergeCell ref="M555:M556"/>
    <mergeCell ref="M557:M558"/>
    <mergeCell ref="M551:M552"/>
    <mergeCell ref="M553:M554"/>
    <mergeCell ref="M592:M593"/>
    <mergeCell ref="M594:M595"/>
    <mergeCell ref="M590:M591"/>
    <mergeCell ref="M586:M587"/>
    <mergeCell ref="M580:M581"/>
    <mergeCell ref="M582:M583"/>
    <mergeCell ref="M576:M577"/>
    <mergeCell ref="M578:M579"/>
    <mergeCell ref="M572:M573"/>
    <mergeCell ref="M574:M575"/>
    <mergeCell ref="M613:M614"/>
    <mergeCell ref="M615:M616"/>
    <mergeCell ref="M608:M609"/>
    <mergeCell ref="M610:M611"/>
    <mergeCell ref="M604:M605"/>
    <mergeCell ref="M606:M607"/>
    <mergeCell ref="M600:M601"/>
    <mergeCell ref="M602:M603"/>
    <mergeCell ref="M596:M597"/>
    <mergeCell ref="M598:M599"/>
    <mergeCell ref="M633:M634"/>
    <mergeCell ref="M635:M636"/>
    <mergeCell ref="M629:M630"/>
    <mergeCell ref="M631:M632"/>
    <mergeCell ref="M625:M626"/>
    <mergeCell ref="M627:M628"/>
    <mergeCell ref="M621:M622"/>
    <mergeCell ref="M623:M624"/>
    <mergeCell ref="M617:M618"/>
    <mergeCell ref="M619:M620"/>
    <mergeCell ref="M653:M654"/>
    <mergeCell ref="M655:M656"/>
    <mergeCell ref="M649:M650"/>
    <mergeCell ref="M651:M652"/>
    <mergeCell ref="M645:M646"/>
    <mergeCell ref="M647:M648"/>
    <mergeCell ref="M641:M642"/>
    <mergeCell ref="M643:M644"/>
    <mergeCell ref="M637:M638"/>
    <mergeCell ref="M639:M640"/>
    <mergeCell ref="M674:M675"/>
    <mergeCell ref="M676:M677"/>
    <mergeCell ref="M670:M671"/>
    <mergeCell ref="M672:M673"/>
    <mergeCell ref="M666:M667"/>
    <mergeCell ref="M668:M669"/>
    <mergeCell ref="M661:M662"/>
    <mergeCell ref="M664:M665"/>
    <mergeCell ref="M657:M658"/>
    <mergeCell ref="M659:M660"/>
    <mergeCell ref="M694:M695"/>
    <mergeCell ref="M696:M697"/>
    <mergeCell ref="M690:M691"/>
    <mergeCell ref="M692:M693"/>
    <mergeCell ref="M686:M687"/>
    <mergeCell ref="M688:M689"/>
    <mergeCell ref="M682:M683"/>
    <mergeCell ref="M684:M685"/>
    <mergeCell ref="M678:M679"/>
    <mergeCell ref="M680:M681"/>
    <mergeCell ref="M714:M715"/>
    <mergeCell ref="M710:M711"/>
    <mergeCell ref="M712:M713"/>
    <mergeCell ref="M706:M707"/>
    <mergeCell ref="M708:M709"/>
    <mergeCell ref="M702:M703"/>
    <mergeCell ref="M704:M705"/>
    <mergeCell ref="M698:M699"/>
    <mergeCell ref="M700:M701"/>
  </mergeCells>
  <hyperlinks>
    <hyperlink ref="M1" r:id="rId1" display="https://barttorvik.com/team.php?team=Virginia&amp;year=2018" xr:uid="{7ABA76E6-73DA-4098-98C4-3EA46CEFA95A}"/>
    <hyperlink ref="M2" r:id="rId2" display="https://barttorvik.com/team.php?team=Virginia&amp;year=2018" xr:uid="{7294D38B-D234-443D-B816-479D6F9094E1}"/>
    <hyperlink ref="M3" r:id="rId3" display="https://barttorvik.com/team.php?team=Kansas&amp;year=2018" xr:uid="{35DA7A22-B006-4E88-84FE-2C96985316E9}"/>
    <hyperlink ref="M4" r:id="rId4" display="https://barttorvik.com/team.php?team=Kansas&amp;year=2018" xr:uid="{B6157577-E4E0-4F05-8529-CD901E5B7283}"/>
    <hyperlink ref="M5" r:id="rId5" display="https://barttorvik.com/team.php?team=Villanova&amp;year=2018" xr:uid="{1EBA54CC-5C4F-486C-BE26-0F23C7E8CAD0}"/>
    <hyperlink ref="M6" r:id="rId6" display="https://barttorvik.com/team.php?team=Villanova&amp;year=2018" xr:uid="{AB7DE918-B71B-441F-97AC-633017476EFB}"/>
    <hyperlink ref="M7" r:id="rId7" display="https://barttorvik.com/team.php?team=Purdue&amp;year=2018" xr:uid="{62417E72-0EB3-407F-9E19-411F580BB709}"/>
    <hyperlink ref="M8" r:id="rId8" display="https://barttorvik.com/team.php?team=Purdue&amp;year=2018" xr:uid="{C85B34D5-1FA6-447C-B8E9-8DF82888A05F}"/>
    <hyperlink ref="M9" r:id="rId9" display="https://barttorvik.com/team.php?team=Duke&amp;year=2018" xr:uid="{5BBAB08D-3FE1-4054-8301-B14733083840}"/>
    <hyperlink ref="M10" r:id="rId10" display="https://barttorvik.com/team.php?team=Duke&amp;year=2018" xr:uid="{11DAB953-D07F-4BEB-812E-5A999FFA9C6A}"/>
    <hyperlink ref="M11" r:id="rId11" display="https://barttorvik.com/team.php?team=Michigan+St.&amp;year=2018" xr:uid="{CB782716-8F5D-4D84-8C28-205241281331}"/>
    <hyperlink ref="M12" r:id="rId12" display="https://barttorvik.com/team.php?team=Michigan+St.&amp;year=2018" xr:uid="{FB849DE9-2E9E-45CC-BDAA-7D0046BD6836}"/>
    <hyperlink ref="M13" r:id="rId13" display="https://barttorvik.com/team.php?team=Cincinnati&amp;year=2018" xr:uid="{91F5F2F9-1B58-48E0-8721-D28D2E9430D7}"/>
    <hyperlink ref="M14" r:id="rId14" display="https://barttorvik.com/team.php?team=Cincinnati&amp;year=2018" xr:uid="{976BCB98-1410-4E00-A42B-324D821DC515}"/>
    <hyperlink ref="M15" r:id="rId15" display="https://barttorvik.com/team.php?team=Tennessee&amp;year=2018" xr:uid="{965D087A-DED4-44D1-89D9-70CC0672316C}"/>
    <hyperlink ref="M16" r:id="rId16" display="https://barttorvik.com/team.php?team=Tennessee&amp;year=2018" xr:uid="{6D0BA430-9DFD-40B2-8579-64B70CD7EA23}"/>
    <hyperlink ref="M17" r:id="rId17" display="https://barttorvik.com/team.php?team=Arizona+St.&amp;year=2018" xr:uid="{E9B2C516-2ECD-4892-B332-485B981092D7}"/>
    <hyperlink ref="M18" r:id="rId18" display="https://barttorvik.com/team.php?team=Arizona+St.&amp;year=2018" xr:uid="{4AD6944A-3171-48B5-9DB8-A09A906CA349}"/>
    <hyperlink ref="M19" r:id="rId19" display="https://barttorvik.com/team.php?team=North+Carolina&amp;year=2018" xr:uid="{100B3555-959D-47FC-9DDB-395FEC4229D5}"/>
    <hyperlink ref="M20" r:id="rId20" display="https://barttorvik.com/team.php?team=North+Carolina&amp;year=2018" xr:uid="{D4A35585-6D64-4FED-8899-1C82BA97F655}"/>
    <hyperlink ref="M21" r:id="rId21" display="https://barttorvik.com/team.php?team=Texas+Tech&amp;year=2018" xr:uid="{6B830E25-D381-4339-8723-43A2539D4199}"/>
    <hyperlink ref="M22" r:id="rId22" display="https://barttorvik.com/team.php?team=Texas+Tech&amp;year=2018" xr:uid="{BCAC307B-AEEC-4FE9-9F5A-C1CB9C763536}"/>
    <hyperlink ref="M23" r:id="rId23" display="https://barttorvik.com/team.php?team=Xavier&amp;year=2018" xr:uid="{037D4192-D0A3-4ACC-AF86-91E7A7A908F1}"/>
    <hyperlink ref="M24" r:id="rId24" display="https://barttorvik.com/team.php?team=Xavier&amp;year=2018" xr:uid="{DAFF0D58-882B-4C7D-A33B-53F2909892E9}"/>
    <hyperlink ref="M25" r:id="rId25" display="https://barttorvik.com/team.php?team=Texas+A%26M&amp;year=2018" xr:uid="{0B96BA5F-5D37-48FF-BC32-5F8CB14F589E}"/>
    <hyperlink ref="M26" r:id="rId26" display="https://barttorvik.com/team.php?team=Texas+A%26M&amp;year=2018" xr:uid="{2DD55C5A-F109-4969-9132-21B5453C400D}"/>
    <hyperlink ref="M27" r:id="rId27" display="https://barttorvik.com/team.php?team=Florida+St.&amp;year=2018" xr:uid="{B52984E1-16ED-44C5-9269-1654B9B195A7}"/>
    <hyperlink ref="M28" r:id="rId28" display="https://barttorvik.com/team.php?team=Florida+St.&amp;year=2018" xr:uid="{C477EFCC-9E9A-4291-97DF-941D9A3A139A}"/>
    <hyperlink ref="M29" r:id="rId29" display="https://barttorvik.com/team.php?team=Maryland&amp;year=2018" xr:uid="{352C0762-DA02-4C72-BF8B-FE74096F065D}"/>
    <hyperlink ref="M31" r:id="rId30" display="https://barttorvik.com/team.php?team=Gonzaga&amp;year=2018" xr:uid="{69A6C259-3CA9-46AA-A5DF-C4AA041670CE}"/>
    <hyperlink ref="M32" r:id="rId31" display="https://barttorvik.com/team.php?team=Gonzaga&amp;year=2018" xr:uid="{EF1F7C68-8220-4CEE-B739-433C121C9506}"/>
    <hyperlink ref="M33" r:id="rId32" display="https://barttorvik.com/team.php?team=Arkansas&amp;year=2018" xr:uid="{BEF13350-7C67-4811-ABDF-17E4E8836CEB}"/>
    <hyperlink ref="M34" r:id="rId33" display="https://barttorvik.com/team.php?team=Arkansas&amp;year=2018" xr:uid="{5A221C57-16B3-4F0D-B35A-11DF8E54145F}"/>
    <hyperlink ref="M35" r:id="rId34" display="https://barttorvik.com/team.php?team=Seton+Hall&amp;year=2018" xr:uid="{26564CA2-B446-4E3D-AC07-C568EDD4E7C1}"/>
    <hyperlink ref="M36" r:id="rId35" display="https://barttorvik.com/team.php?team=Seton+Hall&amp;year=2018" xr:uid="{1052374D-09C5-4B90-A31B-80FECDFB831C}"/>
    <hyperlink ref="M37" r:id="rId36" display="https://barttorvik.com/team.php?team=Kentucky&amp;year=2018" xr:uid="{EE23C5AF-6691-4F87-B029-FA8AC6D39AE9}"/>
    <hyperlink ref="M38" r:id="rId37" display="https://barttorvik.com/team.php?team=Kentucky&amp;year=2018" xr:uid="{EC9A7F92-E6CD-45BA-BE39-5626179078B6}"/>
    <hyperlink ref="M39" r:id="rId38" display="https://barttorvik.com/team.php?team=Oklahoma&amp;year=2018" xr:uid="{059AC521-79DC-4F82-B0EC-6CF4EE56256B}"/>
    <hyperlink ref="M40" r:id="rId39" display="https://barttorvik.com/team.php?team=Oklahoma&amp;year=2018" xr:uid="{B207B4BF-8ED9-48CA-B477-E8F8FAB54405}"/>
    <hyperlink ref="M41" r:id="rId40" display="https://barttorvik.com/team.php?team=Texas&amp;year=2018" xr:uid="{6FC4E94B-EAF2-4957-8E7D-7C497498F02F}"/>
    <hyperlink ref="M42" r:id="rId41" display="https://barttorvik.com/team.php?team=Texas&amp;year=2018" xr:uid="{7C070FBB-3CAA-4DF9-971F-89EEA920F04D}"/>
    <hyperlink ref="M43" r:id="rId42" display="https://barttorvik.com/team.php?team=Missouri&amp;year=2018" xr:uid="{4FCF9553-583C-42A4-85B3-95B76E5C88A1}"/>
    <hyperlink ref="M44" r:id="rId43" display="https://barttorvik.com/team.php?team=Missouri&amp;year=2018" xr:uid="{9822504F-05CB-486D-A4EB-EC0DB9454610}"/>
    <hyperlink ref="M45" r:id="rId44" display="https://barttorvik.com/team.php?team=West+Virginia&amp;year=2018" xr:uid="{5637CB00-4685-41E5-BC66-FA862EBB41EF}"/>
    <hyperlink ref="M46" r:id="rId45" display="https://barttorvik.com/team.php?team=West+Virginia&amp;year=2018" xr:uid="{F1753249-2E32-4946-A229-B9C35896E422}"/>
    <hyperlink ref="M47" r:id="rId46" display="https://barttorvik.com/team.php?team=Auburn&amp;year=2018" xr:uid="{B60534ED-59C3-46D7-B2E4-19A159296D9C}"/>
    <hyperlink ref="M48" r:id="rId47" display="https://barttorvik.com/team.php?team=Auburn&amp;year=2018" xr:uid="{7DDCFA70-28DC-488B-80BB-3CF5F6438279}"/>
    <hyperlink ref="M49" r:id="rId48" display="https://barttorvik.com/team.php?team=Miami+FL&amp;year=2018" xr:uid="{EB2EFFA3-5266-4A07-AE44-8C85D99C5FFC}"/>
    <hyperlink ref="M50" r:id="rId49" display="https://barttorvik.com/team.php?team=Miami+FL&amp;year=2018" xr:uid="{226BB049-E950-40F4-A642-6D57C8A304FC}"/>
    <hyperlink ref="N51" r:id="rId50" display="https://barttorvik.com/trank.php?&amp;begin=20171101&amp;end=20180312&amp;conlimit=All&amp;year=2018&amp;top=0&amp;venue=All&amp;type=N&amp;mingames=0&amp;quad=5&amp;rpi=" xr:uid="{A2DBA365-D3FB-4A8C-B21E-6ACAD2067470}"/>
    <hyperlink ref="M52" r:id="rId51" display="https://barttorvik.com/team.php?team=Nevada&amp;year=2018" xr:uid="{92443E2A-D2B6-40E2-BCF6-0909E2A1A817}"/>
    <hyperlink ref="M53" r:id="rId52" display="https://barttorvik.com/team.php?team=Nevada&amp;year=2018" xr:uid="{84E9473A-285E-4918-9797-C957C9BE9AB3}"/>
    <hyperlink ref="M54" r:id="rId53" display="https://barttorvik.com/team.php?team=Creighton&amp;year=2018" xr:uid="{FE8BD095-642D-4051-9C0C-FCFF723B930C}"/>
    <hyperlink ref="M55" r:id="rId54" display="https://barttorvik.com/team.php?team=Creighton&amp;year=2018" xr:uid="{71012C4D-6686-49B6-8D33-894A710E2FA5}"/>
    <hyperlink ref="M56" r:id="rId55" display="https://barttorvik.com/team.php?team=Penn+St.&amp;year=2018" xr:uid="{6BA151F8-1270-47A6-84EC-537194693047}"/>
    <hyperlink ref="M58" r:id="rId56" display="https://barttorvik.com/team.php?team=Florida&amp;year=2018" xr:uid="{D83A9D9A-D0EC-4B7B-9C74-D43DD8E37605}"/>
    <hyperlink ref="M59" r:id="rId57" display="https://barttorvik.com/team.php?team=Florida&amp;year=2018" xr:uid="{F3B79A7A-07D9-49F4-854A-2BA4813227BD}"/>
    <hyperlink ref="M60" r:id="rId58" display="https://barttorvik.com/team.php?team=Clemson&amp;year=2018" xr:uid="{A6D7E770-1A64-48F6-8041-3292B36C9997}"/>
    <hyperlink ref="M61" r:id="rId59" display="https://barttorvik.com/team.php?team=Clemson&amp;year=2018" xr:uid="{75F090E9-EADA-4EDB-91F0-000F20B9CFA5}"/>
    <hyperlink ref="M62" r:id="rId60" display="https://barttorvik.com/team.php?team=Ohio+St.&amp;year=2018" xr:uid="{22C6D703-4A0D-43A3-BE09-559BDCEBEEFB}"/>
    <hyperlink ref="M63" r:id="rId61" display="https://barttorvik.com/team.php?team=Ohio+St.&amp;year=2018" xr:uid="{8C5D5108-11EA-41B4-BCFF-58D6EA318DA0}"/>
    <hyperlink ref="M64" r:id="rId62" display="https://barttorvik.com/team.php?team=UNLV&amp;year=2018" xr:uid="{030236CE-50C9-4312-ACBB-9FFD18680221}"/>
    <hyperlink ref="M66" r:id="rId63" display="https://barttorvik.com/team.php?team=San+Diego+St.&amp;year=2018" xr:uid="{1E06CF4B-724E-4624-A1F4-34059EEC835C}"/>
    <hyperlink ref="M67" r:id="rId64" display="https://barttorvik.com/team.php?team=San+Diego+St.&amp;year=2018" xr:uid="{7858AE4B-2629-4515-8F29-730D800A686F}"/>
    <hyperlink ref="M68" r:id="rId65" display="https://barttorvik.com/team.php?team=SMU&amp;year=2018" xr:uid="{79A01ECF-8C62-4289-B2E1-EF1E50FA7657}"/>
    <hyperlink ref="M70" r:id="rId66" display="https://barttorvik.com/team.php?team=Butler&amp;year=2018" xr:uid="{F85FAE24-A5B0-45D6-B56A-89F5477362D8}"/>
    <hyperlink ref="M71" r:id="rId67" display="https://barttorvik.com/team.php?team=Butler&amp;year=2018" xr:uid="{91D21D0E-EDDC-4B4E-9AD6-8A699B64BF30}"/>
    <hyperlink ref="M72" r:id="rId68" display="https://barttorvik.com/team.php?team=Arizona&amp;year=2018" xr:uid="{B873A7E3-5686-488B-922A-D1EE7CA491EA}"/>
    <hyperlink ref="M73" r:id="rId69" display="https://barttorvik.com/team.php?team=Arizona&amp;year=2018" xr:uid="{3DD4663B-6E85-43D4-B007-08DF50CF7C52}"/>
    <hyperlink ref="M74" r:id="rId70" display="https://barttorvik.com/team.php?team=TCU&amp;year=2018" xr:uid="{DC6DA63B-1BD1-4D8B-BC4A-FDA81B94E3FF}"/>
    <hyperlink ref="M75" r:id="rId71" display="https://barttorvik.com/team.php?team=TCU&amp;year=2018" xr:uid="{1CFBC33B-29F5-4805-A657-F86577D7559B}"/>
    <hyperlink ref="M76" r:id="rId72" display="https://barttorvik.com/team.php?team=Kansas+St.&amp;year=2018" xr:uid="{07BBFE9D-FA94-4614-8729-9D6EAF47E81B}"/>
    <hyperlink ref="M77" r:id="rId73" display="https://barttorvik.com/team.php?team=Kansas+St.&amp;year=2018" xr:uid="{D409B463-4C94-49A7-9C90-C9AB1BA7F961}"/>
    <hyperlink ref="M78" r:id="rId74" display="https://barttorvik.com/team.php?team=Saint+Mary%27s&amp;year=2018" xr:uid="{84523C38-C31F-4FD4-8CF2-2BF3DBB7823C}"/>
    <hyperlink ref="M80" r:id="rId75" display="https://barttorvik.com/team.php?team=Notre+Dame&amp;year=2018" xr:uid="{154239DF-4BB7-4C7A-BDFB-1BBFFF78C7E4}"/>
    <hyperlink ref="M82" r:id="rId76" display="https://barttorvik.com/team.php?team=Wichita+St.&amp;year=2018" xr:uid="{3CAEE776-6DCE-438F-9EE3-CD70322898E9}"/>
    <hyperlink ref="M83" r:id="rId77" display="https://barttorvik.com/team.php?team=Wichita+St.&amp;year=2018" xr:uid="{76BF5EAC-8661-4057-9E7F-A2546021FAE2}"/>
    <hyperlink ref="M84" r:id="rId78" display="https://barttorvik.com/team.php?team=Virginia+Tech&amp;year=2018" xr:uid="{1D290B9E-48FB-4C75-BE50-9E7D7F186115}"/>
    <hyperlink ref="M85" r:id="rId79" display="https://barttorvik.com/team.php?team=Virginia+Tech&amp;year=2018" xr:uid="{7B099920-C952-4D4E-8E58-B8470DC8DB5D}"/>
    <hyperlink ref="M86" r:id="rId80" display="https://barttorvik.com/team.php?team=St.+John%27s&amp;year=2018" xr:uid="{DD74DBB0-A132-403D-8D2C-ABED248BCAC9}"/>
    <hyperlink ref="M88" r:id="rId81" display="https://barttorvik.com/team.php?team=Syracuse&amp;year=2018" xr:uid="{22375CE7-371F-4F6B-87D0-75ED53B812DF}"/>
    <hyperlink ref="M89" r:id="rId82" display="https://barttorvik.com/team.php?team=Syracuse&amp;year=2018" xr:uid="{4637A00D-2054-44D3-B21E-21C61BBA0626}"/>
    <hyperlink ref="M90" r:id="rId83" display="https://barttorvik.com/team.php?team=Baylor&amp;year=2018" xr:uid="{8A7235D2-D97D-4783-99E5-532C1D32D514}"/>
    <hyperlink ref="M92" r:id="rId84" display="https://barttorvik.com/team.php?team=Michigan&amp;year=2018" xr:uid="{5C408AE1-DCA5-4C11-AC3F-ADD5851D7104}"/>
    <hyperlink ref="M93" r:id="rId85" display="https://barttorvik.com/team.php?team=Michigan&amp;year=2018" xr:uid="{9764B6B6-3E01-4F21-93E6-50D07C833CBA}"/>
    <hyperlink ref="M94" r:id="rId86" display="https://barttorvik.com/team.php?team=Utah&amp;year=2018" xr:uid="{D44A4614-AD5A-4FFC-A236-AA6A531B02DF}"/>
    <hyperlink ref="M96" r:id="rId87" display="https://barttorvik.com/team.php?team=Houston&amp;year=2018" xr:uid="{7C7FE0CF-E9D3-4745-966C-961E1038350B}"/>
    <hyperlink ref="M97" r:id="rId88" display="https://barttorvik.com/team.php?team=Houston&amp;year=2018" xr:uid="{F4892FB5-AA06-4EB2-A0BF-3FCF827B66E7}"/>
    <hyperlink ref="M98" r:id="rId89" display="https://barttorvik.com/team.php?team=Minnesota&amp;year=2018" xr:uid="{17BAE8C3-A8A1-4733-81FD-B90177656974}"/>
    <hyperlink ref="M100" r:id="rId90" display="https://barttorvik.com/team.php?team=Oklahoma+St.&amp;year=2018" xr:uid="{6BC2F257-CC4A-4AA2-A068-9E785669400E}"/>
    <hyperlink ref="N102" r:id="rId91" display="https://barttorvik.com/trank.php?&amp;begin=20171101&amp;end=20180312&amp;conlimit=All&amp;year=2018&amp;top=0&amp;venue=All&amp;type=N&amp;mingames=0&amp;quad=5&amp;rpi=" xr:uid="{0888F30F-3D6C-457F-B257-BC45595ACC82}"/>
    <hyperlink ref="M103" r:id="rId92" display="https://barttorvik.com/team.php?team=Rhode+Island&amp;year=2018" xr:uid="{0B446416-9225-4457-880A-78B0319F5772}"/>
    <hyperlink ref="M104" r:id="rId93" display="https://barttorvik.com/team.php?team=Rhode+Island&amp;year=2018" xr:uid="{0B097B6D-46C0-48B7-ACA1-CD2C3387A301}"/>
    <hyperlink ref="M105" r:id="rId94" display="https://barttorvik.com/team.php?team=Western+Kentucky&amp;year=2018" xr:uid="{4C36ABD4-390D-4C42-BAC6-D63AB51187B1}"/>
    <hyperlink ref="M107" r:id="rId95" display="https://barttorvik.com/team.php?team=Boise+St.&amp;year=2018" xr:uid="{232899D5-26E9-4F64-9AA1-3FFA8AF48BE4}"/>
    <hyperlink ref="M109" r:id="rId96" display="https://barttorvik.com/team.php?team=New+Mexico+St.&amp;year=2018" xr:uid="{9ED8EF0C-72FB-45C1-9BDD-9EA825E0AF00}"/>
    <hyperlink ref="M110" r:id="rId97" display="https://barttorvik.com/team.php?team=New+Mexico+St.&amp;year=2018" xr:uid="{FF4D34A4-556D-46C4-990A-FF859557BA84}"/>
    <hyperlink ref="M111" r:id="rId98" display="https://barttorvik.com/team.php?team=Temple&amp;year=2018" xr:uid="{462DDCAC-1902-4D39-9EB3-8DE864E6A844}"/>
    <hyperlink ref="M113" r:id="rId99" display="https://barttorvik.com/team.php?team=Marquette&amp;year=2018" xr:uid="{00830DEC-282B-4D8A-8405-28697E830BAC}"/>
    <hyperlink ref="M115" r:id="rId100" display="https://barttorvik.com/team.php?team=St.+Bonaventure&amp;year=2018" xr:uid="{6A42602C-B552-4518-B614-55D2806C04B0}"/>
    <hyperlink ref="M116" r:id="rId101" display="https://barttorvik.com/team.php?team=St.+Bonaventure&amp;year=2018" xr:uid="{249D8789-F1BD-42D6-940A-311AB3447528}"/>
    <hyperlink ref="M117" r:id="rId102" display="https://barttorvik.com/team.php?team=Louisville&amp;year=2018" xr:uid="{76ECE09D-563E-4D58-83EC-55CBB9FE8E65}"/>
    <hyperlink ref="M119" r:id="rId103" display="https://barttorvik.com/team.php?team=Fresno+St.&amp;year=2018" xr:uid="{F45EE535-8D73-4A58-875E-056FA2070EF5}"/>
    <hyperlink ref="M121" r:id="rId104" display="https://barttorvik.com/team.php?team=LSU&amp;year=2018" xr:uid="{33C007B4-8D0C-41FE-B47A-006A5C0E1B91}"/>
    <hyperlink ref="M123" r:id="rId105" display="https://barttorvik.com/team.php?team=USC&amp;year=2018" xr:uid="{0414C242-25A1-4926-A261-07CB939C4B0E}"/>
    <hyperlink ref="M125" r:id="rId106" display="https://barttorvik.com/team.php?team=Middle+Tennessee&amp;year=2018" xr:uid="{8AB3B53C-160D-418D-AE07-D6AAD48486D6}"/>
    <hyperlink ref="M127" r:id="rId107" display="https://barttorvik.com/team.php?team=UCLA&amp;year=2018" xr:uid="{DA088647-39F3-40B0-B7AC-0EE93DBC5EA3}"/>
    <hyperlink ref="M128" r:id="rId108" display="https://barttorvik.com/team.php?team=UCLA&amp;year=2018" xr:uid="{F45899F5-D085-4B2E-9E0C-B1234AE59BC8}"/>
    <hyperlink ref="M129" r:id="rId109" display="https://barttorvik.com/team.php?team=Northern+Iowa&amp;year=2018" xr:uid="{8A9D9ABD-DA1F-4879-A5F2-2204116BDE7A}"/>
    <hyperlink ref="M131" r:id="rId110" display="https://barttorvik.com/team.php?team=Missouri+St.&amp;year=2018" xr:uid="{40153EE3-292A-41B3-BD06-C81FAC6353FB}"/>
    <hyperlink ref="M133" r:id="rId111" display="https://barttorvik.com/team.php?team=Wisconsin&amp;year=2018" xr:uid="{2014D76B-3505-4202-9B93-809D26240091}"/>
    <hyperlink ref="M135" r:id="rId112" display="https://barttorvik.com/team.php?team=Illinois&amp;year=2018" xr:uid="{CE11C107-308C-4DE5-BA89-1675BF9BEF21}"/>
    <hyperlink ref="M137" r:id="rId113" display="https://barttorvik.com/team.php?team=South+Dakota&amp;year=2018" xr:uid="{3E79F8B7-6B32-4285-A87E-0EA1692228A5}"/>
    <hyperlink ref="M139" r:id="rId114" display="https://barttorvik.com/team.php?team=South+Dakota+St.&amp;year=2018" xr:uid="{CCA75A49-CA00-4BAC-8305-CE142DCB00EE}"/>
    <hyperlink ref="M140" r:id="rId115" display="https://barttorvik.com/team.php?team=South+Dakota+St.&amp;year=2018" xr:uid="{A566C817-874A-4E50-973E-E4F58B5C5ADD}"/>
    <hyperlink ref="M141" r:id="rId116" display="https://barttorvik.com/team.php?team=San+Diego&amp;year=2018" xr:uid="{7885E7FE-BA9D-430B-9982-188C6FC86EB1}"/>
    <hyperlink ref="M143" r:id="rId117" display="https://barttorvik.com/team.php?team=Oregon&amp;year=2018" xr:uid="{87B43554-C8B9-4355-BB62-F0374967F792}"/>
    <hyperlink ref="M145" r:id="rId118" display="https://barttorvik.com/team.php?team=Iowa&amp;year=2018" xr:uid="{BF9C2C58-1411-4735-A688-7F4DBD764040}"/>
    <hyperlink ref="M147" r:id="rId119" display="https://barttorvik.com/team.php?team=Northern+Kentucky&amp;year=2018" xr:uid="{182BF12F-721D-491C-B4EA-03493A0A417E}"/>
    <hyperlink ref="M149" r:id="rId120" display="https://barttorvik.com/team.php?team=Old+Dominion&amp;year=2018" xr:uid="{66CA3DF8-1E67-43DF-AB1F-170C0C8C0F09}"/>
    <hyperlink ref="M151" r:id="rId121" display="https://barttorvik.com/team.php?team=South+Carolina&amp;year=2018" xr:uid="{5E878529-2115-4F1D-9121-084E2240BF81}"/>
    <hyperlink ref="N153" r:id="rId122" display="https://barttorvik.com/trank.php?&amp;begin=20171101&amp;end=20180312&amp;conlimit=All&amp;year=2018&amp;top=0&amp;venue=All&amp;type=N&amp;mingames=0&amp;quad=5&amp;rpi=" xr:uid="{048D03C3-2DF4-445F-AC14-A66561ABEF7D}"/>
    <hyperlink ref="M154" r:id="rId123" display="https://barttorvik.com/team.php?team=North+Carolina+St.&amp;year=2018" xr:uid="{D4A10968-8766-4B9E-A503-7819E117CB2E}"/>
    <hyperlink ref="M155" r:id="rId124" display="https://barttorvik.com/team.php?team=North+Carolina+St.&amp;year=2018" xr:uid="{8A518248-1C94-48F9-8770-D8871DA6466C}"/>
    <hyperlink ref="M156" r:id="rId125" display="https://barttorvik.com/team.php?team=Wake+Forest&amp;year=2018" xr:uid="{035B4289-826B-42B8-A942-7F3AE6CAC82C}"/>
    <hyperlink ref="M158" r:id="rId126" display="https://barttorvik.com/team.php?team=Mississippi+St.&amp;year=2018" xr:uid="{C9FCDA14-0253-4811-88F8-4129CC03B9EC}"/>
    <hyperlink ref="M160" r:id="rId127" display="https://barttorvik.com/team.php?team=Grand+Canyon&amp;year=2018" xr:uid="{0170F6BB-FFBF-40BF-8960-FE3D5287F3F6}"/>
    <hyperlink ref="M162" r:id="rId128" display="https://barttorvik.com/team.php?team=BYU&amp;year=2018" xr:uid="{A8D13263-98ED-4866-A585-DF4D651DE668}"/>
    <hyperlink ref="M164" r:id="rId129" display="https://barttorvik.com/team.php?team=Georgetown&amp;year=2018" xr:uid="{58891D9F-59F2-4437-A5B1-99A0C7C8633B}"/>
    <hyperlink ref="M166" r:id="rId130" display="https://barttorvik.com/team.php?team=Georgia&amp;year=2018" xr:uid="{53BA872A-AFCA-4102-8639-0F9632903B14}"/>
    <hyperlink ref="M168" r:id="rId131" display="https://barttorvik.com/team.php?team=VCU&amp;year=2018" xr:uid="{0EBCF863-749C-44FD-A804-A179CE37D20D}"/>
    <hyperlink ref="M170" r:id="rId132" display="https://barttorvik.com/team.php?team=Northwestern&amp;year=2018" xr:uid="{DA914921-EFFB-4141-A12C-57DC20E042D3}"/>
    <hyperlink ref="M172" r:id="rId133" display="https://barttorvik.com/team.php?team=Murray+St.&amp;year=2018" xr:uid="{55E986AD-4D66-452E-9FB6-0D04CD86D1DC}"/>
    <hyperlink ref="M173" r:id="rId134" display="https://barttorvik.com/team.php?team=Murray+St.&amp;year=2018" xr:uid="{19A31C30-E6D1-40AD-B5F8-DC1BBF35710E}"/>
    <hyperlink ref="M174" r:id="rId135" display="https://barttorvik.com/team.php?team=UAB&amp;year=2018" xr:uid="{910434BC-C74D-4D26-B5D8-B3AC2CDB6E9C}"/>
    <hyperlink ref="M176" r:id="rId136" display="https://barttorvik.com/team.php?team=Portland+St.&amp;year=2018" xr:uid="{F8352187-4FA3-4B03-9605-8B8B260CB84F}"/>
    <hyperlink ref="M178" r:id="rId137" display="https://barttorvik.com/team.php?team=Alabama&amp;year=2018" xr:uid="{310B7B47-8CEC-4AEF-AEF8-60227049CDBF}"/>
    <hyperlink ref="M179" r:id="rId138" display="https://barttorvik.com/team.php?team=Alabama&amp;year=2018" xr:uid="{4AF5FFB5-388B-49CF-A47B-532DC8F7BBFA}"/>
    <hyperlink ref="M180" r:id="rId139" display="https://barttorvik.com/team.php?team=Mississippi&amp;year=2018" xr:uid="{41961936-5A37-4D76-811E-56F4DABA492E}"/>
    <hyperlink ref="M182" r:id="rId140" display="https://barttorvik.com/team.php?team=Nebraska&amp;year=2018" xr:uid="{334213CA-0330-4677-BD43-ED0A02C679A7}"/>
    <hyperlink ref="M184" r:id="rId141" display="https://barttorvik.com/team.php?team=DePaul&amp;year=2018" xr:uid="{8400F23B-5E65-4646-9FF7-4C42635C5FA0}"/>
    <hyperlink ref="M186" r:id="rId142" display="https://barttorvik.com/team.php?team=Vanderbilt&amp;year=2018" xr:uid="{C3717910-1EFB-43D3-9FDE-C4B738CE9527}"/>
    <hyperlink ref="M188" r:id="rId143" display="https://barttorvik.com/team.php?team=Rutgers&amp;year=2018" xr:uid="{4D5CC88B-4DD0-48F6-BD54-430BB4DA5EED}"/>
    <hyperlink ref="M190" r:id="rId144" display="https://barttorvik.com/team.php?team=Providence&amp;year=2018" xr:uid="{8B077EC6-3638-47AF-BEB8-48E5A0DCFEA3}"/>
    <hyperlink ref="M191" r:id="rId145" display="https://barttorvik.com/team.php?team=Providence&amp;year=2018" xr:uid="{4E12807E-E5E7-418F-BC7C-D0C8BA1CE640}"/>
    <hyperlink ref="M192" r:id="rId146" display="https://barttorvik.com/team.php?team=Belmont&amp;year=2018" xr:uid="{3BFE7707-28E9-4EF7-BDE7-3476B2982D8A}"/>
    <hyperlink ref="M194" r:id="rId147" display="https://barttorvik.com/team.php?team=Vermont&amp;year=2018" xr:uid="{F4B138DB-C7C9-4C1C-8E4D-5A44B85A3CD1}"/>
    <hyperlink ref="M196" r:id="rId148" display="https://barttorvik.com/team.php?team=Davidson&amp;year=2018" xr:uid="{D34BCD56-7F62-4869-9411-09563FB990C6}"/>
    <hyperlink ref="M197" r:id="rId149" display="https://barttorvik.com/team.php?team=Davidson&amp;year=2018" xr:uid="{40AC19EB-236C-470F-8E3C-366EE7189E4C}"/>
    <hyperlink ref="M198" r:id="rId150" display="https://barttorvik.com/team.php?team=UT+Arlington&amp;year=2018" xr:uid="{5D26AAD5-29D6-495A-89F2-8AB1A279CDEE}"/>
    <hyperlink ref="M200" r:id="rId151" display="https://barttorvik.com/team.php?team=Georgia+St.&amp;year=2018" xr:uid="{AD5BCD1A-D162-4078-A80D-8EABFC8569D0}"/>
    <hyperlink ref="M201" r:id="rId152" display="https://barttorvik.com/team.php?team=Georgia+St.&amp;year=2018" xr:uid="{7F4309A8-01F4-4434-8300-C40B4F8FB370}"/>
    <hyperlink ref="M202" r:id="rId153" display="https://barttorvik.com/team.php?team=Loyola+Chicago&amp;year=2018" xr:uid="{1EAB6597-A01D-4FA2-AB05-A84E48DC04C4}"/>
    <hyperlink ref="M203" r:id="rId154" display="https://barttorvik.com/team.php?team=Loyola+Chicago&amp;year=2018" xr:uid="{5EFBF414-A658-491A-947E-71D14C0B48DD}"/>
    <hyperlink ref="N204" r:id="rId155" display="https://barttorvik.com/trank.php?&amp;begin=20171101&amp;end=20180312&amp;conlimit=All&amp;year=2018&amp;top=0&amp;venue=All&amp;type=N&amp;mingames=0&amp;quad=5&amp;rpi=" xr:uid="{7DC30773-BD03-40D6-8AF9-BD87FB57DDD1}"/>
    <hyperlink ref="M205" r:id="rId156" display="https://barttorvik.com/team.php?team=Boston+College&amp;year=2018" xr:uid="{5E807508-46BC-49BE-9104-3B6BBD8D3B6A}"/>
    <hyperlink ref="M207" r:id="rId157" display="https://barttorvik.com/team.php?team=Louisiana+Lafayette&amp;year=2018" xr:uid="{92D03B14-8A08-4806-AA79-EA0FBC11FF27}"/>
    <hyperlink ref="M209" r:id="rId158" display="https://barttorvik.com/team.php?team=Furman&amp;year=2018" xr:uid="{30D4BBC5-0DC1-4620-A42A-4718C777D46D}"/>
    <hyperlink ref="M211" r:id="rId159" display="https://barttorvik.com/team.php?team=Jacksonville+St.&amp;year=2018" xr:uid="{6673E543-792E-4F40-88C0-8330CA984A28}"/>
    <hyperlink ref="M213" r:id="rId160" display="https://barttorvik.com/team.php?team=Stanford&amp;year=2018" xr:uid="{11C55487-96D9-4721-9EEC-18B0868881B2}"/>
    <hyperlink ref="M215" r:id="rId161" display="https://barttorvik.com/team.php?team=Buffalo&amp;year=2018" xr:uid="{5DCCFE61-760F-42B5-952E-69866BBDF878}"/>
    <hyperlink ref="M216" r:id="rId162" display="https://barttorvik.com/team.php?team=Buffalo&amp;year=2018" xr:uid="{40365E5E-0BFE-48DE-8096-87289CAEDDE0}"/>
    <hyperlink ref="M217" r:id="rId163" display="https://barttorvik.com/team.php?team=Northern+Colorado&amp;year=2018" xr:uid="{4E89F1B3-D0E2-482D-830D-3A7548AD9EB1}"/>
    <hyperlink ref="M219" r:id="rId164" display="https://barttorvik.com/team.php?team=Stephen+F.+Austin&amp;year=2018" xr:uid="{066AB565-37BB-4C12-960D-252C2723723F}"/>
    <hyperlink ref="M220" r:id="rId165" display="https://barttorvik.com/team.php?team=Stephen+F.+Austin&amp;year=2018" xr:uid="{5706AE87-4124-449C-9997-53F23ECFF21B}"/>
    <hyperlink ref="M221" r:id="rId166" display="https://barttorvik.com/team.php?team=UC+Santa+Barbara&amp;year=2018" xr:uid="{213F25E5-DEAE-4A40-9510-53651B025905}"/>
    <hyperlink ref="M223" r:id="rId167" display="https://barttorvik.com/team.php?team=Washington&amp;year=2018" xr:uid="{50BAB032-87F6-48C6-BB10-866CC7053EC9}"/>
    <hyperlink ref="M225" r:id="rId168" display="https://barttorvik.com/team.php?team=Bradley&amp;year=2018" xr:uid="{42E78EBB-45E4-4E0E-BF62-08CDEA9C8F55}"/>
    <hyperlink ref="M227" r:id="rId169" display="https://barttorvik.com/team.php?team=UCF&amp;year=2018" xr:uid="{447FA865-0446-4D1B-B186-466B33C76BD5}"/>
    <hyperlink ref="M229" r:id="rId170" display="https://barttorvik.com/team.php?team=East+Tennessee+St.&amp;year=2018" xr:uid="{E7DC9CE2-4705-4576-A75A-F96A3BC69E01}"/>
    <hyperlink ref="M231" r:id="rId171" display="https://barttorvik.com/team.php?team=Tulane&amp;year=2018" xr:uid="{E39776E1-C408-47FA-8AE1-96129F656DEF}"/>
    <hyperlink ref="M233" r:id="rId172" display="https://barttorvik.com/team.php?team=UNC+Greensboro&amp;year=2018" xr:uid="{66297409-62E6-42EC-B08C-520735F059F2}"/>
    <hyperlink ref="M234" r:id="rId173" display="https://barttorvik.com/team.php?team=UNC+Greensboro&amp;year=2018" xr:uid="{6CFCF124-F91E-4E28-89C6-FFE77552F8FC}"/>
    <hyperlink ref="M235" r:id="rId174" display="https://barttorvik.com/team.php?team=Ohio&amp;year=2018" xr:uid="{B04C8188-A82F-4397-83D1-3B8B34DD266C}"/>
    <hyperlink ref="M237" r:id="rId175" display="https://barttorvik.com/team.php?team=Penn&amp;year=2018" xr:uid="{EFEBCCF6-60C5-4F55-B010-A677D53EB61F}"/>
    <hyperlink ref="M238" r:id="rId176" display="https://barttorvik.com/team.php?team=Penn&amp;year=2018" xr:uid="{97AEFBB3-B260-4ED2-8907-57794C35773F}"/>
    <hyperlink ref="M239" r:id="rId177" display="https://barttorvik.com/team.php?team=Utah+Valley&amp;year=2018" xr:uid="{B97559BC-A118-44BB-8835-7765870A33C2}"/>
    <hyperlink ref="M241" r:id="rId178" display="https://barttorvik.com/team.php?team=Colorado&amp;year=2018" xr:uid="{B6F5EA96-712A-4A0D-917E-6E83F94DED68}"/>
    <hyperlink ref="M243" r:id="rId179" display="https://barttorvik.com/team.php?team=Idaho&amp;year=2018" xr:uid="{751ABF61-5ADE-4270-B467-8981905C3A93}"/>
    <hyperlink ref="M245" r:id="rId180" display="https://barttorvik.com/team.php?team=UC+Davis&amp;year=2018" xr:uid="{F946A32C-3BEE-4572-9BFC-D3B5E683CFE3}"/>
    <hyperlink ref="M247" r:id="rId181" display="https://barttorvik.com/team.php?team=Towson&amp;year=2018" xr:uid="{4F375596-5D34-41D9-9609-D95BC38B5185}"/>
    <hyperlink ref="M249" r:id="rId182" display="https://barttorvik.com/team.php?team=Massachusetts&amp;year=2018" xr:uid="{42C9476B-E9BF-4254-9063-E6973947F55B}"/>
    <hyperlink ref="M251" r:id="rId183" display="https://barttorvik.com/team.php?team=Oakland&amp;year=2018" xr:uid="{8202B75C-C047-49D2-B152-BE556616FB63}"/>
    <hyperlink ref="M253" r:id="rId184" display="https://barttorvik.com/team.php?team=La+Salle&amp;year=2018" xr:uid="{2A845F98-0DB5-4879-8E38-ADFB84DA1E0D}"/>
    <hyperlink ref="N255" r:id="rId185" display="https://barttorvik.com/trank.php?&amp;begin=20171101&amp;end=20180312&amp;conlimit=All&amp;year=2018&amp;top=0&amp;venue=All&amp;type=N&amp;mingames=0&amp;quad=5&amp;rpi=" xr:uid="{FE1E6BB3-943A-4800-8784-4E80C9814942}"/>
    <hyperlink ref="M256" r:id="rId186" display="https://barttorvik.com/team.php?team=Louisiana+Tech&amp;year=2018" xr:uid="{AF5EF60F-3858-48F1-B47E-DCB027BEB768}"/>
    <hyperlink ref="M258" r:id="rId187" display="https://barttorvik.com/team.php?team=Indiana&amp;year=2018" xr:uid="{14931AFE-4966-4100-B50F-4D93C3574B78}"/>
    <hyperlink ref="M260" r:id="rId188" display="https://barttorvik.com/team.php?team=Tulsa&amp;year=2018" xr:uid="{7D3E4826-3B03-4C52-97FE-5037057D9CA6}"/>
    <hyperlink ref="M262" r:id="rId189" display="https://barttorvik.com/team.php?team=Lipscomb&amp;year=2018" xr:uid="{318E99E3-7059-4937-9222-21753CF4D1BF}"/>
    <hyperlink ref="M263" r:id="rId190" display="https://barttorvik.com/team.php?team=Lipscomb&amp;year=2018" xr:uid="{B9B33C4C-30D7-4DC9-8059-FF9D74257994}"/>
    <hyperlink ref="M264" r:id="rId191" display="https://barttorvik.com/team.php?team=Iowa+St.&amp;year=2018" xr:uid="{43CDE0E6-FDC7-46A8-9E04-3B4D5F8A3070}"/>
    <hyperlink ref="M266" r:id="rId192" display="https://barttorvik.com/team.php?team=Montana&amp;year=2018" xr:uid="{228DE466-4489-4769-860E-CA3B2E0AD815}"/>
    <hyperlink ref="M267" r:id="rId193" display="https://barttorvik.com/team.php?team=Montana&amp;year=2018" xr:uid="{8DAEA6EB-48B3-46FF-B03B-7A800809D041}"/>
    <hyperlink ref="M268" r:id="rId194" display="https://barttorvik.com/team.php?team=Southern+Illinois&amp;year=2018" xr:uid="{E4E884D4-C0BF-4A0E-B5F0-C0021BF08F86}"/>
    <hyperlink ref="M270" r:id="rId195" display="https://barttorvik.com/team.php?team=Dayton&amp;year=2018" xr:uid="{8AF21850-DD44-494A-B9B1-C481D618B191}"/>
    <hyperlink ref="M272" r:id="rId196" display="https://barttorvik.com/team.php?team=Mercer&amp;year=2018" xr:uid="{7EA586CC-BDCB-4346-B720-7475A6057EDE}"/>
    <hyperlink ref="M274" r:id="rId197" display="https://barttorvik.com/team.php?team=Princeton&amp;year=2018" xr:uid="{272121E6-61B9-4B20-82EC-1BEB57A6B9AC}"/>
    <hyperlink ref="M276" r:id="rId198" display="https://barttorvik.com/team.php?team=Liberty&amp;year=2018" xr:uid="{718C8758-F835-4ABA-A3A2-A4216108CE7F}"/>
    <hyperlink ref="M278" r:id="rId199" display="https://barttorvik.com/team.php?team=Wright+St.&amp;year=2018" xr:uid="{48A99204-5848-4C5C-B701-0666920DD6DD}"/>
    <hyperlink ref="M279" r:id="rId200" display="https://barttorvik.com/team.php?team=Wright+St.&amp;year=2018" xr:uid="{1B65BF52-A168-4909-8098-D081495E0C2A}"/>
    <hyperlink ref="M280" r:id="rId201" display="https://barttorvik.com/team.php?team=Northeastern&amp;year=2018" xr:uid="{9F44E6FE-55F8-4333-AB1B-B7EA50DB4B65}"/>
    <hyperlink ref="M282" r:id="rId202" display="https://barttorvik.com/team.php?team=Georgia+Southern&amp;year=2018" xr:uid="{A80C8B60-AEF3-4FED-8C42-5DC1B6B6E95C}"/>
    <hyperlink ref="M284" r:id="rId203" display="https://barttorvik.com/team.php?team=Army&amp;year=2018" xr:uid="{A248AEB3-E433-494D-8516-D52799A1D2BB}"/>
    <hyperlink ref="M286" r:id="rId204" display="https://barttorvik.com/team.php?team=Iona&amp;year=2018" xr:uid="{4A852798-EBE2-4CF5-B361-1F5FD31DA969}"/>
    <hyperlink ref="M287" r:id="rId205" display="https://barttorvik.com/team.php?team=Iona&amp;year=2018" xr:uid="{E99C1A8D-58B6-41FB-8652-C8002E83E444}"/>
    <hyperlink ref="M288" r:id="rId206" display="https://barttorvik.com/team.php?team=Central+Michigan&amp;year=2018" xr:uid="{073ABF4A-1947-49ED-9577-75CB74CF2D29}"/>
    <hyperlink ref="M290" r:id="rId207" display="https://barttorvik.com/team.php?team=Bucknell&amp;year=2018" xr:uid="{45E7FD96-C495-4D60-A104-D3272668F26D}"/>
    <hyperlink ref="M291" r:id="rId208" display="https://barttorvik.com/team.php?team=Bucknell&amp;year=2018" xr:uid="{AB0B565D-FABE-4D27-8E70-ED4E814BAD92}"/>
    <hyperlink ref="M292" r:id="rId209" display="https://barttorvik.com/team.php?team=Ball+St.&amp;year=2018" xr:uid="{D481B0B0-A74F-4EA6-B8CC-8530F9160286}"/>
    <hyperlink ref="M294" r:id="rId210" display="https://barttorvik.com/team.php?team=Wyoming&amp;year=2018" xr:uid="{8F1417B8-1D31-4D0F-985B-50839D54585F}"/>
    <hyperlink ref="M296" r:id="rId211" display="https://barttorvik.com/team.php?team=Rider&amp;year=2018" xr:uid="{6ED0554E-F982-43AB-9B01-7D4695C8AB04}"/>
    <hyperlink ref="M298" r:id="rId212" display="https://barttorvik.com/team.php?team=Oregon+St.&amp;year=2018" xr:uid="{3EFC992D-0021-4779-842A-2E66EF6B6DCE}"/>
    <hyperlink ref="M300" r:id="rId213" display="https://barttorvik.com/team.php?team=San+Francisco&amp;year=2018" xr:uid="{8790011B-5A19-404E-B749-5573D50FDE86}"/>
    <hyperlink ref="M302" r:id="rId214" display="https://barttorvik.com/team.php?team=Albany&amp;year=2018" xr:uid="{80784D7C-864A-452F-9DFA-FCA7255FB22F}"/>
    <hyperlink ref="M304" r:id="rId215" display="https://barttorvik.com/team.php?team=Illinois+St.&amp;year=2018" xr:uid="{E1090997-BBFD-4352-8DF4-99C0E80EF0F0}"/>
    <hyperlink ref="N306" r:id="rId216" display="https://barttorvik.com/trank.php?&amp;begin=20171101&amp;end=20180312&amp;conlimit=All&amp;year=2018&amp;top=0&amp;venue=All&amp;type=N&amp;mingames=0&amp;quad=5&amp;rpi=" xr:uid="{1B58579C-926A-430B-ABDF-805C8B659565}"/>
    <hyperlink ref="M307" r:id="rId217" display="https://barttorvik.com/team.php?team=Seattle&amp;year=2018" xr:uid="{47A1F50C-43E2-4380-9EDC-30B80F6793C5}"/>
    <hyperlink ref="M309" r:id="rId218" display="https://barttorvik.com/team.php?team=Florida+Gulf+Coast&amp;year=2018" xr:uid="{A0527B09-93D3-4F73-8BA2-BF57E20EB505}"/>
    <hyperlink ref="M311" r:id="rId219" display="https://barttorvik.com/team.php?team=Utah+St.&amp;year=2018" xr:uid="{C344BBB6-6A56-4CF6-83D7-B6C9E2815366}"/>
    <hyperlink ref="M313" r:id="rId220" display="https://barttorvik.com/team.php?team=Washington+St.&amp;year=2018" xr:uid="{A892443E-EAE7-4849-ACF9-1C266A91D41A}"/>
    <hyperlink ref="M315" r:id="rId221" display="https://barttorvik.com/team.php?team=UTSA&amp;year=2018" xr:uid="{486962B4-BAC8-4D27-86EA-A78617F8859F}"/>
    <hyperlink ref="M317" r:id="rId222" display="https://barttorvik.com/team.php?team=Georgia+Tech&amp;year=2018" xr:uid="{70C78480-DBED-476A-8861-33B2F9BDA4AD}"/>
    <hyperlink ref="M319" r:id="rId223" display="https://barttorvik.com/team.php?team=Hawaii&amp;year=2018" xr:uid="{5FE4551E-39D0-49CE-9A5E-A0D599E11372}"/>
    <hyperlink ref="M321" r:id="rId224" display="https://barttorvik.com/team.php?team=Evansville&amp;year=2018" xr:uid="{82EC41AE-4B95-4495-84AD-EF3DD0BF3A8E}"/>
    <hyperlink ref="M323" r:id="rId225" display="https://barttorvik.com/team.php?team=Monmouth&amp;year=2018" xr:uid="{30430395-A243-43FD-B70A-6B7DBBB571F6}"/>
    <hyperlink ref="M325" r:id="rId226" display="https://barttorvik.com/team.php?team=Coastal+Carolina&amp;year=2018" xr:uid="{5C692991-2C8C-48E3-84C8-FEE8EAFE66A9}"/>
    <hyperlink ref="M327" r:id="rId227" display="https://barttorvik.com/team.php?team=Toledo&amp;year=2018" xr:uid="{6889CD32-0A77-40B3-9D5A-7ED5AAE8A24A}"/>
    <hyperlink ref="M329" r:id="rId228" display="https://barttorvik.com/team.php?team=North+Dakota+St.&amp;year=2018" xr:uid="{EBD2E756-3274-414D-A58E-CA187C327B4B}"/>
    <hyperlink ref="M331" r:id="rId229" display="https://barttorvik.com/team.php?team=Troy&amp;year=2018" xr:uid="{73B352CE-870E-4F0D-AE07-CF645E59CC84}"/>
    <hyperlink ref="M333" r:id="rId230" display="https://barttorvik.com/team.php?team=Saint+Louis&amp;year=2018" xr:uid="{0DEE7766-70B0-45FC-B85C-7743827B8CBB}"/>
    <hyperlink ref="M335" r:id="rId231" display="https://barttorvik.com/team.php?team=St.+Francis+PA&amp;year=2018" xr:uid="{B1C6B805-3260-4B28-A6E9-F2DA640D070C}"/>
    <hyperlink ref="M337" r:id="rId232" display="https://barttorvik.com/team.php?team=Saint+Joseph%27s&amp;year=2018" xr:uid="{1A828500-9DCE-4327-AE1E-424856F4DF9A}"/>
    <hyperlink ref="M339" r:id="rId233" display="https://barttorvik.com/team.php?team=Texas+Southern&amp;year=2018" xr:uid="{251698F0-4296-4D96-9C52-D3CC0CD3BFD6}"/>
    <hyperlink ref="M340" r:id="rId234" display="https://barttorvik.com/team.php?team=Texas+Southern&amp;year=2018" xr:uid="{389ACC23-CF87-4BFF-A0DA-34593C7C7C60}"/>
    <hyperlink ref="M341" r:id="rId235" display="https://barttorvik.com/team.php?team=Marshall&amp;year=2018" xr:uid="{BC39DA6F-9F03-4B5F-B8B1-92F5FDB256B0}"/>
    <hyperlink ref="M342" r:id="rId236" display="https://barttorvik.com/team.php?team=Marshall&amp;year=2018" xr:uid="{6B6E10C9-8B6D-4BFC-AB0E-9BA4929B2716}"/>
    <hyperlink ref="M343" r:id="rId237" display="https://barttorvik.com/team.php?team=Winthrop&amp;year=2018" xr:uid="{2B540C7F-8FDB-4072-93AB-EC219D480B28}"/>
    <hyperlink ref="M345" r:id="rId238" display="https://barttorvik.com/team.php?team=Canisius&amp;year=2018" xr:uid="{ACEE5BBE-B83F-4CCD-83CB-50ACD51E5CBC}"/>
    <hyperlink ref="M347" r:id="rId239" display="https://barttorvik.com/team.php?team=Pittsburgh&amp;year=2018" xr:uid="{8CD868C1-96DA-4048-BB41-C2EFFAF66BCC}"/>
    <hyperlink ref="M349" r:id="rId240" display="https://barttorvik.com/team.php?team=Duquesne&amp;year=2018" xr:uid="{032C281C-3A58-4649-8A38-3BF2AB60780B}"/>
    <hyperlink ref="M351" r:id="rId241" display="https://barttorvik.com/team.php?team=Valparaiso&amp;year=2018" xr:uid="{75D03F75-8923-4C7C-9E95-FFF483FD8771}"/>
    <hyperlink ref="M353" r:id="rId242" display="https://barttorvik.com/team.php?team=Indiana+St.&amp;year=2018" xr:uid="{DA97C9C6-FE46-4813-8FA7-ABAD4A213395}"/>
    <hyperlink ref="M355" r:id="rId243" display="https://barttorvik.com/team.php?team=North+Texas&amp;year=2018" xr:uid="{C65188B7-D65D-4A8A-858C-D76198A86589}"/>
    <hyperlink ref="N357" r:id="rId244" display="https://barttorvik.com/trank.php?&amp;begin=20171101&amp;end=20180312&amp;conlimit=All&amp;year=2018&amp;top=0&amp;venue=All&amp;type=N&amp;mingames=0&amp;quad=5&amp;rpi=" xr:uid="{A8E6F7BE-35D9-4D60-A489-99E3DE6FBCAE}"/>
    <hyperlink ref="M358" r:id="rId245" display="https://barttorvik.com/team.php?team=Eastern+Michigan&amp;year=2018" xr:uid="{3DCE72ED-29D7-430B-ABE6-846AE3BE821D}"/>
    <hyperlink ref="M360" r:id="rId246" display="https://barttorvik.com/team.php?team=Hofstra&amp;year=2018" xr:uid="{34D63ABB-DAD1-4235-B9AB-70186A8D8616}"/>
    <hyperlink ref="M362" r:id="rId247" display="https://barttorvik.com/team.php?team=College+of+Charleston&amp;year=2018" xr:uid="{915CD625-5DA6-4670-B369-3B1492C39C6F}"/>
    <hyperlink ref="M363" r:id="rId248" display="https://barttorvik.com/team.php?team=College+of+Charleston&amp;year=2018" xr:uid="{4FC5E72C-1952-4133-B02E-5532011A72ED}"/>
    <hyperlink ref="M364" r:id="rId249" display="https://barttorvik.com/team.php?team=Yale&amp;year=2018" xr:uid="{F4FDEF28-9472-47BA-B569-DC8BB5DD5B59}"/>
    <hyperlink ref="M366" r:id="rId250" display="https://barttorvik.com/team.php?team=Robert+Morris&amp;year=2018" xr:uid="{570700BF-D962-4877-9D31-D6D3B50D17BF}"/>
    <hyperlink ref="M368" r:id="rId251" display="https://barttorvik.com/team.php?team=George+Washington&amp;year=2018" xr:uid="{422ACC02-A23E-4D37-8A19-33E239C6EB93}"/>
    <hyperlink ref="M370" r:id="rId252" display="https://barttorvik.com/team.php?team=Radford&amp;year=2018" xr:uid="{8A585CEE-45F5-47A4-8437-4055CAB55770}"/>
    <hyperlink ref="M371" r:id="rId253" display="https://barttorvik.com/team.php?team=Radford&amp;year=2018" xr:uid="{08625832-9111-48A0-8117-732035E3A058}"/>
    <hyperlink ref="M372" r:id="rId254" display="https://barttorvik.com/team.php?team=UNC+Asheville&amp;year=2018" xr:uid="{A8779FAD-16BE-4CB7-B5A3-7C8F189C8E81}"/>
    <hyperlink ref="M374" r:id="rId255" display="https://barttorvik.com/team.php?team=Fort+Wayne&amp;year=2018" xr:uid="{907963A5-0DF7-4C3A-8C05-5EDAEA6D408E}"/>
    <hyperlink ref="M376" r:id="rId256" display="https://barttorvik.com/team.php?team=Eastern+Washington&amp;year=2018" xr:uid="{FBCF7F3F-6F15-4BB4-ADF3-8C62672793E9}"/>
    <hyperlink ref="M378" r:id="rId257" display="https://barttorvik.com/team.php?team=Connecticut&amp;year=2018" xr:uid="{359C1F32-6818-4F6B-8EB2-5D9593836029}"/>
    <hyperlink ref="M380" r:id="rId258" display="https://barttorvik.com/team.php?team=Western+Michigan&amp;year=2018" xr:uid="{20B63279-EF2C-4CAF-9584-A9CE76AAA100}"/>
    <hyperlink ref="M382" r:id="rId259" display="https://barttorvik.com/team.php?team=New+Mexico&amp;year=2018" xr:uid="{00DE4C5C-60AF-43AF-BAC5-1346D003D08E}"/>
    <hyperlink ref="M384" r:id="rId260" display="https://barttorvik.com/team.php?team=Milwaukee&amp;year=2018" xr:uid="{B8F0C184-F0B9-4BFE-A5D7-205791653380}"/>
    <hyperlink ref="M386" r:id="rId261" display="https://barttorvik.com/team.php?team=NJIT&amp;year=2018" xr:uid="{428F203A-509A-4AA8-8DE1-60AEDAC30E06}"/>
    <hyperlink ref="M388" r:id="rId262" display="https://barttorvik.com/team.php?team=Wofford&amp;year=2018" xr:uid="{82A05DCB-A93B-49C0-B2D8-FA6AE85FDE6D}"/>
    <hyperlink ref="M390" r:id="rId263" display="https://barttorvik.com/team.php?team=William+%26+Mary&amp;year=2018" xr:uid="{84CC0A46-368C-4597-8991-99D5C81F9884}"/>
    <hyperlink ref="M392" r:id="rId264" display="https://barttorvik.com/team.php?team=Lamar&amp;year=2018" xr:uid="{85FC8946-891B-45DD-AD39-6A27D822DB6C}"/>
    <hyperlink ref="M394" r:id="rId265" display="https://barttorvik.com/team.php?team=Cal+St.+Fullerton&amp;year=2018" xr:uid="{FE86BC15-6163-4E7D-83A3-33D02719EC1B}"/>
    <hyperlink ref="M395" r:id="rId266" display="https://barttorvik.com/team.php?team=Cal+St.+Fullerton&amp;year=2018" xr:uid="{F477FEAF-D5D2-480A-B389-FE745E095DE6}"/>
    <hyperlink ref="M396" r:id="rId267" display="https://barttorvik.com/team.php?team=Weber+St.&amp;year=2018" xr:uid="{83FA15F4-48BD-4456-8B1C-32534683F165}"/>
    <hyperlink ref="M398" r:id="rId268" display="https://barttorvik.com/team.php?team=Stony+Brook&amp;year=2018" xr:uid="{AA1D979A-0339-45DA-8C60-131C9AB85890}"/>
    <hyperlink ref="M400" r:id="rId269" display="https://barttorvik.com/team.php?team=Appalachian+St.&amp;year=2018" xr:uid="{8AD628F7-D4FC-47C5-A5AA-61007C7C8BE3}"/>
    <hyperlink ref="M402" r:id="rId270" display="https://barttorvik.com/team.php?team=Akron&amp;year=2018" xr:uid="{9F803C73-DF30-4A86-810C-BF08A865CE99}"/>
    <hyperlink ref="M404" r:id="rId271" display="https://barttorvik.com/team.php?team=Western+Illinois&amp;year=2018" xr:uid="{DB856F00-EB1D-4ED8-8D93-864B272EBE54}"/>
    <hyperlink ref="M406" r:id="rId272" display="https://barttorvik.com/team.php?team=Austin+Peay&amp;year=2018" xr:uid="{FF916A8D-3287-4116-A617-3EB0BE9BA57A}"/>
    <hyperlink ref="N408" r:id="rId273" display="https://barttorvik.com/trank.php?&amp;begin=20171101&amp;end=20180312&amp;conlimit=All&amp;year=2018&amp;top=0&amp;venue=All&amp;type=N&amp;mingames=0&amp;quad=5&amp;rpi=" xr:uid="{D354DB17-B9AD-4054-882E-4E3C55F4AC27}"/>
    <hyperlink ref="M409" r:id="rId274" display="https://barttorvik.com/team.php?team=Central+Arkansas&amp;year=2018" xr:uid="{07757D93-ADED-4C8E-9933-8ACA5F2E5107}"/>
    <hyperlink ref="M411" r:id="rId275" display="https://barttorvik.com/team.php?team=Colgate&amp;year=2018" xr:uid="{17B19C89-7B17-4F50-B8CE-40A7293ACE76}"/>
    <hyperlink ref="M413" r:id="rId276" display="https://barttorvik.com/team.php?team=Fairfield&amp;year=2018" xr:uid="{96F28019-8C76-4E02-B0C7-C7A718F2AFDA}"/>
    <hyperlink ref="M415" r:id="rId277" display="https://barttorvik.com/team.php?team=Elon&amp;year=2018" xr:uid="{2F2B5132-B945-4049-98BE-39867C848E66}"/>
    <hyperlink ref="M417" r:id="rId278" display="https://barttorvik.com/team.php?team=Pacific&amp;year=2018" xr:uid="{73084B01-6D52-40B6-A129-DF8A650AE89E}"/>
    <hyperlink ref="M419" r:id="rId279" display="https://barttorvik.com/team.php?team=Fordham&amp;year=2018" xr:uid="{8B3627B6-527C-4452-98D4-3CA1389F8781}"/>
    <hyperlink ref="M421" r:id="rId280" display="https://barttorvik.com/team.php?team=Texas+St.&amp;year=2018" xr:uid="{11CF7E85-85D5-4563-8A93-5F531A44AEA6}"/>
    <hyperlink ref="M423" r:id="rId281" display="https://barttorvik.com/team.php?team=Southern+Utah&amp;year=2018" xr:uid="{9EB1F39E-5ACA-4A83-8F69-5CDD30BCA8D7}"/>
    <hyperlink ref="M425" r:id="rId282" display="https://barttorvik.com/team.php?team=Kent+St.&amp;year=2018" xr:uid="{95DB0EF5-6174-4746-9D0F-2A0F5EDF36C1}"/>
    <hyperlink ref="M427" r:id="rId283" display="https://barttorvik.com/team.php?team=UC+Irvine&amp;year=2018" xr:uid="{39640109-DD0B-48A1-91A9-E7C75E60CF82}"/>
    <hyperlink ref="M429" r:id="rId284" display="https://barttorvik.com/team.php?team=North+Dakota&amp;year=2018" xr:uid="{547E72A6-4FB0-44F3-AE3F-DCC11DEC6B4A}"/>
    <hyperlink ref="M431" r:id="rId285" display="https://barttorvik.com/team.php?team=Loyola+Marymount&amp;year=2018" xr:uid="{A0B8B155-CC2C-4B34-9725-3C92EF167056}"/>
    <hyperlink ref="M433" r:id="rId286" display="https://barttorvik.com/team.php?team=Memphis&amp;year=2018" xr:uid="{0B763F9E-CBB4-4A05-92EC-19461244F673}"/>
    <hyperlink ref="M435" r:id="rId287" display="https://barttorvik.com/team.php?team=Brown&amp;year=2018" xr:uid="{589A2DA5-CD40-4D9C-ADBE-8B1A26E86897}"/>
    <hyperlink ref="M437" r:id="rId288" display="https://barttorvik.com/team.php?team=California&amp;year=2018" xr:uid="{43E2E79E-0141-4DDC-8FF6-7CDE7CC59CBD}"/>
    <hyperlink ref="M439" r:id="rId289" display="https://barttorvik.com/team.php?team=Prairie+View+A%26M&amp;year=2018" xr:uid="{FE9F5D15-0F1F-4C76-9384-1EC023B4B934}"/>
    <hyperlink ref="M441" r:id="rId290" display="https://barttorvik.com/team.php?team=Delaware&amp;year=2018" xr:uid="{AF37EBD7-BC22-4685-9E51-6C37CCF60FAF}"/>
    <hyperlink ref="M443" r:id="rId291" display="https://barttorvik.com/team.php?team=Nicholls+St.&amp;year=2018" xr:uid="{D013197B-69A7-414E-A50D-029E1B8B0730}"/>
    <hyperlink ref="M445" r:id="rId292" display="https://barttorvik.com/team.php?team=UMBC&amp;year=2018" xr:uid="{673A16BE-64C1-4A16-9025-D515B1DC7BB3}"/>
    <hyperlink ref="M446" r:id="rId293" display="https://barttorvik.com/team.php?team=UMBC&amp;year=2018" xr:uid="{62DFCBEF-7C9E-4331-8E52-09AB9D5DE08F}"/>
    <hyperlink ref="M447" r:id="rId294" display="https://barttorvik.com/team.php?team=Drake&amp;year=2018" xr:uid="{8C9AAF87-24A1-4E33-8AA9-488CE6BF4C59}"/>
    <hyperlink ref="M449" r:id="rId295" display="https://barttorvik.com/team.php?team=Southern+Miss&amp;year=2018" xr:uid="{A8F00D79-7C4B-4EC4-A551-EC8A9BB8D15F}"/>
    <hyperlink ref="M451" r:id="rId296" display="https://barttorvik.com/team.php?team=Northern+Illinois&amp;year=2018" xr:uid="{ADBF067F-5309-4F5D-BA6E-F33B5E0FB749}"/>
    <hyperlink ref="M453" r:id="rId297" display="https://barttorvik.com/team.php?team=Manhattan&amp;year=2018" xr:uid="{D9B5B9EB-AD73-402E-97E1-AA06E8BE2348}"/>
    <hyperlink ref="M455" r:id="rId298" display="https://barttorvik.com/team.php?team=Hampton&amp;year=2018" xr:uid="{AC9D82D8-A880-4DBA-B94C-7BC0489715D2}"/>
    <hyperlink ref="M457" r:id="rId299" display="https://barttorvik.com/team.php?team=South+Alabama&amp;year=2018" xr:uid="{17FA647B-BDB6-4677-B9C1-D95C76DF77DF}"/>
    <hyperlink ref="N459" r:id="rId300" display="https://barttorvik.com/trank.php?&amp;begin=20171101&amp;end=20180312&amp;conlimit=All&amp;year=2018&amp;top=0&amp;venue=All&amp;type=N&amp;mingames=0&amp;quad=5&amp;rpi=" xr:uid="{F1157DB9-E506-44C1-92C3-EEBB0AA7D588}"/>
    <hyperlink ref="M460" r:id="rId301" display="https://barttorvik.com/team.php?team=Bowling+Green&amp;year=2018" xr:uid="{3B26A38F-673A-41DA-B150-DA89D7C59323}"/>
    <hyperlink ref="M462" r:id="rId302" display="https://barttorvik.com/team.php?team=Navy&amp;year=2018" xr:uid="{11E93D71-A522-4BEF-8F77-3063823BD162}"/>
    <hyperlink ref="M464" r:id="rId303" display="https://barttorvik.com/team.php?team=Tennessee+Tech&amp;year=2018" xr:uid="{89544596-C4E0-4971-B88B-8F07B8E4193F}"/>
    <hyperlink ref="M466" r:id="rId304" display="https://barttorvik.com/team.php?team=Wagner&amp;year=2018" xr:uid="{A4784A74-07BB-4A3F-9E51-9525037E8763}"/>
    <hyperlink ref="M468" r:id="rId305" display="https://barttorvik.com/team.php?team=Columbia&amp;year=2018" xr:uid="{637A63AF-1F57-4A52-B867-1E0D4E27EC30}"/>
    <hyperlink ref="M470" r:id="rId306" display="https://barttorvik.com/team.php?team=Colorado+St.&amp;year=2018" xr:uid="{15592049-4D4D-4B97-AFF1-1EC95FC02358}"/>
    <hyperlink ref="M472" r:id="rId307" display="https://barttorvik.com/team.php?team=Cornell&amp;year=2018" xr:uid="{6211127D-FEBC-4F46-80C8-5DC1460BD8D8}"/>
    <hyperlink ref="M474" r:id="rId308" display="https://barttorvik.com/team.php?team=James+Madison&amp;year=2018" xr:uid="{89700CCE-EB6F-46A4-9773-E586F5329F35}"/>
    <hyperlink ref="M476" r:id="rId309" display="https://barttorvik.com/team.php?team=Harvard&amp;year=2018" xr:uid="{897C7182-01F9-4D4E-B941-24ED46EE2376}"/>
    <hyperlink ref="M478" r:id="rId310" display="https://barttorvik.com/team.php?team=Eastern+Illinois&amp;year=2018" xr:uid="{4915C2B2-2196-4667-A159-6FF8ED2E6C19}"/>
    <hyperlink ref="M480" r:id="rId311" display="https://barttorvik.com/team.php?team=Campbell&amp;year=2018" xr:uid="{1A4F5188-2DAC-4110-8B4A-E2A57AEFACFB}"/>
    <hyperlink ref="M482" r:id="rId312" display="https://barttorvik.com/team.php?team=Long+Beach+St.&amp;year=2018" xr:uid="{A53FE669-9927-4793-B099-76B0AA451A19}"/>
    <hyperlink ref="M484" r:id="rId313" display="https://barttorvik.com/team.php?team=Central+Connecticut&amp;year=2018" xr:uid="{B59B0F4E-7293-4E60-8FE9-693F5DBA6515}"/>
    <hyperlink ref="M486" r:id="rId314" display="https://barttorvik.com/team.php?team=Portland&amp;year=2018" xr:uid="{1B1B9913-8AAA-430C-BFDB-5C7BA8A53C9C}"/>
    <hyperlink ref="M488" r:id="rId315" display="https://barttorvik.com/team.php?team=Oral+Roberts&amp;year=2018" xr:uid="{77BCA48A-6A6E-4642-8119-DC2714AECB10}"/>
    <hyperlink ref="M490" r:id="rId316" display="https://barttorvik.com/team.php?team=Drexel&amp;year=2018" xr:uid="{0FDC8254-5C9B-426B-9363-A87F658C51DD}"/>
    <hyperlink ref="M492" r:id="rId317" display="https://barttorvik.com/team.php?team=FIU&amp;year=2018" xr:uid="{98A47524-FFA2-4776-9993-F596D0EEE658}"/>
    <hyperlink ref="M494" r:id="rId318" display="https://barttorvik.com/team.php?team=Illinois+Chicago&amp;year=2018" xr:uid="{CE6EB355-E43A-4F23-815C-3C9850A2E45C}"/>
    <hyperlink ref="M496" r:id="rId319" display="https://barttorvik.com/team.php?team=Binghamton&amp;year=2018" xr:uid="{F12C54E7-C253-4015-8CD3-3EA39D727310}"/>
    <hyperlink ref="M498" r:id="rId320" display="https://barttorvik.com/team.php?team=Niagara&amp;year=2018" xr:uid="{2753DBFB-A992-44E2-A0B2-EF3C83A83595}"/>
    <hyperlink ref="M500" r:id="rId321" display="https://barttorvik.com/team.php?team=Nebraska+Omaha&amp;year=2018" xr:uid="{441FD3EE-F983-46B3-A5D4-975C7C2A9649}"/>
    <hyperlink ref="M502" r:id="rId322" display="https://barttorvik.com/team.php?team=Saint+Peter%27s&amp;year=2018" xr:uid="{461D19BA-239D-4A2B-9142-2576891CBE72}"/>
    <hyperlink ref="M504" r:id="rId323" display="https://barttorvik.com/team.php?team=Incarnate+Word&amp;year=2018" xr:uid="{C3D8F228-5FFA-4697-A95C-94CE74AE60AF}"/>
    <hyperlink ref="M506" r:id="rId324" display="https://barttorvik.com/team.php?team=Cal+St.+Bakersfield&amp;year=2018" xr:uid="{DAE2CA4B-4DD4-4A66-9AE0-E223E4303EBA}"/>
    <hyperlink ref="M508" r:id="rId325" display="https://barttorvik.com/team.php?team=Lehigh&amp;year=2018" xr:uid="{00D5A35A-B039-4EF8-8A38-50B7D1295159}"/>
    <hyperlink ref="N510" r:id="rId326" display="https://barttorvik.com/trank.php?&amp;begin=20171101&amp;end=20180312&amp;conlimit=All&amp;year=2018&amp;top=0&amp;venue=All&amp;type=N&amp;mingames=0&amp;quad=5&amp;rpi=" xr:uid="{2794E370-F65F-450C-8697-2DD93F00C1DB}"/>
    <hyperlink ref="M511" r:id="rId327" display="https://barttorvik.com/team.php?team=Louisiana+Monroe&amp;year=2018" xr:uid="{64B35F38-5E4F-43C9-A766-AE2AE44A4D4E}"/>
    <hyperlink ref="M513" r:id="rId328" display="https://barttorvik.com/team.php?team=Idaho+St.&amp;year=2018" xr:uid="{00DB5000-1EA5-4610-A566-C8C78E90C7CF}"/>
    <hyperlink ref="M515" r:id="rId329" display="https://barttorvik.com/team.php?team=Tennessee+St.&amp;year=2018" xr:uid="{1625BA60-F31D-4771-AA97-C19A70521725}"/>
    <hyperlink ref="M517" r:id="rId330" display="https://barttorvik.com/team.php?team=High+Point&amp;year=2018" xr:uid="{37B48782-410F-488E-A75B-FCEB128F38E3}"/>
    <hyperlink ref="M519" r:id="rId331" display="https://barttorvik.com/team.php?team=Siena&amp;year=2018" xr:uid="{1BAAEF54-5C1D-4B74-BD04-89B9C84F1D09}"/>
    <hyperlink ref="M521" r:id="rId332" display="https://barttorvik.com/team.php?team=North+Florida&amp;year=2018" xr:uid="{A403BF84-0EC5-4916-97F9-9486E9F78A8E}"/>
    <hyperlink ref="M523" r:id="rId333" display="https://barttorvik.com/team.php?team=Houston+Christian&amp;year=2018" xr:uid="{37E5E132-499C-4082-B077-64D30732C2A7}"/>
    <hyperlink ref="M525" r:id="rId334" display="https://barttorvik.com/team.php?team=UMKC&amp;year=2018" xr:uid="{A66E7E57-417E-495E-80C7-24F72706F661}"/>
    <hyperlink ref="M527" r:id="rId335" display="https://barttorvik.com/team.php?team=UT+Rio+Grande+Valley&amp;year=2018" xr:uid="{A657E5FC-FEB1-46A4-B4B4-6DA868C254CD}"/>
    <hyperlink ref="M529" r:id="rId336" display="https://barttorvik.com/team.php?team=Arkansas+St.&amp;year=2018" xr:uid="{1FB8976F-F51D-4B8E-B867-FD809E943E17}"/>
    <hyperlink ref="M531" r:id="rId337" display="https://barttorvik.com/team.php?team=UC+Riverside&amp;year=2018" xr:uid="{3ABB3ABE-8AAA-409A-B7AD-17CD7375169B}"/>
    <hyperlink ref="M533" r:id="rId338" display="https://barttorvik.com/team.php?team=Miami+OH&amp;year=2018" xr:uid="{975A366E-7A4F-45EB-8589-5175EC59C4CD}"/>
    <hyperlink ref="M535" r:id="rId339" display="https://barttorvik.com/team.php?team=Denver&amp;year=2018" xr:uid="{AEF63E6D-312E-4226-90A6-D007955E3455}"/>
    <hyperlink ref="M537" r:id="rId340" display="https://barttorvik.com/team.php?team=New+Hampshire&amp;year=2018" xr:uid="{40A84415-9C47-45BB-B63F-FB50C4ADCFC7}"/>
    <hyperlink ref="M539" r:id="rId341" display="https://barttorvik.com/team.php?team=Southeastern+Louisiana&amp;year=2018" xr:uid="{3B669948-560A-487C-A284-D519E70BDC4C}"/>
    <hyperlink ref="M541" r:id="rId342" display="https://barttorvik.com/team.php?team=Abilene+Christian&amp;year=2018" xr:uid="{AE4711B3-C621-4285-B44F-C2641A005043}"/>
    <hyperlink ref="M543" r:id="rId343" display="https://barttorvik.com/team.php?team=Montana+St.&amp;year=2018" xr:uid="{60A2312C-E279-4FFC-8B43-D3B65CA282FA}"/>
    <hyperlink ref="M545" r:id="rId344" display="https://barttorvik.com/team.php?team=George+Mason&amp;year=2018" xr:uid="{33171AE2-A5EB-4AE0-85F7-360AFBC8B5FF}"/>
    <hyperlink ref="M547" r:id="rId345" display="https://barttorvik.com/team.php?team=Detroit&amp;year=2018" xr:uid="{FB59269E-B3F9-4770-9D90-1633E583332D}"/>
    <hyperlink ref="M549" r:id="rId346" display="https://barttorvik.com/team.php?team=UTEP&amp;year=2018" xr:uid="{E2F17A9F-A75B-4BB7-8B53-C247DF3EB8BA}"/>
    <hyperlink ref="M551" r:id="rId347" display="https://barttorvik.com/team.php?team=Southeast+Missouri+St.&amp;year=2018" xr:uid="{05A3D507-1040-479E-B2C7-A9BB657A9CC1}"/>
    <hyperlink ref="M553" r:id="rId348" display="https://barttorvik.com/team.php?team=Chattanooga&amp;year=2018" xr:uid="{BEF8A574-1282-4957-A6AE-038A74691A01}"/>
    <hyperlink ref="M555" r:id="rId349" display="https://barttorvik.com/team.php?team=Boston+University&amp;year=2018" xr:uid="{AFDA8DEA-0400-4C56-9969-BB13F1035169}"/>
    <hyperlink ref="M557" r:id="rId350" display="https://barttorvik.com/team.php?team=Richmond&amp;year=2018" xr:uid="{CC73E3C7-C790-4BAC-8C7E-944FB9607CD8}"/>
    <hyperlink ref="M559" r:id="rId351" display="https://barttorvik.com/team.php?team=Tennessee+Martin&amp;year=2018" xr:uid="{90922AD2-418F-4A79-977E-92440DB09B30}"/>
    <hyperlink ref="N561" r:id="rId352" display="https://barttorvik.com/trank.php?&amp;begin=20171101&amp;end=20180312&amp;conlimit=All&amp;year=2018&amp;top=0&amp;venue=All&amp;type=N&amp;mingames=0&amp;quad=5&amp;rpi=" xr:uid="{C921959D-573F-444A-A3ED-AAB214D3A499}"/>
    <hyperlink ref="M562" r:id="rId353" display="https://barttorvik.com/team.php?team=South+Florida&amp;year=2018" xr:uid="{6865463F-BE29-4C5C-90F1-723C098E785A}"/>
    <hyperlink ref="M564" r:id="rId354" display="https://barttorvik.com/team.php?team=Gardner+Webb&amp;year=2018" xr:uid="{6C4DFB12-CA04-4A63-BDE9-1B0EC8741410}"/>
    <hyperlink ref="M566" r:id="rId355" display="https://barttorvik.com/team.php?team=Hartford&amp;year=2018" xr:uid="{0E6F1990-1E9F-4713-9736-B75A5140067D}"/>
    <hyperlink ref="M568" r:id="rId356" display="https://barttorvik.com/team.php?team=Pepperdine&amp;year=2018" xr:uid="{BB74462D-D3B9-4B41-A708-8E02EFC78BD1}"/>
    <hyperlink ref="M570" r:id="rId357" display="https://barttorvik.com/team.php?team=Sam+Houston+St.&amp;year=2018" xr:uid="{01F6C739-F421-4C97-8A16-94F2BF013BF4}"/>
    <hyperlink ref="M572" r:id="rId358" display="https://barttorvik.com/team.php?team=New+Orleans&amp;year=2018" xr:uid="{76B77495-83D2-4F33-AE0A-AB02120578C7}"/>
    <hyperlink ref="M574" r:id="rId359" display="https://barttorvik.com/team.php?team=Morehead+St.&amp;year=2018" xr:uid="{6A5C6B0B-166A-4B4A-AB77-8B562755FECE}"/>
    <hyperlink ref="M576" r:id="rId360" display="https://barttorvik.com/team.php?team=Samford&amp;year=2018" xr:uid="{4FE9F411-C97A-4979-BCED-9682BF12649F}"/>
    <hyperlink ref="M578" r:id="rId361" display="https://barttorvik.com/team.php?team=UNC+Wilmington&amp;year=2018" xr:uid="{D67B000C-0466-4AB7-8F2F-C9A9B6266834}"/>
    <hyperlink ref="M580" r:id="rId362" display="https://barttorvik.com/team.php?team=North+Carolina+A%26T&amp;year=2018" xr:uid="{8D3F0D24-1AE8-43CF-8791-3584634B3D92}"/>
    <hyperlink ref="M582" r:id="rId363" display="https://barttorvik.com/team.php?team=Florida+Atlantic&amp;year=2018" xr:uid="{36F1E54C-A2D3-4963-B8D2-8F501E9E8656}"/>
    <hyperlink ref="M584" r:id="rId364" display="https://barttorvik.com/team.php?team=LIU+Brooklyn&amp;year=2018" xr:uid="{3B661C61-8783-4CE3-B2AB-5034849E1EEC}"/>
    <hyperlink ref="M585" r:id="rId365" display="https://barttorvik.com/team.php?team=LIU+Brooklyn&amp;year=2018" xr:uid="{D3E3AC73-3AB0-4451-9A75-5E218D4EC8F7}"/>
    <hyperlink ref="M586" r:id="rId366" display="https://barttorvik.com/team.php?team=Sacred+Heart&amp;year=2018" xr:uid="{3F63644E-2DEF-4620-8428-5E981DE01AE5}"/>
    <hyperlink ref="M588" r:id="rId367" display="https://barttorvik.com/team.php?team=North+Carolina+Central&amp;year=2018" xr:uid="{73B17CF8-E0AB-475B-801C-72F6573CB1A8}"/>
    <hyperlink ref="M589" r:id="rId368" display="https://barttorvik.com/team.php?team=North+Carolina+Central&amp;year=2018" xr:uid="{FB3FAB94-7363-4B37-A2D6-CB2354A014C3}"/>
    <hyperlink ref="M590" r:id="rId369" display="https://barttorvik.com/team.php?team=Eastern+Kentucky&amp;year=2018" xr:uid="{F1123D07-ED71-4BCD-A1DE-2B5CCC2D4C46}"/>
    <hyperlink ref="M592" r:id="rId370" display="https://barttorvik.com/team.php?team=San+Jose+St.&amp;year=2018" xr:uid="{ADE03A8E-AABA-48B2-8920-C1226B38ABA2}"/>
    <hyperlink ref="M594" r:id="rId371" display="https://barttorvik.com/team.php?team=Santa+Clara&amp;year=2018" xr:uid="{6EE12723-C9C4-45DE-B35C-5DFBFB30BAC6}"/>
    <hyperlink ref="M596" r:id="rId372" display="https://barttorvik.com/team.php?team=Stetson&amp;year=2018" xr:uid="{9EED01D3-C816-4021-9CA5-72E6CFD216E4}"/>
    <hyperlink ref="M598" r:id="rId373" display="https://barttorvik.com/team.php?team=Quinnipiac&amp;year=2018" xr:uid="{41A9D5A0-6A27-42B5-8B92-E791E98C2D12}"/>
    <hyperlink ref="M600" r:id="rId374" display="https://barttorvik.com/team.php?team=VMI&amp;year=2018" xr:uid="{FCF87AB2-3037-4C20-8B21-0147C1C9ECB6}"/>
    <hyperlink ref="M602" r:id="rId375" display="https://barttorvik.com/team.php?team=Air+Force&amp;year=2018" xr:uid="{8D1D3CF9-41FF-4A87-8A8D-EFEB3470759A}"/>
    <hyperlink ref="M604" r:id="rId376" display="https://barttorvik.com/team.php?team=Holy+Cross&amp;year=2018" xr:uid="{AC6644F4-C1B5-4EB9-814B-8B4475800A3D}"/>
    <hyperlink ref="M606" r:id="rId377" display="https://barttorvik.com/team.php?team=Cleveland+St.&amp;year=2018" xr:uid="{72BB7C0E-2D80-40D5-AF51-1ADF71CFC54D}"/>
    <hyperlink ref="M608" r:id="rId378" display="https://barttorvik.com/team.php?team=Cal+Poly&amp;year=2018" xr:uid="{2FA47CEC-DDE6-4BF3-AC87-E58CAE367987}"/>
    <hyperlink ref="M610" r:id="rId379" display="https://barttorvik.com/team.php?team=Charlotte&amp;year=2018" xr:uid="{F93153FF-8D9C-4701-B055-3A9B72AAE9EA}"/>
    <hyperlink ref="N612" r:id="rId380" display="https://barttorvik.com/trank.php?&amp;begin=20171101&amp;end=20180312&amp;conlimit=All&amp;year=2018&amp;top=0&amp;venue=All&amp;type=N&amp;mingames=0&amp;quad=5&amp;rpi=" xr:uid="{5879C785-B3D5-4988-89F2-CE9C8910863F}"/>
    <hyperlink ref="M613" r:id="rId381" display="https://barttorvik.com/team.php?team=Presbyterian&amp;year=2018" xr:uid="{B8345CF9-DA9D-4899-A73A-2BD7C780CD0A}"/>
    <hyperlink ref="M615" r:id="rId382" display="https://barttorvik.com/team.php?team=Dartmouth&amp;year=2018" xr:uid="{1B944ADE-26D3-4281-BB02-998786ADD806}"/>
    <hyperlink ref="M617" r:id="rId383" display="https://barttorvik.com/team.php?team=Morgan+St.&amp;year=2018" xr:uid="{D3760F52-FC13-4BC5-979F-77637929B200}"/>
    <hyperlink ref="M619" r:id="rId384" display="https://barttorvik.com/team.php?team=UMass+Lowell&amp;year=2018" xr:uid="{87EB5604-E307-45E9-B5F0-E37AF3AC58C8}"/>
    <hyperlink ref="M621" r:id="rId385" display="https://barttorvik.com/team.php?team=Western+Carolina&amp;year=2018" xr:uid="{5507C173-568E-4B15-AD9E-214B721099D6}"/>
    <hyperlink ref="M623" r:id="rId386" display="https://barttorvik.com/team.php?team=Lafayette&amp;year=2018" xr:uid="{DCAE11E8-C0CC-4E97-8B75-C9387F303A6B}"/>
    <hyperlink ref="M625" r:id="rId387" display="https://barttorvik.com/team.php?team=Grambling+St.&amp;year=2018" xr:uid="{1561B5A3-9A33-4784-9325-04E0925BF522}"/>
    <hyperlink ref="M627" r:id="rId388" display="https://barttorvik.com/team.php?team=Mount+St.+Mary%27s&amp;year=2018" xr:uid="{DC0468EA-31F2-4E3E-97DB-CD94EF71144A}"/>
    <hyperlink ref="M629" r:id="rId389" display="https://barttorvik.com/team.php?team=Loyola+MD&amp;year=2018" xr:uid="{2133DDA8-4BA8-4C52-9989-AB415E3B2347}"/>
    <hyperlink ref="M631" r:id="rId390" display="https://barttorvik.com/team.php?team=Rice&amp;year=2018" xr:uid="{15915AB5-B1C2-4907-ABDC-777844167B26}"/>
    <hyperlink ref="M633" r:id="rId391" display="https://barttorvik.com/team.php?team=Bethune+Cookman&amp;year=2018" xr:uid="{0BADC26A-E8D4-4BFE-82E1-3A1D8A8B1080}"/>
    <hyperlink ref="M635" r:id="rId392" display="https://barttorvik.com/team.php?team=SIU+Edwardsville&amp;year=2018" xr:uid="{9BFD2432-60C3-4C26-B46E-986194B1149D}"/>
    <hyperlink ref="M637" r:id="rId393" display="https://barttorvik.com/team.php?team=Charleston+Southern&amp;year=2018" xr:uid="{6828185C-D92D-4005-B51A-5293851C29A2}"/>
    <hyperlink ref="M639" r:id="rId394" display="https://barttorvik.com/team.php?team=American&amp;year=2018" xr:uid="{C0DD2AD3-E537-45EB-96F8-99916A4A508D}"/>
    <hyperlink ref="M641" r:id="rId395" display="https://barttorvik.com/team.php?team=Green+Bay&amp;year=2018" xr:uid="{9B9FD4B6-40B6-4094-9DB1-265686E10AA1}"/>
    <hyperlink ref="M643" r:id="rId396" display="https://barttorvik.com/team.php?team=IUPUI&amp;year=2018" xr:uid="{E70111E7-C912-49EB-82D5-3095B24C5145}"/>
    <hyperlink ref="M645" r:id="rId397" display="https://barttorvik.com/team.php?team=St.+Francis+NY&amp;year=2018" xr:uid="{ACAA6E0B-7A79-4893-B8DA-E83BF4813853}"/>
    <hyperlink ref="M647" r:id="rId398" display="https://barttorvik.com/team.php?team=USC+Upstate&amp;year=2018" xr:uid="{A9D6D28D-3385-455A-9934-F8D470B1519B}"/>
    <hyperlink ref="M649" r:id="rId399" display="https://barttorvik.com/team.php?team=Savannah+St.&amp;year=2018" xr:uid="{12F835F7-8991-45F8-93D9-80C98E6B6597}"/>
    <hyperlink ref="M651" r:id="rId400" display="https://barttorvik.com/team.php?team=Sacramento+St.&amp;year=2018" xr:uid="{367D7555-F1A1-43C7-AFB1-BABDAA7AC390}"/>
    <hyperlink ref="M653" r:id="rId401" display="https://barttorvik.com/team.php?team=Marist&amp;year=2018" xr:uid="{490D4C0C-EABF-402A-B3C4-B5E9A2AE6887}"/>
    <hyperlink ref="M655" r:id="rId402" display="https://barttorvik.com/team.php?team=East+Carolina&amp;year=2018" xr:uid="{C74D2CF8-E386-4DA7-8B4D-CEBC352D3E8F}"/>
    <hyperlink ref="M657" r:id="rId403" display="https://barttorvik.com/team.php?team=Little+Rock&amp;year=2018" xr:uid="{9460F270-FC9A-4CDD-8E1D-DE9CDE7FF4B0}"/>
    <hyperlink ref="M659" r:id="rId404" display="https://barttorvik.com/team.php?team=Howard&amp;year=2018" xr:uid="{631DF88B-A1BE-4989-B3D6-48D857312A6C}"/>
    <hyperlink ref="M661" r:id="rId405" display="https://barttorvik.com/team.php?team=Cal+St.+Northridge&amp;year=2018" xr:uid="{B1D58013-B15C-4C70-8184-5DBCA1EC117B}"/>
    <hyperlink ref="N663" r:id="rId406" display="https://barttorvik.com/trank.php?&amp;begin=20171101&amp;end=20180312&amp;conlimit=All&amp;year=2018&amp;top=0&amp;venue=All&amp;type=N&amp;mingames=0&amp;quad=5&amp;rpi=" xr:uid="{5E4C9FB6-9668-48C7-B9DD-A7D898C70513}"/>
    <hyperlink ref="M664" r:id="rId407" display="https://barttorvik.com/team.php?team=Southern&amp;year=2018" xr:uid="{832DD370-AF86-4E52-B516-103FB061871A}"/>
    <hyperlink ref="M666" r:id="rId408" display="https://barttorvik.com/team.php?team=The+Citadel&amp;year=2018" xr:uid="{DED234B7-CFAC-4CAD-BD26-5E3512A30654}"/>
    <hyperlink ref="M668" r:id="rId409" display="https://barttorvik.com/team.php?team=Texas+A%26M+Corpus+Chris&amp;year=2018" xr:uid="{492E5A09-0AFF-4F75-ADFF-997F73E44D4A}"/>
    <hyperlink ref="M670" r:id="rId410" display="https://barttorvik.com/team.php?team=Fairleigh+Dickinson&amp;year=2018" xr:uid="{8D800E8B-ABB4-4A84-ABBD-7AFBD27E7F90}"/>
    <hyperlink ref="M672" r:id="rId411" display="https://barttorvik.com/team.php?team=Kennesaw+St.&amp;year=2018" xr:uid="{068BC180-C160-44FB-A9FF-054091FE272B}"/>
    <hyperlink ref="M674" r:id="rId412" display="https://barttorvik.com/team.php?team=Northern+Arizona&amp;year=2018" xr:uid="{A253C3E1-BADD-4D8D-96ED-2028CDA19FC1}"/>
    <hyperlink ref="M676" r:id="rId413" display="https://barttorvik.com/team.php?team=Youngstown+St.&amp;year=2018" xr:uid="{0A6FB9C3-9416-49F4-BDAC-535FA480DF53}"/>
    <hyperlink ref="M678" r:id="rId414" display="https://barttorvik.com/team.php?team=Northwestern+St.&amp;year=2018" xr:uid="{FC3F792F-3A03-4C8B-98FE-EB7C014F5F93}"/>
    <hyperlink ref="M680" r:id="rId415" display="https://barttorvik.com/team.php?team=Norfolk+St.&amp;year=2018" xr:uid="{D10E0368-4068-4D39-BC8F-8F10E768B4F3}"/>
    <hyperlink ref="M682" r:id="rId416" display="https://barttorvik.com/team.php?team=Maine&amp;year=2018" xr:uid="{DBFB5A4E-0567-4323-9112-91F4D97C84CC}"/>
    <hyperlink ref="M684" r:id="rId417" display="https://barttorvik.com/team.php?team=Bryant&amp;year=2018" xr:uid="{DE2BA1AE-9C33-4D33-9227-D6887A355C98}"/>
    <hyperlink ref="M686" r:id="rId418" display="https://barttorvik.com/team.php?team=Jackson+St.&amp;year=2018" xr:uid="{BD09480C-7739-44B6-9885-BB8522C34030}"/>
    <hyperlink ref="M688" r:id="rId419" display="https://barttorvik.com/team.php?team=McNeese+St.&amp;year=2018" xr:uid="{845881FE-561B-4C9F-98FD-43EAEC553965}"/>
    <hyperlink ref="M690" r:id="rId420" display="https://barttorvik.com/team.php?team=Jacksonville&amp;year=2018" xr:uid="{3E687C12-AD64-4210-9546-57E0245BA287}"/>
    <hyperlink ref="M692" r:id="rId421" display="https://barttorvik.com/team.php?team=South+Carolina+St.&amp;year=2018" xr:uid="{27E93549-4C09-4240-8901-B313A855974B}"/>
    <hyperlink ref="M694" r:id="rId422" display="https://barttorvik.com/team.php?team=Florida+A%26M&amp;year=2018" xr:uid="{2D7B5AB4-821B-40CE-A310-5C69B5985025}"/>
    <hyperlink ref="M696" r:id="rId423" display="https://barttorvik.com/team.php?team=Arkansas+Pine+Bluff&amp;year=2018" xr:uid="{8CC29501-2310-4BA5-BCDE-DBFB5A968812}"/>
    <hyperlink ref="M698" r:id="rId424" display="https://barttorvik.com/team.php?team=Alabama+St.&amp;year=2018" xr:uid="{7E5A27C4-78CC-4268-9D67-D786F8FA4888}"/>
    <hyperlink ref="M700" r:id="rId425" display="https://barttorvik.com/team.php?team=Mississippi+Valley+St.&amp;year=2018" xr:uid="{9487E107-059C-494E-A759-3ADC756A5803}"/>
    <hyperlink ref="M702" r:id="rId426" display="https://barttorvik.com/team.php?team=Alcorn+St.&amp;year=2018" xr:uid="{5D4B150C-6A3F-4B89-BB32-4DC92162EF3F}"/>
    <hyperlink ref="M704" r:id="rId427" display="https://barttorvik.com/team.php?team=Longwood&amp;year=2018" xr:uid="{D3E9FA21-D5A2-4859-8EB8-3E5CC5C529E6}"/>
    <hyperlink ref="M706" r:id="rId428" display="https://barttorvik.com/team.php?team=Chicago+St.&amp;year=2018" xr:uid="{1FDEB7AF-6D72-41EA-BCF2-559FCEE1CCF6}"/>
    <hyperlink ref="M708" r:id="rId429" display="https://barttorvik.com/team.php?team=Coppin+St.&amp;year=2018" xr:uid="{4957EF90-8B29-4F8B-9E4B-39B8B03099B1}"/>
    <hyperlink ref="M710" r:id="rId430" display="https://barttorvik.com/team.php?team=Alabama+A%26M&amp;year=2018" xr:uid="{08F28E58-4F23-49C7-A4C1-3EE2F50A4A89}"/>
    <hyperlink ref="M712" r:id="rId431" display="https://barttorvik.com/team.php?team=Maryland+Eastern+Shore&amp;year=2018" xr:uid="{5B5CF098-A339-4026-8BB9-CF727701B8F4}"/>
    <hyperlink ref="M714" r:id="rId432" display="https://barttorvik.com/team.php?team=Delaware+St.&amp;year=2018" xr:uid="{7550E421-D629-439B-87BD-57371BA2C755}"/>
    <hyperlink ref="N716" r:id="rId433" display="https://barttorvik.com/trank.php?&amp;begin=20171101&amp;end=20180312&amp;conlimit=All&amp;year=2018&amp;top=0&amp;venue=All&amp;type=N&amp;mingames=0&amp;quad=5&amp;rpi=" xr:uid="{3492B07B-ECCF-445C-BD3C-AC97679B2F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1"/>
  <sheetViews>
    <sheetView workbookViewId="0">
      <selection activeCell="F1" sqref="F1"/>
    </sheetView>
  </sheetViews>
  <sheetFormatPr defaultRowHeight="15" x14ac:dyDescent="0.25"/>
  <cols>
    <col min="1" max="1" width="16.140625" customWidth="1"/>
  </cols>
  <sheetData>
    <row r="1" spans="1:5" x14ac:dyDescent="0.25">
      <c r="A1" t="s">
        <v>15</v>
      </c>
      <c r="B1">
        <v>0.25290000000000001</v>
      </c>
      <c r="C1">
        <v>0.25940000000000002</v>
      </c>
      <c r="E1" t="s">
        <v>15</v>
      </c>
    </row>
    <row r="2" spans="1:5" x14ac:dyDescent="0.25">
      <c r="A2" t="s">
        <v>16</v>
      </c>
      <c r="B2">
        <v>0.20930000000000001</v>
      </c>
      <c r="C2">
        <v>0.49149999999999999</v>
      </c>
      <c r="E2" t="s">
        <v>16</v>
      </c>
    </row>
    <row r="3" spans="1:5" x14ac:dyDescent="0.25">
      <c r="A3" t="s">
        <v>17</v>
      </c>
      <c r="B3">
        <v>0.31290000000000001</v>
      </c>
      <c r="C3">
        <v>0.41849999999999998</v>
      </c>
      <c r="E3" t="s">
        <v>17</v>
      </c>
    </row>
    <row r="4" spans="1:5" x14ac:dyDescent="0.25">
      <c r="A4" t="s">
        <v>18</v>
      </c>
      <c r="B4">
        <v>0.74890000000000001</v>
      </c>
      <c r="C4">
        <v>0.84709999999999996</v>
      </c>
      <c r="E4" t="s">
        <v>18</v>
      </c>
    </row>
    <row r="5" spans="1:5" x14ac:dyDescent="0.25">
      <c r="A5" t="s">
        <v>19</v>
      </c>
      <c r="B5">
        <v>4.0899999999999999E-2</v>
      </c>
      <c r="C5">
        <v>4.2500000000000003E-2</v>
      </c>
      <c r="E5" t="s">
        <v>19</v>
      </c>
    </row>
    <row r="6" spans="1:5" x14ac:dyDescent="0.25">
      <c r="A6" t="s">
        <v>20</v>
      </c>
      <c r="B6">
        <v>8.2699999999999996E-2</v>
      </c>
      <c r="C6">
        <v>9.5200000000000007E-2</v>
      </c>
      <c r="E6" t="s">
        <v>20</v>
      </c>
    </row>
    <row r="7" spans="1:5" x14ac:dyDescent="0.25">
      <c r="A7" t="s">
        <v>21</v>
      </c>
      <c r="B7">
        <v>0.56399999999999995</v>
      </c>
      <c r="C7">
        <v>0.52549999999999997</v>
      </c>
      <c r="E7" t="s">
        <v>21</v>
      </c>
    </row>
    <row r="8" spans="1:5" x14ac:dyDescent="0.25">
      <c r="A8" t="s">
        <v>22</v>
      </c>
      <c r="B8">
        <v>7.5600000000000001E-2</v>
      </c>
      <c r="C8">
        <v>0.13469999999999999</v>
      </c>
      <c r="E8" t="s">
        <v>22</v>
      </c>
    </row>
    <row r="9" spans="1:5" x14ac:dyDescent="0.25">
      <c r="A9" t="s">
        <v>23</v>
      </c>
      <c r="B9">
        <v>0.15529999999999999</v>
      </c>
      <c r="C9">
        <v>0.1865</v>
      </c>
      <c r="E9" t="s">
        <v>23</v>
      </c>
    </row>
    <row r="10" spans="1:5" x14ac:dyDescent="0.25">
      <c r="A10" t="s">
        <v>24</v>
      </c>
      <c r="B10">
        <v>0.34820000000000001</v>
      </c>
      <c r="C10">
        <v>0.52059999999999995</v>
      </c>
      <c r="E10" t="s">
        <v>24</v>
      </c>
    </row>
    <row r="11" spans="1:5" x14ac:dyDescent="0.25">
      <c r="A11" t="s">
        <v>25</v>
      </c>
      <c r="B11">
        <v>0.85680000000000001</v>
      </c>
      <c r="C11">
        <v>0.86870000000000003</v>
      </c>
      <c r="E11" t="s">
        <v>25</v>
      </c>
    </row>
    <row r="12" spans="1:5" x14ac:dyDescent="0.25">
      <c r="A12" t="s">
        <v>26</v>
      </c>
      <c r="B12">
        <v>0.79749999999999999</v>
      </c>
      <c r="C12">
        <v>0.85699999999999998</v>
      </c>
      <c r="E12" t="s">
        <v>26</v>
      </c>
    </row>
    <row r="13" spans="1:5" x14ac:dyDescent="0.25">
      <c r="A13" t="s">
        <v>27</v>
      </c>
      <c r="B13">
        <v>0.79930000000000001</v>
      </c>
      <c r="C13">
        <v>0.89990000000000003</v>
      </c>
      <c r="E13" t="s">
        <v>27</v>
      </c>
    </row>
    <row r="14" spans="1:5" x14ac:dyDescent="0.25">
      <c r="A14" t="s">
        <v>28</v>
      </c>
      <c r="B14">
        <v>0.10920000000000001</v>
      </c>
      <c r="C14">
        <v>0.15079999999999999</v>
      </c>
      <c r="E14" t="s">
        <v>28</v>
      </c>
    </row>
    <row r="15" spans="1:5" x14ac:dyDescent="0.25">
      <c r="A15" t="s">
        <v>29</v>
      </c>
      <c r="B15">
        <v>0.28070000000000001</v>
      </c>
      <c r="C15">
        <v>0.25080000000000002</v>
      </c>
      <c r="E15" t="s">
        <v>29</v>
      </c>
    </row>
    <row r="16" spans="1:5" x14ac:dyDescent="0.25">
      <c r="A16" t="s">
        <v>30</v>
      </c>
      <c r="B16">
        <v>0.32669999999999999</v>
      </c>
      <c r="C16">
        <v>0.25790000000000002</v>
      </c>
      <c r="E16" t="s">
        <v>30</v>
      </c>
    </row>
    <row r="17" spans="1:5" x14ac:dyDescent="0.25">
      <c r="A17" t="s">
        <v>31</v>
      </c>
      <c r="B17">
        <v>0.86929999999999996</v>
      </c>
      <c r="C17">
        <v>0.91820000000000002</v>
      </c>
      <c r="E17" t="s">
        <v>31</v>
      </c>
    </row>
    <row r="18" spans="1:5" x14ac:dyDescent="0.25">
      <c r="A18" t="s">
        <v>32</v>
      </c>
      <c r="B18">
        <v>0.39829999999999999</v>
      </c>
      <c r="C18">
        <v>0.55959999999999999</v>
      </c>
      <c r="E18" t="s">
        <v>32</v>
      </c>
    </row>
    <row r="19" spans="1:5" x14ac:dyDescent="0.25">
      <c r="A19" t="s">
        <v>33</v>
      </c>
      <c r="B19">
        <v>0.39200000000000002</v>
      </c>
      <c r="C19">
        <v>0.57820000000000005</v>
      </c>
      <c r="E19" t="s">
        <v>33</v>
      </c>
    </row>
    <row r="20" spans="1:5" x14ac:dyDescent="0.25">
      <c r="A20" t="s">
        <v>34</v>
      </c>
      <c r="B20">
        <v>0.79430000000000001</v>
      </c>
      <c r="C20">
        <v>0.87180000000000002</v>
      </c>
      <c r="E20" t="s">
        <v>34</v>
      </c>
    </row>
    <row r="21" spans="1:5" x14ac:dyDescent="0.25">
      <c r="A21" t="s">
        <v>35</v>
      </c>
      <c r="B21">
        <v>0.72350000000000003</v>
      </c>
      <c r="C21">
        <v>0.71740000000000004</v>
      </c>
      <c r="E21" t="s">
        <v>35</v>
      </c>
    </row>
    <row r="22" spans="1:5" x14ac:dyDescent="0.25">
      <c r="A22" t="s">
        <v>36</v>
      </c>
      <c r="B22">
        <v>0.1381</v>
      </c>
      <c r="C22">
        <v>0.32600000000000001</v>
      </c>
      <c r="E22" t="s">
        <v>36</v>
      </c>
    </row>
    <row r="23" spans="1:5" x14ac:dyDescent="0.25">
      <c r="A23" t="s">
        <v>37</v>
      </c>
      <c r="B23">
        <v>0.19070000000000001</v>
      </c>
      <c r="C23">
        <v>0.2505</v>
      </c>
      <c r="E23" t="s">
        <v>37</v>
      </c>
    </row>
    <row r="24" spans="1:5" x14ac:dyDescent="0.25">
      <c r="A24" t="s">
        <v>38</v>
      </c>
      <c r="B24">
        <v>0.74619999999999997</v>
      </c>
      <c r="C24">
        <v>0.88109999999999999</v>
      </c>
      <c r="E24" t="s">
        <v>38</v>
      </c>
    </row>
    <row r="25" spans="1:5" x14ac:dyDescent="0.25">
      <c r="A25" t="s">
        <v>39</v>
      </c>
      <c r="B25">
        <v>0.7349</v>
      </c>
      <c r="C25">
        <v>0.74709999999999999</v>
      </c>
      <c r="E25" t="s">
        <v>39</v>
      </c>
    </row>
    <row r="26" spans="1:5" x14ac:dyDescent="0.25">
      <c r="A26" t="s">
        <v>40</v>
      </c>
      <c r="B26">
        <v>0.34339999999999998</v>
      </c>
      <c r="C26">
        <v>0.26619999999999999</v>
      </c>
      <c r="E26" t="s">
        <v>40</v>
      </c>
    </row>
    <row r="27" spans="1:5" x14ac:dyDescent="0.25">
      <c r="A27" t="s">
        <v>41</v>
      </c>
      <c r="B27">
        <v>0.32329999999999998</v>
      </c>
      <c r="C27">
        <v>0.38790000000000002</v>
      </c>
      <c r="E27" t="s">
        <v>41</v>
      </c>
    </row>
    <row r="28" spans="1:5" x14ac:dyDescent="0.25">
      <c r="A28" t="s">
        <v>42</v>
      </c>
      <c r="B28">
        <v>0.44030000000000002</v>
      </c>
      <c r="C28">
        <v>0.80859999999999999</v>
      </c>
      <c r="E28" t="s">
        <v>42</v>
      </c>
    </row>
    <row r="29" spans="1:5" x14ac:dyDescent="0.25">
      <c r="A29" t="s">
        <v>43</v>
      </c>
      <c r="B29">
        <v>0.3715</v>
      </c>
      <c r="C29">
        <v>0.24340000000000001</v>
      </c>
      <c r="E29" t="s">
        <v>43</v>
      </c>
    </row>
    <row r="30" spans="1:5" x14ac:dyDescent="0.25">
      <c r="A30" t="s">
        <v>44</v>
      </c>
      <c r="B30">
        <v>0.113</v>
      </c>
      <c r="C30">
        <v>7.85E-2</v>
      </c>
      <c r="E30" t="s">
        <v>44</v>
      </c>
    </row>
    <row r="31" spans="1:5" x14ac:dyDescent="0.25">
      <c r="A31" t="s">
        <v>45</v>
      </c>
      <c r="B31">
        <v>0.60560000000000003</v>
      </c>
      <c r="C31">
        <v>0.70040000000000002</v>
      </c>
      <c r="E31" t="s">
        <v>45</v>
      </c>
    </row>
    <row r="32" spans="1:5" x14ac:dyDescent="0.25">
      <c r="A32" t="s">
        <v>46</v>
      </c>
      <c r="B32">
        <v>0.79859999999999998</v>
      </c>
      <c r="C32">
        <v>0.70599999999999996</v>
      </c>
      <c r="E32" t="s">
        <v>46</v>
      </c>
    </row>
    <row r="33" spans="1:5" x14ac:dyDescent="0.25">
      <c r="A33" t="s">
        <v>47</v>
      </c>
      <c r="B33">
        <v>0.80679999999999996</v>
      </c>
      <c r="C33">
        <v>0.94810000000000005</v>
      </c>
      <c r="E33" t="s">
        <v>47</v>
      </c>
    </row>
    <row r="34" spans="1:5" x14ac:dyDescent="0.25">
      <c r="A34" t="s">
        <v>48</v>
      </c>
      <c r="B34">
        <v>0.72750000000000004</v>
      </c>
      <c r="C34">
        <v>0.7429</v>
      </c>
      <c r="E34" t="s">
        <v>48</v>
      </c>
    </row>
    <row r="35" spans="1:5" x14ac:dyDescent="0.25">
      <c r="A35" t="s">
        <v>49</v>
      </c>
      <c r="B35">
        <v>0.1137</v>
      </c>
      <c r="C35">
        <v>0.18360000000000001</v>
      </c>
      <c r="E35" t="s">
        <v>49</v>
      </c>
    </row>
    <row r="36" spans="1:5" x14ac:dyDescent="0.25">
      <c r="A36" t="s">
        <v>50</v>
      </c>
      <c r="B36">
        <v>0.24099999999999999</v>
      </c>
      <c r="C36">
        <v>0.47910000000000003</v>
      </c>
      <c r="E36" t="s">
        <v>50</v>
      </c>
    </row>
    <row r="37" spans="1:5" x14ac:dyDescent="0.25">
      <c r="A37" t="s">
        <v>51</v>
      </c>
      <c r="B37">
        <v>0.41439999999999999</v>
      </c>
      <c r="C37">
        <v>0.54010000000000002</v>
      </c>
      <c r="E37" t="s">
        <v>51</v>
      </c>
    </row>
    <row r="38" spans="1:5" x14ac:dyDescent="0.25">
      <c r="A38" t="s">
        <v>52</v>
      </c>
      <c r="B38">
        <v>0.19189999999999999</v>
      </c>
      <c r="C38">
        <v>0.1008</v>
      </c>
      <c r="E38" t="s">
        <v>52</v>
      </c>
    </row>
    <row r="39" spans="1:5" x14ac:dyDescent="0.25">
      <c r="A39" t="s">
        <v>53</v>
      </c>
      <c r="B39">
        <v>0.4526</v>
      </c>
      <c r="C39">
        <v>0.25440000000000002</v>
      </c>
      <c r="E39" t="s">
        <v>53</v>
      </c>
    </row>
    <row r="40" spans="1:5" x14ac:dyDescent="0.25">
      <c r="A40" t="s">
        <v>54</v>
      </c>
      <c r="B40">
        <v>0.27489999999999998</v>
      </c>
      <c r="C40">
        <v>0.44969999999999999</v>
      </c>
      <c r="E40" t="s">
        <v>54</v>
      </c>
    </row>
    <row r="41" spans="1:5" x14ac:dyDescent="0.25">
      <c r="A41" t="s">
        <v>55</v>
      </c>
      <c r="B41">
        <v>0.52849999999999997</v>
      </c>
      <c r="C41">
        <v>0.53839999999999999</v>
      </c>
      <c r="E41" t="s">
        <v>55</v>
      </c>
    </row>
    <row r="42" spans="1:5" x14ac:dyDescent="0.25">
      <c r="A42" t="s">
        <v>56</v>
      </c>
      <c r="B42">
        <v>0.42499999999999999</v>
      </c>
      <c r="C42">
        <v>0.2969</v>
      </c>
      <c r="E42" t="s">
        <v>56</v>
      </c>
    </row>
    <row r="43" spans="1:5" x14ac:dyDescent="0.25">
      <c r="A43" t="s">
        <v>57</v>
      </c>
      <c r="B43">
        <v>0.21199999999999999</v>
      </c>
      <c r="C43">
        <v>0.18820000000000001</v>
      </c>
      <c r="E43" t="s">
        <v>57</v>
      </c>
    </row>
    <row r="44" spans="1:5" x14ac:dyDescent="0.25">
      <c r="A44" t="s">
        <v>58</v>
      </c>
      <c r="B44">
        <v>0.46050000000000002</v>
      </c>
      <c r="C44">
        <v>0.55589999999999995</v>
      </c>
      <c r="E44" t="s">
        <v>58</v>
      </c>
    </row>
    <row r="45" spans="1:5" x14ac:dyDescent="0.25">
      <c r="A45" t="s">
        <v>59</v>
      </c>
      <c r="B45">
        <v>0.21840000000000001</v>
      </c>
      <c r="C45">
        <v>0.34749999999999998</v>
      </c>
      <c r="E45" t="s">
        <v>59</v>
      </c>
    </row>
    <row r="46" spans="1:5" x14ac:dyDescent="0.25">
      <c r="A46" t="s">
        <v>60</v>
      </c>
      <c r="B46">
        <v>0.1341</v>
      </c>
      <c r="C46">
        <v>0.21820000000000001</v>
      </c>
      <c r="E46" t="s">
        <v>60</v>
      </c>
    </row>
    <row r="47" spans="1:5" x14ac:dyDescent="0.25">
      <c r="A47" t="s">
        <v>61</v>
      </c>
      <c r="B47">
        <v>0.18659999999999999</v>
      </c>
      <c r="C47">
        <v>0.20100000000000001</v>
      </c>
      <c r="E47" t="s">
        <v>61</v>
      </c>
    </row>
    <row r="48" spans="1:5" x14ac:dyDescent="0.25">
      <c r="A48" t="s">
        <v>62</v>
      </c>
      <c r="B48">
        <v>8.0600000000000005E-2</v>
      </c>
      <c r="C48">
        <v>5.45E-2</v>
      </c>
      <c r="E48" t="s">
        <v>62</v>
      </c>
    </row>
    <row r="49" spans="1:5" x14ac:dyDescent="0.25">
      <c r="A49" t="s">
        <v>63</v>
      </c>
      <c r="B49">
        <v>0.94130000000000003</v>
      </c>
      <c r="C49">
        <v>0.95440000000000003</v>
      </c>
      <c r="E49" t="s">
        <v>63</v>
      </c>
    </row>
    <row r="50" spans="1:5" x14ac:dyDescent="0.25">
      <c r="A50" t="s">
        <v>64</v>
      </c>
      <c r="B50">
        <v>0.84319999999999995</v>
      </c>
      <c r="C50">
        <v>0.91639999999999999</v>
      </c>
      <c r="E50" t="s">
        <v>64</v>
      </c>
    </row>
    <row r="51" spans="1:5" x14ac:dyDescent="0.25">
      <c r="A51" t="s">
        <v>65</v>
      </c>
      <c r="B51">
        <v>0.21060000000000001</v>
      </c>
      <c r="C51">
        <v>0.21210000000000001</v>
      </c>
      <c r="E51" t="s">
        <v>65</v>
      </c>
    </row>
    <row r="52" spans="1:5" x14ac:dyDescent="0.25">
      <c r="A52" t="s">
        <v>66</v>
      </c>
      <c r="B52">
        <v>0.43509999999999999</v>
      </c>
      <c r="C52">
        <v>0.34560000000000002</v>
      </c>
      <c r="E52" t="s">
        <v>66</v>
      </c>
    </row>
    <row r="53" spans="1:5" x14ac:dyDescent="0.25">
      <c r="A53" t="s">
        <v>67</v>
      </c>
      <c r="B53">
        <v>0.39810000000000001</v>
      </c>
      <c r="C53">
        <v>0.42130000000000001</v>
      </c>
      <c r="E53" t="s">
        <v>67</v>
      </c>
    </row>
    <row r="54" spans="1:5" x14ac:dyDescent="0.25">
      <c r="A54" t="s">
        <v>68</v>
      </c>
      <c r="B54">
        <v>0.4874</v>
      </c>
      <c r="C54">
        <v>0.61880000000000002</v>
      </c>
      <c r="E54" t="s">
        <v>68</v>
      </c>
    </row>
    <row r="55" spans="1:5" x14ac:dyDescent="0.25">
      <c r="A55" t="s">
        <v>69</v>
      </c>
      <c r="B55">
        <v>0.53359999999999996</v>
      </c>
      <c r="C55">
        <v>0.77390000000000003</v>
      </c>
      <c r="E55" t="s">
        <v>69</v>
      </c>
    </row>
    <row r="56" spans="1:5" x14ac:dyDescent="0.25">
      <c r="A56" t="s">
        <v>70</v>
      </c>
      <c r="B56">
        <v>0.35120000000000001</v>
      </c>
      <c r="C56">
        <v>0.41539999999999999</v>
      </c>
      <c r="E56" t="s">
        <v>70</v>
      </c>
    </row>
    <row r="57" spans="1:5" x14ac:dyDescent="0.25">
      <c r="A57" t="s">
        <v>71</v>
      </c>
      <c r="B57">
        <v>0.28210000000000002</v>
      </c>
      <c r="C57">
        <v>0.4975</v>
      </c>
      <c r="E57" t="s">
        <v>71</v>
      </c>
    </row>
    <row r="58" spans="1:5" x14ac:dyDescent="0.25">
      <c r="A58" t="s">
        <v>72</v>
      </c>
      <c r="B58">
        <v>0.38030000000000003</v>
      </c>
      <c r="C58">
        <v>0.54500000000000004</v>
      </c>
      <c r="E58" t="s">
        <v>72</v>
      </c>
    </row>
    <row r="59" spans="1:5" x14ac:dyDescent="0.25">
      <c r="A59" t="s">
        <v>73</v>
      </c>
      <c r="B59">
        <v>5.1799999999999999E-2</v>
      </c>
      <c r="C59">
        <v>7.0599999999999996E-2</v>
      </c>
      <c r="E59" t="s">
        <v>73</v>
      </c>
    </row>
    <row r="60" spans="1:5" x14ac:dyDescent="0.25">
      <c r="A60" t="s">
        <v>74</v>
      </c>
      <c r="B60">
        <v>0.24079999999999999</v>
      </c>
      <c r="C60">
        <v>0.39290000000000003</v>
      </c>
      <c r="E60" t="s">
        <v>74</v>
      </c>
    </row>
    <row r="61" spans="1:5" x14ac:dyDescent="0.25">
      <c r="A61" t="s">
        <v>75</v>
      </c>
      <c r="B61">
        <v>0.84299999999999997</v>
      </c>
      <c r="C61">
        <v>0.93630000000000002</v>
      </c>
      <c r="E61" t="s">
        <v>75</v>
      </c>
    </row>
    <row r="62" spans="1:5" x14ac:dyDescent="0.25">
      <c r="A62" t="s">
        <v>76</v>
      </c>
      <c r="B62">
        <v>0.17319999999999999</v>
      </c>
      <c r="C62">
        <v>0.23710000000000001</v>
      </c>
      <c r="E62" t="s">
        <v>76</v>
      </c>
    </row>
    <row r="63" spans="1:5" x14ac:dyDescent="0.25">
      <c r="A63" t="s">
        <v>77</v>
      </c>
      <c r="B63">
        <v>0.76529999999999998</v>
      </c>
      <c r="C63">
        <v>0.879</v>
      </c>
      <c r="E63" t="s">
        <v>77</v>
      </c>
    </row>
    <row r="64" spans="1:5" x14ac:dyDescent="0.25">
      <c r="A64" t="s">
        <v>78</v>
      </c>
      <c r="B64">
        <v>0.40029999999999999</v>
      </c>
      <c r="C64">
        <v>0.70569999999999999</v>
      </c>
      <c r="E64" t="s">
        <v>78</v>
      </c>
    </row>
    <row r="65" spans="1:5" x14ac:dyDescent="0.25">
      <c r="A65" t="s">
        <v>79</v>
      </c>
      <c r="B65">
        <v>0.3448</v>
      </c>
      <c r="C65">
        <v>0.34739999999999999</v>
      </c>
      <c r="E65" t="s">
        <v>79</v>
      </c>
    </row>
    <row r="66" spans="1:5" x14ac:dyDescent="0.25">
      <c r="A66" t="s">
        <v>80</v>
      </c>
      <c r="B66">
        <v>2.7300000000000001E-2</v>
      </c>
      <c r="C66">
        <v>5.9200000000000003E-2</v>
      </c>
      <c r="E66" t="s">
        <v>80</v>
      </c>
    </row>
    <row r="67" spans="1:5" x14ac:dyDescent="0.25">
      <c r="A67" t="s">
        <v>81</v>
      </c>
      <c r="B67">
        <v>0.30259999999999998</v>
      </c>
      <c r="C67">
        <v>0.51259999999999994</v>
      </c>
      <c r="E67" t="s">
        <v>81</v>
      </c>
    </row>
    <row r="68" spans="1:5" x14ac:dyDescent="0.25">
      <c r="A68" t="s">
        <v>82</v>
      </c>
      <c r="B68">
        <v>0.75919999999999999</v>
      </c>
      <c r="C68">
        <v>0.65059999999999996</v>
      </c>
      <c r="E68" t="s">
        <v>82</v>
      </c>
    </row>
    <row r="69" spans="1:5" x14ac:dyDescent="0.25">
      <c r="A69" t="s">
        <v>83</v>
      </c>
      <c r="B69">
        <v>0.16350000000000001</v>
      </c>
      <c r="C69">
        <v>0.20130000000000001</v>
      </c>
      <c r="E69" t="s">
        <v>83</v>
      </c>
    </row>
    <row r="70" spans="1:5" x14ac:dyDescent="0.25">
      <c r="A70" t="s">
        <v>84</v>
      </c>
      <c r="B70">
        <v>0.51659999999999995</v>
      </c>
      <c r="C70">
        <v>0.58689999999999998</v>
      </c>
      <c r="E70" t="s">
        <v>84</v>
      </c>
    </row>
    <row r="71" spans="1:5" x14ac:dyDescent="0.25">
      <c r="A71" t="s">
        <v>85</v>
      </c>
      <c r="B71">
        <v>0.27050000000000002</v>
      </c>
      <c r="C71">
        <v>0.29430000000000001</v>
      </c>
      <c r="E71" t="s">
        <v>85</v>
      </c>
    </row>
    <row r="72" spans="1:5" x14ac:dyDescent="0.25">
      <c r="A72" t="s">
        <v>86</v>
      </c>
      <c r="B72">
        <v>0.92290000000000005</v>
      </c>
      <c r="C72">
        <v>0.98029999999999995</v>
      </c>
      <c r="E72" t="s">
        <v>86</v>
      </c>
    </row>
    <row r="73" spans="1:5" x14ac:dyDescent="0.25">
      <c r="A73" t="s">
        <v>87</v>
      </c>
      <c r="B73">
        <v>0.41510000000000002</v>
      </c>
      <c r="C73">
        <v>0.50519999999999998</v>
      </c>
      <c r="E73" t="s">
        <v>87</v>
      </c>
    </row>
    <row r="74" spans="1:5" x14ac:dyDescent="0.25">
      <c r="A74" t="s">
        <v>88</v>
      </c>
      <c r="B74">
        <v>0.19919999999999999</v>
      </c>
      <c r="C74">
        <v>0.1946</v>
      </c>
      <c r="E74" t="s">
        <v>88</v>
      </c>
    </row>
    <row r="75" spans="1:5" x14ac:dyDescent="0.25">
      <c r="A75" t="s">
        <v>89</v>
      </c>
      <c r="B75">
        <v>0.70120000000000005</v>
      </c>
      <c r="C75">
        <v>0.66469999999999996</v>
      </c>
      <c r="E75" t="s">
        <v>89</v>
      </c>
    </row>
    <row r="76" spans="1:5" x14ac:dyDescent="0.25">
      <c r="A76" t="s">
        <v>90</v>
      </c>
      <c r="B76">
        <v>0.36840000000000001</v>
      </c>
      <c r="C76">
        <v>0.2586</v>
      </c>
      <c r="E76" t="s">
        <v>90</v>
      </c>
    </row>
    <row r="77" spans="1:5" x14ac:dyDescent="0.25">
      <c r="A77" t="s">
        <v>91</v>
      </c>
      <c r="B77">
        <v>0.26400000000000001</v>
      </c>
      <c r="C77">
        <v>0.16689999999999999</v>
      </c>
      <c r="E77" t="s">
        <v>91</v>
      </c>
    </row>
    <row r="78" spans="1:5" x14ac:dyDescent="0.25">
      <c r="A78" t="s">
        <v>92</v>
      </c>
      <c r="B78">
        <v>0.52380000000000004</v>
      </c>
      <c r="C78">
        <v>0.6028</v>
      </c>
      <c r="E78" t="s">
        <v>92</v>
      </c>
    </row>
    <row r="79" spans="1:5" x14ac:dyDescent="0.25">
      <c r="A79" t="s">
        <v>93</v>
      </c>
      <c r="B79">
        <v>0.53349999999999997</v>
      </c>
      <c r="C79">
        <v>0.72729999999999995</v>
      </c>
      <c r="E79" t="s">
        <v>93</v>
      </c>
    </row>
    <row r="80" spans="1:5" x14ac:dyDescent="0.25">
      <c r="A80" t="s">
        <v>94</v>
      </c>
      <c r="B80">
        <v>0.30170000000000002</v>
      </c>
      <c r="C80">
        <v>0.37609999999999999</v>
      </c>
      <c r="E80" t="s">
        <v>94</v>
      </c>
    </row>
    <row r="81" spans="1:5" x14ac:dyDescent="0.25">
      <c r="A81" t="s">
        <v>95</v>
      </c>
      <c r="B81">
        <v>0.3407</v>
      </c>
      <c r="C81">
        <v>0.77180000000000004</v>
      </c>
      <c r="E81" t="s">
        <v>95</v>
      </c>
    </row>
    <row r="82" spans="1:5" x14ac:dyDescent="0.25">
      <c r="A82" t="s">
        <v>96</v>
      </c>
      <c r="B82">
        <v>0.30199999999999999</v>
      </c>
      <c r="C82">
        <v>0.47260000000000002</v>
      </c>
      <c r="E82" t="s">
        <v>96</v>
      </c>
    </row>
    <row r="83" spans="1:5" x14ac:dyDescent="0.25">
      <c r="A83" t="s">
        <v>97</v>
      </c>
      <c r="B83">
        <v>0.24340000000000001</v>
      </c>
      <c r="C83">
        <v>0.19239999999999999</v>
      </c>
      <c r="E83" t="s">
        <v>97</v>
      </c>
    </row>
    <row r="84" spans="1:5" x14ac:dyDescent="0.25">
      <c r="A84" t="s">
        <v>98</v>
      </c>
      <c r="B84">
        <v>0.3584</v>
      </c>
      <c r="C84">
        <v>0.41549999999999998</v>
      </c>
      <c r="E84" t="s">
        <v>98</v>
      </c>
    </row>
    <row r="85" spans="1:5" x14ac:dyDescent="0.25">
      <c r="A85" t="s">
        <v>99</v>
      </c>
      <c r="B85">
        <v>0.94079999999999997</v>
      </c>
      <c r="C85">
        <v>0.85850000000000004</v>
      </c>
      <c r="E85" t="s">
        <v>99</v>
      </c>
    </row>
    <row r="86" spans="1:5" x14ac:dyDescent="0.25">
      <c r="A86" t="s">
        <v>100</v>
      </c>
      <c r="B86">
        <v>8.1299999999999997E-2</v>
      </c>
      <c r="C86">
        <v>5.4199999999999998E-2</v>
      </c>
      <c r="E86" t="s">
        <v>100</v>
      </c>
    </row>
    <row r="87" spans="1:5" x14ac:dyDescent="0.25">
      <c r="A87" t="s">
        <v>101</v>
      </c>
      <c r="B87">
        <v>0.30680000000000002</v>
      </c>
      <c r="C87">
        <v>0.31</v>
      </c>
      <c r="E87" t="s">
        <v>101</v>
      </c>
    </row>
    <row r="88" spans="1:5" x14ac:dyDescent="0.25">
      <c r="A88" t="s">
        <v>102</v>
      </c>
      <c r="B88">
        <v>0.66290000000000004</v>
      </c>
      <c r="C88">
        <v>0.52990000000000004</v>
      </c>
      <c r="E88" t="s">
        <v>102</v>
      </c>
    </row>
    <row r="89" spans="1:5" x14ac:dyDescent="0.25">
      <c r="A89" t="s">
        <v>103</v>
      </c>
      <c r="B89">
        <v>0.82189999999999996</v>
      </c>
      <c r="C89">
        <v>0.88039999999999996</v>
      </c>
      <c r="E89" t="s">
        <v>103</v>
      </c>
    </row>
    <row r="90" spans="1:5" x14ac:dyDescent="0.25">
      <c r="A90" t="s">
        <v>104</v>
      </c>
      <c r="B90">
        <v>0.24859999999999999</v>
      </c>
      <c r="C90">
        <v>0.22900000000000001</v>
      </c>
      <c r="E90" t="s">
        <v>104</v>
      </c>
    </row>
    <row r="91" spans="1:5" x14ac:dyDescent="0.25">
      <c r="A91" t="s">
        <v>105</v>
      </c>
      <c r="B91">
        <v>0.4788</v>
      </c>
      <c r="C91">
        <v>0.4425</v>
      </c>
      <c r="E91" t="s">
        <v>105</v>
      </c>
    </row>
    <row r="92" spans="1:5" x14ac:dyDescent="0.25">
      <c r="A92" t="s">
        <v>106</v>
      </c>
      <c r="B92">
        <v>0.80300000000000005</v>
      </c>
      <c r="C92">
        <v>0.70440000000000003</v>
      </c>
      <c r="E92" t="s">
        <v>106</v>
      </c>
    </row>
    <row r="93" spans="1:5" x14ac:dyDescent="0.25">
      <c r="A93" t="s">
        <v>107</v>
      </c>
      <c r="B93">
        <v>0.71599999999999997</v>
      </c>
      <c r="C93">
        <v>0.64149999999999996</v>
      </c>
      <c r="E93" t="s">
        <v>107</v>
      </c>
    </row>
    <row r="94" spans="1:5" x14ac:dyDescent="0.25">
      <c r="A94" t="s">
        <v>108</v>
      </c>
      <c r="B94">
        <v>0.2389</v>
      </c>
      <c r="C94">
        <v>0.43430000000000002</v>
      </c>
      <c r="E94" t="s">
        <v>108</v>
      </c>
    </row>
    <row r="95" spans="1:5" x14ac:dyDescent="0.25">
      <c r="A95" t="s">
        <v>109</v>
      </c>
      <c r="B95">
        <v>0.4481</v>
      </c>
      <c r="C95">
        <v>0.29310000000000003</v>
      </c>
      <c r="E95" t="s">
        <v>109</v>
      </c>
    </row>
    <row r="96" spans="1:5" x14ac:dyDescent="0.25">
      <c r="A96" t="s">
        <v>110</v>
      </c>
      <c r="B96">
        <v>0.3407</v>
      </c>
      <c r="C96">
        <v>0.59230000000000005</v>
      </c>
      <c r="E96" t="s">
        <v>110</v>
      </c>
    </row>
    <row r="97" spans="1:5" x14ac:dyDescent="0.25">
      <c r="A97" t="s">
        <v>111</v>
      </c>
      <c r="B97">
        <v>0.83350000000000002</v>
      </c>
      <c r="C97">
        <v>0.68940000000000001</v>
      </c>
      <c r="E97" t="s">
        <v>111</v>
      </c>
    </row>
    <row r="98" spans="1:5" x14ac:dyDescent="0.25">
      <c r="A98" t="s">
        <v>112</v>
      </c>
      <c r="B98">
        <v>0.754</v>
      </c>
      <c r="C98">
        <v>0.83620000000000005</v>
      </c>
      <c r="E98" t="s">
        <v>112</v>
      </c>
    </row>
    <row r="99" spans="1:5" x14ac:dyDescent="0.25">
      <c r="A99" t="s">
        <v>113</v>
      </c>
      <c r="B99">
        <v>0.4844</v>
      </c>
      <c r="C99">
        <v>0.61799999999999999</v>
      </c>
      <c r="E99" t="s">
        <v>113</v>
      </c>
    </row>
    <row r="100" spans="1:5" x14ac:dyDescent="0.25">
      <c r="A100" t="s">
        <v>114</v>
      </c>
      <c r="B100">
        <v>0.74239999999999995</v>
      </c>
      <c r="C100">
        <v>0.54479999999999995</v>
      </c>
      <c r="E100" t="s">
        <v>114</v>
      </c>
    </row>
    <row r="101" spans="1:5" x14ac:dyDescent="0.25">
      <c r="A101" t="s">
        <v>115</v>
      </c>
      <c r="B101">
        <v>0.6452</v>
      </c>
      <c r="C101">
        <v>0.63770000000000004</v>
      </c>
      <c r="E101" t="s">
        <v>115</v>
      </c>
    </row>
    <row r="102" spans="1:5" x14ac:dyDescent="0.25">
      <c r="A102" t="s">
        <v>116</v>
      </c>
      <c r="B102">
        <v>0.94369999999999998</v>
      </c>
      <c r="C102">
        <v>0.88319999999999999</v>
      </c>
      <c r="E102" t="s">
        <v>116</v>
      </c>
    </row>
    <row r="103" spans="1:5" x14ac:dyDescent="0.25">
      <c r="A103" t="s">
        <v>117</v>
      </c>
      <c r="B103">
        <v>0.2404</v>
      </c>
      <c r="C103">
        <v>8.3099999999999993E-2</v>
      </c>
      <c r="E103" t="s">
        <v>117</v>
      </c>
    </row>
    <row r="104" spans="1:5" x14ac:dyDescent="0.25">
      <c r="A104" t="s">
        <v>118</v>
      </c>
      <c r="B104">
        <v>0.62109999999999999</v>
      </c>
      <c r="C104">
        <v>0.71719999999999995</v>
      </c>
      <c r="E104" t="s">
        <v>118</v>
      </c>
    </row>
    <row r="105" spans="1:5" x14ac:dyDescent="0.25">
      <c r="A105" t="s">
        <v>119</v>
      </c>
      <c r="B105">
        <v>0.25879999999999997</v>
      </c>
      <c r="C105">
        <v>0.27129999999999999</v>
      </c>
      <c r="E105" t="s">
        <v>119</v>
      </c>
    </row>
    <row r="106" spans="1:5" x14ac:dyDescent="0.25">
      <c r="A106" t="s">
        <v>120</v>
      </c>
      <c r="B106">
        <v>0.23949999999999999</v>
      </c>
      <c r="C106">
        <v>0.45169999999999999</v>
      </c>
      <c r="E106" t="s">
        <v>120</v>
      </c>
    </row>
    <row r="107" spans="1:5" x14ac:dyDescent="0.25">
      <c r="A107" t="s">
        <v>121</v>
      </c>
      <c r="B107">
        <v>0.45629999999999998</v>
      </c>
      <c r="C107">
        <v>0.25</v>
      </c>
      <c r="E107" t="s">
        <v>121</v>
      </c>
    </row>
    <row r="108" spans="1:5" x14ac:dyDescent="0.25">
      <c r="A108" t="s">
        <v>122</v>
      </c>
      <c r="B108">
        <v>0.4526</v>
      </c>
      <c r="C108">
        <v>0.72199999999999998</v>
      </c>
      <c r="E108" t="s">
        <v>122</v>
      </c>
    </row>
    <row r="109" spans="1:5" x14ac:dyDescent="0.25">
      <c r="A109" t="s">
        <v>123</v>
      </c>
      <c r="B109">
        <v>0.46850000000000003</v>
      </c>
      <c r="C109">
        <v>0.45929999999999999</v>
      </c>
      <c r="E109" t="s">
        <v>123</v>
      </c>
    </row>
    <row r="110" spans="1:5" x14ac:dyDescent="0.25">
      <c r="A110" t="s">
        <v>124</v>
      </c>
      <c r="B110">
        <v>0.2112</v>
      </c>
      <c r="C110">
        <v>0.47489999999999999</v>
      </c>
      <c r="E110" t="s">
        <v>124</v>
      </c>
    </row>
    <row r="111" spans="1:5" x14ac:dyDescent="0.25">
      <c r="A111" t="s">
        <v>125</v>
      </c>
      <c r="B111">
        <v>0.52410000000000001</v>
      </c>
      <c r="C111">
        <v>0.4778</v>
      </c>
      <c r="E111" t="s">
        <v>125</v>
      </c>
    </row>
    <row r="112" spans="1:5" x14ac:dyDescent="0.25">
      <c r="A112" t="s">
        <v>126</v>
      </c>
      <c r="B112">
        <v>0.29830000000000001</v>
      </c>
      <c r="C112">
        <v>0.1822</v>
      </c>
      <c r="E112" t="s">
        <v>126</v>
      </c>
    </row>
    <row r="113" spans="1:5" x14ac:dyDescent="0.25">
      <c r="A113" t="s">
        <v>127</v>
      </c>
      <c r="B113">
        <v>0.86739999999999995</v>
      </c>
      <c r="C113">
        <v>0.92679999999999996</v>
      </c>
      <c r="E113" t="s">
        <v>127</v>
      </c>
    </row>
    <row r="114" spans="1:5" x14ac:dyDescent="0.25">
      <c r="A114" t="s">
        <v>379</v>
      </c>
      <c r="B114">
        <v>0.14000000000000001</v>
      </c>
      <c r="C114">
        <v>0.1905</v>
      </c>
      <c r="E114" t="s">
        <v>128</v>
      </c>
    </row>
    <row r="115" spans="1:5" x14ac:dyDescent="0.25">
      <c r="A115" t="s">
        <v>129</v>
      </c>
      <c r="B115">
        <v>8.1100000000000005E-2</v>
      </c>
      <c r="C115">
        <v>0.1865</v>
      </c>
      <c r="E115" t="s">
        <v>129</v>
      </c>
    </row>
    <row r="116" spans="1:5" x14ac:dyDescent="0.25">
      <c r="A116" t="s">
        <v>130</v>
      </c>
      <c r="B116">
        <v>0.5897</v>
      </c>
      <c r="C116">
        <v>0.48370000000000002</v>
      </c>
      <c r="E116" t="s">
        <v>130</v>
      </c>
    </row>
    <row r="117" spans="1:5" x14ac:dyDescent="0.25">
      <c r="A117" t="s">
        <v>131</v>
      </c>
      <c r="B117">
        <v>0.33110000000000001</v>
      </c>
      <c r="C117">
        <v>0.4415</v>
      </c>
      <c r="E117" t="s">
        <v>131</v>
      </c>
    </row>
    <row r="118" spans="1:5" x14ac:dyDescent="0.25">
      <c r="A118" t="s">
        <v>132</v>
      </c>
      <c r="B118">
        <v>0.66810000000000003</v>
      </c>
      <c r="C118">
        <v>0.76839999999999997</v>
      </c>
      <c r="E118" t="s">
        <v>132</v>
      </c>
    </row>
    <row r="119" spans="1:5" x14ac:dyDescent="0.25">
      <c r="A119" t="s">
        <v>133</v>
      </c>
      <c r="B119">
        <v>0.33729999999999999</v>
      </c>
      <c r="C119">
        <v>0.48509999999999998</v>
      </c>
      <c r="E119" t="s">
        <v>133</v>
      </c>
    </row>
    <row r="120" spans="1:5" x14ac:dyDescent="0.25">
      <c r="A120" t="s">
        <v>134</v>
      </c>
      <c r="B120">
        <v>0.47960000000000003</v>
      </c>
      <c r="C120">
        <v>0.64149999999999996</v>
      </c>
      <c r="E120" t="s">
        <v>134</v>
      </c>
    </row>
    <row r="121" spans="1:5" x14ac:dyDescent="0.25">
      <c r="A121" t="s">
        <v>135</v>
      </c>
      <c r="B121">
        <v>0.113</v>
      </c>
      <c r="C121">
        <v>0.1037</v>
      </c>
      <c r="E121" t="s">
        <v>135</v>
      </c>
    </row>
    <row r="122" spans="1:5" x14ac:dyDescent="0.25">
      <c r="A122" t="s">
        <v>136</v>
      </c>
      <c r="B122">
        <v>0.70069999999999999</v>
      </c>
      <c r="C122">
        <v>0.7903</v>
      </c>
      <c r="E122" t="s">
        <v>136</v>
      </c>
    </row>
    <row r="123" spans="1:5" x14ac:dyDescent="0.25">
      <c r="A123" t="s">
        <v>137</v>
      </c>
      <c r="B123">
        <v>0.62380000000000002</v>
      </c>
      <c r="C123">
        <v>0.47489999999999999</v>
      </c>
      <c r="E123" t="s">
        <v>137</v>
      </c>
    </row>
    <row r="124" spans="1:5" x14ac:dyDescent="0.25">
      <c r="A124" t="s">
        <v>138</v>
      </c>
      <c r="B124">
        <v>0.60240000000000005</v>
      </c>
      <c r="C124">
        <v>0.41239999999999999</v>
      </c>
      <c r="E124" t="s">
        <v>138</v>
      </c>
    </row>
    <row r="125" spans="1:5" x14ac:dyDescent="0.25">
      <c r="A125" t="s">
        <v>139</v>
      </c>
      <c r="B125">
        <v>0.63180000000000003</v>
      </c>
      <c r="C125">
        <v>0.79610000000000003</v>
      </c>
      <c r="E125" t="s">
        <v>139</v>
      </c>
    </row>
    <row r="126" spans="1:5" x14ac:dyDescent="0.25">
      <c r="A126" t="s">
        <v>140</v>
      </c>
      <c r="B126">
        <v>0.68759999999999999</v>
      </c>
      <c r="C126">
        <v>0.75360000000000005</v>
      </c>
      <c r="E126" t="s">
        <v>140</v>
      </c>
    </row>
    <row r="127" spans="1:5" x14ac:dyDescent="0.25">
      <c r="A127" t="s">
        <v>141</v>
      </c>
      <c r="B127">
        <v>0.16769999999999999</v>
      </c>
      <c r="C127">
        <v>0.34760000000000002</v>
      </c>
      <c r="E127" t="s">
        <v>141</v>
      </c>
    </row>
    <row r="128" spans="1:5" x14ac:dyDescent="0.25">
      <c r="A128" t="s">
        <v>142</v>
      </c>
      <c r="B128">
        <v>0.1084</v>
      </c>
      <c r="C128">
        <v>9.1600000000000001E-2</v>
      </c>
      <c r="E128" t="s">
        <v>142</v>
      </c>
    </row>
    <row r="129" spans="1:5" x14ac:dyDescent="0.25">
      <c r="A129" t="s">
        <v>143</v>
      </c>
      <c r="B129">
        <v>0.14230000000000001</v>
      </c>
      <c r="C129">
        <v>0.18690000000000001</v>
      </c>
      <c r="E129" t="s">
        <v>143</v>
      </c>
    </row>
    <row r="130" spans="1:5" x14ac:dyDescent="0.25">
      <c r="A130" t="s">
        <v>144</v>
      </c>
      <c r="B130">
        <v>0.61929999999999996</v>
      </c>
      <c r="C130">
        <v>0.44990000000000002</v>
      </c>
      <c r="E130" t="s">
        <v>144</v>
      </c>
    </row>
    <row r="131" spans="1:5" x14ac:dyDescent="0.25">
      <c r="A131" t="s">
        <v>145</v>
      </c>
      <c r="B131">
        <v>0.39240000000000003</v>
      </c>
      <c r="C131">
        <v>0.28689999999999999</v>
      </c>
      <c r="E131" t="s">
        <v>145</v>
      </c>
    </row>
    <row r="132" spans="1:5" x14ac:dyDescent="0.25">
      <c r="A132" t="s">
        <v>146</v>
      </c>
      <c r="B132">
        <v>0.94320000000000004</v>
      </c>
      <c r="C132">
        <v>0.93789999999999996</v>
      </c>
      <c r="E132" t="s">
        <v>146</v>
      </c>
    </row>
    <row r="133" spans="1:5" x14ac:dyDescent="0.25">
      <c r="A133" t="s">
        <v>147</v>
      </c>
      <c r="B133">
        <v>0.84399999999999997</v>
      </c>
      <c r="C133">
        <v>0.87790000000000001</v>
      </c>
      <c r="E133" t="s">
        <v>147</v>
      </c>
    </row>
    <row r="134" spans="1:5" x14ac:dyDescent="0.25">
      <c r="A134" t="s">
        <v>148</v>
      </c>
      <c r="B134">
        <v>0.13969999999999999</v>
      </c>
      <c r="C134">
        <v>0.22509999999999999</v>
      </c>
      <c r="E134" t="s">
        <v>148</v>
      </c>
    </row>
    <row r="135" spans="1:5" x14ac:dyDescent="0.25">
      <c r="A135" t="s">
        <v>149</v>
      </c>
      <c r="B135">
        <v>0.31869999999999998</v>
      </c>
      <c r="C135">
        <v>0.48570000000000002</v>
      </c>
      <c r="E135" t="s">
        <v>149</v>
      </c>
    </row>
    <row r="136" spans="1:5" x14ac:dyDescent="0.25">
      <c r="A136" t="s">
        <v>150</v>
      </c>
      <c r="B136">
        <v>0.89180000000000004</v>
      </c>
      <c r="C136">
        <v>0.89480000000000004</v>
      </c>
      <c r="E136" t="s">
        <v>150</v>
      </c>
    </row>
    <row r="137" spans="1:5" x14ac:dyDescent="0.25">
      <c r="A137" t="s">
        <v>151</v>
      </c>
      <c r="B137">
        <v>0.48580000000000001</v>
      </c>
      <c r="C137">
        <v>0.70740000000000003</v>
      </c>
      <c r="E137" t="s">
        <v>151</v>
      </c>
    </row>
    <row r="138" spans="1:5" x14ac:dyDescent="0.25">
      <c r="A138" t="s">
        <v>152</v>
      </c>
      <c r="B138">
        <v>0.14480000000000001</v>
      </c>
      <c r="C138">
        <v>0.39539999999999997</v>
      </c>
      <c r="E138" t="s">
        <v>152</v>
      </c>
    </row>
    <row r="139" spans="1:5" x14ac:dyDescent="0.25">
      <c r="A139" t="s">
        <v>153</v>
      </c>
      <c r="B139">
        <v>0.4093</v>
      </c>
      <c r="C139">
        <v>0.35699999999999998</v>
      </c>
      <c r="E139" t="s">
        <v>153</v>
      </c>
    </row>
    <row r="140" spans="1:5" x14ac:dyDescent="0.25">
      <c r="A140" t="s">
        <v>154</v>
      </c>
      <c r="B140">
        <v>0.32340000000000002</v>
      </c>
      <c r="C140">
        <v>0.31159999999999999</v>
      </c>
      <c r="E140" t="s">
        <v>154</v>
      </c>
    </row>
    <row r="141" spans="1:5" x14ac:dyDescent="0.25">
      <c r="A141" t="s">
        <v>155</v>
      </c>
      <c r="B141">
        <v>0.51400000000000001</v>
      </c>
      <c r="C141">
        <v>0.39439999999999997</v>
      </c>
      <c r="E141" t="s">
        <v>155</v>
      </c>
    </row>
    <row r="142" spans="1:5" x14ac:dyDescent="0.25">
      <c r="A142" t="s">
        <v>156</v>
      </c>
      <c r="B142">
        <v>0.53</v>
      </c>
      <c r="C142">
        <v>0.51339999999999997</v>
      </c>
      <c r="E142" t="s">
        <v>156</v>
      </c>
    </row>
    <row r="143" spans="1:5" x14ac:dyDescent="0.25">
      <c r="A143" t="s">
        <v>157</v>
      </c>
      <c r="B143">
        <v>0.19109999999999999</v>
      </c>
      <c r="C143">
        <v>0.24079999999999999</v>
      </c>
      <c r="E143" t="s">
        <v>157</v>
      </c>
    </row>
    <row r="144" spans="1:5" x14ac:dyDescent="0.25">
      <c r="A144" t="s">
        <v>158</v>
      </c>
      <c r="B144">
        <v>0.2792</v>
      </c>
      <c r="C144">
        <v>0.29010000000000002</v>
      </c>
      <c r="E144" t="s">
        <v>158</v>
      </c>
    </row>
    <row r="145" spans="1:5" x14ac:dyDescent="0.25">
      <c r="A145" t="s">
        <v>159</v>
      </c>
      <c r="B145">
        <v>0.38719999999999999</v>
      </c>
      <c r="C145">
        <v>0.45350000000000001</v>
      </c>
      <c r="E145" t="s">
        <v>159</v>
      </c>
    </row>
    <row r="146" spans="1:5" x14ac:dyDescent="0.25">
      <c r="A146" t="s">
        <v>160</v>
      </c>
      <c r="B146">
        <v>9.4100000000000003E-2</v>
      </c>
      <c r="C146">
        <v>8.2400000000000001E-2</v>
      </c>
      <c r="E146" t="s">
        <v>160</v>
      </c>
    </row>
    <row r="147" spans="1:5" x14ac:dyDescent="0.25">
      <c r="A147" t="s">
        <v>161</v>
      </c>
      <c r="B147">
        <v>0.76559999999999995</v>
      </c>
      <c r="C147">
        <v>0.81169999999999998</v>
      </c>
      <c r="E147" t="s">
        <v>161</v>
      </c>
    </row>
    <row r="148" spans="1:5" x14ac:dyDescent="0.25">
      <c r="A148" t="s">
        <v>162</v>
      </c>
      <c r="B148">
        <v>0.38469999999999999</v>
      </c>
      <c r="C148">
        <v>0.35539999999999999</v>
      </c>
      <c r="E148" t="s">
        <v>162</v>
      </c>
    </row>
    <row r="149" spans="1:5" x14ac:dyDescent="0.25">
      <c r="A149" t="s">
        <v>163</v>
      </c>
      <c r="B149">
        <v>0.54059999999999997</v>
      </c>
      <c r="C149">
        <v>0.58069999999999999</v>
      </c>
      <c r="E149" t="s">
        <v>163</v>
      </c>
    </row>
    <row r="150" spans="1:5" x14ac:dyDescent="0.25">
      <c r="A150" t="s">
        <v>164</v>
      </c>
      <c r="B150">
        <v>0.86399999999999999</v>
      </c>
      <c r="C150">
        <v>0.83340000000000003</v>
      </c>
      <c r="E150" t="s">
        <v>164</v>
      </c>
    </row>
    <row r="151" spans="1:5" x14ac:dyDescent="0.25">
      <c r="A151" t="s">
        <v>165</v>
      </c>
      <c r="B151">
        <v>0.77780000000000005</v>
      </c>
      <c r="C151">
        <v>0.8216</v>
      </c>
      <c r="E151" t="s">
        <v>165</v>
      </c>
    </row>
    <row r="152" spans="1:5" x14ac:dyDescent="0.25">
      <c r="A152" t="s">
        <v>166</v>
      </c>
      <c r="B152">
        <v>0.38150000000000001</v>
      </c>
      <c r="C152">
        <v>0.26769999999999999</v>
      </c>
      <c r="E152" t="s">
        <v>166</v>
      </c>
    </row>
    <row r="153" spans="1:5" x14ac:dyDescent="0.25">
      <c r="A153" t="s">
        <v>167</v>
      </c>
      <c r="B153">
        <v>0.21310000000000001</v>
      </c>
      <c r="C153">
        <v>0.13769999999999999</v>
      </c>
      <c r="E153" t="s">
        <v>167</v>
      </c>
    </row>
    <row r="154" spans="1:5" x14ac:dyDescent="0.25">
      <c r="A154" t="s">
        <v>168</v>
      </c>
      <c r="B154">
        <v>0.66559999999999997</v>
      </c>
      <c r="C154">
        <v>0.87849999999999995</v>
      </c>
      <c r="E154" t="s">
        <v>168</v>
      </c>
    </row>
    <row r="155" spans="1:5" x14ac:dyDescent="0.25">
      <c r="A155" t="s">
        <v>169</v>
      </c>
      <c r="B155">
        <v>0.15870000000000001</v>
      </c>
      <c r="C155">
        <v>8.1000000000000003E-2</v>
      </c>
      <c r="E155" t="s">
        <v>169</v>
      </c>
    </row>
    <row r="156" spans="1:5" x14ac:dyDescent="0.25">
      <c r="A156" t="s">
        <v>170</v>
      </c>
      <c r="B156">
        <v>0.32079999999999997</v>
      </c>
      <c r="C156">
        <v>0.4224</v>
      </c>
      <c r="E156" t="s">
        <v>170</v>
      </c>
    </row>
    <row r="157" spans="1:5" x14ac:dyDescent="0.25">
      <c r="A157" t="s">
        <v>171</v>
      </c>
      <c r="B157">
        <v>0.1802</v>
      </c>
      <c r="C157">
        <v>0.20150000000000001</v>
      </c>
      <c r="E157" t="s">
        <v>171</v>
      </c>
    </row>
    <row r="158" spans="1:5" x14ac:dyDescent="0.25">
      <c r="A158" t="s">
        <v>172</v>
      </c>
      <c r="B158">
        <v>0.85319999999999996</v>
      </c>
      <c r="C158">
        <v>0.83640000000000003</v>
      </c>
      <c r="E158" t="s">
        <v>172</v>
      </c>
    </row>
    <row r="159" spans="1:5" x14ac:dyDescent="0.25">
      <c r="A159" t="s">
        <v>173</v>
      </c>
      <c r="B159">
        <v>0.6371</v>
      </c>
      <c r="C159">
        <v>0.59530000000000005</v>
      </c>
      <c r="E159" t="s">
        <v>173</v>
      </c>
    </row>
    <row r="160" spans="1:5" x14ac:dyDescent="0.25">
      <c r="A160" t="s">
        <v>174</v>
      </c>
      <c r="B160">
        <v>0.83050000000000002</v>
      </c>
      <c r="C160">
        <v>0.88300000000000001</v>
      </c>
      <c r="E160" t="s">
        <v>174</v>
      </c>
    </row>
    <row r="161" spans="1:5" x14ac:dyDescent="0.25">
      <c r="A161" t="s">
        <v>175</v>
      </c>
      <c r="B161">
        <v>3.1399999999999997E-2</v>
      </c>
      <c r="C161">
        <v>0.11119999999999999</v>
      </c>
      <c r="E161" t="s">
        <v>175</v>
      </c>
    </row>
    <row r="162" spans="1:5" x14ac:dyDescent="0.25">
      <c r="A162" t="s">
        <v>176</v>
      </c>
      <c r="B162">
        <v>0.33069999999999999</v>
      </c>
      <c r="C162">
        <v>0.52629999999999999</v>
      </c>
      <c r="E162" t="s">
        <v>176</v>
      </c>
    </row>
    <row r="163" spans="1:5" x14ac:dyDescent="0.25">
      <c r="A163" t="s">
        <v>177</v>
      </c>
      <c r="B163">
        <v>0.22600000000000001</v>
      </c>
      <c r="C163">
        <v>0.1923</v>
      </c>
      <c r="E163" t="s">
        <v>177</v>
      </c>
    </row>
    <row r="164" spans="1:5" x14ac:dyDescent="0.25">
      <c r="A164" t="s">
        <v>178</v>
      </c>
      <c r="B164">
        <v>0.57440000000000002</v>
      </c>
      <c r="C164">
        <v>0.48799999999999999</v>
      </c>
      <c r="E164" t="s">
        <v>178</v>
      </c>
    </row>
    <row r="165" spans="1:5" x14ac:dyDescent="0.25">
      <c r="A165" t="s">
        <v>179</v>
      </c>
      <c r="B165">
        <v>0.51390000000000002</v>
      </c>
      <c r="C165">
        <v>0.56969999999999998</v>
      </c>
      <c r="E165" t="s">
        <v>179</v>
      </c>
    </row>
    <row r="166" spans="1:5" x14ac:dyDescent="0.25">
      <c r="A166" t="s">
        <v>180</v>
      </c>
      <c r="B166">
        <v>0.8881</v>
      </c>
      <c r="C166">
        <v>0.83530000000000004</v>
      </c>
      <c r="E166" t="s">
        <v>180</v>
      </c>
    </row>
    <row r="167" spans="1:5" x14ac:dyDescent="0.25">
      <c r="A167" t="s">
        <v>181</v>
      </c>
      <c r="B167">
        <v>0.36909999999999998</v>
      </c>
      <c r="C167">
        <v>0.57640000000000002</v>
      </c>
      <c r="E167" t="s">
        <v>181</v>
      </c>
    </row>
    <row r="168" spans="1:5" x14ac:dyDescent="0.25">
      <c r="A168" t="s">
        <v>182</v>
      </c>
      <c r="B168">
        <v>0.9415</v>
      </c>
      <c r="C168">
        <v>0.87670000000000003</v>
      </c>
      <c r="E168" t="s">
        <v>182</v>
      </c>
    </row>
    <row r="169" spans="1:5" x14ac:dyDescent="0.25">
      <c r="A169" t="s">
        <v>183</v>
      </c>
      <c r="B169">
        <v>0.91600000000000004</v>
      </c>
      <c r="C169">
        <v>0.96189999999999998</v>
      </c>
      <c r="E169" t="s">
        <v>183</v>
      </c>
    </row>
    <row r="170" spans="1:5" x14ac:dyDescent="0.25">
      <c r="A170" t="s">
        <v>184</v>
      </c>
      <c r="B170">
        <v>0.73950000000000005</v>
      </c>
      <c r="C170">
        <v>0.90049999999999997</v>
      </c>
      <c r="E170" t="s">
        <v>184</v>
      </c>
    </row>
    <row r="171" spans="1:5" x14ac:dyDescent="0.25">
      <c r="A171" t="s">
        <v>185</v>
      </c>
      <c r="B171">
        <v>0.41060000000000002</v>
      </c>
      <c r="C171">
        <v>0.36270000000000002</v>
      </c>
      <c r="E171" t="s">
        <v>185</v>
      </c>
    </row>
    <row r="172" spans="1:5" x14ac:dyDescent="0.25">
      <c r="A172" t="s">
        <v>186</v>
      </c>
      <c r="B172">
        <v>0.68189999999999995</v>
      </c>
      <c r="C172">
        <v>0.70389999999999997</v>
      </c>
      <c r="E172" t="s">
        <v>186</v>
      </c>
    </row>
    <row r="173" spans="1:5" x14ac:dyDescent="0.25">
      <c r="A173" t="s">
        <v>187</v>
      </c>
      <c r="B173">
        <v>0.61470000000000002</v>
      </c>
      <c r="C173">
        <v>0.7359</v>
      </c>
      <c r="E173" t="s">
        <v>187</v>
      </c>
    </row>
    <row r="174" spans="1:5" x14ac:dyDescent="0.25">
      <c r="A174" t="s">
        <v>188</v>
      </c>
      <c r="B174">
        <v>0.75529999999999997</v>
      </c>
      <c r="C174">
        <v>0.84550000000000003</v>
      </c>
      <c r="E174" t="s">
        <v>188</v>
      </c>
    </row>
    <row r="175" spans="1:5" x14ac:dyDescent="0.25">
      <c r="A175" t="s">
        <v>189</v>
      </c>
      <c r="B175">
        <v>5.2600000000000001E-2</v>
      </c>
      <c r="C175">
        <v>5.3499999999999999E-2</v>
      </c>
      <c r="E175" t="s">
        <v>189</v>
      </c>
    </row>
    <row r="176" spans="1:5" x14ac:dyDescent="0.25">
      <c r="A176" t="s">
        <v>190</v>
      </c>
      <c r="B176">
        <v>0.81030000000000002</v>
      </c>
      <c r="C176">
        <v>0.90720000000000001</v>
      </c>
      <c r="E176" t="s">
        <v>190</v>
      </c>
    </row>
    <row r="177" spans="1:5" x14ac:dyDescent="0.25">
      <c r="A177" t="s">
        <v>191</v>
      </c>
      <c r="B177">
        <v>0.64249999999999996</v>
      </c>
      <c r="C177">
        <v>0.66400000000000003</v>
      </c>
      <c r="E177" t="s">
        <v>191</v>
      </c>
    </row>
    <row r="178" spans="1:5" x14ac:dyDescent="0.25">
      <c r="A178" t="s">
        <v>192</v>
      </c>
      <c r="B178">
        <v>0.42249999999999999</v>
      </c>
      <c r="C178">
        <v>0.4864</v>
      </c>
      <c r="E178" t="s">
        <v>192</v>
      </c>
    </row>
    <row r="179" spans="1:5" x14ac:dyDescent="0.25">
      <c r="A179" t="s">
        <v>193</v>
      </c>
      <c r="B179">
        <v>0.66239999999999999</v>
      </c>
      <c r="C179">
        <v>0.80420000000000003</v>
      </c>
      <c r="E179" t="s">
        <v>193</v>
      </c>
    </row>
    <row r="180" spans="1:5" x14ac:dyDescent="0.25">
      <c r="A180" t="s">
        <v>194</v>
      </c>
      <c r="B180">
        <v>0.25230000000000002</v>
      </c>
      <c r="C180">
        <v>0.34289999999999998</v>
      </c>
      <c r="E180" t="s">
        <v>194</v>
      </c>
    </row>
    <row r="181" spans="1:5" x14ac:dyDescent="0.25">
      <c r="A181" t="s">
        <v>195</v>
      </c>
      <c r="B181">
        <v>0.19800000000000001</v>
      </c>
      <c r="C181">
        <v>0.27600000000000002</v>
      </c>
      <c r="E181" t="s">
        <v>195</v>
      </c>
    </row>
    <row r="182" spans="1:5" x14ac:dyDescent="0.25">
      <c r="A182" t="s">
        <v>196</v>
      </c>
      <c r="B182">
        <v>0.1318</v>
      </c>
      <c r="C182">
        <v>0.20649999999999999</v>
      </c>
      <c r="E182" t="s">
        <v>196</v>
      </c>
    </row>
    <row r="183" spans="1:5" x14ac:dyDescent="0.25">
      <c r="A183" t="s">
        <v>197</v>
      </c>
      <c r="B183">
        <v>0.2399</v>
      </c>
      <c r="C183">
        <v>0.41470000000000001</v>
      </c>
      <c r="E183" t="s">
        <v>197</v>
      </c>
    </row>
    <row r="184" spans="1:5" x14ac:dyDescent="0.25">
      <c r="A184" t="s">
        <v>198</v>
      </c>
      <c r="B184">
        <v>0.74709999999999999</v>
      </c>
      <c r="C184">
        <v>0.74260000000000004</v>
      </c>
      <c r="E184" t="s">
        <v>198</v>
      </c>
    </row>
    <row r="185" spans="1:5" x14ac:dyDescent="0.25">
      <c r="A185" t="s">
        <v>199</v>
      </c>
      <c r="B185">
        <v>0.4743</v>
      </c>
      <c r="C185">
        <v>0.22789999999999999</v>
      </c>
      <c r="E185" t="s">
        <v>199</v>
      </c>
    </row>
    <row r="186" spans="1:5" x14ac:dyDescent="0.25">
      <c r="A186" t="s">
        <v>200</v>
      </c>
      <c r="B186">
        <v>0.72319999999999995</v>
      </c>
      <c r="C186">
        <v>0.89049999999999996</v>
      </c>
      <c r="E186" t="s">
        <v>200</v>
      </c>
    </row>
    <row r="187" spans="1:5" x14ac:dyDescent="0.25">
      <c r="A187" t="s">
        <v>201</v>
      </c>
      <c r="B187">
        <v>0.2366</v>
      </c>
      <c r="C187">
        <v>0.26819999999999999</v>
      </c>
      <c r="E187" t="s">
        <v>201</v>
      </c>
    </row>
    <row r="188" spans="1:5" x14ac:dyDescent="0.25">
      <c r="A188" t="s">
        <v>202</v>
      </c>
      <c r="B188">
        <v>0.83760000000000001</v>
      </c>
      <c r="C188">
        <v>0.86529999999999996</v>
      </c>
      <c r="E188" t="s">
        <v>202</v>
      </c>
    </row>
    <row r="189" spans="1:5" x14ac:dyDescent="0.25">
      <c r="A189" t="s">
        <v>203</v>
      </c>
      <c r="B189">
        <v>0.32879999999999998</v>
      </c>
      <c r="C189">
        <v>0.23449999999999999</v>
      </c>
      <c r="E189" t="s">
        <v>203</v>
      </c>
    </row>
    <row r="190" spans="1:5" x14ac:dyDescent="0.25">
      <c r="A190" t="s">
        <v>204</v>
      </c>
      <c r="B190">
        <v>0.55520000000000003</v>
      </c>
      <c r="C190">
        <v>0.73560000000000003</v>
      </c>
      <c r="E190" t="s">
        <v>204</v>
      </c>
    </row>
    <row r="191" spans="1:5" x14ac:dyDescent="0.25">
      <c r="A191" t="s">
        <v>205</v>
      </c>
      <c r="B191">
        <v>0.81689999999999996</v>
      </c>
      <c r="C191">
        <v>0.79810000000000003</v>
      </c>
      <c r="E191" t="s">
        <v>205</v>
      </c>
    </row>
    <row r="192" spans="1:5" x14ac:dyDescent="0.25">
      <c r="A192" t="s">
        <v>206</v>
      </c>
      <c r="B192">
        <v>0.23369999999999999</v>
      </c>
      <c r="C192">
        <v>0.19839999999999999</v>
      </c>
      <c r="E192" t="s">
        <v>206</v>
      </c>
    </row>
    <row r="193" spans="1:5" x14ac:dyDescent="0.25">
      <c r="A193" t="s">
        <v>207</v>
      </c>
      <c r="B193">
        <v>0.39240000000000003</v>
      </c>
      <c r="C193">
        <v>0.33210000000000001</v>
      </c>
      <c r="E193" t="s">
        <v>207</v>
      </c>
    </row>
    <row r="194" spans="1:5" x14ac:dyDescent="0.25">
      <c r="A194" t="s">
        <v>208</v>
      </c>
      <c r="B194">
        <v>0.39229999999999998</v>
      </c>
      <c r="C194">
        <v>0.54159999999999997</v>
      </c>
      <c r="E194" t="s">
        <v>208</v>
      </c>
    </row>
    <row r="195" spans="1:5" x14ac:dyDescent="0.25">
      <c r="A195" t="s">
        <v>209</v>
      </c>
      <c r="B195">
        <v>0.33260000000000001</v>
      </c>
      <c r="C195">
        <v>0.34989999999999999</v>
      </c>
      <c r="E195" t="s">
        <v>209</v>
      </c>
    </row>
    <row r="196" spans="1:5" x14ac:dyDescent="0.25">
      <c r="A196" t="s">
        <v>210</v>
      </c>
      <c r="B196">
        <v>0.13669999999999999</v>
      </c>
      <c r="C196">
        <v>0.223</v>
      </c>
      <c r="E196" t="s">
        <v>210</v>
      </c>
    </row>
    <row r="197" spans="1:5" x14ac:dyDescent="0.25">
      <c r="A197" t="s">
        <v>211</v>
      </c>
      <c r="B197">
        <v>0.93579999999999997</v>
      </c>
      <c r="C197">
        <v>0.92120000000000002</v>
      </c>
      <c r="E197" t="s">
        <v>211</v>
      </c>
    </row>
    <row r="198" spans="1:5" x14ac:dyDescent="0.25">
      <c r="A198" t="s">
        <v>212</v>
      </c>
      <c r="B198">
        <v>0.13170000000000001</v>
      </c>
      <c r="C198">
        <v>0.27939999999999998</v>
      </c>
      <c r="E198" t="s">
        <v>212</v>
      </c>
    </row>
    <row r="199" spans="1:5" x14ac:dyDescent="0.25">
      <c r="A199" t="s">
        <v>213</v>
      </c>
      <c r="B199">
        <v>0.1288</v>
      </c>
      <c r="C199">
        <v>0.26700000000000002</v>
      </c>
      <c r="E199" t="s">
        <v>213</v>
      </c>
    </row>
    <row r="200" spans="1:5" x14ac:dyDescent="0.25">
      <c r="A200" t="s">
        <v>214</v>
      </c>
      <c r="B200">
        <v>0.70730000000000004</v>
      </c>
      <c r="C200">
        <v>0.87129999999999996</v>
      </c>
      <c r="E200" t="s">
        <v>214</v>
      </c>
    </row>
    <row r="201" spans="1:5" x14ac:dyDescent="0.25">
      <c r="A201" t="s">
        <v>215</v>
      </c>
      <c r="B201">
        <v>0.32250000000000001</v>
      </c>
      <c r="C201">
        <v>0.28810000000000002</v>
      </c>
      <c r="E201" t="s">
        <v>215</v>
      </c>
    </row>
    <row r="202" spans="1:5" x14ac:dyDescent="0.25">
      <c r="A202" t="s">
        <v>216</v>
      </c>
      <c r="B202">
        <v>0.53569999999999995</v>
      </c>
      <c r="C202">
        <v>0.37590000000000001</v>
      </c>
      <c r="E202" t="s">
        <v>216</v>
      </c>
    </row>
    <row r="203" spans="1:5" x14ac:dyDescent="0.25">
      <c r="A203" t="s">
        <v>217</v>
      </c>
      <c r="B203">
        <v>0.23169999999999999</v>
      </c>
      <c r="C203">
        <v>0.33410000000000001</v>
      </c>
      <c r="E203" t="s">
        <v>217</v>
      </c>
    </row>
    <row r="204" spans="1:5" x14ac:dyDescent="0.25">
      <c r="A204" t="s">
        <v>218</v>
      </c>
      <c r="B204">
        <v>0.44650000000000001</v>
      </c>
      <c r="C204">
        <v>0.61409999999999998</v>
      </c>
      <c r="E204" t="s">
        <v>218</v>
      </c>
    </row>
    <row r="205" spans="1:5" x14ac:dyDescent="0.25">
      <c r="A205" t="s">
        <v>219</v>
      </c>
      <c r="B205">
        <v>0.6411</v>
      </c>
      <c r="C205">
        <v>0.68540000000000001</v>
      </c>
      <c r="E205" t="s">
        <v>219</v>
      </c>
    </row>
    <row r="206" spans="1:5" x14ac:dyDescent="0.25">
      <c r="A206" t="s">
        <v>220</v>
      </c>
      <c r="B206">
        <v>0.12809999999999999</v>
      </c>
      <c r="C206">
        <v>0.1278</v>
      </c>
      <c r="E206" t="s">
        <v>220</v>
      </c>
    </row>
    <row r="207" spans="1:5" x14ac:dyDescent="0.25">
      <c r="A207" t="s">
        <v>221</v>
      </c>
      <c r="B207">
        <v>0.64829999999999999</v>
      </c>
      <c r="C207">
        <v>0.65910000000000002</v>
      </c>
      <c r="E207" t="s">
        <v>221</v>
      </c>
    </row>
    <row r="208" spans="1:5" x14ac:dyDescent="0.25">
      <c r="A208" t="s">
        <v>222</v>
      </c>
      <c r="B208">
        <v>0.22789999999999999</v>
      </c>
      <c r="C208">
        <v>0.40510000000000002</v>
      </c>
      <c r="E208" t="s">
        <v>222</v>
      </c>
    </row>
    <row r="209" spans="1:5" x14ac:dyDescent="0.25">
      <c r="A209" t="s">
        <v>223</v>
      </c>
      <c r="B209">
        <v>0.56930000000000003</v>
      </c>
      <c r="C209">
        <v>0.76670000000000005</v>
      </c>
      <c r="E209" t="s">
        <v>223</v>
      </c>
    </row>
    <row r="210" spans="1:5" x14ac:dyDescent="0.25">
      <c r="A210" t="s">
        <v>224</v>
      </c>
      <c r="B210">
        <v>0.69689999999999996</v>
      </c>
      <c r="C210">
        <v>0.75870000000000004</v>
      </c>
      <c r="E210" t="s">
        <v>224</v>
      </c>
    </row>
    <row r="211" spans="1:5" x14ac:dyDescent="0.25">
      <c r="A211" t="s">
        <v>225</v>
      </c>
      <c r="B211">
        <v>0.61580000000000001</v>
      </c>
      <c r="C211">
        <v>0.85140000000000005</v>
      </c>
      <c r="E211" t="s">
        <v>225</v>
      </c>
    </row>
    <row r="212" spans="1:5" x14ac:dyDescent="0.25">
      <c r="A212" t="s">
        <v>226</v>
      </c>
      <c r="B212">
        <v>7.6700000000000004E-2</v>
      </c>
      <c r="C212">
        <v>6.7400000000000002E-2</v>
      </c>
      <c r="E212" t="s">
        <v>226</v>
      </c>
    </row>
    <row r="213" spans="1:5" x14ac:dyDescent="0.25">
      <c r="A213" t="s">
        <v>227</v>
      </c>
      <c r="B213">
        <v>0.83169999999999999</v>
      </c>
      <c r="C213">
        <v>0.83130000000000004</v>
      </c>
      <c r="E213" t="s">
        <v>227</v>
      </c>
    </row>
    <row r="214" spans="1:5" x14ac:dyDescent="0.25">
      <c r="A214" t="s">
        <v>228</v>
      </c>
      <c r="B214">
        <v>0.47699999999999998</v>
      </c>
      <c r="C214">
        <v>0.55379999999999996</v>
      </c>
      <c r="E214" t="s">
        <v>228</v>
      </c>
    </row>
    <row r="215" spans="1:5" x14ac:dyDescent="0.25">
      <c r="A215" t="s">
        <v>229</v>
      </c>
      <c r="B215">
        <v>0.30309999999999998</v>
      </c>
      <c r="C215">
        <v>0.63839999999999997</v>
      </c>
      <c r="E215" t="s">
        <v>229</v>
      </c>
    </row>
    <row r="216" spans="1:5" x14ac:dyDescent="0.25">
      <c r="A216" t="s">
        <v>230</v>
      </c>
      <c r="B216">
        <v>0.90369999999999995</v>
      </c>
      <c r="C216">
        <v>0.93569999999999998</v>
      </c>
      <c r="E216" t="s">
        <v>230</v>
      </c>
    </row>
    <row r="217" spans="1:5" x14ac:dyDescent="0.25">
      <c r="A217" t="s">
        <v>231</v>
      </c>
      <c r="B217">
        <v>0.77090000000000003</v>
      </c>
      <c r="C217">
        <v>0.91679999999999995</v>
      </c>
      <c r="E217" t="s">
        <v>231</v>
      </c>
    </row>
    <row r="218" spans="1:5" x14ac:dyDescent="0.25">
      <c r="A218" t="s">
        <v>232</v>
      </c>
      <c r="B218">
        <v>0.84619999999999995</v>
      </c>
      <c r="C218">
        <v>0.83620000000000005</v>
      </c>
      <c r="E218" t="s">
        <v>232</v>
      </c>
    </row>
    <row r="219" spans="1:5" x14ac:dyDescent="0.25">
      <c r="A219" t="s">
        <v>233</v>
      </c>
      <c r="B219">
        <v>0.71189999999999998</v>
      </c>
      <c r="C219">
        <v>0.86570000000000003</v>
      </c>
      <c r="E219" t="s">
        <v>233</v>
      </c>
    </row>
    <row r="220" spans="1:5" x14ac:dyDescent="0.25">
      <c r="A220" t="s">
        <v>234</v>
      </c>
      <c r="B220">
        <v>0.28970000000000001</v>
      </c>
      <c r="C220">
        <v>0.436</v>
      </c>
      <c r="E220" t="s">
        <v>234</v>
      </c>
    </row>
    <row r="221" spans="1:5" x14ac:dyDescent="0.25">
      <c r="A221" t="s">
        <v>235</v>
      </c>
      <c r="B221">
        <v>0.65380000000000005</v>
      </c>
      <c r="C221">
        <v>0.84389999999999998</v>
      </c>
      <c r="E221" t="s">
        <v>235</v>
      </c>
    </row>
    <row r="222" spans="1:5" x14ac:dyDescent="0.25">
      <c r="A222" t="s">
        <v>236</v>
      </c>
      <c r="B222">
        <v>0.60819999999999996</v>
      </c>
      <c r="C222">
        <v>0.71099999999999997</v>
      </c>
      <c r="E222" t="s">
        <v>236</v>
      </c>
    </row>
    <row r="223" spans="1:5" x14ac:dyDescent="0.25">
      <c r="A223" t="s">
        <v>237</v>
      </c>
      <c r="B223">
        <v>0.52159999999999995</v>
      </c>
      <c r="C223">
        <v>0.42109999999999997</v>
      </c>
      <c r="E223" t="s">
        <v>237</v>
      </c>
    </row>
    <row r="224" spans="1:5" x14ac:dyDescent="0.25">
      <c r="A224" t="s">
        <v>238</v>
      </c>
      <c r="B224">
        <v>0.59360000000000002</v>
      </c>
      <c r="C224">
        <v>0.71909999999999996</v>
      </c>
      <c r="E224" t="s">
        <v>238</v>
      </c>
    </row>
    <row r="225" spans="1:5" x14ac:dyDescent="0.25">
      <c r="A225" t="s">
        <v>239</v>
      </c>
      <c r="B225">
        <v>0.88639999999999997</v>
      </c>
      <c r="C225">
        <v>0.88780000000000003</v>
      </c>
      <c r="E225" t="s">
        <v>239</v>
      </c>
    </row>
    <row r="226" spans="1:5" x14ac:dyDescent="0.25">
      <c r="A226" t="s">
        <v>240</v>
      </c>
      <c r="B226">
        <v>0.31040000000000001</v>
      </c>
      <c r="C226">
        <v>0.27779999999999999</v>
      </c>
      <c r="E226" t="s">
        <v>240</v>
      </c>
    </row>
    <row r="227" spans="1:5" x14ac:dyDescent="0.25">
      <c r="A227" t="s">
        <v>241</v>
      </c>
      <c r="B227">
        <v>0.41880000000000001</v>
      </c>
      <c r="C227">
        <v>0.3296</v>
      </c>
      <c r="E227" t="s">
        <v>241</v>
      </c>
    </row>
    <row r="228" spans="1:5" x14ac:dyDescent="0.25">
      <c r="A228" t="s">
        <v>242</v>
      </c>
      <c r="B228">
        <v>0.29260000000000003</v>
      </c>
      <c r="C228">
        <v>0.28370000000000001</v>
      </c>
      <c r="E228" t="s">
        <v>242</v>
      </c>
    </row>
    <row r="229" spans="1:5" x14ac:dyDescent="0.25">
      <c r="A229" t="s">
        <v>243</v>
      </c>
      <c r="B229">
        <v>0.52510000000000001</v>
      </c>
      <c r="C229">
        <v>0.48899999999999999</v>
      </c>
      <c r="E229" t="s">
        <v>243</v>
      </c>
    </row>
    <row r="230" spans="1:5" x14ac:dyDescent="0.25">
      <c r="A230" t="s">
        <v>244</v>
      </c>
      <c r="B230">
        <v>0.2712</v>
      </c>
      <c r="C230">
        <v>0.2334</v>
      </c>
      <c r="E230" t="s">
        <v>244</v>
      </c>
    </row>
    <row r="231" spans="1:5" x14ac:dyDescent="0.25">
      <c r="A231" t="s">
        <v>245</v>
      </c>
      <c r="B231">
        <v>0.13059999999999999</v>
      </c>
      <c r="C231">
        <v>0.1104</v>
      </c>
      <c r="E231" t="s">
        <v>245</v>
      </c>
    </row>
    <row r="232" spans="1:5" x14ac:dyDescent="0.25">
      <c r="A232" t="s">
        <v>246</v>
      </c>
      <c r="B232">
        <v>0.48249999999999998</v>
      </c>
      <c r="C232">
        <v>0.55559999999999998</v>
      </c>
      <c r="E232" t="s">
        <v>246</v>
      </c>
    </row>
    <row r="233" spans="1:5" x14ac:dyDescent="0.25">
      <c r="A233" t="s">
        <v>247</v>
      </c>
      <c r="B233">
        <v>0.82230000000000003</v>
      </c>
      <c r="C233">
        <v>0.77029999999999998</v>
      </c>
      <c r="E233" t="s">
        <v>247</v>
      </c>
    </row>
    <row r="234" spans="1:5" x14ac:dyDescent="0.25">
      <c r="A234" t="s">
        <v>248</v>
      </c>
      <c r="B234">
        <v>0.94920000000000004</v>
      </c>
      <c r="C234">
        <v>0.96450000000000002</v>
      </c>
      <c r="E234" t="s">
        <v>248</v>
      </c>
    </row>
    <row r="235" spans="1:5" x14ac:dyDescent="0.25">
      <c r="A235" t="s">
        <v>249</v>
      </c>
      <c r="B235">
        <v>0.28760000000000002</v>
      </c>
      <c r="C235">
        <v>0.15720000000000001</v>
      </c>
      <c r="E235" t="s">
        <v>249</v>
      </c>
    </row>
    <row r="236" spans="1:5" x14ac:dyDescent="0.25">
      <c r="A236" t="s">
        <v>250</v>
      </c>
      <c r="B236">
        <v>0.46029999999999999</v>
      </c>
      <c r="C236">
        <v>0.44190000000000002</v>
      </c>
      <c r="E236" t="s">
        <v>250</v>
      </c>
    </row>
    <row r="237" spans="1:5" x14ac:dyDescent="0.25">
      <c r="A237" t="s">
        <v>251</v>
      </c>
      <c r="B237">
        <v>0.81930000000000003</v>
      </c>
      <c r="C237">
        <v>0.82420000000000004</v>
      </c>
      <c r="E237" t="s">
        <v>251</v>
      </c>
    </row>
    <row r="238" spans="1:5" x14ac:dyDescent="0.25">
      <c r="A238" t="s">
        <v>252</v>
      </c>
      <c r="B238">
        <v>0.27589999999999998</v>
      </c>
      <c r="C238">
        <v>0.21340000000000001</v>
      </c>
      <c r="E238" t="s">
        <v>252</v>
      </c>
    </row>
    <row r="239" spans="1:5" x14ac:dyDescent="0.25">
      <c r="A239" t="s">
        <v>253</v>
      </c>
      <c r="B239">
        <v>0.54900000000000004</v>
      </c>
      <c r="C239">
        <v>0.35820000000000002</v>
      </c>
      <c r="E239" t="s">
        <v>253</v>
      </c>
    </row>
    <row r="240" spans="1:5" x14ac:dyDescent="0.25">
      <c r="A240" t="s">
        <v>254</v>
      </c>
      <c r="B240">
        <v>0.47899999999999998</v>
      </c>
      <c r="C240">
        <v>0.61639999999999995</v>
      </c>
      <c r="E240" t="s">
        <v>254</v>
      </c>
    </row>
    <row r="241" spans="1:5" x14ac:dyDescent="0.25">
      <c r="A241" t="s">
        <v>255</v>
      </c>
      <c r="B241">
        <v>0.36520000000000002</v>
      </c>
      <c r="C241">
        <v>0.1842</v>
      </c>
      <c r="E241" t="s">
        <v>255</v>
      </c>
    </row>
    <row r="242" spans="1:5" x14ac:dyDescent="0.25">
      <c r="A242" t="s">
        <v>256</v>
      </c>
      <c r="B242">
        <v>0.50170000000000003</v>
      </c>
      <c r="C242">
        <v>0.65059999999999996</v>
      </c>
      <c r="E242" t="s">
        <v>256</v>
      </c>
    </row>
    <row r="243" spans="1:5" x14ac:dyDescent="0.25">
      <c r="A243" t="s">
        <v>257</v>
      </c>
      <c r="B243">
        <v>0.21940000000000001</v>
      </c>
      <c r="C243">
        <v>0.20039999999999999</v>
      </c>
      <c r="E243" t="s">
        <v>257</v>
      </c>
    </row>
    <row r="244" spans="1:5" x14ac:dyDescent="0.25">
      <c r="A244" t="s">
        <v>258</v>
      </c>
      <c r="B244">
        <v>0.2762</v>
      </c>
      <c r="C244">
        <v>0.11600000000000001</v>
      </c>
      <c r="E244" t="s">
        <v>258</v>
      </c>
    </row>
    <row r="245" spans="1:5" x14ac:dyDescent="0.25">
      <c r="A245" t="s">
        <v>259</v>
      </c>
      <c r="B245">
        <v>0.59799999999999998</v>
      </c>
      <c r="C245">
        <v>0.61599999999999999</v>
      </c>
      <c r="E245" t="s">
        <v>259</v>
      </c>
    </row>
    <row r="246" spans="1:5" x14ac:dyDescent="0.25">
      <c r="A246" t="s">
        <v>260</v>
      </c>
      <c r="B246">
        <v>0.46529999999999999</v>
      </c>
      <c r="C246">
        <v>0.63690000000000002</v>
      </c>
      <c r="E246" t="s">
        <v>260</v>
      </c>
    </row>
    <row r="247" spans="1:5" x14ac:dyDescent="0.25">
      <c r="A247" t="s">
        <v>261</v>
      </c>
      <c r="B247">
        <v>0.80300000000000005</v>
      </c>
      <c r="C247">
        <v>0.89070000000000005</v>
      </c>
      <c r="E247" t="s">
        <v>261</v>
      </c>
    </row>
    <row r="248" spans="1:5" x14ac:dyDescent="0.25">
      <c r="A248" t="s">
        <v>262</v>
      </c>
      <c r="B248">
        <v>0.34899999999999998</v>
      </c>
      <c r="C248">
        <v>0.38869999999999999</v>
      </c>
      <c r="E248" t="s">
        <v>262</v>
      </c>
    </row>
    <row r="249" spans="1:5" x14ac:dyDescent="0.25">
      <c r="A249" t="s">
        <v>263</v>
      </c>
      <c r="B249">
        <v>0.3523</v>
      </c>
      <c r="C249">
        <v>0.35930000000000001</v>
      </c>
      <c r="E249" t="s">
        <v>263</v>
      </c>
    </row>
    <row r="250" spans="1:5" x14ac:dyDescent="0.25">
      <c r="A250" t="s">
        <v>264</v>
      </c>
      <c r="B250">
        <v>0.17979999999999999</v>
      </c>
      <c r="C250">
        <v>0.27139999999999997</v>
      </c>
      <c r="E250" t="s">
        <v>264</v>
      </c>
    </row>
    <row r="251" spans="1:5" x14ac:dyDescent="0.25">
      <c r="A251" t="s">
        <v>265</v>
      </c>
      <c r="B251">
        <v>0.69179999999999997</v>
      </c>
      <c r="C251">
        <v>0.5998</v>
      </c>
      <c r="E251" t="s">
        <v>265</v>
      </c>
    </row>
    <row r="252" spans="1:5" x14ac:dyDescent="0.25">
      <c r="A252" t="s">
        <v>266</v>
      </c>
      <c r="B252">
        <v>0.76470000000000005</v>
      </c>
      <c r="C252">
        <v>0.90910000000000002</v>
      </c>
      <c r="E252" t="s">
        <v>266</v>
      </c>
    </row>
    <row r="253" spans="1:5" x14ac:dyDescent="0.25">
      <c r="A253" t="s">
        <v>267</v>
      </c>
      <c r="B253">
        <v>0.51700000000000002</v>
      </c>
      <c r="C253">
        <v>0.60229999999999995</v>
      </c>
      <c r="E253" t="s">
        <v>267</v>
      </c>
    </row>
    <row r="254" spans="1:5" x14ac:dyDescent="0.25">
      <c r="A254" t="s">
        <v>268</v>
      </c>
      <c r="B254">
        <v>0.15640000000000001</v>
      </c>
      <c r="C254">
        <v>0.28549999999999998</v>
      </c>
      <c r="E254" t="s">
        <v>268</v>
      </c>
    </row>
    <row r="255" spans="1:5" x14ac:dyDescent="0.25">
      <c r="A255" t="s">
        <v>269</v>
      </c>
      <c r="B255">
        <v>0.33539999999999998</v>
      </c>
      <c r="C255">
        <v>0.2009</v>
      </c>
      <c r="E255" t="s">
        <v>269</v>
      </c>
    </row>
    <row r="256" spans="1:5" x14ac:dyDescent="0.25">
      <c r="A256" t="s">
        <v>270</v>
      </c>
      <c r="B256">
        <v>0.16750000000000001</v>
      </c>
      <c r="C256">
        <v>0.18029999999999999</v>
      </c>
      <c r="E256" t="s">
        <v>270</v>
      </c>
    </row>
    <row r="257" spans="1:5" x14ac:dyDescent="0.25">
      <c r="A257" t="s">
        <v>271</v>
      </c>
      <c r="B257">
        <v>0.36870000000000003</v>
      </c>
      <c r="C257">
        <v>0.57499999999999996</v>
      </c>
      <c r="E257" t="s">
        <v>271</v>
      </c>
    </row>
    <row r="258" spans="1:5" x14ac:dyDescent="0.25">
      <c r="A258" t="s">
        <v>272</v>
      </c>
      <c r="B258">
        <v>0.86339999999999995</v>
      </c>
      <c r="C258">
        <v>0.90649999999999997</v>
      </c>
      <c r="E258" t="s">
        <v>272</v>
      </c>
    </row>
    <row r="259" spans="1:5" x14ac:dyDescent="0.25">
      <c r="A259" t="s">
        <v>273</v>
      </c>
      <c r="B259">
        <v>0.21640000000000001</v>
      </c>
      <c r="C259">
        <v>0.2324</v>
      </c>
      <c r="E259" t="s">
        <v>273</v>
      </c>
    </row>
    <row r="260" spans="1:5" x14ac:dyDescent="0.25">
      <c r="A260" t="s">
        <v>274</v>
      </c>
      <c r="B260">
        <v>0.19420000000000001</v>
      </c>
      <c r="C260">
        <v>0.20619999999999999</v>
      </c>
      <c r="E260" t="s">
        <v>274</v>
      </c>
    </row>
    <row r="261" spans="1:5" x14ac:dyDescent="0.25">
      <c r="A261" t="s">
        <v>275</v>
      </c>
      <c r="B261">
        <v>0.67600000000000005</v>
      </c>
      <c r="C261">
        <v>0.78549999999999998</v>
      </c>
      <c r="E261" t="s">
        <v>275</v>
      </c>
    </row>
    <row r="262" spans="1:5" x14ac:dyDescent="0.25">
      <c r="A262" t="s">
        <v>276</v>
      </c>
      <c r="B262">
        <v>0.26750000000000002</v>
      </c>
      <c r="C262">
        <v>0.53239999999999998</v>
      </c>
      <c r="E262" t="s">
        <v>276</v>
      </c>
    </row>
    <row r="263" spans="1:5" x14ac:dyDescent="0.25">
      <c r="A263" t="s">
        <v>277</v>
      </c>
      <c r="B263">
        <v>0.74580000000000002</v>
      </c>
      <c r="C263">
        <v>0.75739999999999996</v>
      </c>
      <c r="E263" t="s">
        <v>277</v>
      </c>
    </row>
    <row r="264" spans="1:5" x14ac:dyDescent="0.25">
      <c r="A264" t="s">
        <v>278</v>
      </c>
      <c r="B264">
        <v>7.3999999999999996E-2</v>
      </c>
      <c r="C264">
        <v>8.6099999999999996E-2</v>
      </c>
      <c r="E264" t="s">
        <v>278</v>
      </c>
    </row>
    <row r="265" spans="1:5" x14ac:dyDescent="0.25">
      <c r="A265" t="s">
        <v>279</v>
      </c>
      <c r="B265">
        <v>0.73829999999999996</v>
      </c>
      <c r="C265">
        <v>0.75819999999999999</v>
      </c>
      <c r="E265" t="s">
        <v>279</v>
      </c>
    </row>
    <row r="266" spans="1:5" x14ac:dyDescent="0.25">
      <c r="A266" t="s">
        <v>280</v>
      </c>
      <c r="B266">
        <v>0.76319999999999999</v>
      </c>
      <c r="C266">
        <v>0.83679999999999999</v>
      </c>
      <c r="E266" t="s">
        <v>280</v>
      </c>
    </row>
    <row r="267" spans="1:5" x14ac:dyDescent="0.25">
      <c r="A267" t="s">
        <v>281</v>
      </c>
      <c r="B267">
        <v>0.22850000000000001</v>
      </c>
      <c r="C267">
        <v>0.27760000000000001</v>
      </c>
      <c r="E267" t="s">
        <v>281</v>
      </c>
    </row>
    <row r="268" spans="1:5" x14ac:dyDescent="0.25">
      <c r="A268" t="s">
        <v>282</v>
      </c>
      <c r="B268">
        <v>0.34210000000000002</v>
      </c>
      <c r="C268">
        <v>0.23150000000000001</v>
      </c>
      <c r="E268" t="s">
        <v>282</v>
      </c>
    </row>
    <row r="269" spans="1:5" x14ac:dyDescent="0.25">
      <c r="A269" t="s">
        <v>283</v>
      </c>
      <c r="B269">
        <v>0.42080000000000001</v>
      </c>
      <c r="C269">
        <v>0.45789999999999997</v>
      </c>
      <c r="E269" t="s">
        <v>283</v>
      </c>
    </row>
    <row r="270" spans="1:5" x14ac:dyDescent="0.25">
      <c r="A270" t="s">
        <v>284</v>
      </c>
      <c r="B270">
        <v>0.13519999999999999</v>
      </c>
      <c r="C270">
        <v>0.16489999999999999</v>
      </c>
      <c r="E270" t="s">
        <v>284</v>
      </c>
    </row>
    <row r="271" spans="1:5" x14ac:dyDescent="0.25">
      <c r="A271" t="s">
        <v>285</v>
      </c>
      <c r="B271">
        <v>0.51</v>
      </c>
      <c r="C271">
        <v>0.60489999999999999</v>
      </c>
      <c r="E271" t="s">
        <v>285</v>
      </c>
    </row>
    <row r="272" spans="1:5" x14ac:dyDescent="0.25">
      <c r="A272" t="s">
        <v>286</v>
      </c>
      <c r="B272">
        <v>0.24890000000000001</v>
      </c>
      <c r="C272">
        <v>0.73229999999999995</v>
      </c>
      <c r="E272" t="s">
        <v>286</v>
      </c>
    </row>
    <row r="273" spans="1:5" x14ac:dyDescent="0.25">
      <c r="A273" t="s">
        <v>287</v>
      </c>
      <c r="B273">
        <v>0.29389999999999999</v>
      </c>
      <c r="C273">
        <v>0.29509999999999997</v>
      </c>
      <c r="E273" t="s">
        <v>287</v>
      </c>
    </row>
    <row r="274" spans="1:5" x14ac:dyDescent="0.25">
      <c r="A274" t="s">
        <v>288</v>
      </c>
      <c r="B274">
        <v>0.74739999999999995</v>
      </c>
      <c r="C274">
        <v>0.74309999999999998</v>
      </c>
      <c r="E274" t="s">
        <v>288</v>
      </c>
    </row>
    <row r="275" spans="1:5" x14ac:dyDescent="0.25">
      <c r="A275" t="s">
        <v>289</v>
      </c>
      <c r="B275">
        <v>0.18390000000000001</v>
      </c>
      <c r="C275">
        <v>0.1951</v>
      </c>
      <c r="E275" t="s">
        <v>289</v>
      </c>
    </row>
    <row r="276" spans="1:5" x14ac:dyDescent="0.25">
      <c r="A276" t="s">
        <v>290</v>
      </c>
      <c r="B276">
        <v>0.3962</v>
      </c>
      <c r="C276">
        <v>0.32850000000000001</v>
      </c>
      <c r="E276" t="s">
        <v>290</v>
      </c>
    </row>
    <row r="277" spans="1:5" x14ac:dyDescent="0.25">
      <c r="A277" t="s">
        <v>291</v>
      </c>
      <c r="B277">
        <v>0.7591</v>
      </c>
      <c r="C277">
        <v>0.78459999999999996</v>
      </c>
      <c r="E277" t="s">
        <v>291</v>
      </c>
    </row>
    <row r="278" spans="1:5" x14ac:dyDescent="0.25">
      <c r="A278" t="s">
        <v>292</v>
      </c>
      <c r="B278">
        <v>0.58199999999999996</v>
      </c>
      <c r="C278">
        <v>0.82069999999999999</v>
      </c>
      <c r="E278" t="s">
        <v>292</v>
      </c>
    </row>
    <row r="279" spans="1:5" x14ac:dyDescent="0.25">
      <c r="A279" t="s">
        <v>293</v>
      </c>
      <c r="B279">
        <v>0.64029999999999998</v>
      </c>
      <c r="C279">
        <v>0.68589999999999995</v>
      </c>
      <c r="E279" t="s">
        <v>293</v>
      </c>
    </row>
    <row r="280" spans="1:5" x14ac:dyDescent="0.25">
      <c r="A280" t="s">
        <v>294</v>
      </c>
      <c r="B280">
        <v>0.23180000000000001</v>
      </c>
      <c r="C280">
        <v>0.13200000000000001</v>
      </c>
      <c r="E280" t="s">
        <v>294</v>
      </c>
    </row>
    <row r="281" spans="1:5" x14ac:dyDescent="0.25">
      <c r="A281" t="s">
        <v>295</v>
      </c>
      <c r="B281">
        <v>0.41749999999999998</v>
      </c>
      <c r="C281">
        <v>0.3034</v>
      </c>
      <c r="E281" t="s">
        <v>295</v>
      </c>
    </row>
    <row r="282" spans="1:5" x14ac:dyDescent="0.25">
      <c r="A282" t="s">
        <v>296</v>
      </c>
      <c r="B282">
        <v>0.77810000000000001</v>
      </c>
      <c r="C282">
        <v>0.85199999999999998</v>
      </c>
      <c r="E282" t="s">
        <v>296</v>
      </c>
    </row>
    <row r="283" spans="1:5" x14ac:dyDescent="0.25">
      <c r="A283" t="s">
        <v>297</v>
      </c>
      <c r="B283">
        <v>0.86990000000000001</v>
      </c>
      <c r="C283">
        <v>0.8901</v>
      </c>
      <c r="E283" t="s">
        <v>297</v>
      </c>
    </row>
    <row r="284" spans="1:5" x14ac:dyDescent="0.25">
      <c r="A284" t="s">
        <v>298</v>
      </c>
      <c r="B284">
        <v>0.72750000000000004</v>
      </c>
      <c r="C284">
        <v>0.67500000000000004</v>
      </c>
      <c r="E284" t="s">
        <v>298</v>
      </c>
    </row>
    <row r="285" spans="1:5" x14ac:dyDescent="0.25">
      <c r="A285" t="s">
        <v>299</v>
      </c>
      <c r="B285">
        <v>0.91610000000000003</v>
      </c>
      <c r="C285">
        <v>0.92810000000000004</v>
      </c>
      <c r="E285" t="s">
        <v>299</v>
      </c>
    </row>
    <row r="286" spans="1:5" x14ac:dyDescent="0.25">
      <c r="A286" t="s">
        <v>300</v>
      </c>
      <c r="B286">
        <v>0.25140000000000001</v>
      </c>
      <c r="C286">
        <v>0.1774</v>
      </c>
      <c r="E286" t="s">
        <v>300</v>
      </c>
    </row>
    <row r="287" spans="1:5" x14ac:dyDescent="0.25">
      <c r="A287" t="s">
        <v>301</v>
      </c>
      <c r="B287">
        <v>0.31569999999999998</v>
      </c>
      <c r="C287">
        <v>0.43290000000000001</v>
      </c>
      <c r="E287" t="s">
        <v>301</v>
      </c>
    </row>
    <row r="288" spans="1:5" x14ac:dyDescent="0.25">
      <c r="A288" t="s">
        <v>302</v>
      </c>
      <c r="B288">
        <v>0.33289999999999997</v>
      </c>
      <c r="C288">
        <v>0.38829999999999998</v>
      </c>
      <c r="E288" t="s">
        <v>302</v>
      </c>
    </row>
    <row r="289" spans="1:5" x14ac:dyDescent="0.25">
      <c r="A289" t="s">
        <v>303</v>
      </c>
      <c r="B289">
        <v>0.85250000000000004</v>
      </c>
      <c r="C289">
        <v>0.86970000000000003</v>
      </c>
      <c r="E289" t="s">
        <v>303</v>
      </c>
    </row>
    <row r="290" spans="1:5" x14ac:dyDescent="0.25">
      <c r="A290" t="s">
        <v>304</v>
      </c>
      <c r="B290">
        <v>0.86170000000000002</v>
      </c>
      <c r="C290">
        <v>0.87719999999999998</v>
      </c>
      <c r="E290" t="s">
        <v>304</v>
      </c>
    </row>
    <row r="291" spans="1:5" x14ac:dyDescent="0.25">
      <c r="A291" t="s">
        <v>305</v>
      </c>
      <c r="B291">
        <v>0.1943</v>
      </c>
      <c r="C291">
        <v>0.1028</v>
      </c>
      <c r="E291" t="s">
        <v>305</v>
      </c>
    </row>
    <row r="292" spans="1:5" x14ac:dyDescent="0.25">
      <c r="A292" t="s">
        <v>306</v>
      </c>
      <c r="B292">
        <v>0.34960000000000002</v>
      </c>
      <c r="C292">
        <v>0.2074</v>
      </c>
      <c r="E292" t="s">
        <v>306</v>
      </c>
    </row>
    <row r="293" spans="1:5" x14ac:dyDescent="0.25">
      <c r="A293" t="s">
        <v>307</v>
      </c>
      <c r="B293">
        <v>0.40350000000000003</v>
      </c>
      <c r="C293">
        <v>0.37609999999999999</v>
      </c>
      <c r="E293" t="s">
        <v>307</v>
      </c>
    </row>
    <row r="294" spans="1:5" x14ac:dyDescent="0.25">
      <c r="A294" t="s">
        <v>308</v>
      </c>
      <c r="B294">
        <v>0.91</v>
      </c>
      <c r="C294">
        <v>0.93320000000000003</v>
      </c>
      <c r="E294" t="s">
        <v>308</v>
      </c>
    </row>
    <row r="295" spans="1:5" x14ac:dyDescent="0.25">
      <c r="A295" t="s">
        <v>309</v>
      </c>
      <c r="B295">
        <v>0.1734</v>
      </c>
      <c r="C295">
        <v>0.18079999999999999</v>
      </c>
      <c r="E295" t="s">
        <v>309</v>
      </c>
    </row>
    <row r="296" spans="1:5" x14ac:dyDescent="0.25">
      <c r="A296" t="s">
        <v>310</v>
      </c>
      <c r="B296">
        <v>0.63919999999999999</v>
      </c>
      <c r="C296">
        <v>0.61119999999999997</v>
      </c>
      <c r="E296" t="s">
        <v>310</v>
      </c>
    </row>
    <row r="297" spans="1:5" x14ac:dyDescent="0.25">
      <c r="A297" t="s">
        <v>311</v>
      </c>
      <c r="B297">
        <v>0.53280000000000005</v>
      </c>
      <c r="C297">
        <v>0.43430000000000002</v>
      </c>
      <c r="E297" t="s">
        <v>311</v>
      </c>
    </row>
    <row r="298" spans="1:5" x14ac:dyDescent="0.25">
      <c r="A298" t="s">
        <v>312</v>
      </c>
      <c r="B298">
        <v>0.42399999999999999</v>
      </c>
      <c r="C298">
        <v>0.55410000000000004</v>
      </c>
      <c r="E298" t="s">
        <v>312</v>
      </c>
    </row>
    <row r="299" spans="1:5" x14ac:dyDescent="0.25">
      <c r="A299" t="s">
        <v>313</v>
      </c>
      <c r="B299">
        <v>0.56259999999999999</v>
      </c>
      <c r="C299">
        <v>0.4471</v>
      </c>
      <c r="E299" t="s">
        <v>313</v>
      </c>
    </row>
    <row r="300" spans="1:5" x14ac:dyDescent="0.25">
      <c r="A300" t="s">
        <v>314</v>
      </c>
      <c r="B300">
        <v>0.60550000000000004</v>
      </c>
      <c r="C300">
        <v>0.73170000000000002</v>
      </c>
      <c r="E300" t="s">
        <v>314</v>
      </c>
    </row>
    <row r="301" spans="1:5" x14ac:dyDescent="0.25">
      <c r="A301" t="s">
        <v>315</v>
      </c>
      <c r="B301">
        <v>0.60440000000000005</v>
      </c>
      <c r="C301">
        <v>0.72609999999999997</v>
      </c>
      <c r="E301" t="s">
        <v>315</v>
      </c>
    </row>
    <row r="302" spans="1:5" x14ac:dyDescent="0.25">
      <c r="A302" t="s">
        <v>316</v>
      </c>
      <c r="B302">
        <v>0.5595</v>
      </c>
      <c r="C302">
        <v>0.56230000000000002</v>
      </c>
      <c r="E302" t="s">
        <v>316</v>
      </c>
    </row>
    <row r="303" spans="1:5" x14ac:dyDescent="0.25">
      <c r="A303" t="s">
        <v>317</v>
      </c>
      <c r="B303">
        <v>0.48</v>
      </c>
      <c r="C303">
        <v>0.66859999999999997</v>
      </c>
      <c r="E303" t="s">
        <v>317</v>
      </c>
    </row>
    <row r="304" spans="1:5" x14ac:dyDescent="0.25">
      <c r="A304" t="s">
        <v>318</v>
      </c>
      <c r="B304">
        <v>0.16600000000000001</v>
      </c>
      <c r="C304">
        <v>0.31730000000000003</v>
      </c>
      <c r="E304" t="s">
        <v>318</v>
      </c>
    </row>
    <row r="305" spans="1:5" x14ac:dyDescent="0.25">
      <c r="A305" t="s">
        <v>319</v>
      </c>
      <c r="B305">
        <v>0.62380000000000002</v>
      </c>
      <c r="C305">
        <v>0.6028</v>
      </c>
      <c r="E305" t="s">
        <v>319</v>
      </c>
    </row>
    <row r="306" spans="1:5" x14ac:dyDescent="0.25">
      <c r="A306" t="s">
        <v>320</v>
      </c>
      <c r="B306">
        <v>0.51219999999999999</v>
      </c>
      <c r="C306">
        <v>0.72460000000000002</v>
      </c>
      <c r="E306" t="s">
        <v>320</v>
      </c>
    </row>
    <row r="307" spans="1:5" x14ac:dyDescent="0.25">
      <c r="A307" t="s">
        <v>321</v>
      </c>
      <c r="B307">
        <v>0.81869999999999998</v>
      </c>
      <c r="C307">
        <v>0.7681</v>
      </c>
      <c r="E307" t="s">
        <v>321</v>
      </c>
    </row>
    <row r="308" spans="1:5" x14ac:dyDescent="0.25">
      <c r="A308" t="s">
        <v>322</v>
      </c>
      <c r="B308">
        <v>0.28239999999999998</v>
      </c>
      <c r="C308">
        <v>0.19470000000000001</v>
      </c>
      <c r="E308" t="s">
        <v>322</v>
      </c>
    </row>
    <row r="309" spans="1:5" x14ac:dyDescent="0.25">
      <c r="A309" t="s">
        <v>323</v>
      </c>
      <c r="B309">
        <v>0.45340000000000003</v>
      </c>
      <c r="C309">
        <v>0.37840000000000001</v>
      </c>
      <c r="E309" t="s">
        <v>323</v>
      </c>
    </row>
    <row r="310" spans="1:5" x14ac:dyDescent="0.25">
      <c r="A310" t="s">
        <v>324</v>
      </c>
      <c r="B310">
        <v>0.25069999999999998</v>
      </c>
      <c r="C310">
        <v>0.26529999999999998</v>
      </c>
      <c r="E310" t="s">
        <v>324</v>
      </c>
    </row>
    <row r="311" spans="1:5" x14ac:dyDescent="0.25">
      <c r="A311" t="s">
        <v>325</v>
      </c>
      <c r="B311">
        <v>0.39090000000000003</v>
      </c>
      <c r="C311">
        <v>0.48720000000000002</v>
      </c>
      <c r="E311" t="s">
        <v>325</v>
      </c>
    </row>
    <row r="312" spans="1:5" x14ac:dyDescent="0.25">
      <c r="A312" t="s">
        <v>326</v>
      </c>
      <c r="B312">
        <v>0.65980000000000005</v>
      </c>
      <c r="C312">
        <v>0.75229999999999997</v>
      </c>
      <c r="E312" t="s">
        <v>326</v>
      </c>
    </row>
    <row r="313" spans="1:5" x14ac:dyDescent="0.25">
      <c r="A313" t="s">
        <v>327</v>
      </c>
      <c r="B313">
        <v>0.2394</v>
      </c>
      <c r="C313">
        <v>0.48349999999999999</v>
      </c>
      <c r="E313" t="s">
        <v>327</v>
      </c>
    </row>
    <row r="314" spans="1:5" x14ac:dyDescent="0.25">
      <c r="A314" t="s">
        <v>328</v>
      </c>
      <c r="B314">
        <v>0.74409999999999998</v>
      </c>
      <c r="C314">
        <v>0.6472</v>
      </c>
      <c r="E314" t="s">
        <v>328</v>
      </c>
    </row>
    <row r="315" spans="1:5" x14ac:dyDescent="0.25">
      <c r="A315" t="s">
        <v>329</v>
      </c>
      <c r="B315">
        <v>0.86460000000000004</v>
      </c>
      <c r="C315">
        <v>0.80520000000000003</v>
      </c>
      <c r="E315" t="s">
        <v>329</v>
      </c>
    </row>
    <row r="316" spans="1:5" x14ac:dyDescent="0.25">
      <c r="A316" t="s">
        <v>330</v>
      </c>
      <c r="B316">
        <v>0.12820000000000001</v>
      </c>
      <c r="C316">
        <v>0.16400000000000001</v>
      </c>
      <c r="E316" t="s">
        <v>330</v>
      </c>
    </row>
    <row r="317" spans="1:5" x14ac:dyDescent="0.25">
      <c r="A317" t="s">
        <v>331</v>
      </c>
      <c r="B317">
        <v>0.54300000000000004</v>
      </c>
      <c r="C317">
        <v>0.62460000000000004</v>
      </c>
      <c r="E317" t="s">
        <v>331</v>
      </c>
    </row>
    <row r="318" spans="1:5" x14ac:dyDescent="0.25">
      <c r="A318" t="s">
        <v>332</v>
      </c>
      <c r="B318">
        <v>0.26800000000000002</v>
      </c>
      <c r="C318">
        <v>0.24110000000000001</v>
      </c>
      <c r="E318" t="s">
        <v>332</v>
      </c>
    </row>
    <row r="319" spans="1:5" x14ac:dyDescent="0.25">
      <c r="A319" t="s">
        <v>333</v>
      </c>
      <c r="B319">
        <v>0.6804</v>
      </c>
      <c r="C319">
        <v>0.88580000000000003</v>
      </c>
      <c r="E319" t="s">
        <v>333</v>
      </c>
    </row>
    <row r="320" spans="1:5" x14ac:dyDescent="0.25">
      <c r="A320" t="s">
        <v>334</v>
      </c>
      <c r="B320">
        <v>0.50919999999999999</v>
      </c>
      <c r="C320">
        <v>0.62260000000000004</v>
      </c>
      <c r="E320" t="s">
        <v>334</v>
      </c>
    </row>
    <row r="321" spans="1:5" x14ac:dyDescent="0.25">
      <c r="A321" t="s">
        <v>335</v>
      </c>
      <c r="B321">
        <v>0.58050000000000002</v>
      </c>
      <c r="C321">
        <v>0.79659999999999997</v>
      </c>
      <c r="E321" t="s">
        <v>335</v>
      </c>
    </row>
    <row r="322" spans="1:5" x14ac:dyDescent="0.25">
      <c r="A322" t="s">
        <v>336</v>
      </c>
      <c r="B322">
        <v>0.23549999999999999</v>
      </c>
      <c r="C322">
        <v>0.41499999999999998</v>
      </c>
      <c r="E322" t="s">
        <v>336</v>
      </c>
    </row>
    <row r="323" spans="1:5" x14ac:dyDescent="0.25">
      <c r="A323" t="s">
        <v>337</v>
      </c>
      <c r="B323">
        <v>0.49530000000000002</v>
      </c>
      <c r="C323">
        <v>0.54339999999999999</v>
      </c>
      <c r="E323" t="s">
        <v>337</v>
      </c>
    </row>
    <row r="324" spans="1:5" x14ac:dyDescent="0.25">
      <c r="A324" t="s">
        <v>338</v>
      </c>
      <c r="B324">
        <v>0.41849999999999998</v>
      </c>
      <c r="C324">
        <v>0.59530000000000005</v>
      </c>
      <c r="E324" t="s">
        <v>338</v>
      </c>
    </row>
    <row r="325" spans="1:5" x14ac:dyDescent="0.25">
      <c r="A325" t="s">
        <v>339</v>
      </c>
      <c r="B325">
        <v>0.5413</v>
      </c>
      <c r="C325">
        <v>0.8125</v>
      </c>
      <c r="E325" t="s">
        <v>339</v>
      </c>
    </row>
    <row r="326" spans="1:5" x14ac:dyDescent="0.25">
      <c r="A326" t="s">
        <v>340</v>
      </c>
      <c r="B326">
        <v>0.58640000000000003</v>
      </c>
      <c r="C326">
        <v>0.60260000000000002</v>
      </c>
      <c r="E326" t="s">
        <v>340</v>
      </c>
    </row>
    <row r="327" spans="1:5" x14ac:dyDescent="0.25">
      <c r="A327" t="s">
        <v>341</v>
      </c>
      <c r="B327">
        <v>0.73089999999999999</v>
      </c>
      <c r="C327">
        <v>0.66010000000000002</v>
      </c>
      <c r="E327" t="s">
        <v>341</v>
      </c>
    </row>
    <row r="328" spans="1:5" x14ac:dyDescent="0.25">
      <c r="A328" t="s">
        <v>342</v>
      </c>
      <c r="B328">
        <v>0.9728</v>
      </c>
      <c r="C328">
        <v>0.95289999999999997</v>
      </c>
      <c r="E328" t="s">
        <v>342</v>
      </c>
    </row>
    <row r="329" spans="1:5" x14ac:dyDescent="0.25">
      <c r="A329" t="s">
        <v>343</v>
      </c>
      <c r="B329">
        <v>0.97840000000000005</v>
      </c>
      <c r="C329">
        <v>0.95950000000000002</v>
      </c>
      <c r="E329" t="s">
        <v>343</v>
      </c>
    </row>
    <row r="330" spans="1:5" x14ac:dyDescent="0.25">
      <c r="A330" t="s">
        <v>344</v>
      </c>
      <c r="B330">
        <v>0.88539999999999996</v>
      </c>
      <c r="C330">
        <v>0.80679999999999996</v>
      </c>
      <c r="E330" t="s">
        <v>344</v>
      </c>
    </row>
    <row r="331" spans="1:5" x14ac:dyDescent="0.25">
      <c r="A331" t="s">
        <v>345</v>
      </c>
      <c r="B331">
        <v>9.0700000000000003E-2</v>
      </c>
      <c r="C331">
        <v>0.15010000000000001</v>
      </c>
      <c r="E331" t="s">
        <v>345</v>
      </c>
    </row>
    <row r="332" spans="1:5" x14ac:dyDescent="0.25">
      <c r="A332" t="s">
        <v>346</v>
      </c>
      <c r="B332">
        <v>0.38190000000000002</v>
      </c>
      <c r="C332">
        <v>0.49359999999999998</v>
      </c>
      <c r="E332" t="s">
        <v>346</v>
      </c>
    </row>
    <row r="333" spans="1:5" x14ac:dyDescent="0.25">
      <c r="A333" t="s">
        <v>347</v>
      </c>
      <c r="B333">
        <v>0.72230000000000005</v>
      </c>
      <c r="C333">
        <v>0.73660000000000003</v>
      </c>
      <c r="E333" t="s">
        <v>347</v>
      </c>
    </row>
    <row r="334" spans="1:5" x14ac:dyDescent="0.25">
      <c r="A334" t="s">
        <v>348</v>
      </c>
      <c r="B334">
        <v>0.65949999999999998</v>
      </c>
      <c r="C334">
        <v>0.69989999999999997</v>
      </c>
      <c r="E334" t="s">
        <v>348</v>
      </c>
    </row>
    <row r="335" spans="1:5" x14ac:dyDescent="0.25">
      <c r="A335" t="s">
        <v>349</v>
      </c>
      <c r="B335">
        <v>0.42830000000000001</v>
      </c>
      <c r="C335">
        <v>0.47739999999999999</v>
      </c>
      <c r="E335" t="s">
        <v>349</v>
      </c>
    </row>
    <row r="336" spans="1:5" x14ac:dyDescent="0.25">
      <c r="A336" t="s">
        <v>350</v>
      </c>
      <c r="B336">
        <v>0.4279</v>
      </c>
      <c r="C336">
        <v>0.56230000000000002</v>
      </c>
      <c r="E336" t="s">
        <v>350</v>
      </c>
    </row>
    <row r="337" spans="1:5" x14ac:dyDescent="0.25">
      <c r="A337" t="s">
        <v>351</v>
      </c>
      <c r="B337">
        <v>0.90049999999999997</v>
      </c>
      <c r="C337">
        <v>0.95179999999999998</v>
      </c>
      <c r="E337" t="s">
        <v>351</v>
      </c>
    </row>
    <row r="338" spans="1:5" x14ac:dyDescent="0.25">
      <c r="A338" t="s">
        <v>352</v>
      </c>
      <c r="B338">
        <v>0.19489999999999999</v>
      </c>
      <c r="C338">
        <v>0.186</v>
      </c>
      <c r="E338" t="s">
        <v>352</v>
      </c>
    </row>
    <row r="339" spans="1:5" x14ac:dyDescent="0.25">
      <c r="A339" t="s">
        <v>353</v>
      </c>
      <c r="B339">
        <v>0.2029</v>
      </c>
      <c r="C339">
        <v>0.30719999999999997</v>
      </c>
      <c r="E339" t="s">
        <v>353</v>
      </c>
    </row>
    <row r="340" spans="1:5" x14ac:dyDescent="0.25">
      <c r="A340" t="s">
        <v>354</v>
      </c>
      <c r="B340">
        <v>0.77680000000000005</v>
      </c>
      <c r="C340">
        <v>0.80969999999999998</v>
      </c>
      <c r="E340" t="s">
        <v>354</v>
      </c>
    </row>
    <row r="341" spans="1:5" x14ac:dyDescent="0.25">
      <c r="A341" t="s">
        <v>355</v>
      </c>
      <c r="B341">
        <v>0.46610000000000001</v>
      </c>
      <c r="C341">
        <v>0.41260000000000002</v>
      </c>
      <c r="E341" t="s">
        <v>355</v>
      </c>
    </row>
    <row r="342" spans="1:5" x14ac:dyDescent="0.25">
      <c r="A342" t="s">
        <v>356</v>
      </c>
      <c r="B342">
        <v>0.88190000000000002</v>
      </c>
      <c r="C342">
        <v>0.87019999999999997</v>
      </c>
      <c r="E342" t="s">
        <v>356</v>
      </c>
    </row>
    <row r="343" spans="1:5" x14ac:dyDescent="0.25">
      <c r="A343" t="s">
        <v>357</v>
      </c>
      <c r="B343">
        <v>0.52400000000000002</v>
      </c>
      <c r="C343">
        <v>0.41189999999999999</v>
      </c>
      <c r="E343" t="s">
        <v>357</v>
      </c>
    </row>
    <row r="344" spans="1:5" x14ac:dyDescent="0.25">
      <c r="A344" t="s">
        <v>358</v>
      </c>
      <c r="B344">
        <v>0.4279</v>
      </c>
      <c r="C344">
        <v>0.55069999999999997</v>
      </c>
      <c r="E344" t="s">
        <v>358</v>
      </c>
    </row>
    <row r="345" spans="1:5" x14ac:dyDescent="0.25">
      <c r="A345" t="s">
        <v>359</v>
      </c>
      <c r="B345">
        <v>0.73799999999999999</v>
      </c>
      <c r="C345">
        <v>0.76149999999999995</v>
      </c>
      <c r="E345" t="s">
        <v>359</v>
      </c>
    </row>
    <row r="346" spans="1:5" x14ac:dyDescent="0.25">
      <c r="A346" t="s">
        <v>360</v>
      </c>
      <c r="B346">
        <v>0.57410000000000005</v>
      </c>
      <c r="C346">
        <v>0.42949999999999999</v>
      </c>
      <c r="E346" t="s">
        <v>360</v>
      </c>
    </row>
    <row r="347" spans="1:5" x14ac:dyDescent="0.25">
      <c r="A347" t="s">
        <v>361</v>
      </c>
      <c r="B347">
        <v>0.59019999999999995</v>
      </c>
      <c r="C347">
        <v>0.59</v>
      </c>
      <c r="E347" t="s">
        <v>361</v>
      </c>
    </row>
    <row r="348" spans="1:5" x14ac:dyDescent="0.25">
      <c r="A348" t="s">
        <v>362</v>
      </c>
      <c r="B348">
        <v>0.60809999999999997</v>
      </c>
      <c r="C348">
        <v>0.57879999999999998</v>
      </c>
      <c r="E348" t="s">
        <v>362</v>
      </c>
    </row>
    <row r="349" spans="1:5" x14ac:dyDescent="0.25">
      <c r="A349" t="s">
        <v>363</v>
      </c>
      <c r="B349">
        <v>0.89849999999999997</v>
      </c>
      <c r="C349">
        <v>0.94540000000000002</v>
      </c>
      <c r="E349" t="s">
        <v>363</v>
      </c>
    </row>
    <row r="350" spans="1:5" x14ac:dyDescent="0.25">
      <c r="A350" t="s">
        <v>364</v>
      </c>
      <c r="B350">
        <v>0.4219</v>
      </c>
      <c r="C350">
        <v>0.44590000000000002</v>
      </c>
      <c r="E350" t="s">
        <v>364</v>
      </c>
    </row>
    <row r="351" spans="1:5" x14ac:dyDescent="0.25">
      <c r="A351" t="s">
        <v>365</v>
      </c>
      <c r="B351">
        <v>0.1671</v>
      </c>
      <c r="C351">
        <v>0.25940000000000002</v>
      </c>
      <c r="E351" t="s">
        <v>365</v>
      </c>
    </row>
  </sheetData>
  <sortState xmlns:xlrd2="http://schemas.microsoft.com/office/spreadsheetml/2017/richdata2" ref="A1:C351">
    <sortCondition ref="A1:A3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4D1F-15C8-4F8C-95F6-C99291E74B5C}">
  <dimension ref="A1:P716"/>
  <sheetViews>
    <sheetView workbookViewId="0">
      <selection activeCell="F1" sqref="A1:F2"/>
    </sheetView>
  </sheetViews>
  <sheetFormatPr defaultRowHeight="15" x14ac:dyDescent="0.25"/>
  <sheetData>
    <row r="1" spans="1:16" x14ac:dyDescent="0.25">
      <c r="A1" t="s">
        <v>387</v>
      </c>
      <c r="B1" t="s">
        <v>388</v>
      </c>
      <c r="D1" t="s">
        <v>389</v>
      </c>
      <c r="E1" t="s">
        <v>390</v>
      </c>
      <c r="F1" t="s">
        <v>391</v>
      </c>
      <c r="L1" t="s">
        <v>15</v>
      </c>
      <c r="M1">
        <v>0.17649999999999999</v>
      </c>
      <c r="O1" s="16" t="s">
        <v>343</v>
      </c>
      <c r="P1" s="18">
        <v>0.97850000000000004</v>
      </c>
    </row>
    <row r="2" spans="1:16" ht="15.75" thickBot="1" x14ac:dyDescent="0.3">
      <c r="A2" t="str">
        <f>IF(B2=D2,"","BAD")</f>
        <v/>
      </c>
      <c r="B2" t="s">
        <v>15</v>
      </c>
      <c r="D2" t="s">
        <v>15</v>
      </c>
      <c r="E2">
        <v>0.17649999999999999</v>
      </c>
      <c r="F2">
        <v>299</v>
      </c>
      <c r="L2" t="s">
        <v>16</v>
      </c>
      <c r="M2">
        <v>0.30809999999999998</v>
      </c>
      <c r="O2" s="17" t="s">
        <v>397</v>
      </c>
      <c r="P2" s="19">
        <v>1</v>
      </c>
    </row>
    <row r="3" spans="1:16" x14ac:dyDescent="0.25">
      <c r="A3" t="str">
        <f t="shared" ref="A3:A66" si="0">IF(B3=D3,"","BAD")</f>
        <v/>
      </c>
      <c r="B3" t="s">
        <v>16</v>
      </c>
      <c r="D3" t="s">
        <v>16</v>
      </c>
      <c r="E3">
        <v>0.30809999999999998</v>
      </c>
      <c r="F3">
        <v>253</v>
      </c>
      <c r="L3" t="s">
        <v>17</v>
      </c>
      <c r="M3">
        <v>0.37059999999999998</v>
      </c>
      <c r="O3" s="16" t="s">
        <v>182</v>
      </c>
      <c r="P3" s="18">
        <v>0.97740000000000005</v>
      </c>
    </row>
    <row r="4" spans="1:16" ht="15.75" thickBot="1" x14ac:dyDescent="0.3">
      <c r="A4" t="str">
        <f t="shared" si="0"/>
        <v/>
      </c>
      <c r="B4" t="s">
        <v>17</v>
      </c>
      <c r="D4" t="s">
        <v>17</v>
      </c>
      <c r="E4">
        <v>0.37059999999999998</v>
      </c>
      <c r="F4">
        <v>224</v>
      </c>
      <c r="L4" t="s">
        <v>18</v>
      </c>
      <c r="M4">
        <v>0.84019999999999995</v>
      </c>
      <c r="O4" s="17" t="s">
        <v>398</v>
      </c>
      <c r="P4" s="19">
        <v>2</v>
      </c>
    </row>
    <row r="5" spans="1:16" x14ac:dyDescent="0.25">
      <c r="A5" t="str">
        <f t="shared" si="0"/>
        <v/>
      </c>
      <c r="B5" t="s">
        <v>18</v>
      </c>
      <c r="D5" t="s">
        <v>18</v>
      </c>
      <c r="E5">
        <v>0.84019999999999995</v>
      </c>
      <c r="F5">
        <v>40</v>
      </c>
      <c r="L5" t="s">
        <v>19</v>
      </c>
      <c r="M5">
        <v>2.7699999999999999E-2</v>
      </c>
      <c r="O5" s="16" t="s">
        <v>342</v>
      </c>
      <c r="P5" s="20">
        <v>0.96850000000000003</v>
      </c>
    </row>
    <row r="6" spans="1:16" ht="15.75" thickBot="1" x14ac:dyDescent="0.3">
      <c r="A6" t="str">
        <f t="shared" si="0"/>
        <v/>
      </c>
      <c r="B6" t="s">
        <v>19</v>
      </c>
      <c r="D6" t="s">
        <v>19</v>
      </c>
      <c r="E6">
        <v>2.7699999999999999E-2</v>
      </c>
      <c r="F6">
        <v>349</v>
      </c>
      <c r="L6" t="s">
        <v>20</v>
      </c>
      <c r="M6">
        <v>0.1658</v>
      </c>
      <c r="O6" s="17" t="s">
        <v>399</v>
      </c>
      <c r="P6" s="21">
        <v>3</v>
      </c>
    </row>
    <row r="7" spans="1:16" x14ac:dyDescent="0.25">
      <c r="A7" t="str">
        <f t="shared" si="0"/>
        <v/>
      </c>
      <c r="B7" t="s">
        <v>20</v>
      </c>
      <c r="D7" t="s">
        <v>20</v>
      </c>
      <c r="E7">
        <v>0.1658</v>
      </c>
      <c r="F7">
        <v>303</v>
      </c>
      <c r="L7" t="s">
        <v>21</v>
      </c>
      <c r="M7">
        <v>0.57599999999999996</v>
      </c>
      <c r="O7" s="16" t="s">
        <v>211</v>
      </c>
      <c r="P7" s="22">
        <v>0.96479999999999999</v>
      </c>
    </row>
    <row r="8" spans="1:16" ht="15.75" thickBot="1" x14ac:dyDescent="0.3">
      <c r="A8" t="str">
        <f t="shared" si="0"/>
        <v/>
      </c>
      <c r="B8" t="s">
        <v>21</v>
      </c>
      <c r="D8" t="s">
        <v>21</v>
      </c>
      <c r="E8">
        <v>0.57599999999999996</v>
      </c>
      <c r="F8">
        <v>134</v>
      </c>
      <c r="L8" t="s">
        <v>22</v>
      </c>
      <c r="M8">
        <v>7.7899999999999997E-2</v>
      </c>
      <c r="O8" s="17" t="s">
        <v>400</v>
      </c>
      <c r="P8" s="23">
        <v>4</v>
      </c>
    </row>
    <row r="9" spans="1:16" x14ac:dyDescent="0.25">
      <c r="A9" t="str">
        <f t="shared" si="0"/>
        <v/>
      </c>
      <c r="B9" t="s">
        <v>22</v>
      </c>
      <c r="D9" t="s">
        <v>22</v>
      </c>
      <c r="E9">
        <v>7.7899999999999997E-2</v>
      </c>
      <c r="F9">
        <v>340</v>
      </c>
      <c r="L9" t="s">
        <v>23</v>
      </c>
      <c r="M9">
        <v>0.13780000000000001</v>
      </c>
      <c r="O9" s="16" t="s">
        <v>116</v>
      </c>
      <c r="P9" s="24">
        <v>0.95109999999999995</v>
      </c>
    </row>
    <row r="10" spans="1:16" ht="15.75" thickBot="1" x14ac:dyDescent="0.3">
      <c r="A10" t="str">
        <f t="shared" si="0"/>
        <v/>
      </c>
      <c r="B10" t="s">
        <v>23</v>
      </c>
      <c r="D10" t="s">
        <v>23</v>
      </c>
      <c r="E10">
        <v>0.13780000000000001</v>
      </c>
      <c r="F10">
        <v>312</v>
      </c>
      <c r="L10" t="s">
        <v>24</v>
      </c>
      <c r="M10">
        <v>0.51270000000000004</v>
      </c>
      <c r="O10" s="17" t="s">
        <v>401</v>
      </c>
      <c r="P10" s="25">
        <v>5</v>
      </c>
    </row>
    <row r="11" spans="1:16" x14ac:dyDescent="0.25">
      <c r="A11" t="str">
        <f t="shared" si="0"/>
        <v/>
      </c>
      <c r="B11" t="s">
        <v>24</v>
      </c>
      <c r="D11" t="s">
        <v>24</v>
      </c>
      <c r="E11">
        <v>0.51270000000000004</v>
      </c>
      <c r="F11">
        <v>158</v>
      </c>
      <c r="L11" t="s">
        <v>25</v>
      </c>
      <c r="M11">
        <v>0.89939999999999998</v>
      </c>
      <c r="O11" s="16" t="s">
        <v>99</v>
      </c>
      <c r="P11" s="26">
        <v>0.94899999999999995</v>
      </c>
    </row>
    <row r="12" spans="1:16" ht="15.75" thickBot="1" x14ac:dyDescent="0.3">
      <c r="A12" t="str">
        <f t="shared" si="0"/>
        <v/>
      </c>
      <c r="B12" s="13" t="s">
        <v>25</v>
      </c>
      <c r="D12" t="s">
        <v>25</v>
      </c>
      <c r="E12">
        <v>0.89939999999999998</v>
      </c>
      <c r="F12">
        <v>22</v>
      </c>
      <c r="L12" t="s">
        <v>26</v>
      </c>
      <c r="M12">
        <v>0.57479999999999998</v>
      </c>
      <c r="O12" s="17" t="s">
        <v>402</v>
      </c>
      <c r="P12" s="27">
        <v>6</v>
      </c>
    </row>
    <row r="13" spans="1:16" x14ac:dyDescent="0.25">
      <c r="A13" t="str">
        <f t="shared" si="0"/>
        <v/>
      </c>
      <c r="B13" t="s">
        <v>26</v>
      </c>
      <c r="D13" t="s">
        <v>26</v>
      </c>
      <c r="E13">
        <v>0.57479999999999998</v>
      </c>
      <c r="F13">
        <v>136</v>
      </c>
      <c r="L13" t="s">
        <v>27</v>
      </c>
      <c r="M13">
        <v>0.81240000000000001</v>
      </c>
      <c r="O13" s="16" t="s">
        <v>63</v>
      </c>
      <c r="P13" s="28">
        <v>0.94840000000000002</v>
      </c>
    </row>
    <row r="14" spans="1:16" ht="15.75" thickBot="1" x14ac:dyDescent="0.3">
      <c r="A14" t="str">
        <f t="shared" si="0"/>
        <v/>
      </c>
      <c r="B14" t="s">
        <v>27</v>
      </c>
      <c r="D14" t="s">
        <v>27</v>
      </c>
      <c r="E14">
        <v>0.81240000000000001</v>
      </c>
      <c r="F14">
        <v>52</v>
      </c>
      <c r="L14" t="s">
        <v>28</v>
      </c>
      <c r="M14">
        <v>8.6699999999999999E-2</v>
      </c>
      <c r="O14" s="17" t="s">
        <v>400</v>
      </c>
      <c r="P14" s="29">
        <v>7</v>
      </c>
    </row>
    <row r="15" spans="1:16" x14ac:dyDescent="0.25">
      <c r="A15" t="str">
        <f t="shared" si="0"/>
        <v/>
      </c>
      <c r="B15" t="s">
        <v>28</v>
      </c>
      <c r="D15" t="s">
        <v>28</v>
      </c>
      <c r="E15">
        <v>8.6699999999999999E-2</v>
      </c>
      <c r="F15">
        <v>337</v>
      </c>
      <c r="L15" t="s">
        <v>29</v>
      </c>
      <c r="M15">
        <v>0.2218</v>
      </c>
      <c r="O15" s="16" t="s">
        <v>363</v>
      </c>
      <c r="P15" s="30">
        <v>0.94789999999999996</v>
      </c>
    </row>
    <row r="16" spans="1:16" ht="15.75" thickBot="1" x14ac:dyDescent="0.3">
      <c r="A16" t="str">
        <f t="shared" si="0"/>
        <v/>
      </c>
      <c r="B16" t="s">
        <v>29</v>
      </c>
      <c r="D16" t="s">
        <v>29</v>
      </c>
      <c r="E16">
        <v>0.2218</v>
      </c>
      <c r="F16">
        <v>281</v>
      </c>
      <c r="L16" t="s">
        <v>30</v>
      </c>
      <c r="M16">
        <v>0.1157</v>
      </c>
      <c r="O16" s="17" t="s">
        <v>403</v>
      </c>
      <c r="P16" s="31">
        <v>8</v>
      </c>
    </row>
    <row r="17" spans="1:16" x14ac:dyDescent="0.25">
      <c r="A17" t="str">
        <f t="shared" si="0"/>
        <v/>
      </c>
      <c r="B17" t="s">
        <v>30</v>
      </c>
      <c r="D17" t="s">
        <v>30</v>
      </c>
      <c r="E17">
        <v>0.1157</v>
      </c>
      <c r="F17">
        <v>322</v>
      </c>
      <c r="L17" t="s">
        <v>31</v>
      </c>
      <c r="M17">
        <v>0.74519999999999997</v>
      </c>
      <c r="O17" s="16" t="s">
        <v>127</v>
      </c>
      <c r="P17" s="32">
        <v>0.94550000000000001</v>
      </c>
    </row>
    <row r="18" spans="1:16" ht="15.75" thickBot="1" x14ac:dyDescent="0.3">
      <c r="A18" t="str">
        <f t="shared" si="0"/>
        <v/>
      </c>
      <c r="B18" t="s">
        <v>31</v>
      </c>
      <c r="D18" t="s">
        <v>31</v>
      </c>
      <c r="E18">
        <v>0.74519999999999997</v>
      </c>
      <c r="F18">
        <v>74</v>
      </c>
      <c r="L18" t="s">
        <v>32</v>
      </c>
      <c r="M18">
        <v>0.44080000000000003</v>
      </c>
      <c r="O18" s="17" t="s">
        <v>402</v>
      </c>
      <c r="P18" s="33">
        <v>9</v>
      </c>
    </row>
    <row r="19" spans="1:16" x14ac:dyDescent="0.25">
      <c r="A19" t="str">
        <f t="shared" si="0"/>
        <v/>
      </c>
      <c r="B19" t="s">
        <v>32</v>
      </c>
      <c r="D19" t="s">
        <v>32</v>
      </c>
      <c r="E19">
        <v>0.44080000000000003</v>
      </c>
      <c r="F19">
        <v>184</v>
      </c>
      <c r="L19" t="s">
        <v>33</v>
      </c>
      <c r="M19">
        <v>0.24079999999999999</v>
      </c>
      <c r="O19" s="16" t="s">
        <v>86</v>
      </c>
      <c r="P19" s="34">
        <v>0.93279999999999996</v>
      </c>
    </row>
    <row r="20" spans="1:16" ht="15.75" thickBot="1" x14ac:dyDescent="0.3">
      <c r="A20" t="str">
        <f t="shared" si="0"/>
        <v/>
      </c>
      <c r="B20" t="s">
        <v>33</v>
      </c>
      <c r="D20" t="s">
        <v>33</v>
      </c>
      <c r="E20">
        <v>0.24079999999999999</v>
      </c>
      <c r="F20">
        <v>271</v>
      </c>
      <c r="L20" t="s">
        <v>34</v>
      </c>
      <c r="M20">
        <v>0.85170000000000001</v>
      </c>
      <c r="O20" s="17" t="s">
        <v>404</v>
      </c>
      <c r="P20" s="35">
        <v>10</v>
      </c>
    </row>
    <row r="21" spans="1:16" x14ac:dyDescent="0.25">
      <c r="A21" t="str">
        <f t="shared" si="0"/>
        <v/>
      </c>
      <c r="B21" t="s">
        <v>34</v>
      </c>
      <c r="D21" t="s">
        <v>34</v>
      </c>
      <c r="E21">
        <v>0.85170000000000001</v>
      </c>
      <c r="F21">
        <v>35</v>
      </c>
      <c r="L21" t="s">
        <v>35</v>
      </c>
      <c r="M21">
        <v>0.65710000000000002</v>
      </c>
      <c r="O21" s="422" t="s">
        <v>232</v>
      </c>
      <c r="P21" s="36">
        <v>0.92989999999999995</v>
      </c>
    </row>
    <row r="22" spans="1:16" ht="15.75" thickBot="1" x14ac:dyDescent="0.3">
      <c r="A22" t="str">
        <f t="shared" si="0"/>
        <v/>
      </c>
      <c r="B22" t="s">
        <v>35</v>
      </c>
      <c r="D22" t="s">
        <v>35</v>
      </c>
      <c r="E22">
        <v>0.65710000000000002</v>
      </c>
      <c r="F22">
        <v>101</v>
      </c>
      <c r="L22" t="s">
        <v>36</v>
      </c>
      <c r="M22">
        <v>0.18</v>
      </c>
      <c r="O22" s="423"/>
      <c r="P22" s="37">
        <v>11</v>
      </c>
    </row>
    <row r="23" spans="1:16" x14ac:dyDescent="0.25">
      <c r="A23" t="str">
        <f t="shared" si="0"/>
        <v/>
      </c>
      <c r="B23" t="s">
        <v>36</v>
      </c>
      <c r="D23" t="s">
        <v>36</v>
      </c>
      <c r="E23">
        <v>0.18</v>
      </c>
      <c r="F23">
        <v>296</v>
      </c>
      <c r="L23" t="s">
        <v>37</v>
      </c>
      <c r="M23">
        <v>0.1153</v>
      </c>
      <c r="O23" s="16" t="s">
        <v>180</v>
      </c>
      <c r="P23" s="38">
        <v>0.92949999999999999</v>
      </c>
    </row>
    <row r="24" spans="1:16" ht="15.75" thickBot="1" x14ac:dyDescent="0.3">
      <c r="A24" t="str">
        <f t="shared" si="0"/>
        <v/>
      </c>
      <c r="B24" t="s">
        <v>37</v>
      </c>
      <c r="D24" t="s">
        <v>37</v>
      </c>
      <c r="E24">
        <v>0.1153</v>
      </c>
      <c r="F24">
        <v>323</v>
      </c>
      <c r="L24" t="s">
        <v>38</v>
      </c>
      <c r="M24">
        <v>0.79890000000000005</v>
      </c>
      <c r="O24" s="17" t="s">
        <v>405</v>
      </c>
      <c r="P24" s="39">
        <v>12</v>
      </c>
    </row>
    <row r="25" spans="1:16" x14ac:dyDescent="0.25">
      <c r="A25" t="str">
        <f t="shared" si="0"/>
        <v/>
      </c>
      <c r="B25" t="s">
        <v>38</v>
      </c>
      <c r="D25" t="s">
        <v>38</v>
      </c>
      <c r="E25">
        <v>0.79890000000000005</v>
      </c>
      <c r="F25">
        <v>61</v>
      </c>
      <c r="L25" t="s">
        <v>39</v>
      </c>
      <c r="M25">
        <v>0.80879999999999996</v>
      </c>
      <c r="O25" s="16" t="s">
        <v>308</v>
      </c>
      <c r="P25" s="40">
        <v>0.92610000000000003</v>
      </c>
    </row>
    <row r="26" spans="1:16" ht="15.75" thickBot="1" x14ac:dyDescent="0.3">
      <c r="A26" t="str">
        <f t="shared" si="0"/>
        <v/>
      </c>
      <c r="B26" t="s">
        <v>39</v>
      </c>
      <c r="D26" t="s">
        <v>39</v>
      </c>
      <c r="E26">
        <v>0.80879999999999996</v>
      </c>
      <c r="F26">
        <v>54</v>
      </c>
      <c r="L26" t="s">
        <v>40</v>
      </c>
      <c r="M26">
        <v>0.25259999999999999</v>
      </c>
      <c r="O26" s="17" t="s">
        <v>406</v>
      </c>
      <c r="P26" s="41">
        <v>13</v>
      </c>
    </row>
    <row r="27" spans="1:16" x14ac:dyDescent="0.25">
      <c r="A27" t="str">
        <f t="shared" si="0"/>
        <v/>
      </c>
      <c r="B27" t="s">
        <v>40</v>
      </c>
      <c r="D27" t="s">
        <v>40</v>
      </c>
      <c r="E27">
        <v>0.25259999999999999</v>
      </c>
      <c r="F27">
        <v>263</v>
      </c>
      <c r="L27" t="s">
        <v>41</v>
      </c>
      <c r="M27">
        <v>0.36009999999999998</v>
      </c>
      <c r="O27" s="16" t="s">
        <v>344</v>
      </c>
      <c r="P27" s="42">
        <v>0.92079999999999995</v>
      </c>
    </row>
    <row r="28" spans="1:16" ht="15.75" thickBot="1" x14ac:dyDescent="0.3">
      <c r="A28" t="str">
        <f t="shared" si="0"/>
        <v/>
      </c>
      <c r="B28" t="s">
        <v>41</v>
      </c>
      <c r="D28" t="s">
        <v>41</v>
      </c>
      <c r="E28">
        <v>0.36009999999999998</v>
      </c>
      <c r="F28">
        <v>231</v>
      </c>
      <c r="L28" t="s">
        <v>42</v>
      </c>
      <c r="M28">
        <v>0.49340000000000001</v>
      </c>
      <c r="O28" s="17" t="s">
        <v>407</v>
      </c>
      <c r="P28" s="43">
        <v>14</v>
      </c>
    </row>
    <row r="29" spans="1:16" x14ac:dyDescent="0.25">
      <c r="A29" t="str">
        <f t="shared" si="0"/>
        <v/>
      </c>
      <c r="B29" t="s">
        <v>42</v>
      </c>
      <c r="D29" t="s">
        <v>42</v>
      </c>
      <c r="E29">
        <v>0.49340000000000001</v>
      </c>
      <c r="F29">
        <v>163</v>
      </c>
      <c r="L29" t="s">
        <v>43</v>
      </c>
      <c r="M29">
        <v>0.38940000000000002</v>
      </c>
      <c r="O29" s="16" t="s">
        <v>183</v>
      </c>
      <c r="P29" s="44">
        <v>0.90990000000000004</v>
      </c>
    </row>
    <row r="30" spans="1:16" ht="15.75" thickBot="1" x14ac:dyDescent="0.3">
      <c r="A30" t="str">
        <f t="shared" si="0"/>
        <v/>
      </c>
      <c r="B30" t="s">
        <v>43</v>
      </c>
      <c r="D30" t="s">
        <v>43</v>
      </c>
      <c r="E30">
        <v>0.38940000000000002</v>
      </c>
      <c r="F30">
        <v>209</v>
      </c>
      <c r="L30" t="s">
        <v>44</v>
      </c>
      <c r="M30">
        <v>6.0600000000000001E-2</v>
      </c>
      <c r="O30" s="17" t="s">
        <v>408</v>
      </c>
      <c r="P30" s="45">
        <v>15</v>
      </c>
    </row>
    <row r="31" spans="1:16" x14ac:dyDescent="0.25">
      <c r="A31" t="str">
        <f t="shared" si="0"/>
        <v/>
      </c>
      <c r="B31" t="s">
        <v>44</v>
      </c>
      <c r="D31" t="s">
        <v>44</v>
      </c>
      <c r="E31">
        <v>6.0600000000000001E-2</v>
      </c>
      <c r="F31">
        <v>344</v>
      </c>
      <c r="L31" t="s">
        <v>45</v>
      </c>
      <c r="M31">
        <v>0.55689999999999995</v>
      </c>
      <c r="O31" s="16" t="s">
        <v>351</v>
      </c>
      <c r="P31" s="46">
        <v>0.90769999999999995</v>
      </c>
    </row>
    <row r="32" spans="1:16" ht="15.75" thickBot="1" x14ac:dyDescent="0.3">
      <c r="A32" t="str">
        <f t="shared" si="0"/>
        <v/>
      </c>
      <c r="B32" t="s">
        <v>45</v>
      </c>
      <c r="D32" t="s">
        <v>45</v>
      </c>
      <c r="E32">
        <v>0.55689999999999995</v>
      </c>
      <c r="F32">
        <v>145</v>
      </c>
      <c r="L32" t="s">
        <v>46</v>
      </c>
      <c r="M32">
        <v>0.81369999999999998</v>
      </c>
      <c r="O32" s="17" t="s">
        <v>409</v>
      </c>
      <c r="P32" s="47">
        <v>16</v>
      </c>
    </row>
    <row r="33" spans="1:16" x14ac:dyDescent="0.25">
      <c r="A33" t="str">
        <f t="shared" si="0"/>
        <v/>
      </c>
      <c r="B33" t="s">
        <v>46</v>
      </c>
      <c r="D33" t="s">
        <v>46</v>
      </c>
      <c r="E33">
        <v>0.81369999999999998</v>
      </c>
      <c r="F33">
        <v>51</v>
      </c>
      <c r="L33" t="s">
        <v>47</v>
      </c>
      <c r="M33">
        <v>0.8821</v>
      </c>
      <c r="O33" s="422" t="s">
        <v>329</v>
      </c>
      <c r="P33" s="48">
        <v>0.90569999999999995</v>
      </c>
    </row>
    <row r="34" spans="1:16" ht="15.75" thickBot="1" x14ac:dyDescent="0.3">
      <c r="A34" t="str">
        <f t="shared" si="0"/>
        <v/>
      </c>
      <c r="B34" t="s">
        <v>47</v>
      </c>
      <c r="D34" t="s">
        <v>47</v>
      </c>
      <c r="E34">
        <v>0.8821</v>
      </c>
      <c r="F34">
        <v>26</v>
      </c>
      <c r="L34" t="s">
        <v>48</v>
      </c>
      <c r="M34">
        <v>0.63670000000000004</v>
      </c>
      <c r="O34" s="423"/>
      <c r="P34" s="49">
        <v>17</v>
      </c>
    </row>
    <row r="35" spans="1:16" x14ac:dyDescent="0.25">
      <c r="A35" t="str">
        <f t="shared" si="0"/>
        <v/>
      </c>
      <c r="B35" t="s">
        <v>48</v>
      </c>
      <c r="D35" t="s">
        <v>48</v>
      </c>
      <c r="E35">
        <v>0.63670000000000004</v>
      </c>
      <c r="F35">
        <v>111</v>
      </c>
      <c r="L35" t="s">
        <v>49</v>
      </c>
      <c r="M35">
        <v>5.7299999999999997E-2</v>
      </c>
      <c r="O35" s="16" t="s">
        <v>356</v>
      </c>
      <c r="P35" s="50">
        <v>0.90439999999999998</v>
      </c>
    </row>
    <row r="36" spans="1:16" ht="15.75" thickBot="1" x14ac:dyDescent="0.3">
      <c r="A36" t="str">
        <f t="shared" si="0"/>
        <v/>
      </c>
      <c r="B36" t="s">
        <v>49</v>
      </c>
      <c r="D36" t="s">
        <v>49</v>
      </c>
      <c r="E36">
        <v>5.7299999999999997E-2</v>
      </c>
      <c r="F36">
        <v>346</v>
      </c>
      <c r="L36" t="s">
        <v>50</v>
      </c>
      <c r="M36">
        <v>0.20369999999999999</v>
      </c>
      <c r="O36" s="17" t="s">
        <v>410</v>
      </c>
      <c r="P36" s="51">
        <v>18</v>
      </c>
    </row>
    <row r="37" spans="1:16" x14ac:dyDescent="0.25">
      <c r="A37" t="str">
        <f t="shared" si="0"/>
        <v/>
      </c>
      <c r="B37" t="s">
        <v>50</v>
      </c>
      <c r="D37" t="s">
        <v>50</v>
      </c>
      <c r="E37">
        <v>0.20369999999999999</v>
      </c>
      <c r="F37">
        <v>285</v>
      </c>
      <c r="L37" t="s">
        <v>51</v>
      </c>
      <c r="M37">
        <v>0.69199999999999995</v>
      </c>
      <c r="O37" s="422" t="s">
        <v>359</v>
      </c>
      <c r="P37" s="52">
        <v>0.90380000000000005</v>
      </c>
    </row>
    <row r="38" spans="1:16" ht="15.75" thickBot="1" x14ac:dyDescent="0.3">
      <c r="A38" t="str">
        <f t="shared" si="0"/>
        <v/>
      </c>
      <c r="B38" t="s">
        <v>51</v>
      </c>
      <c r="D38" t="s">
        <v>51</v>
      </c>
      <c r="E38">
        <v>0.69199999999999995</v>
      </c>
      <c r="F38">
        <v>90</v>
      </c>
      <c r="L38" t="s">
        <v>52</v>
      </c>
      <c r="M38">
        <v>0.19670000000000001</v>
      </c>
      <c r="O38" s="423"/>
      <c r="P38" s="53">
        <v>19</v>
      </c>
    </row>
    <row r="39" spans="1:16" x14ac:dyDescent="0.25">
      <c r="A39" t="str">
        <f t="shared" si="0"/>
        <v/>
      </c>
      <c r="B39" t="s">
        <v>52</v>
      </c>
      <c r="D39" t="s">
        <v>52</v>
      </c>
      <c r="E39">
        <v>0.19670000000000001</v>
      </c>
      <c r="F39">
        <v>287</v>
      </c>
      <c r="L39" t="s">
        <v>53</v>
      </c>
      <c r="M39">
        <v>0.2387</v>
      </c>
      <c r="O39" s="16" t="s">
        <v>146</v>
      </c>
      <c r="P39" s="54">
        <v>0.90349999999999997</v>
      </c>
    </row>
    <row r="40" spans="1:16" ht="15.75" thickBot="1" x14ac:dyDescent="0.3">
      <c r="A40" t="str">
        <f t="shared" si="0"/>
        <v/>
      </c>
      <c r="B40" t="s">
        <v>53</v>
      </c>
      <c r="D40" t="s">
        <v>53</v>
      </c>
      <c r="E40">
        <v>0.2387</v>
      </c>
      <c r="F40">
        <v>274</v>
      </c>
      <c r="L40" t="s">
        <v>54</v>
      </c>
      <c r="M40">
        <v>0.1371</v>
      </c>
      <c r="O40" s="17" t="s">
        <v>411</v>
      </c>
      <c r="P40" s="55">
        <v>20</v>
      </c>
    </row>
    <row r="41" spans="1:16" x14ac:dyDescent="0.25">
      <c r="A41" t="str">
        <f t="shared" si="0"/>
        <v/>
      </c>
      <c r="B41" t="s">
        <v>54</v>
      </c>
      <c r="D41" t="s">
        <v>54</v>
      </c>
      <c r="E41">
        <v>0.1371</v>
      </c>
      <c r="F41">
        <v>313</v>
      </c>
      <c r="L41" t="s">
        <v>55</v>
      </c>
      <c r="M41">
        <v>0.65529999999999999</v>
      </c>
      <c r="O41" s="16" t="s">
        <v>150</v>
      </c>
      <c r="P41" s="56">
        <v>0.9032</v>
      </c>
    </row>
    <row r="42" spans="1:16" ht="15.75" thickBot="1" x14ac:dyDescent="0.3">
      <c r="A42" t="str">
        <f t="shared" si="0"/>
        <v/>
      </c>
      <c r="B42" t="s">
        <v>55</v>
      </c>
      <c r="D42" t="s">
        <v>55</v>
      </c>
      <c r="E42">
        <v>0.65529999999999999</v>
      </c>
      <c r="F42">
        <v>102</v>
      </c>
      <c r="L42" t="s">
        <v>56</v>
      </c>
      <c r="M42">
        <v>0.31819999999999998</v>
      </c>
      <c r="O42" s="17" t="s">
        <v>409</v>
      </c>
      <c r="P42" s="57">
        <v>21</v>
      </c>
    </row>
    <row r="43" spans="1:16" x14ac:dyDescent="0.25">
      <c r="A43" t="str">
        <f t="shared" si="0"/>
        <v/>
      </c>
      <c r="B43" t="s">
        <v>56</v>
      </c>
      <c r="D43" t="s">
        <v>56</v>
      </c>
      <c r="E43">
        <v>0.31819999999999998</v>
      </c>
      <c r="F43">
        <v>249</v>
      </c>
      <c r="L43" t="s">
        <v>57</v>
      </c>
      <c r="M43">
        <v>0.16750000000000001</v>
      </c>
      <c r="O43" s="16" t="s">
        <v>25</v>
      </c>
      <c r="P43" s="58">
        <v>0.89939999999999998</v>
      </c>
    </row>
    <row r="44" spans="1:16" ht="15.75" thickBot="1" x14ac:dyDescent="0.3">
      <c r="A44" t="str">
        <f t="shared" si="0"/>
        <v/>
      </c>
      <c r="B44" t="s">
        <v>57</v>
      </c>
      <c r="D44" t="s">
        <v>57</v>
      </c>
      <c r="E44">
        <v>0.16750000000000001</v>
      </c>
      <c r="F44">
        <v>301</v>
      </c>
      <c r="L44" t="s">
        <v>58</v>
      </c>
      <c r="M44">
        <v>0.49059999999999998</v>
      </c>
      <c r="O44" s="17" t="s">
        <v>410</v>
      </c>
      <c r="P44" s="59">
        <v>22</v>
      </c>
    </row>
    <row r="45" spans="1:16" x14ac:dyDescent="0.25">
      <c r="A45" t="str">
        <f t="shared" si="0"/>
        <v/>
      </c>
      <c r="B45" t="s">
        <v>58</v>
      </c>
      <c r="D45" t="s">
        <v>58</v>
      </c>
      <c r="E45">
        <v>0.49059999999999998</v>
      </c>
      <c r="F45">
        <v>165</v>
      </c>
      <c r="L45" t="s">
        <v>59</v>
      </c>
      <c r="M45">
        <v>0.38650000000000001</v>
      </c>
      <c r="O45" s="16" t="s">
        <v>299</v>
      </c>
      <c r="P45" s="60">
        <v>0.88959999999999995</v>
      </c>
    </row>
    <row r="46" spans="1:16" ht="15.75" thickBot="1" x14ac:dyDescent="0.3">
      <c r="A46" t="str">
        <f t="shared" si="0"/>
        <v/>
      </c>
      <c r="B46" t="s">
        <v>59</v>
      </c>
      <c r="D46" t="s">
        <v>59</v>
      </c>
      <c r="E46">
        <v>0.38650000000000001</v>
      </c>
      <c r="F46">
        <v>210</v>
      </c>
      <c r="L46" t="s">
        <v>60</v>
      </c>
      <c r="M46">
        <v>6.1899999999999997E-2</v>
      </c>
      <c r="O46" s="17" t="s">
        <v>408</v>
      </c>
      <c r="P46" s="61">
        <v>23</v>
      </c>
    </row>
    <row r="47" spans="1:16" x14ac:dyDescent="0.25">
      <c r="A47" t="str">
        <f t="shared" si="0"/>
        <v/>
      </c>
      <c r="B47" t="s">
        <v>60</v>
      </c>
      <c r="D47" t="s">
        <v>60</v>
      </c>
      <c r="E47">
        <v>6.1899999999999997E-2</v>
      </c>
      <c r="F47">
        <v>342</v>
      </c>
      <c r="L47" t="s">
        <v>61</v>
      </c>
      <c r="M47">
        <v>0.13489999999999999</v>
      </c>
      <c r="O47" s="422" t="s">
        <v>164</v>
      </c>
      <c r="P47" s="62">
        <v>0.88670000000000004</v>
      </c>
    </row>
    <row r="48" spans="1:16" ht="15.75" thickBot="1" x14ac:dyDescent="0.3">
      <c r="A48" t="str">
        <f t="shared" si="0"/>
        <v/>
      </c>
      <c r="B48" t="s">
        <v>61</v>
      </c>
      <c r="D48" t="s">
        <v>61</v>
      </c>
      <c r="E48">
        <v>0.13489999999999999</v>
      </c>
      <c r="F48">
        <v>315</v>
      </c>
      <c r="L48" t="s">
        <v>62</v>
      </c>
      <c r="M48">
        <v>9.98E-2</v>
      </c>
      <c r="O48" s="423"/>
      <c r="P48" s="63">
        <v>24</v>
      </c>
    </row>
    <row r="49" spans="1:16" x14ac:dyDescent="0.25">
      <c r="A49" t="str">
        <f t="shared" si="0"/>
        <v/>
      </c>
      <c r="B49" t="s">
        <v>62</v>
      </c>
      <c r="D49" t="s">
        <v>62</v>
      </c>
      <c r="E49">
        <v>9.98E-2</v>
      </c>
      <c r="F49">
        <v>333</v>
      </c>
      <c r="L49" t="s">
        <v>63</v>
      </c>
      <c r="M49">
        <v>0.94840000000000002</v>
      </c>
      <c r="O49" s="422" t="s">
        <v>239</v>
      </c>
      <c r="P49" s="64">
        <v>0.88649999999999995</v>
      </c>
    </row>
    <row r="50" spans="1:16" ht="15.75" thickBot="1" x14ac:dyDescent="0.3">
      <c r="A50" t="str">
        <f t="shared" si="0"/>
        <v/>
      </c>
      <c r="B50" t="s">
        <v>63</v>
      </c>
      <c r="D50" t="s">
        <v>63</v>
      </c>
      <c r="E50">
        <v>0.94840000000000002</v>
      </c>
      <c r="F50">
        <v>7</v>
      </c>
      <c r="L50" t="s">
        <v>64</v>
      </c>
      <c r="M50">
        <v>0.86639999999999995</v>
      </c>
      <c r="O50" s="423"/>
      <c r="P50" s="65">
        <v>25</v>
      </c>
    </row>
    <row r="51" spans="1:16" ht="15.75" thickBot="1" x14ac:dyDescent="0.3">
      <c r="A51" t="str">
        <f t="shared" si="0"/>
        <v/>
      </c>
      <c r="B51" t="s">
        <v>64</v>
      </c>
      <c r="D51" t="s">
        <v>64</v>
      </c>
      <c r="E51">
        <v>0.86639999999999995</v>
      </c>
      <c r="F51">
        <v>32</v>
      </c>
      <c r="L51" t="s">
        <v>65</v>
      </c>
      <c r="M51">
        <v>0.38440000000000002</v>
      </c>
      <c r="O51" s="14" t="s">
        <v>376</v>
      </c>
      <c r="P51" s="15" t="s">
        <v>396</v>
      </c>
    </row>
    <row r="52" spans="1:16" x14ac:dyDescent="0.25">
      <c r="A52" t="str">
        <f t="shared" si="0"/>
        <v/>
      </c>
      <c r="B52" t="s">
        <v>65</v>
      </c>
      <c r="D52" t="s">
        <v>65</v>
      </c>
      <c r="E52">
        <v>0.38440000000000002</v>
      </c>
      <c r="F52">
        <v>213</v>
      </c>
      <c r="L52" t="s">
        <v>66</v>
      </c>
      <c r="M52">
        <v>0.37419999999999998</v>
      </c>
      <c r="O52" s="16" t="s">
        <v>47</v>
      </c>
      <c r="P52" s="66">
        <v>0.8821</v>
      </c>
    </row>
    <row r="53" spans="1:16" ht="15.75" thickBot="1" x14ac:dyDescent="0.3">
      <c r="A53" t="str">
        <f t="shared" si="0"/>
        <v/>
      </c>
      <c r="B53" t="s">
        <v>66</v>
      </c>
      <c r="D53" t="s">
        <v>66</v>
      </c>
      <c r="E53">
        <v>0.37419999999999998</v>
      </c>
      <c r="F53">
        <v>221</v>
      </c>
      <c r="L53" t="s">
        <v>67</v>
      </c>
      <c r="M53">
        <v>0.48859999999999998</v>
      </c>
      <c r="O53" s="17" t="s">
        <v>412</v>
      </c>
      <c r="P53" s="67">
        <v>26</v>
      </c>
    </row>
    <row r="54" spans="1:16" x14ac:dyDescent="0.25">
      <c r="A54" t="str">
        <f t="shared" si="0"/>
        <v/>
      </c>
      <c r="B54" t="s">
        <v>67</v>
      </c>
      <c r="D54" t="s">
        <v>67</v>
      </c>
      <c r="E54">
        <v>0.48859999999999998</v>
      </c>
      <c r="F54">
        <v>169</v>
      </c>
      <c r="L54" t="s">
        <v>68</v>
      </c>
      <c r="M54">
        <v>0.62419999999999998</v>
      </c>
      <c r="O54" s="422" t="s">
        <v>111</v>
      </c>
      <c r="P54" s="68">
        <v>0.88080000000000003</v>
      </c>
    </row>
    <row r="55" spans="1:16" ht="15.75" thickBot="1" x14ac:dyDescent="0.3">
      <c r="A55" t="str">
        <f t="shared" si="0"/>
        <v/>
      </c>
      <c r="B55" t="s">
        <v>68</v>
      </c>
      <c r="D55" t="s">
        <v>68</v>
      </c>
      <c r="E55">
        <v>0.62419999999999998</v>
      </c>
      <c r="F55">
        <v>117</v>
      </c>
      <c r="L55" t="s">
        <v>69</v>
      </c>
      <c r="M55">
        <v>0.52729999999999999</v>
      </c>
      <c r="O55" s="423"/>
      <c r="P55" s="69">
        <v>27</v>
      </c>
    </row>
    <row r="56" spans="1:16" x14ac:dyDescent="0.25">
      <c r="A56" t="str">
        <f t="shared" si="0"/>
        <v/>
      </c>
      <c r="B56" t="s">
        <v>69</v>
      </c>
      <c r="D56" t="s">
        <v>69</v>
      </c>
      <c r="E56">
        <v>0.52729999999999999</v>
      </c>
      <c r="F56">
        <v>153</v>
      </c>
      <c r="L56" t="s">
        <v>70</v>
      </c>
      <c r="M56">
        <v>0.37609999999999999</v>
      </c>
      <c r="O56" s="16" t="s">
        <v>272</v>
      </c>
      <c r="P56" s="70">
        <v>0.87490000000000001</v>
      </c>
    </row>
    <row r="57" spans="1:16" ht="15.75" thickBot="1" x14ac:dyDescent="0.3">
      <c r="A57" t="str">
        <f t="shared" si="0"/>
        <v/>
      </c>
      <c r="B57" t="s">
        <v>70</v>
      </c>
      <c r="D57" t="s">
        <v>70</v>
      </c>
      <c r="E57">
        <v>0.37609999999999999</v>
      </c>
      <c r="F57">
        <v>218</v>
      </c>
      <c r="L57" t="s">
        <v>71</v>
      </c>
      <c r="M57">
        <v>0.184</v>
      </c>
      <c r="O57" s="17" t="s">
        <v>413</v>
      </c>
      <c r="P57" s="71">
        <v>28</v>
      </c>
    </row>
    <row r="58" spans="1:16" x14ac:dyDescent="0.25">
      <c r="A58" t="str">
        <f t="shared" si="0"/>
        <v/>
      </c>
      <c r="B58" t="s">
        <v>71</v>
      </c>
      <c r="D58" t="s">
        <v>71</v>
      </c>
      <c r="E58">
        <v>0.184</v>
      </c>
      <c r="F58">
        <v>294</v>
      </c>
      <c r="L58" t="s">
        <v>72</v>
      </c>
      <c r="M58">
        <v>0.40179999999999999</v>
      </c>
      <c r="O58" s="16" t="s">
        <v>297</v>
      </c>
      <c r="P58" s="72">
        <v>0.87280000000000002</v>
      </c>
    </row>
    <row r="59" spans="1:16" ht="15.75" thickBot="1" x14ac:dyDescent="0.3">
      <c r="A59" t="str">
        <f t="shared" si="0"/>
        <v/>
      </c>
      <c r="B59" t="s">
        <v>72</v>
      </c>
      <c r="D59" t="s">
        <v>72</v>
      </c>
      <c r="E59">
        <v>0.40179999999999999</v>
      </c>
      <c r="F59">
        <v>200</v>
      </c>
      <c r="L59" t="s">
        <v>73</v>
      </c>
      <c r="M59">
        <v>5.8500000000000003E-2</v>
      </c>
      <c r="O59" s="17" t="s">
        <v>405</v>
      </c>
      <c r="P59" s="73">
        <v>29</v>
      </c>
    </row>
    <row r="60" spans="1:16" x14ac:dyDescent="0.25">
      <c r="A60" t="str">
        <f t="shared" si="0"/>
        <v/>
      </c>
      <c r="B60" t="s">
        <v>73</v>
      </c>
      <c r="D60" t="s">
        <v>73</v>
      </c>
      <c r="E60">
        <v>5.8500000000000003E-2</v>
      </c>
      <c r="F60">
        <v>345</v>
      </c>
      <c r="L60" t="s">
        <v>74</v>
      </c>
      <c r="M60">
        <v>0.48230000000000001</v>
      </c>
      <c r="O60" s="16" t="s">
        <v>248</v>
      </c>
      <c r="P60" s="74">
        <v>0.87160000000000004</v>
      </c>
    </row>
    <row r="61" spans="1:16" ht="15.75" thickBot="1" x14ac:dyDescent="0.3">
      <c r="A61" t="str">
        <f t="shared" si="0"/>
        <v/>
      </c>
      <c r="B61" t="s">
        <v>74</v>
      </c>
      <c r="D61" t="s">
        <v>74</v>
      </c>
      <c r="E61">
        <v>0.48230000000000001</v>
      </c>
      <c r="F61">
        <v>171</v>
      </c>
      <c r="L61" t="s">
        <v>75</v>
      </c>
      <c r="M61">
        <v>0.74239999999999995</v>
      </c>
      <c r="O61" s="17" t="s">
        <v>414</v>
      </c>
      <c r="P61" s="75">
        <v>30</v>
      </c>
    </row>
    <row r="62" spans="1:16" x14ac:dyDescent="0.25">
      <c r="A62" t="str">
        <f t="shared" si="0"/>
        <v/>
      </c>
      <c r="B62" t="s">
        <v>75</v>
      </c>
      <c r="D62" t="s">
        <v>75</v>
      </c>
      <c r="E62">
        <v>0.74239999999999995</v>
      </c>
      <c r="F62">
        <v>75</v>
      </c>
      <c r="L62" t="s">
        <v>76</v>
      </c>
      <c r="M62">
        <v>0.11269999999999999</v>
      </c>
      <c r="O62" s="16" t="s">
        <v>77</v>
      </c>
      <c r="P62" s="76">
        <v>0.86850000000000005</v>
      </c>
    </row>
    <row r="63" spans="1:16" ht="15.75" thickBot="1" x14ac:dyDescent="0.3">
      <c r="A63" t="str">
        <f t="shared" si="0"/>
        <v/>
      </c>
      <c r="B63" t="s">
        <v>76</v>
      </c>
      <c r="D63" t="s">
        <v>76</v>
      </c>
      <c r="E63">
        <v>0.11269999999999999</v>
      </c>
      <c r="F63">
        <v>324</v>
      </c>
      <c r="L63" t="s">
        <v>77</v>
      </c>
      <c r="M63">
        <v>0.86850000000000005</v>
      </c>
      <c r="O63" s="17" t="s">
        <v>415</v>
      </c>
      <c r="P63" s="77">
        <v>31</v>
      </c>
    </row>
    <row r="64" spans="1:16" x14ac:dyDescent="0.25">
      <c r="A64" t="str">
        <f t="shared" si="0"/>
        <v/>
      </c>
      <c r="B64" t="s">
        <v>77</v>
      </c>
      <c r="D64" t="s">
        <v>77</v>
      </c>
      <c r="E64">
        <v>0.86850000000000005</v>
      </c>
      <c r="F64">
        <v>31</v>
      </c>
      <c r="L64" t="s">
        <v>78</v>
      </c>
      <c r="M64">
        <v>0.25080000000000002</v>
      </c>
      <c r="O64" s="16" t="s">
        <v>64</v>
      </c>
      <c r="P64" s="78">
        <v>0.86639999999999995</v>
      </c>
    </row>
    <row r="65" spans="1:16" ht="15.75" thickBot="1" x14ac:dyDescent="0.3">
      <c r="A65" t="str">
        <f t="shared" si="0"/>
        <v/>
      </c>
      <c r="B65" t="s">
        <v>78</v>
      </c>
      <c r="D65" t="s">
        <v>78</v>
      </c>
      <c r="E65">
        <v>0.25080000000000002</v>
      </c>
      <c r="F65">
        <v>266</v>
      </c>
      <c r="L65" t="s">
        <v>79</v>
      </c>
      <c r="M65">
        <v>0.248</v>
      </c>
      <c r="O65" s="17" t="s">
        <v>409</v>
      </c>
      <c r="P65" s="79">
        <v>32</v>
      </c>
    </row>
    <row r="66" spans="1:16" x14ac:dyDescent="0.25">
      <c r="A66" t="str">
        <f t="shared" si="0"/>
        <v/>
      </c>
      <c r="B66" t="s">
        <v>79</v>
      </c>
      <c r="D66" t="s">
        <v>79</v>
      </c>
      <c r="E66">
        <v>0.248</v>
      </c>
      <c r="F66">
        <v>267</v>
      </c>
      <c r="L66" t="s">
        <v>80</v>
      </c>
      <c r="M66">
        <v>2.8400000000000002E-2</v>
      </c>
      <c r="O66" s="16" t="s">
        <v>280</v>
      </c>
      <c r="P66" s="80">
        <v>0.85770000000000002</v>
      </c>
    </row>
    <row r="67" spans="1:16" ht="15.75" thickBot="1" x14ac:dyDescent="0.3">
      <c r="A67" t="str">
        <f t="shared" ref="A67:A130" si="1">IF(B67=D67,"","BAD")</f>
        <v/>
      </c>
      <c r="B67" t="s">
        <v>80</v>
      </c>
      <c r="D67" t="s">
        <v>80</v>
      </c>
      <c r="E67">
        <v>2.8400000000000002E-2</v>
      </c>
      <c r="F67">
        <v>348</v>
      </c>
      <c r="L67" t="s">
        <v>81</v>
      </c>
      <c r="M67">
        <v>0.3851</v>
      </c>
      <c r="O67" s="17" t="s">
        <v>415</v>
      </c>
      <c r="P67" s="81">
        <v>33</v>
      </c>
    </row>
    <row r="68" spans="1:16" x14ac:dyDescent="0.25">
      <c r="A68" t="str">
        <f t="shared" si="1"/>
        <v/>
      </c>
      <c r="B68" t="s">
        <v>81</v>
      </c>
      <c r="D68" t="s">
        <v>81</v>
      </c>
      <c r="E68">
        <v>0.3851</v>
      </c>
      <c r="F68">
        <v>211</v>
      </c>
      <c r="L68" t="s">
        <v>82</v>
      </c>
      <c r="M68">
        <v>0.70879999999999999</v>
      </c>
      <c r="O68" s="16" t="s">
        <v>165</v>
      </c>
      <c r="P68" s="82">
        <v>0.85719999999999996</v>
      </c>
    </row>
    <row r="69" spans="1:16" ht="15.75" thickBot="1" x14ac:dyDescent="0.3">
      <c r="A69" t="str">
        <f t="shared" si="1"/>
        <v/>
      </c>
      <c r="B69" t="s">
        <v>82</v>
      </c>
      <c r="D69" t="s">
        <v>82</v>
      </c>
      <c r="E69">
        <v>0.70879999999999999</v>
      </c>
      <c r="F69">
        <v>85</v>
      </c>
      <c r="L69" t="s">
        <v>83</v>
      </c>
      <c r="M69">
        <v>0.2366</v>
      </c>
      <c r="O69" s="17" t="s">
        <v>416</v>
      </c>
      <c r="P69" s="83">
        <v>34</v>
      </c>
    </row>
    <row r="70" spans="1:16" x14ac:dyDescent="0.25">
      <c r="A70" t="str">
        <f t="shared" si="1"/>
        <v/>
      </c>
      <c r="B70" t="s">
        <v>83</v>
      </c>
      <c r="D70" t="s">
        <v>83</v>
      </c>
      <c r="E70">
        <v>0.2366</v>
      </c>
      <c r="F70">
        <v>275</v>
      </c>
      <c r="L70" t="s">
        <v>84</v>
      </c>
      <c r="M70">
        <v>0.71579999999999999</v>
      </c>
      <c r="O70" s="422" t="s">
        <v>34</v>
      </c>
      <c r="P70" s="84">
        <v>0.85170000000000001</v>
      </c>
    </row>
    <row r="71" spans="1:16" ht="15.75" thickBot="1" x14ac:dyDescent="0.3">
      <c r="A71" t="str">
        <f t="shared" si="1"/>
        <v/>
      </c>
      <c r="B71" t="s">
        <v>84</v>
      </c>
      <c r="D71" t="s">
        <v>84</v>
      </c>
      <c r="E71">
        <v>0.71579999999999999</v>
      </c>
      <c r="F71">
        <v>82</v>
      </c>
      <c r="L71" t="s">
        <v>85</v>
      </c>
      <c r="M71">
        <v>0.38500000000000001</v>
      </c>
      <c r="O71" s="423"/>
      <c r="P71" s="85">
        <v>35</v>
      </c>
    </row>
    <row r="72" spans="1:16" x14ac:dyDescent="0.25">
      <c r="A72" t="str">
        <f t="shared" si="1"/>
        <v/>
      </c>
      <c r="B72" t="s">
        <v>85</v>
      </c>
      <c r="D72" t="s">
        <v>85</v>
      </c>
      <c r="E72">
        <v>0.38500000000000001</v>
      </c>
      <c r="F72">
        <v>212</v>
      </c>
      <c r="L72" t="s">
        <v>86</v>
      </c>
      <c r="M72">
        <v>0.93279999999999996</v>
      </c>
      <c r="O72" s="422" t="s">
        <v>291</v>
      </c>
      <c r="P72" s="86">
        <v>0.84489999999999998</v>
      </c>
    </row>
    <row r="73" spans="1:16" ht="15.75" thickBot="1" x14ac:dyDescent="0.3">
      <c r="A73" t="str">
        <f t="shared" si="1"/>
        <v/>
      </c>
      <c r="B73" t="s">
        <v>86</v>
      </c>
      <c r="D73" t="s">
        <v>86</v>
      </c>
      <c r="E73">
        <v>0.93279999999999996</v>
      </c>
      <c r="F73">
        <v>10</v>
      </c>
      <c r="L73" t="s">
        <v>87</v>
      </c>
      <c r="M73">
        <v>0.34939999999999999</v>
      </c>
      <c r="O73" s="423"/>
      <c r="P73" s="87">
        <v>36</v>
      </c>
    </row>
    <row r="74" spans="1:16" x14ac:dyDescent="0.25">
      <c r="A74" t="str">
        <f t="shared" si="1"/>
        <v/>
      </c>
      <c r="B74" t="s">
        <v>87</v>
      </c>
      <c r="D74" t="s">
        <v>87</v>
      </c>
      <c r="E74">
        <v>0.34939999999999999</v>
      </c>
      <c r="F74">
        <v>235</v>
      </c>
      <c r="L74" t="s">
        <v>88</v>
      </c>
      <c r="M74">
        <v>0.1948</v>
      </c>
      <c r="O74" s="422" t="s">
        <v>172</v>
      </c>
      <c r="P74" s="88">
        <v>0.84299999999999997</v>
      </c>
    </row>
    <row r="75" spans="1:16" ht="15.75" thickBot="1" x14ac:dyDescent="0.3">
      <c r="A75" t="str">
        <f t="shared" si="1"/>
        <v/>
      </c>
      <c r="B75" t="s">
        <v>88</v>
      </c>
      <c r="D75" t="s">
        <v>88</v>
      </c>
      <c r="E75">
        <v>0.1948</v>
      </c>
      <c r="F75">
        <v>290</v>
      </c>
      <c r="L75" t="s">
        <v>89</v>
      </c>
      <c r="M75">
        <v>0.6401</v>
      </c>
      <c r="O75" s="423"/>
      <c r="P75" s="89">
        <v>37</v>
      </c>
    </row>
    <row r="76" spans="1:16" x14ac:dyDescent="0.25">
      <c r="A76" t="str">
        <f t="shared" si="1"/>
        <v/>
      </c>
      <c r="B76" t="s">
        <v>89</v>
      </c>
      <c r="D76" t="s">
        <v>89</v>
      </c>
      <c r="E76">
        <v>0.6401</v>
      </c>
      <c r="F76">
        <v>110</v>
      </c>
      <c r="L76" t="s">
        <v>90</v>
      </c>
      <c r="M76">
        <v>0.39800000000000002</v>
      </c>
      <c r="O76" s="16" t="s">
        <v>114</v>
      </c>
      <c r="P76" s="90">
        <v>0.84240000000000004</v>
      </c>
    </row>
    <row r="77" spans="1:16" ht="15.75" thickBot="1" x14ac:dyDescent="0.3">
      <c r="A77" t="str">
        <f t="shared" si="1"/>
        <v/>
      </c>
      <c r="B77" t="s">
        <v>90</v>
      </c>
      <c r="D77" t="s">
        <v>90</v>
      </c>
      <c r="E77">
        <v>0.39800000000000002</v>
      </c>
      <c r="F77">
        <v>202</v>
      </c>
      <c r="L77" t="s">
        <v>91</v>
      </c>
      <c r="M77">
        <v>0.5423</v>
      </c>
      <c r="O77" s="17" t="s">
        <v>417</v>
      </c>
      <c r="P77" s="91">
        <v>38</v>
      </c>
    </row>
    <row r="78" spans="1:16" x14ac:dyDescent="0.25">
      <c r="A78" t="str">
        <f t="shared" si="1"/>
        <v/>
      </c>
      <c r="B78" t="s">
        <v>91</v>
      </c>
      <c r="D78" t="s">
        <v>91</v>
      </c>
      <c r="E78">
        <v>0.5423</v>
      </c>
      <c r="F78">
        <v>149</v>
      </c>
      <c r="L78" t="s">
        <v>92</v>
      </c>
      <c r="M78">
        <v>0.66539999999999999</v>
      </c>
      <c r="O78" s="422" t="s">
        <v>136</v>
      </c>
      <c r="P78" s="92">
        <v>0.84060000000000001</v>
      </c>
    </row>
    <row r="79" spans="1:16" ht="15.75" thickBot="1" x14ac:dyDescent="0.3">
      <c r="A79" t="str">
        <f t="shared" si="1"/>
        <v/>
      </c>
      <c r="B79" t="s">
        <v>92</v>
      </c>
      <c r="D79" t="s">
        <v>92</v>
      </c>
      <c r="E79">
        <v>0.66539999999999999</v>
      </c>
      <c r="F79">
        <v>99</v>
      </c>
      <c r="L79" t="s">
        <v>93</v>
      </c>
      <c r="M79">
        <v>0.69179999999999997</v>
      </c>
      <c r="O79" s="423"/>
      <c r="P79" s="93">
        <v>39</v>
      </c>
    </row>
    <row r="80" spans="1:16" x14ac:dyDescent="0.25">
      <c r="A80" t="str">
        <f t="shared" si="1"/>
        <v/>
      </c>
      <c r="B80" t="s">
        <v>93</v>
      </c>
      <c r="D80" t="s">
        <v>93</v>
      </c>
      <c r="E80">
        <v>0.69179999999999997</v>
      </c>
      <c r="F80">
        <v>91</v>
      </c>
      <c r="L80" t="s">
        <v>94</v>
      </c>
      <c r="M80">
        <v>8.3199999999999996E-2</v>
      </c>
      <c r="O80" s="16" t="s">
        <v>18</v>
      </c>
      <c r="P80" s="94">
        <v>0.84019999999999995</v>
      </c>
    </row>
    <row r="81" spans="1:16" ht="15.75" thickBot="1" x14ac:dyDescent="0.3">
      <c r="A81" t="str">
        <f t="shared" si="1"/>
        <v/>
      </c>
      <c r="B81" t="s">
        <v>94</v>
      </c>
      <c r="D81" t="s">
        <v>94</v>
      </c>
      <c r="E81">
        <v>8.3199999999999996E-2</v>
      </c>
      <c r="F81">
        <v>339</v>
      </c>
      <c r="L81" t="s">
        <v>95</v>
      </c>
      <c r="M81">
        <v>0.27060000000000001</v>
      </c>
      <c r="O81" s="17" t="s">
        <v>418</v>
      </c>
      <c r="P81" s="95">
        <v>40</v>
      </c>
    </row>
    <row r="82" spans="1:16" x14ac:dyDescent="0.25">
      <c r="A82" t="str">
        <f t="shared" si="1"/>
        <v/>
      </c>
      <c r="B82" t="s">
        <v>95</v>
      </c>
      <c r="D82" t="s">
        <v>95</v>
      </c>
      <c r="E82">
        <v>0.27060000000000001</v>
      </c>
      <c r="F82">
        <v>259</v>
      </c>
      <c r="L82" t="s">
        <v>96</v>
      </c>
      <c r="M82">
        <v>0.43719999999999998</v>
      </c>
      <c r="O82" s="16" t="s">
        <v>304</v>
      </c>
      <c r="P82" s="96">
        <v>0.83909999999999996</v>
      </c>
    </row>
    <row r="83" spans="1:16" ht="15.75" thickBot="1" x14ac:dyDescent="0.3">
      <c r="A83" t="str">
        <f t="shared" si="1"/>
        <v/>
      </c>
      <c r="B83" t="s">
        <v>96</v>
      </c>
      <c r="D83" t="s">
        <v>96</v>
      </c>
      <c r="E83">
        <v>0.43719999999999998</v>
      </c>
      <c r="F83">
        <v>186</v>
      </c>
      <c r="L83" t="s">
        <v>97</v>
      </c>
      <c r="M83">
        <v>0.34179999999999999</v>
      </c>
      <c r="O83" s="17" t="s">
        <v>419</v>
      </c>
      <c r="P83" s="97">
        <v>41</v>
      </c>
    </row>
    <row r="84" spans="1:16" x14ac:dyDescent="0.25">
      <c r="A84" t="str">
        <f t="shared" si="1"/>
        <v/>
      </c>
      <c r="B84" t="s">
        <v>97</v>
      </c>
      <c r="D84" t="s">
        <v>97</v>
      </c>
      <c r="E84">
        <v>0.34179999999999999</v>
      </c>
      <c r="F84">
        <v>240</v>
      </c>
      <c r="L84" t="s">
        <v>98</v>
      </c>
      <c r="M84">
        <v>0.3619</v>
      </c>
      <c r="O84" s="422" t="s">
        <v>219</v>
      </c>
      <c r="P84" s="98">
        <v>0.83630000000000004</v>
      </c>
    </row>
    <row r="85" spans="1:16" ht="15.75" thickBot="1" x14ac:dyDescent="0.3">
      <c r="A85" t="str">
        <f t="shared" si="1"/>
        <v/>
      </c>
      <c r="B85" t="s">
        <v>98</v>
      </c>
      <c r="D85" t="s">
        <v>98</v>
      </c>
      <c r="E85">
        <v>0.3619</v>
      </c>
      <c r="F85">
        <v>230</v>
      </c>
      <c r="L85" t="s">
        <v>99</v>
      </c>
      <c r="M85">
        <v>0.94899999999999995</v>
      </c>
      <c r="O85" s="423"/>
      <c r="P85" s="99">
        <v>42</v>
      </c>
    </row>
    <row r="86" spans="1:16" x14ac:dyDescent="0.25">
      <c r="A86" t="str">
        <f t="shared" si="1"/>
        <v/>
      </c>
      <c r="B86" t="s">
        <v>99</v>
      </c>
      <c r="D86" t="s">
        <v>99</v>
      </c>
      <c r="E86">
        <v>0.94899999999999995</v>
      </c>
      <c r="F86">
        <v>6</v>
      </c>
      <c r="L86" t="s">
        <v>100</v>
      </c>
      <c r="M86">
        <v>0.1047</v>
      </c>
      <c r="O86" s="422" t="s">
        <v>188</v>
      </c>
      <c r="P86" s="100">
        <v>0.83399999999999996</v>
      </c>
    </row>
    <row r="87" spans="1:16" ht="15.75" thickBot="1" x14ac:dyDescent="0.3">
      <c r="A87" t="str">
        <f t="shared" si="1"/>
        <v/>
      </c>
      <c r="B87" t="s">
        <v>100</v>
      </c>
      <c r="D87" t="s">
        <v>100</v>
      </c>
      <c r="E87">
        <v>0.1047</v>
      </c>
      <c r="F87">
        <v>329</v>
      </c>
      <c r="L87" t="s">
        <v>101</v>
      </c>
      <c r="M87">
        <v>0.35930000000000001</v>
      </c>
      <c r="O87" s="423"/>
      <c r="P87" s="101">
        <v>43</v>
      </c>
    </row>
    <row r="88" spans="1:16" x14ac:dyDescent="0.25">
      <c r="A88" t="str">
        <f t="shared" si="1"/>
        <v/>
      </c>
      <c r="B88" t="s">
        <v>101</v>
      </c>
      <c r="D88" t="s">
        <v>101</v>
      </c>
      <c r="E88">
        <v>0.35930000000000001</v>
      </c>
      <c r="F88">
        <v>232</v>
      </c>
      <c r="L88" t="s">
        <v>102</v>
      </c>
      <c r="M88">
        <v>0.71250000000000002</v>
      </c>
      <c r="O88" s="16" t="s">
        <v>321</v>
      </c>
      <c r="P88" s="102">
        <v>0.82620000000000005</v>
      </c>
    </row>
    <row r="89" spans="1:16" ht="15.75" thickBot="1" x14ac:dyDescent="0.3">
      <c r="A89" t="str">
        <f t="shared" si="1"/>
        <v/>
      </c>
      <c r="B89" t="s">
        <v>102</v>
      </c>
      <c r="D89" t="s">
        <v>102</v>
      </c>
      <c r="E89">
        <v>0.71250000000000002</v>
      </c>
      <c r="F89">
        <v>84</v>
      </c>
      <c r="L89" t="s">
        <v>103</v>
      </c>
      <c r="M89">
        <v>0.63149999999999995</v>
      </c>
      <c r="O89" s="17" t="s">
        <v>420</v>
      </c>
      <c r="P89" s="103">
        <v>44</v>
      </c>
    </row>
    <row r="90" spans="1:16" x14ac:dyDescent="0.25">
      <c r="A90" t="str">
        <f t="shared" si="1"/>
        <v/>
      </c>
      <c r="B90" t="s">
        <v>103</v>
      </c>
      <c r="D90" t="s">
        <v>103</v>
      </c>
      <c r="E90">
        <v>0.63149999999999995</v>
      </c>
      <c r="F90">
        <v>114</v>
      </c>
      <c r="L90" t="s">
        <v>104</v>
      </c>
      <c r="M90">
        <v>0.27729999999999999</v>
      </c>
      <c r="O90" s="422" t="s">
        <v>279</v>
      </c>
      <c r="P90" s="104">
        <v>0.8256</v>
      </c>
    </row>
    <row r="91" spans="1:16" ht="15.75" thickBot="1" x14ac:dyDescent="0.3">
      <c r="A91" t="str">
        <f t="shared" si="1"/>
        <v/>
      </c>
      <c r="B91" t="s">
        <v>104</v>
      </c>
      <c r="D91" t="s">
        <v>104</v>
      </c>
      <c r="E91">
        <v>0.27729999999999999</v>
      </c>
      <c r="F91">
        <v>257</v>
      </c>
      <c r="L91" t="s">
        <v>105</v>
      </c>
      <c r="M91">
        <v>0.3206</v>
      </c>
      <c r="O91" s="423"/>
      <c r="P91" s="105">
        <v>45</v>
      </c>
    </row>
    <row r="92" spans="1:16" x14ac:dyDescent="0.25">
      <c r="A92" t="str">
        <f t="shared" si="1"/>
        <v/>
      </c>
      <c r="B92" t="s">
        <v>105</v>
      </c>
      <c r="D92" t="s">
        <v>105</v>
      </c>
      <c r="E92">
        <v>0.3206</v>
      </c>
      <c r="F92">
        <v>248</v>
      </c>
      <c r="L92" t="s">
        <v>106</v>
      </c>
      <c r="M92">
        <v>0.82189999999999996</v>
      </c>
      <c r="O92" s="16" t="s">
        <v>247</v>
      </c>
      <c r="P92" s="106">
        <v>0.82520000000000004</v>
      </c>
    </row>
    <row r="93" spans="1:16" ht="15.75" thickBot="1" x14ac:dyDescent="0.3">
      <c r="A93" t="str">
        <f t="shared" si="1"/>
        <v/>
      </c>
      <c r="B93" t="s">
        <v>106</v>
      </c>
      <c r="D93" t="s">
        <v>106</v>
      </c>
      <c r="E93">
        <v>0.82189999999999996</v>
      </c>
      <c r="F93">
        <v>47</v>
      </c>
      <c r="L93" t="s">
        <v>107</v>
      </c>
      <c r="M93">
        <v>0.69389999999999996</v>
      </c>
      <c r="O93" s="17" t="s">
        <v>421</v>
      </c>
      <c r="P93" s="107">
        <v>46</v>
      </c>
    </row>
    <row r="94" spans="1:16" x14ac:dyDescent="0.25">
      <c r="A94" t="str">
        <f t="shared" si="1"/>
        <v/>
      </c>
      <c r="B94" t="s">
        <v>107</v>
      </c>
      <c r="D94" t="s">
        <v>107</v>
      </c>
      <c r="E94">
        <v>0.69389999999999996</v>
      </c>
      <c r="F94">
        <v>89</v>
      </c>
      <c r="L94" t="s">
        <v>108</v>
      </c>
      <c r="M94">
        <v>0.40620000000000001</v>
      </c>
      <c r="O94" s="422" t="s">
        <v>106</v>
      </c>
      <c r="P94" s="108">
        <v>0.82189999999999996</v>
      </c>
    </row>
    <row r="95" spans="1:16" ht="15.75" thickBot="1" x14ac:dyDescent="0.3">
      <c r="A95" t="str">
        <f t="shared" si="1"/>
        <v/>
      </c>
      <c r="B95" t="s">
        <v>108</v>
      </c>
      <c r="D95" t="s">
        <v>108</v>
      </c>
      <c r="E95">
        <v>0.40620000000000001</v>
      </c>
      <c r="F95">
        <v>198</v>
      </c>
      <c r="L95" t="s">
        <v>109</v>
      </c>
      <c r="M95">
        <v>0.58050000000000002</v>
      </c>
      <c r="O95" s="423"/>
      <c r="P95" s="109">
        <v>47</v>
      </c>
    </row>
    <row r="96" spans="1:16" x14ac:dyDescent="0.25">
      <c r="A96" t="str">
        <f t="shared" si="1"/>
        <v/>
      </c>
      <c r="B96" t="s">
        <v>109</v>
      </c>
      <c r="D96" t="s">
        <v>109</v>
      </c>
      <c r="E96">
        <v>0.58050000000000002</v>
      </c>
      <c r="F96">
        <v>132</v>
      </c>
      <c r="L96" t="s">
        <v>110</v>
      </c>
      <c r="M96">
        <v>0.42530000000000001</v>
      </c>
      <c r="O96" s="16" t="s">
        <v>266</v>
      </c>
      <c r="P96" s="110">
        <v>0.82130000000000003</v>
      </c>
    </row>
    <row r="97" spans="1:16" ht="15.75" thickBot="1" x14ac:dyDescent="0.3">
      <c r="A97" t="str">
        <f t="shared" si="1"/>
        <v/>
      </c>
      <c r="B97" t="s">
        <v>110</v>
      </c>
      <c r="D97" t="s">
        <v>110</v>
      </c>
      <c r="E97">
        <v>0.42530000000000001</v>
      </c>
      <c r="F97">
        <v>189</v>
      </c>
      <c r="L97" t="s">
        <v>111</v>
      </c>
      <c r="M97">
        <v>0.88080000000000003</v>
      </c>
      <c r="O97" s="17" t="s">
        <v>422</v>
      </c>
      <c r="P97" s="111">
        <v>48</v>
      </c>
    </row>
    <row r="98" spans="1:16" x14ac:dyDescent="0.25">
      <c r="A98" t="str">
        <f t="shared" si="1"/>
        <v/>
      </c>
      <c r="B98" t="s">
        <v>111</v>
      </c>
      <c r="D98" t="s">
        <v>111</v>
      </c>
      <c r="E98">
        <v>0.88080000000000003</v>
      </c>
      <c r="F98">
        <v>27</v>
      </c>
      <c r="L98" t="s">
        <v>112</v>
      </c>
      <c r="M98">
        <v>0.75929999999999997</v>
      </c>
      <c r="O98" s="422" t="s">
        <v>259</v>
      </c>
      <c r="P98" s="112">
        <v>0.81799999999999995</v>
      </c>
    </row>
    <row r="99" spans="1:16" ht="15.75" thickBot="1" x14ac:dyDescent="0.3">
      <c r="A99" t="str">
        <f t="shared" si="1"/>
        <v/>
      </c>
      <c r="B99" t="s">
        <v>112</v>
      </c>
      <c r="D99" t="s">
        <v>112</v>
      </c>
      <c r="E99">
        <v>0.75929999999999997</v>
      </c>
      <c r="F99">
        <v>71</v>
      </c>
      <c r="L99" t="s">
        <v>113</v>
      </c>
      <c r="M99">
        <v>0.37580000000000002</v>
      </c>
      <c r="O99" s="423"/>
      <c r="P99" s="113">
        <v>49</v>
      </c>
    </row>
    <row r="100" spans="1:16" x14ac:dyDescent="0.25">
      <c r="A100" t="str">
        <f t="shared" si="1"/>
        <v/>
      </c>
      <c r="B100" t="s">
        <v>113</v>
      </c>
      <c r="D100" t="s">
        <v>113</v>
      </c>
      <c r="E100">
        <v>0.37580000000000002</v>
      </c>
      <c r="F100">
        <v>219</v>
      </c>
      <c r="L100" t="s">
        <v>114</v>
      </c>
      <c r="M100">
        <v>0.84240000000000004</v>
      </c>
      <c r="O100" s="422" t="s">
        <v>199</v>
      </c>
      <c r="P100" s="114">
        <v>0.8165</v>
      </c>
    </row>
    <row r="101" spans="1:16" ht="15.75" thickBot="1" x14ac:dyDescent="0.3">
      <c r="A101" t="str">
        <f t="shared" si="1"/>
        <v/>
      </c>
      <c r="B101" t="s">
        <v>114</v>
      </c>
      <c r="D101" t="s">
        <v>114</v>
      </c>
      <c r="E101">
        <v>0.84240000000000004</v>
      </c>
      <c r="F101">
        <v>38</v>
      </c>
      <c r="L101" t="s">
        <v>115</v>
      </c>
      <c r="M101">
        <v>0.57569999999999999</v>
      </c>
      <c r="O101" s="423"/>
      <c r="P101" s="115">
        <v>50</v>
      </c>
    </row>
    <row r="102" spans="1:16" ht="15.75" thickBot="1" x14ac:dyDescent="0.3">
      <c r="A102" t="str">
        <f t="shared" si="1"/>
        <v/>
      </c>
      <c r="B102" t="s">
        <v>115</v>
      </c>
      <c r="D102" t="s">
        <v>115</v>
      </c>
      <c r="E102">
        <v>0.57569999999999999</v>
      </c>
      <c r="F102">
        <v>135</v>
      </c>
      <c r="L102" t="s">
        <v>116</v>
      </c>
      <c r="M102">
        <v>0.95109999999999995</v>
      </c>
      <c r="O102" s="14" t="s">
        <v>376</v>
      </c>
      <c r="P102" s="15" t="s">
        <v>396</v>
      </c>
    </row>
    <row r="103" spans="1:16" x14ac:dyDescent="0.25">
      <c r="A103" t="str">
        <f t="shared" si="1"/>
        <v/>
      </c>
      <c r="B103" t="s">
        <v>116</v>
      </c>
      <c r="D103" t="s">
        <v>116</v>
      </c>
      <c r="E103">
        <v>0.95109999999999995</v>
      </c>
      <c r="F103">
        <v>5</v>
      </c>
      <c r="L103" t="s">
        <v>117</v>
      </c>
      <c r="M103">
        <v>0.39300000000000002</v>
      </c>
      <c r="O103" s="16" t="s">
        <v>46</v>
      </c>
      <c r="P103" s="116">
        <v>0.81369999999999998</v>
      </c>
    </row>
    <row r="104" spans="1:16" ht="15.75" thickBot="1" x14ac:dyDescent="0.3">
      <c r="A104" t="str">
        <f t="shared" si="1"/>
        <v/>
      </c>
      <c r="B104" t="s">
        <v>117</v>
      </c>
      <c r="D104" t="s">
        <v>117</v>
      </c>
      <c r="E104">
        <v>0.39300000000000002</v>
      </c>
      <c r="F104">
        <v>205</v>
      </c>
      <c r="L104" t="s">
        <v>118</v>
      </c>
      <c r="M104">
        <v>0.45069999999999999</v>
      </c>
      <c r="O104" s="17" t="s">
        <v>423</v>
      </c>
      <c r="P104" s="117">
        <v>51</v>
      </c>
    </row>
    <row r="105" spans="1:16" x14ac:dyDescent="0.25">
      <c r="A105" t="str">
        <f t="shared" si="1"/>
        <v/>
      </c>
      <c r="B105" t="s">
        <v>118</v>
      </c>
      <c r="D105" t="s">
        <v>118</v>
      </c>
      <c r="E105">
        <v>0.45069999999999999</v>
      </c>
      <c r="F105">
        <v>182</v>
      </c>
      <c r="L105" t="s">
        <v>119</v>
      </c>
      <c r="M105">
        <v>0.3821</v>
      </c>
      <c r="O105" s="16" t="s">
        <v>27</v>
      </c>
      <c r="P105" s="118">
        <v>0.81240000000000001</v>
      </c>
    </row>
    <row r="106" spans="1:16" ht="15.75" thickBot="1" x14ac:dyDescent="0.3">
      <c r="A106" t="str">
        <f t="shared" si="1"/>
        <v/>
      </c>
      <c r="B106" t="s">
        <v>119</v>
      </c>
      <c r="D106" t="s">
        <v>119</v>
      </c>
      <c r="E106">
        <v>0.3821</v>
      </c>
      <c r="F106">
        <v>215</v>
      </c>
      <c r="L106" t="s">
        <v>120</v>
      </c>
      <c r="M106">
        <v>0.25169999999999998</v>
      </c>
      <c r="O106" s="17" t="s">
        <v>424</v>
      </c>
      <c r="P106" s="119">
        <v>52</v>
      </c>
    </row>
    <row r="107" spans="1:16" x14ac:dyDescent="0.25">
      <c r="A107" t="str">
        <f t="shared" si="1"/>
        <v/>
      </c>
      <c r="B107" t="s">
        <v>120</v>
      </c>
      <c r="D107" t="s">
        <v>120</v>
      </c>
      <c r="E107">
        <v>0.25169999999999998</v>
      </c>
      <c r="F107">
        <v>264</v>
      </c>
      <c r="L107" t="s">
        <v>121</v>
      </c>
      <c r="M107">
        <v>0.55740000000000001</v>
      </c>
      <c r="O107" s="16" t="s">
        <v>190</v>
      </c>
      <c r="P107" s="120">
        <v>0.81010000000000004</v>
      </c>
    </row>
    <row r="108" spans="1:16" ht="15.75" thickBot="1" x14ac:dyDescent="0.3">
      <c r="A108" t="str">
        <f t="shared" si="1"/>
        <v/>
      </c>
      <c r="B108" t="s">
        <v>121</v>
      </c>
      <c r="D108" t="s">
        <v>121</v>
      </c>
      <c r="E108">
        <v>0.55740000000000001</v>
      </c>
      <c r="F108">
        <v>144</v>
      </c>
      <c r="L108" t="s">
        <v>122</v>
      </c>
      <c r="M108">
        <v>0.59240000000000004</v>
      </c>
      <c r="O108" s="17" t="s">
        <v>407</v>
      </c>
      <c r="P108" s="121">
        <v>53</v>
      </c>
    </row>
    <row r="109" spans="1:16" x14ac:dyDescent="0.25">
      <c r="A109" t="str">
        <f t="shared" si="1"/>
        <v/>
      </c>
      <c r="B109" t="s">
        <v>122</v>
      </c>
      <c r="D109" t="s">
        <v>122</v>
      </c>
      <c r="E109">
        <v>0.59240000000000004</v>
      </c>
      <c r="F109">
        <v>131</v>
      </c>
      <c r="L109" t="s">
        <v>123</v>
      </c>
      <c r="M109">
        <v>0.43930000000000002</v>
      </c>
      <c r="O109" s="422" t="s">
        <v>39</v>
      </c>
      <c r="P109" s="122">
        <v>0.80879999999999996</v>
      </c>
    </row>
    <row r="110" spans="1:16" ht="15.75" thickBot="1" x14ac:dyDescent="0.3">
      <c r="A110" t="str">
        <f t="shared" si="1"/>
        <v/>
      </c>
      <c r="B110" t="s">
        <v>123</v>
      </c>
      <c r="D110" t="s">
        <v>123</v>
      </c>
      <c r="E110">
        <v>0.43930000000000002</v>
      </c>
      <c r="F110">
        <v>185</v>
      </c>
      <c r="L110" t="s">
        <v>124</v>
      </c>
      <c r="M110">
        <v>0.14929999999999999</v>
      </c>
      <c r="O110" s="423"/>
      <c r="P110" s="123">
        <v>54</v>
      </c>
    </row>
    <row r="111" spans="1:16" x14ac:dyDescent="0.25">
      <c r="A111" t="str">
        <f t="shared" si="1"/>
        <v/>
      </c>
      <c r="B111" t="s">
        <v>124</v>
      </c>
      <c r="D111" t="s">
        <v>124</v>
      </c>
      <c r="E111">
        <v>0.14929999999999999</v>
      </c>
      <c r="F111">
        <v>310</v>
      </c>
      <c r="L111" t="s">
        <v>125</v>
      </c>
      <c r="M111">
        <v>0.53410000000000002</v>
      </c>
      <c r="O111" s="422" t="s">
        <v>161</v>
      </c>
      <c r="P111" s="124">
        <v>0.80789999999999995</v>
      </c>
    </row>
    <row r="112" spans="1:16" ht="15.75" thickBot="1" x14ac:dyDescent="0.3">
      <c r="A112" t="str">
        <f t="shared" si="1"/>
        <v/>
      </c>
      <c r="B112" t="s">
        <v>125</v>
      </c>
      <c r="D112" t="s">
        <v>125</v>
      </c>
      <c r="E112">
        <v>0.53410000000000002</v>
      </c>
      <c r="F112">
        <v>151</v>
      </c>
      <c r="L112" t="s">
        <v>126</v>
      </c>
      <c r="M112">
        <v>0.60619999999999996</v>
      </c>
      <c r="O112" s="423"/>
      <c r="P112" s="125">
        <v>55</v>
      </c>
    </row>
    <row r="113" spans="1:16" x14ac:dyDescent="0.25">
      <c r="A113" t="str">
        <f t="shared" si="1"/>
        <v/>
      </c>
      <c r="B113" t="s">
        <v>126</v>
      </c>
      <c r="D113" t="s">
        <v>126</v>
      </c>
      <c r="E113">
        <v>0.60619999999999996</v>
      </c>
      <c r="F113">
        <v>126</v>
      </c>
      <c r="L113" t="s">
        <v>127</v>
      </c>
      <c r="M113">
        <v>0.94550000000000001</v>
      </c>
      <c r="O113" s="16" t="s">
        <v>230</v>
      </c>
      <c r="P113" s="126">
        <v>0.80779999999999996</v>
      </c>
    </row>
    <row r="114" spans="1:16" ht="15.75" thickBot="1" x14ac:dyDescent="0.3">
      <c r="A114" t="str">
        <f t="shared" si="1"/>
        <v/>
      </c>
      <c r="B114" t="s">
        <v>127</v>
      </c>
      <c r="D114" t="s">
        <v>127</v>
      </c>
      <c r="E114">
        <v>0.94550000000000001</v>
      </c>
      <c r="F114">
        <v>9</v>
      </c>
      <c r="L114" t="s">
        <v>379</v>
      </c>
      <c r="M114">
        <v>0.1166</v>
      </c>
      <c r="O114" s="17" t="s">
        <v>425</v>
      </c>
      <c r="P114" s="127">
        <v>56</v>
      </c>
    </row>
    <row r="115" spans="1:16" x14ac:dyDescent="0.25">
      <c r="A115" t="str">
        <f t="shared" si="1"/>
        <v>BAD</v>
      </c>
      <c r="B115" t="s">
        <v>128</v>
      </c>
      <c r="D115" t="s">
        <v>379</v>
      </c>
      <c r="E115">
        <v>0.1166</v>
      </c>
      <c r="F115">
        <v>321</v>
      </c>
      <c r="L115" t="s">
        <v>129</v>
      </c>
      <c r="M115">
        <v>2.3300000000000001E-2</v>
      </c>
      <c r="O115" s="422" t="s">
        <v>227</v>
      </c>
      <c r="P115" s="128">
        <v>0.80649999999999999</v>
      </c>
    </row>
    <row r="116" spans="1:16" ht="15.75" thickBot="1" x14ac:dyDescent="0.3">
      <c r="A116" t="str">
        <f t="shared" si="1"/>
        <v/>
      </c>
      <c r="B116" t="s">
        <v>129</v>
      </c>
      <c r="D116" t="s">
        <v>129</v>
      </c>
      <c r="E116">
        <v>2.3300000000000001E-2</v>
      </c>
      <c r="F116">
        <v>350</v>
      </c>
      <c r="L116" t="s">
        <v>130</v>
      </c>
      <c r="M116">
        <v>0.56399999999999995</v>
      </c>
      <c r="O116" s="423"/>
      <c r="P116" s="129">
        <v>57</v>
      </c>
    </row>
    <row r="117" spans="1:16" x14ac:dyDescent="0.25">
      <c r="A117" t="str">
        <f t="shared" si="1"/>
        <v/>
      </c>
      <c r="B117" t="s">
        <v>130</v>
      </c>
      <c r="D117" t="s">
        <v>130</v>
      </c>
      <c r="E117">
        <v>0.56399999999999995</v>
      </c>
      <c r="F117">
        <v>142</v>
      </c>
      <c r="L117" t="s">
        <v>131</v>
      </c>
      <c r="M117">
        <v>0.42720000000000002</v>
      </c>
      <c r="O117" s="16" t="s">
        <v>202</v>
      </c>
      <c r="P117" s="130">
        <v>0.80300000000000005</v>
      </c>
    </row>
    <row r="118" spans="1:16" ht="15.75" thickBot="1" x14ac:dyDescent="0.3">
      <c r="A118" t="str">
        <f t="shared" si="1"/>
        <v/>
      </c>
      <c r="B118" t="s">
        <v>131</v>
      </c>
      <c r="D118" t="s">
        <v>131</v>
      </c>
      <c r="E118">
        <v>0.42720000000000002</v>
      </c>
      <c r="F118">
        <v>188</v>
      </c>
      <c r="L118" t="s">
        <v>132</v>
      </c>
      <c r="M118">
        <v>0.71330000000000005</v>
      </c>
      <c r="O118" s="17" t="s">
        <v>419</v>
      </c>
      <c r="P118" s="131">
        <v>58</v>
      </c>
    </row>
    <row r="119" spans="1:16" x14ac:dyDescent="0.25">
      <c r="A119" t="str">
        <f t="shared" si="1"/>
        <v/>
      </c>
      <c r="B119" t="s">
        <v>132</v>
      </c>
      <c r="D119" t="s">
        <v>132</v>
      </c>
      <c r="E119">
        <v>0.71330000000000005</v>
      </c>
      <c r="F119">
        <v>83</v>
      </c>
      <c r="L119" t="s">
        <v>133</v>
      </c>
      <c r="M119">
        <v>0.51249999999999996</v>
      </c>
      <c r="O119" s="16" t="s">
        <v>156</v>
      </c>
      <c r="P119" s="132">
        <v>0.80169999999999997</v>
      </c>
    </row>
    <row r="120" spans="1:16" ht="15.75" thickBot="1" x14ac:dyDescent="0.3">
      <c r="A120" t="str">
        <f t="shared" si="1"/>
        <v/>
      </c>
      <c r="B120" t="s">
        <v>133</v>
      </c>
      <c r="D120" t="s">
        <v>133</v>
      </c>
      <c r="E120">
        <v>0.51249999999999996</v>
      </c>
      <c r="F120">
        <v>159</v>
      </c>
      <c r="L120" t="s">
        <v>134</v>
      </c>
      <c r="M120">
        <v>0.47510000000000002</v>
      </c>
      <c r="O120" s="17" t="s">
        <v>417</v>
      </c>
      <c r="P120" s="133">
        <v>59</v>
      </c>
    </row>
    <row r="121" spans="1:16" x14ac:dyDescent="0.25">
      <c r="A121" t="str">
        <f t="shared" si="1"/>
        <v/>
      </c>
      <c r="B121" t="s">
        <v>134</v>
      </c>
      <c r="D121" t="s">
        <v>134</v>
      </c>
      <c r="E121">
        <v>0.47510000000000002</v>
      </c>
      <c r="F121">
        <v>175</v>
      </c>
      <c r="L121" t="s">
        <v>135</v>
      </c>
      <c r="M121">
        <v>0.123</v>
      </c>
      <c r="O121" s="422" t="s">
        <v>174</v>
      </c>
      <c r="P121" s="134">
        <v>0.80049999999999999</v>
      </c>
    </row>
    <row r="122" spans="1:16" ht="15.75" thickBot="1" x14ac:dyDescent="0.3">
      <c r="A122" t="str">
        <f t="shared" si="1"/>
        <v/>
      </c>
      <c r="B122" t="s">
        <v>135</v>
      </c>
      <c r="D122" t="s">
        <v>135</v>
      </c>
      <c r="E122">
        <v>0.123</v>
      </c>
      <c r="F122">
        <v>319</v>
      </c>
      <c r="L122" t="s">
        <v>136</v>
      </c>
      <c r="M122">
        <v>0.84060000000000001</v>
      </c>
      <c r="O122" s="423"/>
      <c r="P122" s="135">
        <v>60</v>
      </c>
    </row>
    <row r="123" spans="1:16" x14ac:dyDescent="0.25">
      <c r="A123" t="str">
        <f t="shared" si="1"/>
        <v/>
      </c>
      <c r="B123" t="s">
        <v>136</v>
      </c>
      <c r="D123" t="s">
        <v>136</v>
      </c>
      <c r="E123">
        <v>0.84060000000000001</v>
      </c>
      <c r="F123">
        <v>39</v>
      </c>
      <c r="L123" t="s">
        <v>137</v>
      </c>
      <c r="M123">
        <v>0.57140000000000002</v>
      </c>
      <c r="O123" s="422" t="s">
        <v>38</v>
      </c>
      <c r="P123" s="136">
        <v>0.79890000000000005</v>
      </c>
    </row>
    <row r="124" spans="1:16" ht="15.75" thickBot="1" x14ac:dyDescent="0.3">
      <c r="A124" t="str">
        <f t="shared" si="1"/>
        <v/>
      </c>
      <c r="B124" t="s">
        <v>137</v>
      </c>
      <c r="D124" t="s">
        <v>137</v>
      </c>
      <c r="E124">
        <v>0.57140000000000002</v>
      </c>
      <c r="F124">
        <v>137</v>
      </c>
      <c r="L124" t="s">
        <v>138</v>
      </c>
      <c r="M124">
        <v>0.63649999999999995</v>
      </c>
      <c r="O124" s="423"/>
      <c r="P124" s="137">
        <v>61</v>
      </c>
    </row>
    <row r="125" spans="1:16" x14ac:dyDescent="0.25">
      <c r="A125" t="str">
        <f t="shared" si="1"/>
        <v/>
      </c>
      <c r="B125" t="s">
        <v>138</v>
      </c>
      <c r="D125" t="s">
        <v>138</v>
      </c>
      <c r="E125">
        <v>0.63649999999999995</v>
      </c>
      <c r="F125">
        <v>113</v>
      </c>
      <c r="L125" t="s">
        <v>139</v>
      </c>
      <c r="M125">
        <v>0.64949999999999997</v>
      </c>
      <c r="O125" s="16" t="s">
        <v>147</v>
      </c>
      <c r="P125" s="138">
        <v>0.79879999999999995</v>
      </c>
    </row>
    <row r="126" spans="1:16" ht="15.75" thickBot="1" x14ac:dyDescent="0.3">
      <c r="A126" t="str">
        <f t="shared" si="1"/>
        <v/>
      </c>
      <c r="B126" t="s">
        <v>139</v>
      </c>
      <c r="D126" t="s">
        <v>139</v>
      </c>
      <c r="E126">
        <v>0.64949999999999997</v>
      </c>
      <c r="F126">
        <v>104</v>
      </c>
      <c r="L126" t="s">
        <v>140</v>
      </c>
      <c r="M126">
        <v>0.62570000000000003</v>
      </c>
      <c r="O126" s="17" t="s">
        <v>426</v>
      </c>
      <c r="P126" s="139">
        <v>62</v>
      </c>
    </row>
    <row r="127" spans="1:16" x14ac:dyDescent="0.25">
      <c r="A127" t="str">
        <f t="shared" si="1"/>
        <v/>
      </c>
      <c r="B127" t="s">
        <v>140</v>
      </c>
      <c r="D127" t="s">
        <v>140</v>
      </c>
      <c r="E127">
        <v>0.62570000000000003</v>
      </c>
      <c r="F127">
        <v>116</v>
      </c>
      <c r="L127" t="s">
        <v>141</v>
      </c>
      <c r="M127">
        <v>0.21340000000000001</v>
      </c>
      <c r="O127" s="16" t="s">
        <v>303</v>
      </c>
      <c r="P127" s="140">
        <v>0.79290000000000005</v>
      </c>
    </row>
    <row r="128" spans="1:16" ht="15.75" thickBot="1" x14ac:dyDescent="0.3">
      <c r="A128" t="str">
        <f t="shared" si="1"/>
        <v/>
      </c>
      <c r="B128" t="s">
        <v>141</v>
      </c>
      <c r="D128" t="s">
        <v>141</v>
      </c>
      <c r="E128">
        <v>0.21340000000000001</v>
      </c>
      <c r="F128">
        <v>283</v>
      </c>
      <c r="L128" t="s">
        <v>142</v>
      </c>
      <c r="M128">
        <v>8.77E-2</v>
      </c>
      <c r="O128" s="17" t="s">
        <v>421</v>
      </c>
      <c r="P128" s="141">
        <v>63</v>
      </c>
    </row>
    <row r="129" spans="1:16" x14ac:dyDescent="0.25">
      <c r="A129" t="str">
        <f t="shared" si="1"/>
        <v/>
      </c>
      <c r="B129" t="s">
        <v>142</v>
      </c>
      <c r="D129" t="s">
        <v>142</v>
      </c>
      <c r="E129">
        <v>8.77E-2</v>
      </c>
      <c r="F129">
        <v>336</v>
      </c>
      <c r="L129" t="s">
        <v>143</v>
      </c>
      <c r="M129">
        <v>2.9100000000000001E-2</v>
      </c>
      <c r="O129" s="16" t="s">
        <v>288</v>
      </c>
      <c r="P129" s="142">
        <v>0.77900000000000003</v>
      </c>
    </row>
    <row r="130" spans="1:16" ht="15.75" thickBot="1" x14ac:dyDescent="0.3">
      <c r="A130" t="str">
        <f t="shared" si="1"/>
        <v/>
      </c>
      <c r="B130" t="s">
        <v>143</v>
      </c>
      <c r="D130" t="s">
        <v>143</v>
      </c>
      <c r="E130">
        <v>2.9100000000000001E-2</v>
      </c>
      <c r="F130">
        <v>347</v>
      </c>
      <c r="L130" t="s">
        <v>144</v>
      </c>
      <c r="M130">
        <v>0.46889999999999998</v>
      </c>
      <c r="O130" s="17" t="s">
        <v>422</v>
      </c>
      <c r="P130" s="143">
        <v>64</v>
      </c>
    </row>
    <row r="131" spans="1:16" x14ac:dyDescent="0.25">
      <c r="A131" t="str">
        <f t="shared" ref="A131:A194" si="2">IF(B131=D131,"","BAD")</f>
        <v/>
      </c>
      <c r="B131" t="s">
        <v>144</v>
      </c>
      <c r="D131" t="s">
        <v>144</v>
      </c>
      <c r="E131">
        <v>0.46889999999999998</v>
      </c>
      <c r="F131">
        <v>176</v>
      </c>
      <c r="L131" t="s">
        <v>145</v>
      </c>
      <c r="M131">
        <v>0.39450000000000002</v>
      </c>
      <c r="O131" s="16" t="s">
        <v>251</v>
      </c>
      <c r="P131" s="144">
        <v>0.77639999999999998</v>
      </c>
    </row>
    <row r="132" spans="1:16" ht="15.75" thickBot="1" x14ac:dyDescent="0.3">
      <c r="A132" t="str">
        <f t="shared" si="2"/>
        <v/>
      </c>
      <c r="B132" t="s">
        <v>145</v>
      </c>
      <c r="D132" t="s">
        <v>145</v>
      </c>
      <c r="E132">
        <v>0.39450000000000002</v>
      </c>
      <c r="F132">
        <v>204</v>
      </c>
      <c r="L132" t="s">
        <v>146</v>
      </c>
      <c r="M132">
        <v>0.90349999999999997</v>
      </c>
      <c r="O132" s="17" t="s">
        <v>427</v>
      </c>
      <c r="P132" s="145">
        <v>65</v>
      </c>
    </row>
    <row r="133" spans="1:16" x14ac:dyDescent="0.25">
      <c r="A133" t="str">
        <f t="shared" si="2"/>
        <v/>
      </c>
      <c r="B133" s="8" t="s">
        <v>146</v>
      </c>
      <c r="D133" t="s">
        <v>146</v>
      </c>
      <c r="E133">
        <v>0.90349999999999997</v>
      </c>
      <c r="F133">
        <v>20</v>
      </c>
      <c r="L133" t="s">
        <v>147</v>
      </c>
      <c r="M133">
        <v>0.79879999999999995</v>
      </c>
      <c r="O133" s="16" t="s">
        <v>326</v>
      </c>
      <c r="P133" s="146">
        <v>0.77100000000000002</v>
      </c>
    </row>
    <row r="134" spans="1:16" ht="15.75" thickBot="1" x14ac:dyDescent="0.3">
      <c r="A134" t="str">
        <f t="shared" si="2"/>
        <v/>
      </c>
      <c r="B134" t="s">
        <v>147</v>
      </c>
      <c r="D134" t="s">
        <v>147</v>
      </c>
      <c r="E134">
        <v>0.79879999999999995</v>
      </c>
      <c r="F134">
        <v>62</v>
      </c>
      <c r="L134" t="s">
        <v>148</v>
      </c>
      <c r="M134">
        <v>0.17810000000000001</v>
      </c>
      <c r="O134" s="17" t="s">
        <v>428</v>
      </c>
      <c r="P134" s="147">
        <v>66</v>
      </c>
    </row>
    <row r="135" spans="1:16" x14ac:dyDescent="0.25">
      <c r="A135" t="str">
        <f t="shared" si="2"/>
        <v/>
      </c>
      <c r="B135" t="s">
        <v>148</v>
      </c>
      <c r="D135" t="s">
        <v>148</v>
      </c>
      <c r="E135">
        <v>0.17810000000000001</v>
      </c>
      <c r="F135">
        <v>298</v>
      </c>
      <c r="L135" t="s">
        <v>149</v>
      </c>
      <c r="M135">
        <v>0.29060000000000002</v>
      </c>
      <c r="O135" s="422" t="s">
        <v>341</v>
      </c>
      <c r="P135" s="148">
        <v>0.76959999999999995</v>
      </c>
    </row>
    <row r="136" spans="1:16" ht="15.75" thickBot="1" x14ac:dyDescent="0.3">
      <c r="A136" t="str">
        <f t="shared" si="2"/>
        <v/>
      </c>
      <c r="B136" t="s">
        <v>149</v>
      </c>
      <c r="D136" t="s">
        <v>149</v>
      </c>
      <c r="E136">
        <v>0.29060000000000002</v>
      </c>
      <c r="F136">
        <v>254</v>
      </c>
      <c r="L136" t="s">
        <v>150</v>
      </c>
      <c r="M136">
        <v>0.9032</v>
      </c>
      <c r="O136" s="423"/>
      <c r="P136" s="149">
        <v>67</v>
      </c>
    </row>
    <row r="137" spans="1:16" x14ac:dyDescent="0.25">
      <c r="A137" t="str">
        <f t="shared" si="2"/>
        <v/>
      </c>
      <c r="B137" t="s">
        <v>150</v>
      </c>
      <c r="D137" t="s">
        <v>150</v>
      </c>
      <c r="E137">
        <v>0.9032</v>
      </c>
      <c r="F137">
        <v>21</v>
      </c>
      <c r="L137" t="s">
        <v>151</v>
      </c>
      <c r="M137">
        <v>0.3972</v>
      </c>
      <c r="O137" s="16" t="s">
        <v>296</v>
      </c>
      <c r="P137" s="150">
        <v>0.76859999999999995</v>
      </c>
    </row>
    <row r="138" spans="1:16" ht="15.75" thickBot="1" x14ac:dyDescent="0.3">
      <c r="A138" t="str">
        <f t="shared" si="2"/>
        <v/>
      </c>
      <c r="B138" t="s">
        <v>151</v>
      </c>
      <c r="D138" t="s">
        <v>151</v>
      </c>
      <c r="E138">
        <v>0.3972</v>
      </c>
      <c r="F138">
        <v>203</v>
      </c>
      <c r="L138" t="s">
        <v>152</v>
      </c>
      <c r="M138">
        <v>0.12740000000000001</v>
      </c>
      <c r="O138" s="17" t="s">
        <v>429</v>
      </c>
      <c r="P138" s="151">
        <v>68</v>
      </c>
    </row>
    <row r="139" spans="1:16" x14ac:dyDescent="0.25">
      <c r="A139" t="str">
        <f t="shared" si="2"/>
        <v/>
      </c>
      <c r="B139" t="s">
        <v>152</v>
      </c>
      <c r="D139" t="s">
        <v>152</v>
      </c>
      <c r="E139">
        <v>0.12740000000000001</v>
      </c>
      <c r="F139">
        <v>318</v>
      </c>
      <c r="L139" t="s">
        <v>153</v>
      </c>
      <c r="M139">
        <v>0.36580000000000001</v>
      </c>
      <c r="O139" s="422" t="s">
        <v>333</v>
      </c>
      <c r="P139" s="152">
        <v>0.76639999999999997</v>
      </c>
    </row>
    <row r="140" spans="1:16" ht="15.75" thickBot="1" x14ac:dyDescent="0.3">
      <c r="A140" t="str">
        <f t="shared" si="2"/>
        <v/>
      </c>
      <c r="B140" t="s">
        <v>153</v>
      </c>
      <c r="D140" t="s">
        <v>153</v>
      </c>
      <c r="E140">
        <v>0.36580000000000001</v>
      </c>
      <c r="F140">
        <v>226</v>
      </c>
      <c r="L140" t="s">
        <v>154</v>
      </c>
      <c r="M140">
        <v>0.49909999999999999</v>
      </c>
      <c r="O140" s="423"/>
      <c r="P140" s="153">
        <v>69</v>
      </c>
    </row>
    <row r="141" spans="1:16" x14ac:dyDescent="0.25">
      <c r="A141" t="str">
        <f t="shared" si="2"/>
        <v/>
      </c>
      <c r="B141" t="s">
        <v>154</v>
      </c>
      <c r="D141" t="s">
        <v>154</v>
      </c>
      <c r="E141">
        <v>0.49909999999999999</v>
      </c>
      <c r="F141">
        <v>162</v>
      </c>
      <c r="L141" t="s">
        <v>155</v>
      </c>
      <c r="M141">
        <v>0.47720000000000001</v>
      </c>
      <c r="O141" s="16" t="s">
        <v>214</v>
      </c>
      <c r="P141" s="154">
        <v>0.75939999999999996</v>
      </c>
    </row>
    <row r="142" spans="1:16" ht="15.75" thickBot="1" x14ac:dyDescent="0.3">
      <c r="A142" t="str">
        <f t="shared" si="2"/>
        <v/>
      </c>
      <c r="B142" t="s">
        <v>155</v>
      </c>
      <c r="D142" t="s">
        <v>155</v>
      </c>
      <c r="E142">
        <v>0.47720000000000001</v>
      </c>
      <c r="F142">
        <v>174</v>
      </c>
      <c r="L142" t="s">
        <v>156</v>
      </c>
      <c r="M142">
        <v>0.80169999999999997</v>
      </c>
      <c r="O142" s="17" t="s">
        <v>430</v>
      </c>
      <c r="P142" s="155">
        <v>70</v>
      </c>
    </row>
    <row r="143" spans="1:16" x14ac:dyDescent="0.25">
      <c r="A143" t="str">
        <f t="shared" si="2"/>
        <v/>
      </c>
      <c r="B143" t="s">
        <v>156</v>
      </c>
      <c r="D143" t="s">
        <v>156</v>
      </c>
      <c r="E143">
        <v>0.80169999999999997</v>
      </c>
      <c r="F143">
        <v>59</v>
      </c>
      <c r="L143" t="s">
        <v>157</v>
      </c>
      <c r="M143">
        <v>0.188</v>
      </c>
      <c r="O143" s="422" t="s">
        <v>112</v>
      </c>
      <c r="P143" s="156">
        <v>0.75929999999999997</v>
      </c>
    </row>
    <row r="144" spans="1:16" ht="15.75" thickBot="1" x14ac:dyDescent="0.3">
      <c r="A144" t="str">
        <f t="shared" si="2"/>
        <v/>
      </c>
      <c r="B144" t="s">
        <v>157</v>
      </c>
      <c r="D144" t="s">
        <v>157</v>
      </c>
      <c r="E144">
        <v>0.188</v>
      </c>
      <c r="F144">
        <v>292</v>
      </c>
      <c r="L144" t="s">
        <v>158</v>
      </c>
      <c r="M144">
        <v>0.50739999999999996</v>
      </c>
      <c r="O144" s="423"/>
      <c r="P144" s="157">
        <v>71</v>
      </c>
    </row>
    <row r="145" spans="1:16" x14ac:dyDescent="0.25">
      <c r="A145" t="str">
        <f t="shared" si="2"/>
        <v/>
      </c>
      <c r="B145" t="s">
        <v>158</v>
      </c>
      <c r="D145" t="s">
        <v>158</v>
      </c>
      <c r="E145">
        <v>0.50739999999999996</v>
      </c>
      <c r="F145">
        <v>161</v>
      </c>
      <c r="L145" t="s">
        <v>159</v>
      </c>
      <c r="M145">
        <v>0.41260000000000002</v>
      </c>
      <c r="O145" s="422" t="s">
        <v>184</v>
      </c>
      <c r="P145" s="158">
        <v>0.75370000000000004</v>
      </c>
    </row>
    <row r="146" spans="1:16" ht="15.75" thickBot="1" x14ac:dyDescent="0.3">
      <c r="A146" t="str">
        <f t="shared" si="2"/>
        <v/>
      </c>
      <c r="B146" t="s">
        <v>159</v>
      </c>
      <c r="D146" t="s">
        <v>159</v>
      </c>
      <c r="E146">
        <v>0.41260000000000002</v>
      </c>
      <c r="F146">
        <v>194</v>
      </c>
      <c r="L146" t="s">
        <v>160</v>
      </c>
      <c r="M146">
        <v>0.108</v>
      </c>
      <c r="O146" s="423"/>
      <c r="P146" s="159">
        <v>72</v>
      </c>
    </row>
    <row r="147" spans="1:16" x14ac:dyDescent="0.25">
      <c r="A147" t="str">
        <f t="shared" si="2"/>
        <v/>
      </c>
      <c r="B147" t="s">
        <v>160</v>
      </c>
      <c r="D147" t="s">
        <v>160</v>
      </c>
      <c r="E147">
        <v>0.108</v>
      </c>
      <c r="F147">
        <v>325</v>
      </c>
      <c r="L147" t="s">
        <v>161</v>
      </c>
      <c r="M147">
        <v>0.80789999999999995</v>
      </c>
      <c r="O147" s="16" t="s">
        <v>198</v>
      </c>
      <c r="P147" s="160">
        <v>0.75309999999999999</v>
      </c>
    </row>
    <row r="148" spans="1:16" ht="15.75" thickBot="1" x14ac:dyDescent="0.3">
      <c r="A148" t="str">
        <f t="shared" si="2"/>
        <v/>
      </c>
      <c r="B148" t="s">
        <v>161</v>
      </c>
      <c r="D148" t="s">
        <v>161</v>
      </c>
      <c r="E148">
        <v>0.80789999999999995</v>
      </c>
      <c r="F148">
        <v>55</v>
      </c>
      <c r="L148" t="s">
        <v>162</v>
      </c>
      <c r="M148">
        <v>0.67979999999999996</v>
      </c>
      <c r="O148" s="17" t="s">
        <v>415</v>
      </c>
      <c r="P148" s="161">
        <v>73</v>
      </c>
    </row>
    <row r="149" spans="1:16" x14ac:dyDescent="0.25">
      <c r="A149" t="str">
        <f t="shared" si="2"/>
        <v/>
      </c>
      <c r="B149" t="s">
        <v>162</v>
      </c>
      <c r="D149" t="s">
        <v>162</v>
      </c>
      <c r="E149">
        <v>0.67979999999999996</v>
      </c>
      <c r="F149">
        <v>96</v>
      </c>
      <c r="L149" t="s">
        <v>163</v>
      </c>
      <c r="M149">
        <v>0.43559999999999999</v>
      </c>
      <c r="O149" s="16" t="s">
        <v>31</v>
      </c>
      <c r="P149" s="162">
        <v>0.74519999999999997</v>
      </c>
    </row>
    <row r="150" spans="1:16" ht="15.75" thickBot="1" x14ac:dyDescent="0.3">
      <c r="A150" t="str">
        <f t="shared" si="2"/>
        <v/>
      </c>
      <c r="B150" t="s">
        <v>163</v>
      </c>
      <c r="D150" t="s">
        <v>163</v>
      </c>
      <c r="E150">
        <v>0.43559999999999999</v>
      </c>
      <c r="F150">
        <v>187</v>
      </c>
      <c r="L150" t="s">
        <v>164</v>
      </c>
      <c r="M150">
        <v>0.88670000000000004</v>
      </c>
      <c r="O150" s="17" t="s">
        <v>431</v>
      </c>
      <c r="P150" s="163">
        <v>74</v>
      </c>
    </row>
    <row r="151" spans="1:16" x14ac:dyDescent="0.25">
      <c r="A151" t="str">
        <f t="shared" si="2"/>
        <v/>
      </c>
      <c r="B151" t="s">
        <v>164</v>
      </c>
      <c r="D151" t="s">
        <v>164</v>
      </c>
      <c r="E151">
        <v>0.88670000000000004</v>
      </c>
      <c r="F151">
        <v>24</v>
      </c>
      <c r="L151" t="s">
        <v>165</v>
      </c>
      <c r="M151">
        <v>0.85719999999999996</v>
      </c>
      <c r="O151" s="16" t="s">
        <v>75</v>
      </c>
      <c r="P151" s="164">
        <v>0.74239999999999995</v>
      </c>
    </row>
    <row r="152" spans="1:16" ht="15.75" thickBot="1" x14ac:dyDescent="0.3">
      <c r="A152" t="str">
        <f t="shared" si="2"/>
        <v/>
      </c>
      <c r="B152" s="8" t="s">
        <v>165</v>
      </c>
      <c r="D152" t="s">
        <v>165</v>
      </c>
      <c r="E152">
        <v>0.85719999999999996</v>
      </c>
      <c r="F152">
        <v>34</v>
      </c>
      <c r="L152" t="s">
        <v>166</v>
      </c>
      <c r="M152">
        <v>0.35899999999999999</v>
      </c>
      <c r="O152" s="17" t="s">
        <v>407</v>
      </c>
      <c r="P152" s="165">
        <v>75</v>
      </c>
    </row>
    <row r="153" spans="1:16" ht="15.75" thickBot="1" x14ac:dyDescent="0.3">
      <c r="A153" t="str">
        <f t="shared" si="2"/>
        <v/>
      </c>
      <c r="B153" t="s">
        <v>166</v>
      </c>
      <c r="D153" t="s">
        <v>166</v>
      </c>
      <c r="E153">
        <v>0.35899999999999999</v>
      </c>
      <c r="F153">
        <v>233</v>
      </c>
      <c r="L153" t="s">
        <v>167</v>
      </c>
      <c r="M153">
        <v>0.16250000000000001</v>
      </c>
      <c r="O153" s="14" t="s">
        <v>376</v>
      </c>
      <c r="P153" s="15" t="s">
        <v>396</v>
      </c>
    </row>
    <row r="154" spans="1:16" x14ac:dyDescent="0.25">
      <c r="A154" t="str">
        <f t="shared" si="2"/>
        <v/>
      </c>
      <c r="B154" t="s">
        <v>167</v>
      </c>
      <c r="D154" t="s">
        <v>167</v>
      </c>
      <c r="E154">
        <v>0.16250000000000001</v>
      </c>
      <c r="F154">
        <v>306</v>
      </c>
      <c r="L154" t="s">
        <v>168</v>
      </c>
      <c r="M154">
        <v>0.5665</v>
      </c>
      <c r="O154" s="16" t="s">
        <v>173</v>
      </c>
      <c r="P154" s="166">
        <v>0.73950000000000005</v>
      </c>
    </row>
    <row r="155" spans="1:16" ht="15.75" thickBot="1" x14ac:dyDescent="0.3">
      <c r="A155" t="str">
        <f t="shared" si="2"/>
        <v/>
      </c>
      <c r="B155" t="s">
        <v>168</v>
      </c>
      <c r="D155" t="s">
        <v>168</v>
      </c>
      <c r="E155">
        <v>0.5665</v>
      </c>
      <c r="F155">
        <v>139</v>
      </c>
      <c r="L155" t="s">
        <v>169</v>
      </c>
      <c r="M155">
        <v>0.2316</v>
      </c>
      <c r="O155" s="17" t="s">
        <v>423</v>
      </c>
      <c r="P155" s="167">
        <v>76</v>
      </c>
    </row>
    <row r="156" spans="1:16" x14ac:dyDescent="0.25">
      <c r="A156" t="str">
        <f t="shared" si="2"/>
        <v/>
      </c>
      <c r="B156" t="s">
        <v>169</v>
      </c>
      <c r="D156" t="s">
        <v>169</v>
      </c>
      <c r="E156">
        <v>0.2316</v>
      </c>
      <c r="F156">
        <v>277</v>
      </c>
      <c r="L156" t="s">
        <v>170</v>
      </c>
      <c r="M156">
        <v>0.24560000000000001</v>
      </c>
      <c r="O156" s="422" t="s">
        <v>178</v>
      </c>
      <c r="P156" s="168">
        <v>0.73529999999999995</v>
      </c>
    </row>
    <row r="157" spans="1:16" ht="15.75" thickBot="1" x14ac:dyDescent="0.3">
      <c r="A157" t="str">
        <f t="shared" si="2"/>
        <v/>
      </c>
      <c r="B157" t="s">
        <v>170</v>
      </c>
      <c r="D157" t="s">
        <v>170</v>
      </c>
      <c r="E157">
        <v>0.24560000000000001</v>
      </c>
      <c r="F157">
        <v>268</v>
      </c>
      <c r="L157" t="s">
        <v>171</v>
      </c>
      <c r="M157">
        <v>0.1608</v>
      </c>
      <c r="O157" s="423"/>
      <c r="P157" s="169">
        <v>77</v>
      </c>
    </row>
    <row r="158" spans="1:16" x14ac:dyDescent="0.25">
      <c r="A158" t="str">
        <f t="shared" si="2"/>
        <v/>
      </c>
      <c r="B158" t="s">
        <v>171</v>
      </c>
      <c r="D158" t="s">
        <v>171</v>
      </c>
      <c r="E158">
        <v>0.1608</v>
      </c>
      <c r="F158">
        <v>307</v>
      </c>
      <c r="L158" t="s">
        <v>172</v>
      </c>
      <c r="M158">
        <v>0.84299999999999997</v>
      </c>
      <c r="O158" s="422" t="s">
        <v>237</v>
      </c>
      <c r="P158" s="170">
        <v>0.73070000000000002</v>
      </c>
    </row>
    <row r="159" spans="1:16" ht="15.75" thickBot="1" x14ac:dyDescent="0.3">
      <c r="A159" t="str">
        <f t="shared" si="2"/>
        <v/>
      </c>
      <c r="B159" t="s">
        <v>172</v>
      </c>
      <c r="D159" t="s">
        <v>172</v>
      </c>
      <c r="E159">
        <v>0.84299999999999997</v>
      </c>
      <c r="F159">
        <v>37</v>
      </c>
      <c r="L159" t="s">
        <v>173</v>
      </c>
      <c r="M159">
        <v>0.73950000000000005</v>
      </c>
      <c r="O159" s="423"/>
      <c r="P159" s="171">
        <v>78</v>
      </c>
    </row>
    <row r="160" spans="1:16" x14ac:dyDescent="0.25">
      <c r="A160" t="str">
        <f t="shared" si="2"/>
        <v/>
      </c>
      <c r="B160" t="s">
        <v>173</v>
      </c>
      <c r="D160" t="s">
        <v>173</v>
      </c>
      <c r="E160">
        <v>0.73950000000000005</v>
      </c>
      <c r="F160">
        <v>76</v>
      </c>
      <c r="L160" t="s">
        <v>174</v>
      </c>
      <c r="M160">
        <v>0.80049999999999999</v>
      </c>
      <c r="O160" s="16" t="s">
        <v>293</v>
      </c>
      <c r="P160" s="172">
        <v>0.72940000000000005</v>
      </c>
    </row>
    <row r="161" spans="1:16" ht="15.75" thickBot="1" x14ac:dyDescent="0.3">
      <c r="A161" t="str">
        <f t="shared" si="2"/>
        <v/>
      </c>
      <c r="B161" t="s">
        <v>174</v>
      </c>
      <c r="D161" t="s">
        <v>174</v>
      </c>
      <c r="E161">
        <v>0.80049999999999999</v>
      </c>
      <c r="F161">
        <v>60</v>
      </c>
      <c r="L161" t="s">
        <v>175</v>
      </c>
      <c r="M161">
        <v>1.52E-2</v>
      </c>
      <c r="O161" s="17" t="s">
        <v>432</v>
      </c>
      <c r="P161" s="173">
        <v>79</v>
      </c>
    </row>
    <row r="162" spans="1:16" x14ac:dyDescent="0.25">
      <c r="A162" t="str">
        <f t="shared" si="2"/>
        <v/>
      </c>
      <c r="B162" t="s">
        <v>175</v>
      </c>
      <c r="D162" t="s">
        <v>175</v>
      </c>
      <c r="E162">
        <v>1.52E-2</v>
      </c>
      <c r="F162">
        <v>351</v>
      </c>
      <c r="L162" t="s">
        <v>176</v>
      </c>
      <c r="M162">
        <v>0.41710000000000003</v>
      </c>
      <c r="O162" s="16" t="s">
        <v>205</v>
      </c>
      <c r="P162" s="174">
        <v>0.72829999999999995</v>
      </c>
    </row>
    <row r="163" spans="1:16" ht="15.75" thickBot="1" x14ac:dyDescent="0.3">
      <c r="A163" t="str">
        <f t="shared" si="2"/>
        <v/>
      </c>
      <c r="B163" t="s">
        <v>176</v>
      </c>
      <c r="D163" t="s">
        <v>176</v>
      </c>
      <c r="E163">
        <v>0.41710000000000003</v>
      </c>
      <c r="F163">
        <v>192</v>
      </c>
      <c r="L163" t="s">
        <v>177</v>
      </c>
      <c r="M163">
        <v>0.2397</v>
      </c>
      <c r="O163" s="17" t="s">
        <v>415</v>
      </c>
      <c r="P163" s="175">
        <v>80</v>
      </c>
    </row>
    <row r="164" spans="1:16" x14ac:dyDescent="0.25">
      <c r="A164" t="str">
        <f t="shared" si="2"/>
        <v/>
      </c>
      <c r="B164" t="s">
        <v>177</v>
      </c>
      <c r="D164" t="s">
        <v>177</v>
      </c>
      <c r="E164">
        <v>0.2397</v>
      </c>
      <c r="F164">
        <v>273</v>
      </c>
      <c r="L164" t="s">
        <v>178</v>
      </c>
      <c r="M164">
        <v>0.73529999999999995</v>
      </c>
      <c r="O164" s="422" t="s">
        <v>204</v>
      </c>
      <c r="P164" s="176">
        <v>0.72789999999999999</v>
      </c>
    </row>
    <row r="165" spans="1:16" ht="15.75" thickBot="1" x14ac:dyDescent="0.3">
      <c r="A165" t="str">
        <f t="shared" si="2"/>
        <v/>
      </c>
      <c r="B165" t="s">
        <v>178</v>
      </c>
      <c r="D165" t="s">
        <v>178</v>
      </c>
      <c r="E165">
        <v>0.73529999999999995</v>
      </c>
      <c r="F165">
        <v>77</v>
      </c>
      <c r="L165" t="s">
        <v>179</v>
      </c>
      <c r="M165">
        <v>0.4194</v>
      </c>
      <c r="O165" s="423"/>
      <c r="P165" s="177">
        <v>81</v>
      </c>
    </row>
    <row r="166" spans="1:16" x14ac:dyDescent="0.25">
      <c r="A166" t="str">
        <f t="shared" si="2"/>
        <v/>
      </c>
      <c r="B166" t="s">
        <v>179</v>
      </c>
      <c r="D166" t="s">
        <v>179</v>
      </c>
      <c r="E166">
        <v>0.4194</v>
      </c>
      <c r="F166">
        <v>190</v>
      </c>
      <c r="L166" t="s">
        <v>180</v>
      </c>
      <c r="M166">
        <v>0.92949999999999999</v>
      </c>
      <c r="O166" s="422" t="s">
        <v>84</v>
      </c>
      <c r="P166" s="178">
        <v>0.71579999999999999</v>
      </c>
    </row>
    <row r="167" spans="1:16" ht="15.75" thickBot="1" x14ac:dyDescent="0.3">
      <c r="A167" t="str">
        <f t="shared" si="2"/>
        <v/>
      </c>
      <c r="B167" t="s">
        <v>180</v>
      </c>
      <c r="D167" t="s">
        <v>180</v>
      </c>
      <c r="E167">
        <v>0.92949999999999999</v>
      </c>
      <c r="F167">
        <v>12</v>
      </c>
      <c r="L167" t="s">
        <v>181</v>
      </c>
      <c r="M167">
        <v>0.48549999999999999</v>
      </c>
      <c r="O167" s="423"/>
      <c r="P167" s="179">
        <v>82</v>
      </c>
    </row>
    <row r="168" spans="1:16" x14ac:dyDescent="0.25">
      <c r="A168" t="str">
        <f t="shared" si="2"/>
        <v/>
      </c>
      <c r="B168" t="s">
        <v>181</v>
      </c>
      <c r="D168" t="s">
        <v>181</v>
      </c>
      <c r="E168">
        <v>0.48549999999999999</v>
      </c>
      <c r="F168">
        <v>170</v>
      </c>
      <c r="L168" t="s">
        <v>182</v>
      </c>
      <c r="M168">
        <v>0.97740000000000005</v>
      </c>
      <c r="O168" s="422" t="s">
        <v>132</v>
      </c>
      <c r="P168" s="180">
        <v>0.71330000000000005</v>
      </c>
    </row>
    <row r="169" spans="1:16" ht="15.75" thickBot="1" x14ac:dyDescent="0.3">
      <c r="A169" t="str">
        <f t="shared" si="2"/>
        <v/>
      </c>
      <c r="B169" s="6" t="s">
        <v>182</v>
      </c>
      <c r="D169" t="s">
        <v>182</v>
      </c>
      <c r="E169">
        <v>0.97740000000000005</v>
      </c>
      <c r="F169">
        <v>2</v>
      </c>
      <c r="L169" t="s">
        <v>183</v>
      </c>
      <c r="M169">
        <v>0.90990000000000004</v>
      </c>
      <c r="O169" s="423"/>
      <c r="P169" s="181">
        <v>83</v>
      </c>
    </row>
    <row r="170" spans="1:16" x14ac:dyDescent="0.25">
      <c r="A170" t="str">
        <f t="shared" si="2"/>
        <v/>
      </c>
      <c r="B170" t="s">
        <v>183</v>
      </c>
      <c r="D170" t="s">
        <v>183</v>
      </c>
      <c r="E170">
        <v>0.90990000000000004</v>
      </c>
      <c r="F170">
        <v>15</v>
      </c>
      <c r="L170" t="s">
        <v>184</v>
      </c>
      <c r="M170">
        <v>0.75370000000000004</v>
      </c>
      <c r="O170" s="422" t="s">
        <v>102</v>
      </c>
      <c r="P170" s="182">
        <v>0.71250000000000002</v>
      </c>
    </row>
    <row r="171" spans="1:16" ht="15.75" thickBot="1" x14ac:dyDescent="0.3">
      <c r="A171" t="str">
        <f t="shared" si="2"/>
        <v/>
      </c>
      <c r="B171" t="s">
        <v>184</v>
      </c>
      <c r="D171" t="s">
        <v>184</v>
      </c>
      <c r="E171">
        <v>0.75370000000000004</v>
      </c>
      <c r="F171">
        <v>72</v>
      </c>
      <c r="L171" t="s">
        <v>185</v>
      </c>
      <c r="M171">
        <v>0.68579999999999997</v>
      </c>
      <c r="O171" s="423"/>
      <c r="P171" s="183">
        <v>84</v>
      </c>
    </row>
    <row r="172" spans="1:16" x14ac:dyDescent="0.25">
      <c r="A172" t="str">
        <f t="shared" si="2"/>
        <v/>
      </c>
      <c r="B172" t="s">
        <v>185</v>
      </c>
      <c r="D172" t="s">
        <v>185</v>
      </c>
      <c r="E172">
        <v>0.68579999999999997</v>
      </c>
      <c r="F172">
        <v>95</v>
      </c>
      <c r="L172" t="s">
        <v>186</v>
      </c>
      <c r="M172">
        <v>0.52880000000000005</v>
      </c>
      <c r="O172" s="422" t="s">
        <v>82</v>
      </c>
      <c r="P172" s="184">
        <v>0.70879999999999999</v>
      </c>
    </row>
    <row r="173" spans="1:16" ht="15.75" thickBot="1" x14ac:dyDescent="0.3">
      <c r="A173" t="str">
        <f t="shared" si="2"/>
        <v/>
      </c>
      <c r="B173" t="s">
        <v>186</v>
      </c>
      <c r="D173" t="s">
        <v>186</v>
      </c>
      <c r="E173">
        <v>0.52880000000000005</v>
      </c>
      <c r="F173">
        <v>152</v>
      </c>
      <c r="L173" t="s">
        <v>187</v>
      </c>
      <c r="M173">
        <v>0.54969999999999997</v>
      </c>
      <c r="O173" s="423"/>
      <c r="P173" s="185">
        <v>85</v>
      </c>
    </row>
    <row r="174" spans="1:16" x14ac:dyDescent="0.25">
      <c r="A174" t="str">
        <f t="shared" si="2"/>
        <v/>
      </c>
      <c r="B174" t="s">
        <v>187</v>
      </c>
      <c r="D174" t="s">
        <v>187</v>
      </c>
      <c r="E174">
        <v>0.54969999999999997</v>
      </c>
      <c r="F174">
        <v>147</v>
      </c>
      <c r="L174" t="s">
        <v>188</v>
      </c>
      <c r="M174">
        <v>0.83399999999999996</v>
      </c>
      <c r="O174" s="422" t="s">
        <v>319</v>
      </c>
      <c r="P174" s="186">
        <v>0.7046</v>
      </c>
    </row>
    <row r="175" spans="1:16" ht="15.75" thickBot="1" x14ac:dyDescent="0.3">
      <c r="A175" t="str">
        <f t="shared" si="2"/>
        <v/>
      </c>
      <c r="B175" t="s">
        <v>188</v>
      </c>
      <c r="D175" t="s">
        <v>188</v>
      </c>
      <c r="E175">
        <v>0.83399999999999996</v>
      </c>
      <c r="F175">
        <v>43</v>
      </c>
      <c r="L175" t="s">
        <v>189</v>
      </c>
      <c r="M175">
        <v>6.3E-2</v>
      </c>
      <c r="O175" s="423"/>
      <c r="P175" s="187">
        <v>86</v>
      </c>
    </row>
    <row r="176" spans="1:16" x14ac:dyDescent="0.25">
      <c r="A176" t="str">
        <f t="shared" si="2"/>
        <v/>
      </c>
      <c r="B176" t="s">
        <v>189</v>
      </c>
      <c r="D176" t="s">
        <v>189</v>
      </c>
      <c r="E176">
        <v>6.3E-2</v>
      </c>
      <c r="F176">
        <v>341</v>
      </c>
      <c r="L176" t="s">
        <v>190</v>
      </c>
      <c r="M176">
        <v>0.81010000000000004</v>
      </c>
      <c r="O176" s="16" t="s">
        <v>323</v>
      </c>
      <c r="P176" s="188">
        <v>0.70150000000000001</v>
      </c>
    </row>
    <row r="177" spans="1:16" ht="15.75" thickBot="1" x14ac:dyDescent="0.3">
      <c r="A177" t="str">
        <f t="shared" si="2"/>
        <v/>
      </c>
      <c r="B177" t="s">
        <v>190</v>
      </c>
      <c r="D177" t="s">
        <v>190</v>
      </c>
      <c r="E177">
        <v>0.81010000000000004</v>
      </c>
      <c r="F177">
        <v>53</v>
      </c>
      <c r="L177" t="s">
        <v>191</v>
      </c>
      <c r="M177">
        <v>0.59330000000000005</v>
      </c>
      <c r="O177" s="17" t="s">
        <v>433</v>
      </c>
      <c r="P177" s="189">
        <v>87</v>
      </c>
    </row>
    <row r="178" spans="1:16" x14ac:dyDescent="0.25">
      <c r="A178" t="str">
        <f t="shared" si="2"/>
        <v/>
      </c>
      <c r="B178" t="s">
        <v>191</v>
      </c>
      <c r="D178" t="s">
        <v>191</v>
      </c>
      <c r="E178">
        <v>0.59330000000000005</v>
      </c>
      <c r="F178">
        <v>129</v>
      </c>
      <c r="L178" t="s">
        <v>192</v>
      </c>
      <c r="M178">
        <v>0.51910000000000001</v>
      </c>
      <c r="O178" s="422" t="s">
        <v>200</v>
      </c>
      <c r="P178" s="190">
        <v>0.70030000000000003</v>
      </c>
    </row>
    <row r="179" spans="1:16" ht="15.75" thickBot="1" x14ac:dyDescent="0.3">
      <c r="A179" t="str">
        <f t="shared" si="2"/>
        <v/>
      </c>
      <c r="B179" t="s">
        <v>192</v>
      </c>
      <c r="D179" t="s">
        <v>192</v>
      </c>
      <c r="E179">
        <v>0.51910000000000001</v>
      </c>
      <c r="F179">
        <v>157</v>
      </c>
      <c r="L179" t="s">
        <v>193</v>
      </c>
      <c r="M179">
        <v>0.66369999999999996</v>
      </c>
      <c r="O179" s="423"/>
      <c r="P179" s="191">
        <v>88</v>
      </c>
    </row>
    <row r="180" spans="1:16" x14ac:dyDescent="0.25">
      <c r="A180" t="str">
        <f t="shared" si="2"/>
        <v/>
      </c>
      <c r="B180" t="s">
        <v>193</v>
      </c>
      <c r="D180" t="s">
        <v>193</v>
      </c>
      <c r="E180">
        <v>0.66369999999999996</v>
      </c>
      <c r="F180">
        <v>100</v>
      </c>
      <c r="L180" t="s">
        <v>194</v>
      </c>
      <c r="M180">
        <v>0.32840000000000003</v>
      </c>
      <c r="O180" s="422" t="s">
        <v>107</v>
      </c>
      <c r="P180" s="192">
        <v>0.69389999999999996</v>
      </c>
    </row>
    <row r="181" spans="1:16" ht="15.75" thickBot="1" x14ac:dyDescent="0.3">
      <c r="A181" t="str">
        <f t="shared" si="2"/>
        <v/>
      </c>
      <c r="B181" t="s">
        <v>194</v>
      </c>
      <c r="D181" t="s">
        <v>194</v>
      </c>
      <c r="E181">
        <v>0.32840000000000003</v>
      </c>
      <c r="F181">
        <v>246</v>
      </c>
      <c r="L181" t="s">
        <v>195</v>
      </c>
      <c r="M181">
        <v>0.1226</v>
      </c>
      <c r="O181" s="423"/>
      <c r="P181" s="193">
        <v>89</v>
      </c>
    </row>
    <row r="182" spans="1:16" x14ac:dyDescent="0.25">
      <c r="A182" t="str">
        <f t="shared" si="2"/>
        <v/>
      </c>
      <c r="B182" t="s">
        <v>195</v>
      </c>
      <c r="D182" t="s">
        <v>195</v>
      </c>
      <c r="E182">
        <v>0.1226</v>
      </c>
      <c r="F182">
        <v>320</v>
      </c>
      <c r="L182" t="s">
        <v>196</v>
      </c>
      <c r="M182">
        <v>0.10589999999999999</v>
      </c>
      <c r="O182" s="16" t="s">
        <v>51</v>
      </c>
      <c r="P182" s="194">
        <v>0.69199999999999995</v>
      </c>
    </row>
    <row r="183" spans="1:16" ht="15.75" thickBot="1" x14ac:dyDescent="0.3">
      <c r="A183" t="str">
        <f t="shared" si="2"/>
        <v/>
      </c>
      <c r="B183" t="s">
        <v>196</v>
      </c>
      <c r="D183" t="s">
        <v>196</v>
      </c>
      <c r="E183">
        <v>0.10589999999999999</v>
      </c>
      <c r="F183">
        <v>328</v>
      </c>
      <c r="L183" t="s">
        <v>197</v>
      </c>
      <c r="M183">
        <v>0.5635</v>
      </c>
      <c r="O183" s="17" t="s">
        <v>417</v>
      </c>
      <c r="P183" s="195">
        <v>90</v>
      </c>
    </row>
    <row r="184" spans="1:16" x14ac:dyDescent="0.25">
      <c r="A184" t="str">
        <f t="shared" si="2"/>
        <v/>
      </c>
      <c r="B184" t="s">
        <v>197</v>
      </c>
      <c r="D184" t="s">
        <v>197</v>
      </c>
      <c r="E184">
        <v>0.5635</v>
      </c>
      <c r="F184">
        <v>143</v>
      </c>
      <c r="L184" t="s">
        <v>198</v>
      </c>
      <c r="M184">
        <v>0.75309999999999999</v>
      </c>
      <c r="O184" s="422" t="s">
        <v>93</v>
      </c>
      <c r="P184" s="196">
        <v>0.69179999999999997</v>
      </c>
    </row>
    <row r="185" spans="1:16" ht="15.75" thickBot="1" x14ac:dyDescent="0.3">
      <c r="A185" t="str">
        <f t="shared" si="2"/>
        <v/>
      </c>
      <c r="B185" t="s">
        <v>198</v>
      </c>
      <c r="D185" t="s">
        <v>198</v>
      </c>
      <c r="E185">
        <v>0.75309999999999999</v>
      </c>
      <c r="F185">
        <v>73</v>
      </c>
      <c r="L185" t="s">
        <v>199</v>
      </c>
      <c r="M185">
        <v>0.8165</v>
      </c>
      <c r="O185" s="423"/>
      <c r="P185" s="197">
        <v>91</v>
      </c>
    </row>
    <row r="186" spans="1:16" x14ac:dyDescent="0.25">
      <c r="A186" t="str">
        <f t="shared" si="2"/>
        <v/>
      </c>
      <c r="B186" t="s">
        <v>199</v>
      </c>
      <c r="D186" t="s">
        <v>199</v>
      </c>
      <c r="E186">
        <v>0.8165</v>
      </c>
      <c r="F186">
        <v>50</v>
      </c>
      <c r="L186" t="s">
        <v>200</v>
      </c>
      <c r="M186">
        <v>0.70030000000000003</v>
      </c>
      <c r="O186" s="422" t="s">
        <v>261</v>
      </c>
      <c r="P186" s="198">
        <v>0.68940000000000001</v>
      </c>
    </row>
    <row r="187" spans="1:16" ht="15.75" thickBot="1" x14ac:dyDescent="0.3">
      <c r="A187" t="str">
        <f t="shared" si="2"/>
        <v/>
      </c>
      <c r="B187" t="s">
        <v>200</v>
      </c>
      <c r="D187" t="s">
        <v>200</v>
      </c>
      <c r="E187">
        <v>0.70030000000000003</v>
      </c>
      <c r="F187">
        <v>88</v>
      </c>
      <c r="L187" t="s">
        <v>201</v>
      </c>
      <c r="M187">
        <v>0.13619999999999999</v>
      </c>
      <c r="O187" s="423"/>
      <c r="P187" s="199">
        <v>92</v>
      </c>
    </row>
    <row r="188" spans="1:16" x14ac:dyDescent="0.25">
      <c r="A188" t="str">
        <f t="shared" si="2"/>
        <v/>
      </c>
      <c r="B188" t="s">
        <v>201</v>
      </c>
      <c r="D188" t="s">
        <v>201</v>
      </c>
      <c r="E188">
        <v>0.13619999999999999</v>
      </c>
      <c r="F188">
        <v>314</v>
      </c>
      <c r="L188" t="s">
        <v>202</v>
      </c>
      <c r="M188">
        <v>0.80300000000000005</v>
      </c>
      <c r="O188" s="422" t="s">
        <v>221</v>
      </c>
      <c r="P188" s="200">
        <v>0.68700000000000006</v>
      </c>
    </row>
    <row r="189" spans="1:16" ht="15.75" thickBot="1" x14ac:dyDescent="0.3">
      <c r="A189" t="str">
        <f t="shared" si="2"/>
        <v/>
      </c>
      <c r="B189" t="s">
        <v>202</v>
      </c>
      <c r="D189" t="s">
        <v>202</v>
      </c>
      <c r="E189">
        <v>0.80300000000000005</v>
      </c>
      <c r="F189">
        <v>58</v>
      </c>
      <c r="L189" t="s">
        <v>203</v>
      </c>
      <c r="M189">
        <v>0.26519999999999999</v>
      </c>
      <c r="O189" s="423"/>
      <c r="P189" s="201">
        <v>93</v>
      </c>
    </row>
    <row r="190" spans="1:16" x14ac:dyDescent="0.25">
      <c r="A190" t="str">
        <f t="shared" si="2"/>
        <v/>
      </c>
      <c r="B190" t="s">
        <v>203</v>
      </c>
      <c r="D190" t="s">
        <v>203</v>
      </c>
      <c r="E190">
        <v>0.26519999999999999</v>
      </c>
      <c r="F190">
        <v>261</v>
      </c>
      <c r="L190" t="s">
        <v>204</v>
      </c>
      <c r="M190">
        <v>0.72789999999999999</v>
      </c>
      <c r="O190" s="422" t="s">
        <v>314</v>
      </c>
      <c r="P190" s="202">
        <v>0.68659999999999999</v>
      </c>
    </row>
    <row r="191" spans="1:16" ht="15.75" thickBot="1" x14ac:dyDescent="0.3">
      <c r="A191" t="str">
        <f t="shared" si="2"/>
        <v/>
      </c>
      <c r="B191" t="s">
        <v>204</v>
      </c>
      <c r="D191" t="s">
        <v>204</v>
      </c>
      <c r="E191">
        <v>0.72789999999999999</v>
      </c>
      <c r="F191">
        <v>81</v>
      </c>
      <c r="L191" t="s">
        <v>205</v>
      </c>
      <c r="M191">
        <v>0.72829999999999995</v>
      </c>
      <c r="O191" s="423"/>
      <c r="P191" s="203">
        <v>94</v>
      </c>
    </row>
    <row r="192" spans="1:16" x14ac:dyDescent="0.25">
      <c r="A192" t="str">
        <f t="shared" si="2"/>
        <v/>
      </c>
      <c r="B192" t="s">
        <v>205</v>
      </c>
      <c r="D192" t="s">
        <v>205</v>
      </c>
      <c r="E192">
        <v>0.72829999999999995</v>
      </c>
      <c r="F192">
        <v>80</v>
      </c>
      <c r="L192" t="s">
        <v>206</v>
      </c>
      <c r="M192">
        <v>0.1789</v>
      </c>
      <c r="O192" s="422" t="s">
        <v>185</v>
      </c>
      <c r="P192" s="204">
        <v>0.68579999999999997</v>
      </c>
    </row>
    <row r="193" spans="1:16" ht="15.75" thickBot="1" x14ac:dyDescent="0.3">
      <c r="A193" t="str">
        <f t="shared" si="2"/>
        <v/>
      </c>
      <c r="B193" t="s">
        <v>206</v>
      </c>
      <c r="D193" t="s">
        <v>206</v>
      </c>
      <c r="E193">
        <v>0.1789</v>
      </c>
      <c r="F193">
        <v>297</v>
      </c>
      <c r="L193" t="s">
        <v>207</v>
      </c>
      <c r="M193">
        <v>0.26840000000000003</v>
      </c>
      <c r="O193" s="423"/>
      <c r="P193" s="205">
        <v>95</v>
      </c>
    </row>
    <row r="194" spans="1:16" x14ac:dyDescent="0.25">
      <c r="A194" t="str">
        <f t="shared" si="2"/>
        <v/>
      </c>
      <c r="B194" t="s">
        <v>207</v>
      </c>
      <c r="D194" t="s">
        <v>207</v>
      </c>
      <c r="E194">
        <v>0.26840000000000003</v>
      </c>
      <c r="F194">
        <v>260</v>
      </c>
      <c r="L194" t="s">
        <v>208</v>
      </c>
      <c r="M194">
        <v>0.4168</v>
      </c>
      <c r="O194" s="422" t="s">
        <v>162</v>
      </c>
      <c r="P194" s="206">
        <v>0.67979999999999996</v>
      </c>
    </row>
    <row r="195" spans="1:16" ht="15.75" thickBot="1" x14ac:dyDescent="0.3">
      <c r="A195" t="str">
        <f t="shared" ref="A195:A258" si="3">IF(B195=D195,"","BAD")</f>
        <v/>
      </c>
      <c r="B195" t="s">
        <v>208</v>
      </c>
      <c r="D195" t="s">
        <v>208</v>
      </c>
      <c r="E195">
        <v>0.4168</v>
      </c>
      <c r="F195">
        <v>193</v>
      </c>
      <c r="L195" t="s">
        <v>209</v>
      </c>
      <c r="M195">
        <v>0.33229999999999998</v>
      </c>
      <c r="O195" s="423"/>
      <c r="P195" s="207">
        <v>96</v>
      </c>
    </row>
    <row r="196" spans="1:16" x14ac:dyDescent="0.25">
      <c r="A196" t="str">
        <f t="shared" si="3"/>
        <v/>
      </c>
      <c r="B196" t="s">
        <v>209</v>
      </c>
      <c r="D196" t="s">
        <v>209</v>
      </c>
      <c r="E196">
        <v>0.33229999999999998</v>
      </c>
      <c r="F196">
        <v>245</v>
      </c>
      <c r="L196" t="s">
        <v>210</v>
      </c>
      <c r="M196">
        <v>0.1399</v>
      </c>
      <c r="O196" s="422" t="s">
        <v>225</v>
      </c>
      <c r="P196" s="208">
        <v>0.6754</v>
      </c>
    </row>
    <row r="197" spans="1:16" ht="15.75" thickBot="1" x14ac:dyDescent="0.3">
      <c r="A197" t="str">
        <f t="shared" si="3"/>
        <v/>
      </c>
      <c r="B197" t="s">
        <v>210</v>
      </c>
      <c r="D197" t="s">
        <v>210</v>
      </c>
      <c r="E197">
        <v>0.1399</v>
      </c>
      <c r="F197">
        <v>311</v>
      </c>
      <c r="L197" t="s">
        <v>211</v>
      </c>
      <c r="M197">
        <v>0.96479999999999999</v>
      </c>
      <c r="O197" s="423"/>
      <c r="P197" s="209">
        <v>97</v>
      </c>
    </row>
    <row r="198" spans="1:16" x14ac:dyDescent="0.25">
      <c r="A198" t="str">
        <f t="shared" si="3"/>
        <v/>
      </c>
      <c r="B198" t="s">
        <v>211</v>
      </c>
      <c r="D198" t="s">
        <v>211</v>
      </c>
      <c r="E198">
        <v>0.96479999999999999</v>
      </c>
      <c r="F198">
        <v>4</v>
      </c>
      <c r="L198" t="s">
        <v>212</v>
      </c>
      <c r="M198">
        <v>0.1079</v>
      </c>
      <c r="O198" s="422" t="s">
        <v>277</v>
      </c>
      <c r="P198" s="210">
        <v>0.66759999999999997</v>
      </c>
    </row>
    <row r="199" spans="1:16" ht="15.75" thickBot="1" x14ac:dyDescent="0.3">
      <c r="A199" t="str">
        <f t="shared" si="3"/>
        <v/>
      </c>
      <c r="B199" t="s">
        <v>212</v>
      </c>
      <c r="D199" t="s">
        <v>212</v>
      </c>
      <c r="E199">
        <v>0.1079</v>
      </c>
      <c r="F199">
        <v>326</v>
      </c>
      <c r="L199" t="s">
        <v>213</v>
      </c>
      <c r="M199">
        <v>8.3500000000000005E-2</v>
      </c>
      <c r="O199" s="423"/>
      <c r="P199" s="211">
        <v>98</v>
      </c>
    </row>
    <row r="200" spans="1:16" x14ac:dyDescent="0.25">
      <c r="A200" t="str">
        <f t="shared" si="3"/>
        <v/>
      </c>
      <c r="B200" t="s">
        <v>213</v>
      </c>
      <c r="D200" t="s">
        <v>213</v>
      </c>
      <c r="E200">
        <v>8.3500000000000005E-2</v>
      </c>
      <c r="F200">
        <v>338</v>
      </c>
      <c r="L200" t="s">
        <v>214</v>
      </c>
      <c r="M200">
        <v>0.75939999999999996</v>
      </c>
      <c r="O200" s="422" t="s">
        <v>92</v>
      </c>
      <c r="P200" s="212">
        <v>0.66539999999999999</v>
      </c>
    </row>
    <row r="201" spans="1:16" ht="15.75" thickBot="1" x14ac:dyDescent="0.3">
      <c r="A201" t="str">
        <f t="shared" si="3"/>
        <v/>
      </c>
      <c r="B201" t="s">
        <v>214</v>
      </c>
      <c r="D201" t="s">
        <v>214</v>
      </c>
      <c r="E201">
        <v>0.75939999999999996</v>
      </c>
      <c r="F201">
        <v>70</v>
      </c>
      <c r="L201" t="s">
        <v>215</v>
      </c>
      <c r="M201">
        <v>0.372</v>
      </c>
      <c r="O201" s="423"/>
      <c r="P201" s="213">
        <v>99</v>
      </c>
    </row>
    <row r="202" spans="1:16" x14ac:dyDescent="0.25">
      <c r="A202" t="str">
        <f t="shared" si="3"/>
        <v/>
      </c>
      <c r="B202" t="s">
        <v>215</v>
      </c>
      <c r="D202" t="s">
        <v>215</v>
      </c>
      <c r="E202">
        <v>0.372</v>
      </c>
      <c r="F202">
        <v>223</v>
      </c>
      <c r="L202" t="s">
        <v>216</v>
      </c>
      <c r="M202">
        <v>0.40739999999999998</v>
      </c>
      <c r="O202" s="16" t="s">
        <v>193</v>
      </c>
      <c r="P202" s="214">
        <v>0.66369999999999996</v>
      </c>
    </row>
    <row r="203" spans="1:16" ht="15.75" thickBot="1" x14ac:dyDescent="0.3">
      <c r="A203" t="str">
        <f t="shared" si="3"/>
        <v/>
      </c>
      <c r="B203" t="s">
        <v>216</v>
      </c>
      <c r="D203" t="s">
        <v>216</v>
      </c>
      <c r="E203">
        <v>0.40739999999999998</v>
      </c>
      <c r="F203">
        <v>197</v>
      </c>
      <c r="L203" t="s">
        <v>217</v>
      </c>
      <c r="M203">
        <v>0.32550000000000001</v>
      </c>
      <c r="O203" s="17" t="s">
        <v>432</v>
      </c>
      <c r="P203" s="215">
        <v>100</v>
      </c>
    </row>
    <row r="204" spans="1:16" ht="15.75" thickBot="1" x14ac:dyDescent="0.3">
      <c r="A204" t="str">
        <f t="shared" si="3"/>
        <v/>
      </c>
      <c r="B204" t="s">
        <v>217</v>
      </c>
      <c r="D204" t="s">
        <v>217</v>
      </c>
      <c r="E204">
        <v>0.32550000000000001</v>
      </c>
      <c r="F204">
        <v>247</v>
      </c>
      <c r="L204" t="s">
        <v>218</v>
      </c>
      <c r="M204">
        <v>0.46700000000000003</v>
      </c>
      <c r="O204" s="14" t="s">
        <v>376</v>
      </c>
      <c r="P204" s="15" t="s">
        <v>396</v>
      </c>
    </row>
    <row r="205" spans="1:16" x14ac:dyDescent="0.25">
      <c r="A205" t="str">
        <f t="shared" si="3"/>
        <v/>
      </c>
      <c r="B205" t="s">
        <v>218</v>
      </c>
      <c r="D205" t="s">
        <v>218</v>
      </c>
      <c r="E205">
        <v>0.46700000000000003</v>
      </c>
      <c r="F205">
        <v>178</v>
      </c>
      <c r="L205" t="s">
        <v>219</v>
      </c>
      <c r="M205">
        <v>0.83630000000000004</v>
      </c>
      <c r="O205" s="422" t="s">
        <v>35</v>
      </c>
      <c r="P205" s="216">
        <v>0.65710000000000002</v>
      </c>
    </row>
    <row r="206" spans="1:16" ht="15.75" thickBot="1" x14ac:dyDescent="0.3">
      <c r="A206" t="str">
        <f t="shared" si="3"/>
        <v/>
      </c>
      <c r="B206" t="s">
        <v>219</v>
      </c>
      <c r="D206" t="s">
        <v>219</v>
      </c>
      <c r="E206">
        <v>0.83630000000000004</v>
      </c>
      <c r="F206">
        <v>42</v>
      </c>
      <c r="L206" t="s">
        <v>220</v>
      </c>
      <c r="M206">
        <v>0.1336</v>
      </c>
      <c r="O206" s="423"/>
      <c r="P206" s="217">
        <v>101</v>
      </c>
    </row>
    <row r="207" spans="1:16" x14ac:dyDescent="0.25">
      <c r="A207" t="str">
        <f t="shared" si="3"/>
        <v/>
      </c>
      <c r="B207" t="s">
        <v>220</v>
      </c>
      <c r="D207" t="s">
        <v>220</v>
      </c>
      <c r="E207">
        <v>0.1336</v>
      </c>
      <c r="F207">
        <v>316</v>
      </c>
      <c r="L207" t="s">
        <v>221</v>
      </c>
      <c r="M207">
        <v>0.68700000000000006</v>
      </c>
      <c r="O207" s="422" t="s">
        <v>55</v>
      </c>
      <c r="P207" s="218">
        <v>0.65529999999999999</v>
      </c>
    </row>
    <row r="208" spans="1:16" ht="15.75" thickBot="1" x14ac:dyDescent="0.3">
      <c r="A208" t="str">
        <f t="shared" si="3"/>
        <v/>
      </c>
      <c r="B208" t="s">
        <v>221</v>
      </c>
      <c r="D208" t="s">
        <v>221</v>
      </c>
      <c r="E208">
        <v>0.68700000000000006</v>
      </c>
      <c r="F208">
        <v>93</v>
      </c>
      <c r="L208" t="s">
        <v>222</v>
      </c>
      <c r="M208">
        <v>0.21879999999999999</v>
      </c>
      <c r="O208" s="423"/>
      <c r="P208" s="219">
        <v>102</v>
      </c>
    </row>
    <row r="209" spans="1:16" x14ac:dyDescent="0.25">
      <c r="A209" t="str">
        <f t="shared" si="3"/>
        <v/>
      </c>
      <c r="B209" t="s">
        <v>222</v>
      </c>
      <c r="D209" t="s">
        <v>222</v>
      </c>
      <c r="E209">
        <v>0.21879999999999999</v>
      </c>
      <c r="F209">
        <v>282</v>
      </c>
      <c r="L209" t="s">
        <v>223</v>
      </c>
      <c r="M209">
        <v>0.64170000000000005</v>
      </c>
      <c r="O209" s="422" t="s">
        <v>233</v>
      </c>
      <c r="P209" s="218">
        <v>0.65400000000000003</v>
      </c>
    </row>
    <row r="210" spans="1:16" ht="15.75" thickBot="1" x14ac:dyDescent="0.3">
      <c r="A210" t="str">
        <f t="shared" si="3"/>
        <v/>
      </c>
      <c r="B210" t="s">
        <v>223</v>
      </c>
      <c r="D210" t="s">
        <v>223</v>
      </c>
      <c r="E210">
        <v>0.64170000000000005</v>
      </c>
      <c r="F210">
        <v>109</v>
      </c>
      <c r="L210" t="s">
        <v>224</v>
      </c>
      <c r="M210">
        <v>0.64329999999999998</v>
      </c>
      <c r="O210" s="423"/>
      <c r="P210" s="219">
        <v>103</v>
      </c>
    </row>
    <row r="211" spans="1:16" x14ac:dyDescent="0.25">
      <c r="A211" t="str">
        <f t="shared" si="3"/>
        <v/>
      </c>
      <c r="B211" t="s">
        <v>224</v>
      </c>
      <c r="D211" t="s">
        <v>224</v>
      </c>
      <c r="E211">
        <v>0.64329999999999998</v>
      </c>
      <c r="F211">
        <v>107</v>
      </c>
      <c r="L211" t="s">
        <v>225</v>
      </c>
      <c r="M211">
        <v>0.6754</v>
      </c>
      <c r="O211" s="422" t="s">
        <v>139</v>
      </c>
      <c r="P211" s="218">
        <v>0.64949999999999997</v>
      </c>
    </row>
    <row r="212" spans="1:16" ht="15.75" thickBot="1" x14ac:dyDescent="0.3">
      <c r="A212" t="str">
        <f t="shared" si="3"/>
        <v/>
      </c>
      <c r="B212" t="s">
        <v>225</v>
      </c>
      <c r="D212" t="s">
        <v>225</v>
      </c>
      <c r="E212">
        <v>0.6754</v>
      </c>
      <c r="F212">
        <v>97</v>
      </c>
      <c r="L212" t="s">
        <v>226</v>
      </c>
      <c r="M212">
        <v>0.1</v>
      </c>
      <c r="O212" s="423"/>
      <c r="P212" s="219">
        <v>104</v>
      </c>
    </row>
    <row r="213" spans="1:16" x14ac:dyDescent="0.25">
      <c r="A213" t="str">
        <f t="shared" si="3"/>
        <v/>
      </c>
      <c r="B213" t="s">
        <v>226</v>
      </c>
      <c r="D213" t="s">
        <v>226</v>
      </c>
      <c r="E213">
        <v>0.1</v>
      </c>
      <c r="F213">
        <v>332</v>
      </c>
      <c r="L213" t="s">
        <v>227</v>
      </c>
      <c r="M213">
        <v>0.80649999999999999</v>
      </c>
      <c r="O213" s="422" t="s">
        <v>310</v>
      </c>
      <c r="P213" s="218">
        <v>0.64890000000000003</v>
      </c>
    </row>
    <row r="214" spans="1:16" ht="15.75" thickBot="1" x14ac:dyDescent="0.3">
      <c r="A214" t="str">
        <f t="shared" si="3"/>
        <v/>
      </c>
      <c r="B214" t="s">
        <v>227</v>
      </c>
      <c r="D214" t="s">
        <v>227</v>
      </c>
      <c r="E214">
        <v>0.80649999999999999</v>
      </c>
      <c r="F214">
        <v>57</v>
      </c>
      <c r="L214" t="s">
        <v>228</v>
      </c>
      <c r="M214">
        <v>0.36940000000000001</v>
      </c>
      <c r="O214" s="423"/>
      <c r="P214" s="219">
        <v>105</v>
      </c>
    </row>
    <row r="215" spans="1:16" x14ac:dyDescent="0.25">
      <c r="A215" t="str">
        <f t="shared" si="3"/>
        <v/>
      </c>
      <c r="B215" t="s">
        <v>228</v>
      </c>
      <c r="D215" t="s">
        <v>228</v>
      </c>
      <c r="E215">
        <v>0.36940000000000001</v>
      </c>
      <c r="F215">
        <v>225</v>
      </c>
      <c r="L215" t="s">
        <v>229</v>
      </c>
      <c r="M215">
        <v>0.31030000000000002</v>
      </c>
      <c r="O215" s="422" t="s">
        <v>354</v>
      </c>
      <c r="P215" s="218">
        <v>0.64780000000000004</v>
      </c>
    </row>
    <row r="216" spans="1:16" ht="15.75" thickBot="1" x14ac:dyDescent="0.3">
      <c r="A216" t="str">
        <f t="shared" si="3"/>
        <v/>
      </c>
      <c r="B216" t="s">
        <v>229</v>
      </c>
      <c r="D216" t="s">
        <v>229</v>
      </c>
      <c r="E216">
        <v>0.31030000000000002</v>
      </c>
      <c r="F216">
        <v>252</v>
      </c>
      <c r="L216" t="s">
        <v>230</v>
      </c>
      <c r="M216">
        <v>0.80779999999999996</v>
      </c>
      <c r="O216" s="423"/>
      <c r="P216" s="219">
        <v>106</v>
      </c>
    </row>
    <row r="217" spans="1:16" x14ac:dyDescent="0.25">
      <c r="A217" t="str">
        <f t="shared" si="3"/>
        <v/>
      </c>
      <c r="B217" t="s">
        <v>230</v>
      </c>
      <c r="D217" t="s">
        <v>230</v>
      </c>
      <c r="E217">
        <v>0.80779999999999996</v>
      </c>
      <c r="F217">
        <v>56</v>
      </c>
      <c r="L217" t="s">
        <v>231</v>
      </c>
      <c r="M217">
        <v>0.60399999999999998</v>
      </c>
      <c r="O217" s="422" t="s">
        <v>224</v>
      </c>
      <c r="P217" s="218">
        <v>0.64329999999999998</v>
      </c>
    </row>
    <row r="218" spans="1:16" ht="15.75" thickBot="1" x14ac:dyDescent="0.3">
      <c r="A218" t="str">
        <f t="shared" si="3"/>
        <v/>
      </c>
      <c r="B218" t="s">
        <v>231</v>
      </c>
      <c r="D218" t="s">
        <v>231</v>
      </c>
      <c r="E218">
        <v>0.60399999999999998</v>
      </c>
      <c r="F218">
        <v>127</v>
      </c>
      <c r="L218" t="s">
        <v>232</v>
      </c>
      <c r="M218">
        <v>0.92989999999999995</v>
      </c>
      <c r="O218" s="423"/>
      <c r="P218" s="219">
        <v>107</v>
      </c>
    </row>
    <row r="219" spans="1:16" x14ac:dyDescent="0.25">
      <c r="A219" t="str">
        <f t="shared" si="3"/>
        <v/>
      </c>
      <c r="B219" t="s">
        <v>232</v>
      </c>
      <c r="D219" t="s">
        <v>232</v>
      </c>
      <c r="E219">
        <v>0.92989999999999995</v>
      </c>
      <c r="F219">
        <v>11</v>
      </c>
      <c r="L219" t="s">
        <v>233</v>
      </c>
      <c r="M219">
        <v>0.65400000000000003</v>
      </c>
      <c r="O219" s="422" t="s">
        <v>292</v>
      </c>
      <c r="P219" s="218">
        <v>0.64229999999999998</v>
      </c>
    </row>
    <row r="220" spans="1:16" ht="15.75" thickBot="1" x14ac:dyDescent="0.3">
      <c r="A220" t="str">
        <f t="shared" si="3"/>
        <v/>
      </c>
      <c r="B220" t="s">
        <v>233</v>
      </c>
      <c r="D220" t="s">
        <v>233</v>
      </c>
      <c r="E220">
        <v>0.65400000000000003</v>
      </c>
      <c r="F220">
        <v>103</v>
      </c>
      <c r="L220" t="s">
        <v>234</v>
      </c>
      <c r="M220">
        <v>0.18659999999999999</v>
      </c>
      <c r="O220" s="423"/>
      <c r="P220" s="219">
        <v>108</v>
      </c>
    </row>
    <row r="221" spans="1:16" x14ac:dyDescent="0.25">
      <c r="A221" t="str">
        <f t="shared" si="3"/>
        <v/>
      </c>
      <c r="B221" t="s">
        <v>234</v>
      </c>
      <c r="D221" t="s">
        <v>234</v>
      </c>
      <c r="E221">
        <v>0.18659999999999999</v>
      </c>
      <c r="F221">
        <v>293</v>
      </c>
      <c r="L221" t="s">
        <v>235</v>
      </c>
      <c r="M221">
        <v>0.62390000000000001</v>
      </c>
      <c r="O221" s="422" t="s">
        <v>223</v>
      </c>
      <c r="P221" s="218">
        <v>0.64170000000000005</v>
      </c>
    </row>
    <row r="222" spans="1:16" ht="15.75" thickBot="1" x14ac:dyDescent="0.3">
      <c r="A222" t="str">
        <f t="shared" si="3"/>
        <v/>
      </c>
      <c r="B222" t="s">
        <v>235</v>
      </c>
      <c r="D222" t="s">
        <v>235</v>
      </c>
      <c r="E222">
        <v>0.62390000000000001</v>
      </c>
      <c r="F222">
        <v>118</v>
      </c>
      <c r="L222" t="s">
        <v>236</v>
      </c>
      <c r="M222">
        <v>0.59760000000000002</v>
      </c>
      <c r="O222" s="423"/>
      <c r="P222" s="219">
        <v>109</v>
      </c>
    </row>
    <row r="223" spans="1:16" x14ac:dyDescent="0.25">
      <c r="A223" t="str">
        <f t="shared" si="3"/>
        <v/>
      </c>
      <c r="B223" t="s">
        <v>236</v>
      </c>
      <c r="D223" t="s">
        <v>236</v>
      </c>
      <c r="E223">
        <v>0.59760000000000002</v>
      </c>
      <c r="F223">
        <v>128</v>
      </c>
      <c r="L223" t="s">
        <v>237</v>
      </c>
      <c r="M223">
        <v>0.73070000000000002</v>
      </c>
      <c r="O223" s="422" t="s">
        <v>89</v>
      </c>
      <c r="P223" s="218">
        <v>0.6401</v>
      </c>
    </row>
    <row r="224" spans="1:16" ht="15.75" thickBot="1" x14ac:dyDescent="0.3">
      <c r="A224" t="str">
        <f t="shared" si="3"/>
        <v/>
      </c>
      <c r="B224" t="s">
        <v>237</v>
      </c>
      <c r="D224" t="s">
        <v>237</v>
      </c>
      <c r="E224">
        <v>0.73070000000000002</v>
      </c>
      <c r="F224">
        <v>78</v>
      </c>
      <c r="L224" t="s">
        <v>238</v>
      </c>
      <c r="M224">
        <v>0.61819999999999997</v>
      </c>
      <c r="O224" s="423"/>
      <c r="P224" s="219">
        <v>110</v>
      </c>
    </row>
    <row r="225" spans="1:16" x14ac:dyDescent="0.25">
      <c r="A225" t="str">
        <f t="shared" si="3"/>
        <v/>
      </c>
      <c r="B225" t="s">
        <v>238</v>
      </c>
      <c r="D225" t="s">
        <v>238</v>
      </c>
      <c r="E225">
        <v>0.61819999999999997</v>
      </c>
      <c r="F225">
        <v>121</v>
      </c>
      <c r="L225" t="s">
        <v>239</v>
      </c>
      <c r="M225">
        <v>0.88649999999999995</v>
      </c>
      <c r="O225" s="422" t="s">
        <v>256</v>
      </c>
      <c r="P225" s="218">
        <v>0.63670000000000004</v>
      </c>
    </row>
    <row r="226" spans="1:16" ht="15.75" thickBot="1" x14ac:dyDescent="0.3">
      <c r="A226" t="str">
        <f t="shared" si="3"/>
        <v/>
      </c>
      <c r="B226" t="s">
        <v>239</v>
      </c>
      <c r="D226" t="s">
        <v>239</v>
      </c>
      <c r="E226">
        <v>0.88649999999999995</v>
      </c>
      <c r="F226">
        <v>25</v>
      </c>
      <c r="L226" t="s">
        <v>240</v>
      </c>
      <c r="M226">
        <v>0.48</v>
      </c>
      <c r="O226" s="423"/>
      <c r="P226" s="219">
        <v>111</v>
      </c>
    </row>
    <row r="227" spans="1:16" x14ac:dyDescent="0.25">
      <c r="A227" t="str">
        <f t="shared" si="3"/>
        <v/>
      </c>
      <c r="B227" t="s">
        <v>240</v>
      </c>
      <c r="D227" t="s">
        <v>240</v>
      </c>
      <c r="E227">
        <v>0.48</v>
      </c>
      <c r="F227">
        <v>172</v>
      </c>
      <c r="L227" t="s">
        <v>241</v>
      </c>
      <c r="M227">
        <v>0.44579999999999997</v>
      </c>
      <c r="O227" s="422" t="s">
        <v>48</v>
      </c>
      <c r="P227" s="218">
        <v>0.63670000000000004</v>
      </c>
    </row>
    <row r="228" spans="1:16" ht="15.75" thickBot="1" x14ac:dyDescent="0.3">
      <c r="A228" t="str">
        <f t="shared" si="3"/>
        <v/>
      </c>
      <c r="B228" t="s">
        <v>241</v>
      </c>
      <c r="D228" t="s">
        <v>241</v>
      </c>
      <c r="E228">
        <v>0.44579999999999997</v>
      </c>
      <c r="F228">
        <v>183</v>
      </c>
      <c r="L228" t="s">
        <v>242</v>
      </c>
      <c r="M228">
        <v>0.25669999999999998</v>
      </c>
      <c r="O228" s="423"/>
      <c r="P228" s="219">
        <v>112</v>
      </c>
    </row>
    <row r="229" spans="1:16" x14ac:dyDescent="0.25">
      <c r="A229" t="str">
        <f t="shared" si="3"/>
        <v/>
      </c>
      <c r="B229" t="s">
        <v>242</v>
      </c>
      <c r="D229" t="s">
        <v>242</v>
      </c>
      <c r="E229">
        <v>0.25669999999999998</v>
      </c>
      <c r="F229">
        <v>262</v>
      </c>
      <c r="L229" t="s">
        <v>243</v>
      </c>
      <c r="M229">
        <v>0.31409999999999999</v>
      </c>
      <c r="O229" s="16" t="s">
        <v>138</v>
      </c>
      <c r="P229" s="218">
        <v>0.63649999999999995</v>
      </c>
    </row>
    <row r="230" spans="1:16" ht="15.75" thickBot="1" x14ac:dyDescent="0.3">
      <c r="A230" t="str">
        <f t="shared" si="3"/>
        <v/>
      </c>
      <c r="B230" t="s">
        <v>243</v>
      </c>
      <c r="D230" t="s">
        <v>243</v>
      </c>
      <c r="E230">
        <v>0.31409999999999999</v>
      </c>
      <c r="F230">
        <v>250</v>
      </c>
      <c r="L230" t="s">
        <v>244</v>
      </c>
      <c r="M230">
        <v>0.20330000000000001</v>
      </c>
      <c r="O230" s="17" t="s">
        <v>417</v>
      </c>
      <c r="P230" s="219">
        <v>113</v>
      </c>
    </row>
    <row r="231" spans="1:16" x14ac:dyDescent="0.25">
      <c r="A231" t="str">
        <f t="shared" si="3"/>
        <v/>
      </c>
      <c r="B231" t="s">
        <v>244</v>
      </c>
      <c r="D231" t="s">
        <v>244</v>
      </c>
      <c r="E231">
        <v>0.20330000000000001</v>
      </c>
      <c r="F231">
        <v>286</v>
      </c>
      <c r="L231" t="s">
        <v>245</v>
      </c>
      <c r="M231">
        <v>0.1077</v>
      </c>
      <c r="O231" s="16" t="s">
        <v>103</v>
      </c>
      <c r="P231" s="218">
        <v>0.63149999999999995</v>
      </c>
    </row>
    <row r="232" spans="1:16" ht="15.75" thickBot="1" x14ac:dyDescent="0.3">
      <c r="A232" t="str">
        <f t="shared" si="3"/>
        <v/>
      </c>
      <c r="B232" t="s">
        <v>245</v>
      </c>
      <c r="D232" t="s">
        <v>245</v>
      </c>
      <c r="E232">
        <v>0.1077</v>
      </c>
      <c r="F232">
        <v>327</v>
      </c>
      <c r="L232" t="s">
        <v>246</v>
      </c>
      <c r="M232">
        <v>0.19550000000000001</v>
      </c>
      <c r="O232" s="17" t="s">
        <v>426</v>
      </c>
      <c r="P232" s="219">
        <v>114</v>
      </c>
    </row>
    <row r="233" spans="1:16" x14ac:dyDescent="0.25">
      <c r="A233" t="str">
        <f t="shared" si="3"/>
        <v/>
      </c>
      <c r="B233" t="s">
        <v>246</v>
      </c>
      <c r="D233" t="s">
        <v>246</v>
      </c>
      <c r="E233">
        <v>0.19550000000000001</v>
      </c>
      <c r="F233">
        <v>289</v>
      </c>
      <c r="L233" t="s">
        <v>247</v>
      </c>
      <c r="M233">
        <v>0.82520000000000004</v>
      </c>
      <c r="O233" s="422" t="s">
        <v>275</v>
      </c>
      <c r="P233" s="218">
        <v>0.63039999999999996</v>
      </c>
    </row>
    <row r="234" spans="1:16" ht="15.75" thickBot="1" x14ac:dyDescent="0.3">
      <c r="A234" t="str">
        <f t="shared" si="3"/>
        <v/>
      </c>
      <c r="B234" t="s">
        <v>247</v>
      </c>
      <c r="D234" t="s">
        <v>247</v>
      </c>
      <c r="E234">
        <v>0.82520000000000004</v>
      </c>
      <c r="F234">
        <v>46</v>
      </c>
      <c r="L234" t="s">
        <v>248</v>
      </c>
      <c r="M234">
        <v>0.87160000000000004</v>
      </c>
      <c r="O234" s="423"/>
      <c r="P234" s="219">
        <v>115</v>
      </c>
    </row>
    <row r="235" spans="1:16" x14ac:dyDescent="0.25">
      <c r="A235" t="str">
        <f t="shared" si="3"/>
        <v/>
      </c>
      <c r="B235" t="s">
        <v>248</v>
      </c>
      <c r="D235" t="s">
        <v>248</v>
      </c>
      <c r="E235">
        <v>0.87160000000000004</v>
      </c>
      <c r="F235">
        <v>30</v>
      </c>
      <c r="L235" t="s">
        <v>249</v>
      </c>
      <c r="M235">
        <v>0.4078</v>
      </c>
      <c r="O235" s="422" t="s">
        <v>140</v>
      </c>
      <c r="P235" s="218">
        <v>0.62570000000000003</v>
      </c>
    </row>
    <row r="236" spans="1:16" ht="15.75" thickBot="1" x14ac:dyDescent="0.3">
      <c r="A236" t="str">
        <f t="shared" si="3"/>
        <v/>
      </c>
      <c r="B236" t="s">
        <v>249</v>
      </c>
      <c r="D236" t="s">
        <v>249</v>
      </c>
      <c r="E236">
        <v>0.4078</v>
      </c>
      <c r="F236">
        <v>196</v>
      </c>
      <c r="L236" t="s">
        <v>250</v>
      </c>
      <c r="M236">
        <v>0.51090000000000002</v>
      </c>
      <c r="O236" s="423"/>
      <c r="P236" s="219">
        <v>116</v>
      </c>
    </row>
    <row r="237" spans="1:16" x14ac:dyDescent="0.25">
      <c r="A237" t="str">
        <f t="shared" si="3"/>
        <v/>
      </c>
      <c r="B237" t="s">
        <v>250</v>
      </c>
      <c r="D237" t="s">
        <v>250</v>
      </c>
      <c r="E237">
        <v>0.51090000000000002</v>
      </c>
      <c r="F237">
        <v>160</v>
      </c>
      <c r="L237" t="s">
        <v>251</v>
      </c>
      <c r="M237">
        <v>0.77639999999999998</v>
      </c>
      <c r="O237" s="16" t="s">
        <v>68</v>
      </c>
      <c r="P237" s="218">
        <v>0.62419999999999998</v>
      </c>
    </row>
    <row r="238" spans="1:16" ht="15.75" thickBot="1" x14ac:dyDescent="0.3">
      <c r="A238" t="str">
        <f t="shared" si="3"/>
        <v/>
      </c>
      <c r="B238" t="s">
        <v>251</v>
      </c>
      <c r="D238" t="s">
        <v>251</v>
      </c>
      <c r="E238">
        <v>0.77639999999999998</v>
      </c>
      <c r="F238">
        <v>65</v>
      </c>
      <c r="L238" t="s">
        <v>252</v>
      </c>
      <c r="M238">
        <v>0.54249999999999998</v>
      </c>
      <c r="O238" s="17" t="s">
        <v>428</v>
      </c>
      <c r="P238" s="219">
        <v>117</v>
      </c>
    </row>
    <row r="239" spans="1:16" x14ac:dyDescent="0.25">
      <c r="A239" t="str">
        <f t="shared" si="3"/>
        <v/>
      </c>
      <c r="B239" t="s">
        <v>252</v>
      </c>
      <c r="D239" t="s">
        <v>252</v>
      </c>
      <c r="E239">
        <v>0.54249999999999998</v>
      </c>
      <c r="F239">
        <v>148</v>
      </c>
      <c r="L239" t="s">
        <v>253</v>
      </c>
      <c r="M239">
        <v>0.52639999999999998</v>
      </c>
      <c r="O239" s="422" t="s">
        <v>235</v>
      </c>
      <c r="P239" s="218">
        <v>0.62390000000000001</v>
      </c>
    </row>
    <row r="240" spans="1:16" ht="15.75" thickBot="1" x14ac:dyDescent="0.3">
      <c r="A240" t="str">
        <f t="shared" si="3"/>
        <v/>
      </c>
      <c r="B240" t="s">
        <v>253</v>
      </c>
      <c r="D240" t="s">
        <v>253</v>
      </c>
      <c r="E240">
        <v>0.52639999999999998</v>
      </c>
      <c r="F240">
        <v>155</v>
      </c>
      <c r="L240" t="s">
        <v>254</v>
      </c>
      <c r="M240">
        <v>0.2316</v>
      </c>
      <c r="O240" s="423"/>
      <c r="P240" s="219">
        <v>118</v>
      </c>
    </row>
    <row r="241" spans="1:16" x14ac:dyDescent="0.25">
      <c r="A241" t="str">
        <f t="shared" si="3"/>
        <v/>
      </c>
      <c r="B241" t="s">
        <v>254</v>
      </c>
      <c r="D241" t="s">
        <v>254</v>
      </c>
      <c r="E241">
        <v>0.2316</v>
      </c>
      <c r="F241">
        <v>278</v>
      </c>
      <c r="L241" t="s">
        <v>255</v>
      </c>
      <c r="M241">
        <v>0.16689999999999999</v>
      </c>
      <c r="O241" s="422" t="s">
        <v>283</v>
      </c>
      <c r="P241" s="218">
        <v>0.62339999999999995</v>
      </c>
    </row>
    <row r="242" spans="1:16" ht="15.75" thickBot="1" x14ac:dyDescent="0.3">
      <c r="A242" t="str">
        <f t="shared" si="3"/>
        <v/>
      </c>
      <c r="B242" t="s">
        <v>255</v>
      </c>
      <c r="D242" t="s">
        <v>255</v>
      </c>
      <c r="E242">
        <v>0.16689999999999999</v>
      </c>
      <c r="F242">
        <v>302</v>
      </c>
      <c r="L242" t="s">
        <v>256</v>
      </c>
      <c r="M242">
        <v>0.63670000000000004</v>
      </c>
      <c r="O242" s="423"/>
      <c r="P242" s="219">
        <v>119</v>
      </c>
    </row>
    <row r="243" spans="1:16" x14ac:dyDescent="0.25">
      <c r="A243" t="str">
        <f t="shared" si="3"/>
        <v/>
      </c>
      <c r="B243" t="s">
        <v>256</v>
      </c>
      <c r="D243" t="s">
        <v>256</v>
      </c>
      <c r="E243">
        <v>0.63670000000000004</v>
      </c>
      <c r="F243">
        <v>112</v>
      </c>
      <c r="L243" t="s">
        <v>257</v>
      </c>
      <c r="M243">
        <v>0.2402</v>
      </c>
      <c r="O243" s="422" t="s">
        <v>316</v>
      </c>
      <c r="P243" s="218">
        <v>0.61880000000000002</v>
      </c>
    </row>
    <row r="244" spans="1:16" ht="15.75" thickBot="1" x14ac:dyDescent="0.3">
      <c r="A244" t="str">
        <f t="shared" si="3"/>
        <v/>
      </c>
      <c r="B244" t="s">
        <v>257</v>
      </c>
      <c r="D244" t="s">
        <v>257</v>
      </c>
      <c r="E244">
        <v>0.2402</v>
      </c>
      <c r="F244">
        <v>272</v>
      </c>
      <c r="L244" t="s">
        <v>258</v>
      </c>
      <c r="M244">
        <v>0.27760000000000001</v>
      </c>
      <c r="O244" s="423"/>
      <c r="P244" s="219">
        <v>120</v>
      </c>
    </row>
    <row r="245" spans="1:16" x14ac:dyDescent="0.25">
      <c r="A245" t="str">
        <f t="shared" si="3"/>
        <v/>
      </c>
      <c r="B245" t="s">
        <v>258</v>
      </c>
      <c r="D245" t="s">
        <v>258</v>
      </c>
      <c r="E245">
        <v>0.27760000000000001</v>
      </c>
      <c r="F245">
        <v>256</v>
      </c>
      <c r="L245" t="s">
        <v>259</v>
      </c>
      <c r="M245">
        <v>0.81799999999999995</v>
      </c>
      <c r="O245" s="16" t="s">
        <v>238</v>
      </c>
      <c r="P245" s="218">
        <v>0.61819999999999997</v>
      </c>
    </row>
    <row r="246" spans="1:16" ht="15.75" thickBot="1" x14ac:dyDescent="0.3">
      <c r="A246" t="str">
        <f t="shared" si="3"/>
        <v/>
      </c>
      <c r="B246" t="s">
        <v>259</v>
      </c>
      <c r="D246" t="s">
        <v>259</v>
      </c>
      <c r="E246">
        <v>0.81799999999999995</v>
      </c>
      <c r="F246">
        <v>49</v>
      </c>
      <c r="L246" t="s">
        <v>260</v>
      </c>
      <c r="M246">
        <v>0.4677</v>
      </c>
      <c r="O246" s="17" t="s">
        <v>434</v>
      </c>
      <c r="P246" s="219">
        <v>121</v>
      </c>
    </row>
    <row r="247" spans="1:16" x14ac:dyDescent="0.25">
      <c r="A247" t="str">
        <f t="shared" si="3"/>
        <v/>
      </c>
      <c r="B247" t="s">
        <v>260</v>
      </c>
      <c r="D247" t="s">
        <v>260</v>
      </c>
      <c r="E247">
        <v>0.4677</v>
      </c>
      <c r="F247">
        <v>177</v>
      </c>
      <c r="L247" t="s">
        <v>261</v>
      </c>
      <c r="M247">
        <v>0.68940000000000001</v>
      </c>
      <c r="O247" s="422" t="s">
        <v>298</v>
      </c>
      <c r="P247" s="218">
        <v>0.61809999999999998</v>
      </c>
    </row>
    <row r="248" spans="1:16" ht="15.75" thickBot="1" x14ac:dyDescent="0.3">
      <c r="A248" t="str">
        <f t="shared" si="3"/>
        <v/>
      </c>
      <c r="B248" t="s">
        <v>261</v>
      </c>
      <c r="D248" t="s">
        <v>261</v>
      </c>
      <c r="E248">
        <v>0.68940000000000001</v>
      </c>
      <c r="F248">
        <v>92</v>
      </c>
      <c r="L248" t="s">
        <v>262</v>
      </c>
      <c r="M248">
        <v>0.4113</v>
      </c>
      <c r="O248" s="423"/>
      <c r="P248" s="219">
        <v>122</v>
      </c>
    </row>
    <row r="249" spans="1:16" x14ac:dyDescent="0.25">
      <c r="A249" t="str">
        <f t="shared" si="3"/>
        <v/>
      </c>
      <c r="B249" t="s">
        <v>262</v>
      </c>
      <c r="D249" t="s">
        <v>262</v>
      </c>
      <c r="E249">
        <v>0.4113</v>
      </c>
      <c r="F249">
        <v>195</v>
      </c>
      <c r="L249" t="s">
        <v>263</v>
      </c>
      <c r="M249">
        <v>0.34660000000000002</v>
      </c>
      <c r="O249" s="422" t="s">
        <v>317</v>
      </c>
      <c r="P249" s="218">
        <v>0.6119</v>
      </c>
    </row>
    <row r="250" spans="1:16" ht="15.75" thickBot="1" x14ac:dyDescent="0.3">
      <c r="A250" t="str">
        <f t="shared" si="3"/>
        <v/>
      </c>
      <c r="B250" t="s">
        <v>263</v>
      </c>
      <c r="D250" t="s">
        <v>263</v>
      </c>
      <c r="E250">
        <v>0.34660000000000002</v>
      </c>
      <c r="F250">
        <v>238</v>
      </c>
      <c r="L250" t="s">
        <v>264</v>
      </c>
      <c r="M250">
        <v>0.16919999999999999</v>
      </c>
      <c r="O250" s="423"/>
      <c r="P250" s="219">
        <v>123</v>
      </c>
    </row>
    <row r="251" spans="1:16" x14ac:dyDescent="0.25">
      <c r="A251" t="str">
        <f t="shared" si="3"/>
        <v/>
      </c>
      <c r="B251" t="s">
        <v>264</v>
      </c>
      <c r="D251" t="s">
        <v>264</v>
      </c>
      <c r="E251">
        <v>0.16919999999999999</v>
      </c>
      <c r="F251">
        <v>300</v>
      </c>
      <c r="L251" t="s">
        <v>265</v>
      </c>
      <c r="M251">
        <v>0.52659999999999996</v>
      </c>
      <c r="O251" s="422" t="s">
        <v>335</v>
      </c>
      <c r="P251" s="218">
        <v>0.60870000000000002</v>
      </c>
    </row>
    <row r="252" spans="1:16" ht="15.75" thickBot="1" x14ac:dyDescent="0.3">
      <c r="A252" t="str">
        <f t="shared" si="3"/>
        <v/>
      </c>
      <c r="B252" t="s">
        <v>265</v>
      </c>
      <c r="D252" t="s">
        <v>265</v>
      </c>
      <c r="E252">
        <v>0.52659999999999996</v>
      </c>
      <c r="F252">
        <v>154</v>
      </c>
      <c r="L252" t="s">
        <v>266</v>
      </c>
      <c r="M252">
        <v>0.82130000000000003</v>
      </c>
      <c r="O252" s="423"/>
      <c r="P252" s="219">
        <v>124</v>
      </c>
    </row>
    <row r="253" spans="1:16" x14ac:dyDescent="0.25">
      <c r="A253" t="str">
        <f t="shared" si="3"/>
        <v/>
      </c>
      <c r="B253" t="s">
        <v>266</v>
      </c>
      <c r="D253" t="s">
        <v>266</v>
      </c>
      <c r="E253">
        <v>0.82130000000000003</v>
      </c>
      <c r="F253">
        <v>48</v>
      </c>
      <c r="L253" t="s">
        <v>267</v>
      </c>
      <c r="M253">
        <v>0.46350000000000002</v>
      </c>
      <c r="O253" s="422" t="s">
        <v>338</v>
      </c>
      <c r="P253" s="218">
        <v>0.60799999999999998</v>
      </c>
    </row>
    <row r="254" spans="1:16" ht="15.75" thickBot="1" x14ac:dyDescent="0.3">
      <c r="A254" t="str">
        <f t="shared" si="3"/>
        <v/>
      </c>
      <c r="B254" t="s">
        <v>267</v>
      </c>
      <c r="D254" t="s">
        <v>267</v>
      </c>
      <c r="E254">
        <v>0.46350000000000002</v>
      </c>
      <c r="F254">
        <v>179</v>
      </c>
      <c r="L254" t="s">
        <v>268</v>
      </c>
      <c r="M254">
        <v>0.1656</v>
      </c>
      <c r="O254" s="423"/>
      <c r="P254" s="219">
        <v>125</v>
      </c>
    </row>
    <row r="255" spans="1:16" ht="15.75" thickBot="1" x14ac:dyDescent="0.3">
      <c r="A255" t="str">
        <f t="shared" si="3"/>
        <v/>
      </c>
      <c r="B255" t="s">
        <v>268</v>
      </c>
      <c r="D255" t="s">
        <v>268</v>
      </c>
      <c r="E255">
        <v>0.1656</v>
      </c>
      <c r="F255">
        <v>304</v>
      </c>
      <c r="L255" t="s">
        <v>269</v>
      </c>
      <c r="M255">
        <v>0.24099999999999999</v>
      </c>
      <c r="O255" s="14" t="s">
        <v>376</v>
      </c>
      <c r="P255" s="15" t="s">
        <v>396</v>
      </c>
    </row>
    <row r="256" spans="1:16" x14ac:dyDescent="0.25">
      <c r="A256" t="str">
        <f t="shared" si="3"/>
        <v/>
      </c>
      <c r="B256" t="s">
        <v>269</v>
      </c>
      <c r="D256" t="s">
        <v>269</v>
      </c>
      <c r="E256">
        <v>0.24099999999999999</v>
      </c>
      <c r="F256">
        <v>270</v>
      </c>
      <c r="L256" t="s">
        <v>270</v>
      </c>
      <c r="M256">
        <v>0.154</v>
      </c>
      <c r="O256" s="422" t="s">
        <v>126</v>
      </c>
      <c r="P256" s="218">
        <v>0.60619999999999996</v>
      </c>
    </row>
    <row r="257" spans="1:16" ht="15.75" thickBot="1" x14ac:dyDescent="0.3">
      <c r="A257" t="str">
        <f t="shared" si="3"/>
        <v/>
      </c>
      <c r="B257" t="s">
        <v>270</v>
      </c>
      <c r="D257" t="s">
        <v>270</v>
      </c>
      <c r="E257">
        <v>0.154</v>
      </c>
      <c r="F257">
        <v>308</v>
      </c>
      <c r="L257" t="s">
        <v>271</v>
      </c>
      <c r="M257">
        <v>0.36370000000000002</v>
      </c>
      <c r="O257" s="423"/>
      <c r="P257" s="219">
        <v>126</v>
      </c>
    </row>
    <row r="258" spans="1:16" x14ac:dyDescent="0.25">
      <c r="A258" t="str">
        <f t="shared" si="3"/>
        <v/>
      </c>
      <c r="B258" t="s">
        <v>271</v>
      </c>
      <c r="D258" t="s">
        <v>271</v>
      </c>
      <c r="E258">
        <v>0.36370000000000002</v>
      </c>
      <c r="F258">
        <v>228</v>
      </c>
      <c r="L258" t="s">
        <v>272</v>
      </c>
      <c r="M258">
        <v>0.87490000000000001</v>
      </c>
      <c r="O258" s="16" t="s">
        <v>231</v>
      </c>
      <c r="P258" s="218">
        <v>0.60399999999999998</v>
      </c>
    </row>
    <row r="259" spans="1:16" ht="15.75" thickBot="1" x14ac:dyDescent="0.3">
      <c r="A259" t="str">
        <f t="shared" ref="A259:A322" si="4">IF(B259=D259,"","BAD")</f>
        <v/>
      </c>
      <c r="B259" t="s">
        <v>272</v>
      </c>
      <c r="D259" t="s">
        <v>272</v>
      </c>
      <c r="E259">
        <v>0.87490000000000001</v>
      </c>
      <c r="F259">
        <v>28</v>
      </c>
      <c r="L259" t="s">
        <v>273</v>
      </c>
      <c r="M259">
        <v>8.8599999999999998E-2</v>
      </c>
      <c r="O259" s="17" t="s">
        <v>421</v>
      </c>
      <c r="P259" s="219">
        <v>127</v>
      </c>
    </row>
    <row r="260" spans="1:16" x14ac:dyDescent="0.25">
      <c r="A260" t="str">
        <f t="shared" si="4"/>
        <v/>
      </c>
      <c r="B260" t="s">
        <v>273</v>
      </c>
      <c r="D260" t="s">
        <v>273</v>
      </c>
      <c r="E260">
        <v>8.8599999999999998E-2</v>
      </c>
      <c r="F260">
        <v>335</v>
      </c>
      <c r="L260" t="s">
        <v>274</v>
      </c>
      <c r="M260">
        <v>0.18060000000000001</v>
      </c>
      <c r="O260" s="422" t="s">
        <v>236</v>
      </c>
      <c r="P260" s="218">
        <v>0.59760000000000002</v>
      </c>
    </row>
    <row r="261" spans="1:16" ht="15.75" thickBot="1" x14ac:dyDescent="0.3">
      <c r="A261" t="str">
        <f t="shared" si="4"/>
        <v/>
      </c>
      <c r="B261" t="s">
        <v>274</v>
      </c>
      <c r="D261" t="s">
        <v>274</v>
      </c>
      <c r="E261">
        <v>0.18060000000000001</v>
      </c>
      <c r="F261">
        <v>295</v>
      </c>
      <c r="L261" t="s">
        <v>275</v>
      </c>
      <c r="M261">
        <v>0.63039999999999996</v>
      </c>
      <c r="O261" s="423"/>
      <c r="P261" s="219">
        <v>128</v>
      </c>
    </row>
    <row r="262" spans="1:16" x14ac:dyDescent="0.25">
      <c r="A262" t="str">
        <f t="shared" si="4"/>
        <v/>
      </c>
      <c r="B262" t="s">
        <v>275</v>
      </c>
      <c r="D262" t="s">
        <v>275</v>
      </c>
      <c r="E262">
        <v>0.63039999999999996</v>
      </c>
      <c r="F262">
        <v>115</v>
      </c>
      <c r="L262" t="s">
        <v>276</v>
      </c>
      <c r="M262">
        <v>0.37919999999999998</v>
      </c>
      <c r="O262" s="422" t="s">
        <v>191</v>
      </c>
      <c r="P262" s="218">
        <v>0.59330000000000005</v>
      </c>
    </row>
    <row r="263" spans="1:16" ht="15.75" thickBot="1" x14ac:dyDescent="0.3">
      <c r="A263" t="str">
        <f t="shared" si="4"/>
        <v/>
      </c>
      <c r="B263" t="s">
        <v>276</v>
      </c>
      <c r="D263" t="s">
        <v>276</v>
      </c>
      <c r="E263">
        <v>0.37919999999999998</v>
      </c>
      <c r="F263">
        <v>217</v>
      </c>
      <c r="L263" t="s">
        <v>277</v>
      </c>
      <c r="M263">
        <v>0.66759999999999997</v>
      </c>
      <c r="O263" s="423"/>
      <c r="P263" s="219">
        <v>129</v>
      </c>
    </row>
    <row r="264" spans="1:16" x14ac:dyDescent="0.25">
      <c r="A264" t="str">
        <f t="shared" si="4"/>
        <v/>
      </c>
      <c r="B264" t="s">
        <v>277</v>
      </c>
      <c r="D264" t="s">
        <v>277</v>
      </c>
      <c r="E264">
        <v>0.66759999999999997</v>
      </c>
      <c r="F264">
        <v>98</v>
      </c>
      <c r="L264" t="s">
        <v>278</v>
      </c>
      <c r="M264">
        <v>6.1499999999999999E-2</v>
      </c>
      <c r="O264" s="422" t="s">
        <v>347</v>
      </c>
      <c r="P264" s="218">
        <v>0.59279999999999999</v>
      </c>
    </row>
    <row r="265" spans="1:16" ht="15.75" thickBot="1" x14ac:dyDescent="0.3">
      <c r="A265" t="str">
        <f t="shared" si="4"/>
        <v/>
      </c>
      <c r="B265" t="s">
        <v>278</v>
      </c>
      <c r="D265" t="s">
        <v>278</v>
      </c>
      <c r="E265">
        <v>6.1499999999999999E-2</v>
      </c>
      <c r="F265">
        <v>343</v>
      </c>
      <c r="L265" t="s">
        <v>279</v>
      </c>
      <c r="M265">
        <v>0.8256</v>
      </c>
      <c r="O265" s="423"/>
      <c r="P265" s="219">
        <v>130</v>
      </c>
    </row>
    <row r="266" spans="1:16" x14ac:dyDescent="0.25">
      <c r="A266" t="str">
        <f t="shared" si="4"/>
        <v/>
      </c>
      <c r="B266" t="s">
        <v>279</v>
      </c>
      <c r="D266" t="s">
        <v>279</v>
      </c>
      <c r="E266">
        <v>0.8256</v>
      </c>
      <c r="F266">
        <v>45</v>
      </c>
      <c r="L266" t="s">
        <v>280</v>
      </c>
      <c r="M266">
        <v>0.85770000000000002</v>
      </c>
      <c r="O266" s="422" t="s">
        <v>122</v>
      </c>
      <c r="P266" s="218">
        <v>0.59240000000000004</v>
      </c>
    </row>
    <row r="267" spans="1:16" ht="15.75" thickBot="1" x14ac:dyDescent="0.3">
      <c r="A267" t="str">
        <f t="shared" si="4"/>
        <v/>
      </c>
      <c r="B267" t="s">
        <v>280</v>
      </c>
      <c r="D267" t="s">
        <v>280</v>
      </c>
      <c r="E267">
        <v>0.85770000000000002</v>
      </c>
      <c r="F267">
        <v>33</v>
      </c>
      <c r="L267" t="s">
        <v>281</v>
      </c>
      <c r="M267">
        <v>0.48920000000000002</v>
      </c>
      <c r="O267" s="423"/>
      <c r="P267" s="219">
        <v>131</v>
      </c>
    </row>
    <row r="268" spans="1:16" x14ac:dyDescent="0.25">
      <c r="A268" t="str">
        <f t="shared" si="4"/>
        <v/>
      </c>
      <c r="B268" t="s">
        <v>281</v>
      </c>
      <c r="D268" t="s">
        <v>281</v>
      </c>
      <c r="E268">
        <v>0.48920000000000002</v>
      </c>
      <c r="F268">
        <v>168</v>
      </c>
      <c r="L268" t="s">
        <v>282</v>
      </c>
      <c r="M268">
        <v>0.3841</v>
      </c>
      <c r="O268" s="422" t="s">
        <v>109</v>
      </c>
      <c r="P268" s="218">
        <v>0.58050000000000002</v>
      </c>
    </row>
    <row r="269" spans="1:16" ht="15.75" thickBot="1" x14ac:dyDescent="0.3">
      <c r="A269" t="str">
        <f t="shared" si="4"/>
        <v/>
      </c>
      <c r="B269" t="s">
        <v>282</v>
      </c>
      <c r="D269" t="s">
        <v>282</v>
      </c>
      <c r="E269">
        <v>0.3841</v>
      </c>
      <c r="F269">
        <v>214</v>
      </c>
      <c r="L269" t="s">
        <v>283</v>
      </c>
      <c r="M269">
        <v>0.62339999999999995</v>
      </c>
      <c r="O269" s="423"/>
      <c r="P269" s="219">
        <v>132</v>
      </c>
    </row>
    <row r="270" spans="1:16" x14ac:dyDescent="0.25">
      <c r="A270" t="str">
        <f t="shared" si="4"/>
        <v/>
      </c>
      <c r="B270" t="s">
        <v>283</v>
      </c>
      <c r="D270" t="s">
        <v>283</v>
      </c>
      <c r="E270">
        <v>0.62339999999999995</v>
      </c>
      <c r="F270">
        <v>119</v>
      </c>
      <c r="L270" t="s">
        <v>284</v>
      </c>
      <c r="M270">
        <v>0.1507</v>
      </c>
      <c r="O270" s="422" t="s">
        <v>360</v>
      </c>
      <c r="P270" s="218">
        <v>0.57779999999999998</v>
      </c>
    </row>
    <row r="271" spans="1:16" ht="15.75" thickBot="1" x14ac:dyDescent="0.3">
      <c r="A271" t="str">
        <f t="shared" si="4"/>
        <v/>
      </c>
      <c r="B271" t="s">
        <v>284</v>
      </c>
      <c r="D271" t="s">
        <v>284</v>
      </c>
      <c r="E271">
        <v>0.1507</v>
      </c>
      <c r="F271">
        <v>309</v>
      </c>
      <c r="L271" t="s">
        <v>285</v>
      </c>
      <c r="M271">
        <v>0.36520000000000002</v>
      </c>
      <c r="O271" s="423"/>
      <c r="P271" s="219">
        <v>133</v>
      </c>
    </row>
    <row r="272" spans="1:16" x14ac:dyDescent="0.25">
      <c r="A272" t="str">
        <f t="shared" si="4"/>
        <v/>
      </c>
      <c r="B272" t="s">
        <v>285</v>
      </c>
      <c r="D272" t="s">
        <v>285</v>
      </c>
      <c r="E272">
        <v>0.36520000000000002</v>
      </c>
      <c r="F272">
        <v>227</v>
      </c>
      <c r="L272" t="s">
        <v>286</v>
      </c>
      <c r="M272">
        <v>0.31309999999999999</v>
      </c>
      <c r="O272" s="422" t="s">
        <v>21</v>
      </c>
      <c r="P272" s="218">
        <v>0.57599999999999996</v>
      </c>
    </row>
    <row r="273" spans="1:16" ht="15.75" thickBot="1" x14ac:dyDescent="0.3">
      <c r="A273" t="str">
        <f t="shared" si="4"/>
        <v/>
      </c>
      <c r="B273" t="s">
        <v>286</v>
      </c>
      <c r="D273" t="s">
        <v>286</v>
      </c>
      <c r="E273">
        <v>0.31309999999999999</v>
      </c>
      <c r="F273">
        <v>251</v>
      </c>
      <c r="L273" t="s">
        <v>287</v>
      </c>
      <c r="M273">
        <v>0.37219999999999998</v>
      </c>
      <c r="O273" s="423"/>
      <c r="P273" s="219">
        <v>134</v>
      </c>
    </row>
    <row r="274" spans="1:16" x14ac:dyDescent="0.25">
      <c r="A274" t="str">
        <f t="shared" si="4"/>
        <v/>
      </c>
      <c r="B274" t="s">
        <v>287</v>
      </c>
      <c r="D274" t="s">
        <v>287</v>
      </c>
      <c r="E274">
        <v>0.37219999999999998</v>
      </c>
      <c r="F274">
        <v>222</v>
      </c>
      <c r="L274" t="s">
        <v>288</v>
      </c>
      <c r="M274">
        <v>0.77900000000000003</v>
      </c>
      <c r="O274" s="422" t="s">
        <v>115</v>
      </c>
      <c r="P274" s="218">
        <v>0.57569999999999999</v>
      </c>
    </row>
    <row r="275" spans="1:16" ht="15.75" thickBot="1" x14ac:dyDescent="0.3">
      <c r="A275" t="str">
        <f t="shared" si="4"/>
        <v/>
      </c>
      <c r="B275" t="s">
        <v>288</v>
      </c>
      <c r="D275" t="s">
        <v>288</v>
      </c>
      <c r="E275">
        <v>0.77900000000000003</v>
      </c>
      <c r="F275">
        <v>64</v>
      </c>
      <c r="L275" t="s">
        <v>289</v>
      </c>
      <c r="M275">
        <v>0.1012</v>
      </c>
      <c r="O275" s="423"/>
      <c r="P275" s="219">
        <v>135</v>
      </c>
    </row>
    <row r="276" spans="1:16" x14ac:dyDescent="0.25">
      <c r="A276" t="str">
        <f t="shared" si="4"/>
        <v/>
      </c>
      <c r="B276" t="s">
        <v>289</v>
      </c>
      <c r="D276" t="s">
        <v>289</v>
      </c>
      <c r="E276">
        <v>0.1012</v>
      </c>
      <c r="F276">
        <v>331</v>
      </c>
      <c r="L276" t="s">
        <v>290</v>
      </c>
      <c r="M276">
        <v>0.39279999999999998</v>
      </c>
      <c r="O276" s="16" t="s">
        <v>26</v>
      </c>
      <c r="P276" s="218">
        <v>0.57479999999999998</v>
      </c>
    </row>
    <row r="277" spans="1:16" ht="15.75" thickBot="1" x14ac:dyDescent="0.3">
      <c r="A277" t="str">
        <f t="shared" si="4"/>
        <v/>
      </c>
      <c r="B277" t="s">
        <v>290</v>
      </c>
      <c r="D277" t="s">
        <v>290</v>
      </c>
      <c r="E277">
        <v>0.39279999999999998</v>
      </c>
      <c r="F277">
        <v>206</v>
      </c>
      <c r="L277" t="s">
        <v>291</v>
      </c>
      <c r="M277">
        <v>0.84489999999999998</v>
      </c>
      <c r="O277" s="17" t="s">
        <v>420</v>
      </c>
      <c r="P277" s="219">
        <v>136</v>
      </c>
    </row>
    <row r="278" spans="1:16" x14ac:dyDescent="0.25">
      <c r="A278" t="str">
        <f t="shared" si="4"/>
        <v/>
      </c>
      <c r="B278" t="s">
        <v>291</v>
      </c>
      <c r="D278" t="s">
        <v>291</v>
      </c>
      <c r="E278">
        <v>0.84489999999999998</v>
      </c>
      <c r="F278">
        <v>36</v>
      </c>
      <c r="L278" t="s">
        <v>292</v>
      </c>
      <c r="M278">
        <v>0.64229999999999998</v>
      </c>
      <c r="O278" s="422" t="s">
        <v>137</v>
      </c>
      <c r="P278" s="218">
        <v>0.57140000000000002</v>
      </c>
    </row>
    <row r="279" spans="1:16" ht="15.75" thickBot="1" x14ac:dyDescent="0.3">
      <c r="A279" t="str">
        <f t="shared" si="4"/>
        <v/>
      </c>
      <c r="B279" t="s">
        <v>292</v>
      </c>
      <c r="D279" t="s">
        <v>292</v>
      </c>
      <c r="E279">
        <v>0.64229999999999998</v>
      </c>
      <c r="F279">
        <v>108</v>
      </c>
      <c r="L279" t="s">
        <v>293</v>
      </c>
      <c r="M279">
        <v>0.72940000000000005</v>
      </c>
      <c r="O279" s="423"/>
      <c r="P279" s="219">
        <v>137</v>
      </c>
    </row>
    <row r="280" spans="1:16" x14ac:dyDescent="0.25">
      <c r="A280" t="str">
        <f t="shared" si="4"/>
        <v/>
      </c>
      <c r="B280" t="s">
        <v>293</v>
      </c>
      <c r="D280" t="s">
        <v>293</v>
      </c>
      <c r="E280">
        <v>0.72940000000000005</v>
      </c>
      <c r="F280">
        <v>79</v>
      </c>
      <c r="L280" t="s">
        <v>294</v>
      </c>
      <c r="M280">
        <v>0.2286</v>
      </c>
      <c r="O280" s="422" t="s">
        <v>328</v>
      </c>
      <c r="P280" s="218">
        <v>0.56730000000000003</v>
      </c>
    </row>
    <row r="281" spans="1:16" ht="15.75" thickBot="1" x14ac:dyDescent="0.3">
      <c r="A281" t="str">
        <f t="shared" si="4"/>
        <v/>
      </c>
      <c r="B281" t="s">
        <v>294</v>
      </c>
      <c r="D281" t="s">
        <v>294</v>
      </c>
      <c r="E281">
        <v>0.2286</v>
      </c>
      <c r="F281">
        <v>279</v>
      </c>
      <c r="L281" t="s">
        <v>295</v>
      </c>
      <c r="M281">
        <v>0.39069999999999999</v>
      </c>
      <c r="O281" s="423"/>
      <c r="P281" s="219">
        <v>138</v>
      </c>
    </row>
    <row r="282" spans="1:16" x14ac:dyDescent="0.25">
      <c r="A282" t="str">
        <f t="shared" si="4"/>
        <v/>
      </c>
      <c r="B282" t="s">
        <v>295</v>
      </c>
      <c r="D282" t="s">
        <v>295</v>
      </c>
      <c r="E282">
        <v>0.39069999999999999</v>
      </c>
      <c r="F282">
        <v>207</v>
      </c>
      <c r="L282" t="s">
        <v>296</v>
      </c>
      <c r="M282">
        <v>0.76859999999999995</v>
      </c>
      <c r="O282" s="422" t="s">
        <v>168</v>
      </c>
      <c r="P282" s="218">
        <v>0.5665</v>
      </c>
    </row>
    <row r="283" spans="1:16" ht="15.75" thickBot="1" x14ac:dyDescent="0.3">
      <c r="A283" t="str">
        <f t="shared" si="4"/>
        <v/>
      </c>
      <c r="B283" t="s">
        <v>296</v>
      </c>
      <c r="D283" t="s">
        <v>296</v>
      </c>
      <c r="E283">
        <v>0.76859999999999995</v>
      </c>
      <c r="F283">
        <v>68</v>
      </c>
      <c r="L283" t="s">
        <v>297</v>
      </c>
      <c r="M283">
        <v>0.87280000000000002</v>
      </c>
      <c r="O283" s="423"/>
      <c r="P283" s="219">
        <v>139</v>
      </c>
    </row>
    <row r="284" spans="1:16" x14ac:dyDescent="0.25">
      <c r="A284" t="str">
        <f t="shared" si="4"/>
        <v/>
      </c>
      <c r="B284" t="s">
        <v>297</v>
      </c>
      <c r="D284" t="s">
        <v>297</v>
      </c>
      <c r="E284">
        <v>0.87280000000000002</v>
      </c>
      <c r="F284">
        <v>29</v>
      </c>
      <c r="L284" t="s">
        <v>298</v>
      </c>
      <c r="M284">
        <v>0.61809999999999998</v>
      </c>
      <c r="O284" s="422" t="s">
        <v>362</v>
      </c>
      <c r="P284" s="218">
        <v>0.56469999999999998</v>
      </c>
    </row>
    <row r="285" spans="1:16" ht="15.75" thickBot="1" x14ac:dyDescent="0.3">
      <c r="A285" t="str">
        <f t="shared" si="4"/>
        <v/>
      </c>
      <c r="B285" t="s">
        <v>298</v>
      </c>
      <c r="D285" t="s">
        <v>298</v>
      </c>
      <c r="E285">
        <v>0.61809999999999998</v>
      </c>
      <c r="F285">
        <v>122</v>
      </c>
      <c r="L285" t="s">
        <v>299</v>
      </c>
      <c r="M285">
        <v>0.88959999999999995</v>
      </c>
      <c r="O285" s="423"/>
      <c r="P285" s="219">
        <v>140</v>
      </c>
    </row>
    <row r="286" spans="1:16" x14ac:dyDescent="0.25">
      <c r="A286" t="str">
        <f t="shared" si="4"/>
        <v/>
      </c>
      <c r="B286" t="s">
        <v>299</v>
      </c>
      <c r="D286" t="s">
        <v>299</v>
      </c>
      <c r="E286">
        <v>0.88959999999999995</v>
      </c>
      <c r="F286">
        <v>23</v>
      </c>
      <c r="L286" t="s">
        <v>300</v>
      </c>
      <c r="M286">
        <v>0.25109999999999999</v>
      </c>
      <c r="O286" s="16" t="s">
        <v>361</v>
      </c>
      <c r="P286" s="218">
        <v>0.56410000000000005</v>
      </c>
    </row>
    <row r="287" spans="1:16" ht="15.75" thickBot="1" x14ac:dyDescent="0.3">
      <c r="A287" t="str">
        <f t="shared" si="4"/>
        <v/>
      </c>
      <c r="B287" t="s">
        <v>300</v>
      </c>
      <c r="D287" t="s">
        <v>300</v>
      </c>
      <c r="E287">
        <v>0.25109999999999999</v>
      </c>
      <c r="F287">
        <v>265</v>
      </c>
      <c r="L287" t="s">
        <v>301</v>
      </c>
      <c r="M287">
        <v>0.40179999999999999</v>
      </c>
      <c r="O287" s="17" t="s">
        <v>432</v>
      </c>
      <c r="P287" s="219">
        <v>141</v>
      </c>
    </row>
    <row r="288" spans="1:16" x14ac:dyDescent="0.25">
      <c r="A288" t="str">
        <f t="shared" si="4"/>
        <v/>
      </c>
      <c r="B288" t="s">
        <v>301</v>
      </c>
      <c r="D288" t="s">
        <v>301</v>
      </c>
      <c r="E288">
        <v>0.40179999999999999</v>
      </c>
      <c r="F288">
        <v>201</v>
      </c>
      <c r="L288" t="s">
        <v>302</v>
      </c>
      <c r="M288">
        <v>0.375</v>
      </c>
      <c r="O288" s="422" t="s">
        <v>130</v>
      </c>
      <c r="P288" s="218">
        <v>0.56399999999999995</v>
      </c>
    </row>
    <row r="289" spans="1:16" ht="15.75" thickBot="1" x14ac:dyDescent="0.3">
      <c r="A289" t="str">
        <f t="shared" si="4"/>
        <v/>
      </c>
      <c r="B289" t="s">
        <v>302</v>
      </c>
      <c r="D289" t="s">
        <v>302</v>
      </c>
      <c r="E289">
        <v>0.375</v>
      </c>
      <c r="F289">
        <v>220</v>
      </c>
      <c r="L289" t="s">
        <v>303</v>
      </c>
      <c r="M289">
        <v>0.79290000000000005</v>
      </c>
      <c r="O289" s="423"/>
      <c r="P289" s="219">
        <v>142</v>
      </c>
    </row>
    <row r="290" spans="1:16" x14ac:dyDescent="0.25">
      <c r="A290" t="str">
        <f t="shared" si="4"/>
        <v/>
      </c>
      <c r="B290" t="s">
        <v>303</v>
      </c>
      <c r="D290" t="s">
        <v>303</v>
      </c>
      <c r="E290">
        <v>0.79290000000000005</v>
      </c>
      <c r="F290">
        <v>63</v>
      </c>
      <c r="L290" t="s">
        <v>304</v>
      </c>
      <c r="M290">
        <v>0.83909999999999996</v>
      </c>
      <c r="O290" s="422" t="s">
        <v>197</v>
      </c>
      <c r="P290" s="218">
        <v>0.5635</v>
      </c>
    </row>
    <row r="291" spans="1:16" ht="15.75" thickBot="1" x14ac:dyDescent="0.3">
      <c r="A291" t="str">
        <f t="shared" si="4"/>
        <v/>
      </c>
      <c r="B291" t="s">
        <v>304</v>
      </c>
      <c r="D291" t="s">
        <v>304</v>
      </c>
      <c r="E291">
        <v>0.83909999999999996</v>
      </c>
      <c r="F291">
        <v>41</v>
      </c>
      <c r="L291" t="s">
        <v>305</v>
      </c>
      <c r="M291">
        <v>0.33929999999999999</v>
      </c>
      <c r="O291" s="423"/>
      <c r="P291" s="219">
        <v>143</v>
      </c>
    </row>
    <row r="292" spans="1:16" x14ac:dyDescent="0.25">
      <c r="A292" t="str">
        <f t="shared" si="4"/>
        <v/>
      </c>
      <c r="B292" t="s">
        <v>305</v>
      </c>
      <c r="D292" t="s">
        <v>305</v>
      </c>
      <c r="E292">
        <v>0.33929999999999999</v>
      </c>
      <c r="F292">
        <v>243</v>
      </c>
      <c r="L292" t="s">
        <v>306</v>
      </c>
      <c r="M292">
        <v>0.23219999999999999</v>
      </c>
      <c r="O292" s="422" t="s">
        <v>121</v>
      </c>
      <c r="P292" s="218">
        <v>0.55740000000000001</v>
      </c>
    </row>
    <row r="293" spans="1:16" ht="15.75" thickBot="1" x14ac:dyDescent="0.3">
      <c r="A293" t="str">
        <f t="shared" si="4"/>
        <v/>
      </c>
      <c r="B293" t="s">
        <v>306</v>
      </c>
      <c r="D293" t="s">
        <v>306</v>
      </c>
      <c r="E293">
        <v>0.23219999999999999</v>
      </c>
      <c r="F293">
        <v>276</v>
      </c>
      <c r="L293" t="s">
        <v>307</v>
      </c>
      <c r="M293">
        <v>0.34839999999999999</v>
      </c>
      <c r="O293" s="423"/>
      <c r="P293" s="219">
        <v>144</v>
      </c>
    </row>
    <row r="294" spans="1:16" x14ac:dyDescent="0.25">
      <c r="A294" t="str">
        <f t="shared" si="4"/>
        <v/>
      </c>
      <c r="B294" t="s">
        <v>307</v>
      </c>
      <c r="D294" t="s">
        <v>307</v>
      </c>
      <c r="E294">
        <v>0.34839999999999999</v>
      </c>
      <c r="F294">
        <v>236</v>
      </c>
      <c r="L294" t="s">
        <v>308</v>
      </c>
      <c r="M294">
        <v>0.92610000000000003</v>
      </c>
      <c r="O294" s="16" t="s">
        <v>45</v>
      </c>
      <c r="P294" s="218">
        <v>0.55689999999999995</v>
      </c>
    </row>
    <row r="295" spans="1:16" ht="15.75" thickBot="1" x14ac:dyDescent="0.3">
      <c r="A295" t="str">
        <f t="shared" si="4"/>
        <v/>
      </c>
      <c r="B295" t="s">
        <v>308</v>
      </c>
      <c r="D295" t="s">
        <v>308</v>
      </c>
      <c r="E295">
        <v>0.92610000000000003</v>
      </c>
      <c r="F295">
        <v>13</v>
      </c>
      <c r="L295" t="s">
        <v>309</v>
      </c>
      <c r="M295">
        <v>0.19670000000000001</v>
      </c>
      <c r="O295" s="17" t="s">
        <v>432</v>
      </c>
      <c r="P295" s="219">
        <v>145</v>
      </c>
    </row>
    <row r="296" spans="1:16" x14ac:dyDescent="0.25">
      <c r="A296" t="str">
        <f t="shared" si="4"/>
        <v/>
      </c>
      <c r="B296" t="s">
        <v>309</v>
      </c>
      <c r="D296" t="s">
        <v>309</v>
      </c>
      <c r="E296">
        <v>0.19670000000000001</v>
      </c>
      <c r="F296">
        <v>288</v>
      </c>
      <c r="L296" t="s">
        <v>310</v>
      </c>
      <c r="M296">
        <v>0.64890000000000003</v>
      </c>
      <c r="O296" s="422" t="s">
        <v>340</v>
      </c>
      <c r="P296" s="218">
        <v>0.55159999999999998</v>
      </c>
    </row>
    <row r="297" spans="1:16" ht="15.75" thickBot="1" x14ac:dyDescent="0.3">
      <c r="A297" t="str">
        <f t="shared" si="4"/>
        <v/>
      </c>
      <c r="B297" t="s">
        <v>310</v>
      </c>
      <c r="D297" t="s">
        <v>310</v>
      </c>
      <c r="E297">
        <v>0.64890000000000003</v>
      </c>
      <c r="F297">
        <v>105</v>
      </c>
      <c r="L297" t="s">
        <v>311</v>
      </c>
      <c r="M297">
        <v>0.34239999999999998</v>
      </c>
      <c r="O297" s="423"/>
      <c r="P297" s="219">
        <v>146</v>
      </c>
    </row>
    <row r="298" spans="1:16" x14ac:dyDescent="0.25">
      <c r="A298" t="str">
        <f t="shared" si="4"/>
        <v/>
      </c>
      <c r="B298" t="s">
        <v>311</v>
      </c>
      <c r="D298" t="s">
        <v>311</v>
      </c>
      <c r="E298">
        <v>0.34239999999999998</v>
      </c>
      <c r="F298">
        <v>239</v>
      </c>
      <c r="L298" t="s">
        <v>312</v>
      </c>
      <c r="M298">
        <v>0.34129999999999999</v>
      </c>
      <c r="O298" s="422" t="s">
        <v>187</v>
      </c>
      <c r="P298" s="218">
        <v>0.54969999999999997</v>
      </c>
    </row>
    <row r="299" spans="1:16" ht="15.75" thickBot="1" x14ac:dyDescent="0.3">
      <c r="A299" t="str">
        <f t="shared" si="4"/>
        <v/>
      </c>
      <c r="B299" t="s">
        <v>312</v>
      </c>
      <c r="D299" t="s">
        <v>312</v>
      </c>
      <c r="E299">
        <v>0.34129999999999999</v>
      </c>
      <c r="F299">
        <v>241</v>
      </c>
      <c r="L299" t="s">
        <v>313</v>
      </c>
      <c r="M299">
        <v>0.53920000000000001</v>
      </c>
      <c r="O299" s="423"/>
      <c r="P299" s="219">
        <v>147</v>
      </c>
    </row>
    <row r="300" spans="1:16" x14ac:dyDescent="0.25">
      <c r="A300" t="str">
        <f t="shared" si="4"/>
        <v/>
      </c>
      <c r="B300" t="s">
        <v>313</v>
      </c>
      <c r="D300" t="s">
        <v>313</v>
      </c>
      <c r="E300">
        <v>0.53920000000000001</v>
      </c>
      <c r="F300">
        <v>150</v>
      </c>
      <c r="L300" t="s">
        <v>314</v>
      </c>
      <c r="M300">
        <v>0.68659999999999999</v>
      </c>
      <c r="O300" s="422" t="s">
        <v>252</v>
      </c>
      <c r="P300" s="218">
        <v>0.54249999999999998</v>
      </c>
    </row>
    <row r="301" spans="1:16" ht="15.75" thickBot="1" x14ac:dyDescent="0.3">
      <c r="A301" t="str">
        <f t="shared" si="4"/>
        <v/>
      </c>
      <c r="B301" t="s">
        <v>314</v>
      </c>
      <c r="D301" t="s">
        <v>314</v>
      </c>
      <c r="E301">
        <v>0.68659999999999999</v>
      </c>
      <c r="F301">
        <v>94</v>
      </c>
      <c r="L301" t="s">
        <v>315</v>
      </c>
      <c r="M301">
        <v>0.4531</v>
      </c>
      <c r="O301" s="423"/>
      <c r="P301" s="219">
        <v>148</v>
      </c>
    </row>
    <row r="302" spans="1:16" x14ac:dyDescent="0.25">
      <c r="A302" t="str">
        <f t="shared" si="4"/>
        <v/>
      </c>
      <c r="B302" t="s">
        <v>315</v>
      </c>
      <c r="D302" t="s">
        <v>315</v>
      </c>
      <c r="E302">
        <v>0.4531</v>
      </c>
      <c r="F302">
        <v>181</v>
      </c>
      <c r="L302" t="s">
        <v>316</v>
      </c>
      <c r="M302">
        <v>0.61880000000000002</v>
      </c>
      <c r="O302" s="422" t="s">
        <v>91</v>
      </c>
      <c r="P302" s="218">
        <v>0.5423</v>
      </c>
    </row>
    <row r="303" spans="1:16" ht="15.75" thickBot="1" x14ac:dyDescent="0.3">
      <c r="A303" t="str">
        <f t="shared" si="4"/>
        <v/>
      </c>
      <c r="B303" t="s">
        <v>316</v>
      </c>
      <c r="D303" t="s">
        <v>316</v>
      </c>
      <c r="E303">
        <v>0.61880000000000002</v>
      </c>
      <c r="F303">
        <v>120</v>
      </c>
      <c r="L303" t="s">
        <v>317</v>
      </c>
      <c r="M303">
        <v>0.6119</v>
      </c>
      <c r="O303" s="423"/>
      <c r="P303" s="219">
        <v>149</v>
      </c>
    </row>
    <row r="304" spans="1:16" x14ac:dyDescent="0.25">
      <c r="A304" t="str">
        <f t="shared" si="4"/>
        <v/>
      </c>
      <c r="B304" t="s">
        <v>317</v>
      </c>
      <c r="D304" t="s">
        <v>317</v>
      </c>
      <c r="E304">
        <v>0.6119</v>
      </c>
      <c r="F304">
        <v>123</v>
      </c>
      <c r="L304" t="s">
        <v>318</v>
      </c>
      <c r="M304">
        <v>0.24110000000000001</v>
      </c>
      <c r="O304" s="422" t="s">
        <v>313</v>
      </c>
      <c r="P304" s="218">
        <v>0.53920000000000001</v>
      </c>
    </row>
    <row r="305" spans="1:16" ht="15.75" thickBot="1" x14ac:dyDescent="0.3">
      <c r="A305" t="str">
        <f t="shared" si="4"/>
        <v/>
      </c>
      <c r="B305" t="s">
        <v>318</v>
      </c>
      <c r="D305" t="s">
        <v>318</v>
      </c>
      <c r="E305">
        <v>0.24110000000000001</v>
      </c>
      <c r="F305">
        <v>269</v>
      </c>
      <c r="L305" t="s">
        <v>319</v>
      </c>
      <c r="M305">
        <v>0.7046</v>
      </c>
      <c r="O305" s="423"/>
      <c r="P305" s="219">
        <v>150</v>
      </c>
    </row>
    <row r="306" spans="1:16" ht="15.75" thickBot="1" x14ac:dyDescent="0.3">
      <c r="A306" t="str">
        <f t="shared" si="4"/>
        <v/>
      </c>
      <c r="B306" t="s">
        <v>319</v>
      </c>
      <c r="D306" t="s">
        <v>319</v>
      </c>
      <c r="E306">
        <v>0.7046</v>
      </c>
      <c r="F306">
        <v>86</v>
      </c>
      <c r="L306" t="s">
        <v>320</v>
      </c>
      <c r="M306">
        <v>0.34720000000000001</v>
      </c>
      <c r="O306" s="14" t="s">
        <v>376</v>
      </c>
      <c r="P306" s="15" t="s">
        <v>396</v>
      </c>
    </row>
    <row r="307" spans="1:16" x14ac:dyDescent="0.25">
      <c r="A307" t="str">
        <f t="shared" si="4"/>
        <v/>
      </c>
      <c r="B307" t="s">
        <v>320</v>
      </c>
      <c r="D307" t="s">
        <v>320</v>
      </c>
      <c r="E307">
        <v>0.34720000000000001</v>
      </c>
      <c r="F307">
        <v>237</v>
      </c>
      <c r="L307" t="s">
        <v>321</v>
      </c>
      <c r="M307">
        <v>0.82620000000000005</v>
      </c>
      <c r="O307" s="422" t="s">
        <v>125</v>
      </c>
      <c r="P307" s="218">
        <v>0.53410000000000002</v>
      </c>
    </row>
    <row r="308" spans="1:16" ht="15.75" thickBot="1" x14ac:dyDescent="0.3">
      <c r="A308" t="str">
        <f t="shared" si="4"/>
        <v/>
      </c>
      <c r="B308" t="s">
        <v>321</v>
      </c>
      <c r="D308" t="s">
        <v>321</v>
      </c>
      <c r="E308">
        <v>0.82620000000000005</v>
      </c>
      <c r="F308">
        <v>44</v>
      </c>
      <c r="L308" t="s">
        <v>322</v>
      </c>
      <c r="M308">
        <v>0.46239999999999998</v>
      </c>
      <c r="O308" s="423"/>
      <c r="P308" s="219">
        <v>151</v>
      </c>
    </row>
    <row r="309" spans="1:16" x14ac:dyDescent="0.25">
      <c r="A309" t="str">
        <f t="shared" si="4"/>
        <v/>
      </c>
      <c r="B309" t="s">
        <v>322</v>
      </c>
      <c r="D309" t="s">
        <v>322</v>
      </c>
      <c r="E309">
        <v>0.46239999999999998</v>
      </c>
      <c r="F309">
        <v>180</v>
      </c>
      <c r="L309" t="s">
        <v>323</v>
      </c>
      <c r="M309">
        <v>0.70150000000000001</v>
      </c>
      <c r="O309" s="422" t="s">
        <v>186</v>
      </c>
      <c r="P309" s="218">
        <v>0.52880000000000005</v>
      </c>
    </row>
    <row r="310" spans="1:16" ht="15.75" thickBot="1" x14ac:dyDescent="0.3">
      <c r="A310" t="str">
        <f t="shared" si="4"/>
        <v/>
      </c>
      <c r="B310" t="s">
        <v>323</v>
      </c>
      <c r="D310" t="s">
        <v>323</v>
      </c>
      <c r="E310">
        <v>0.70150000000000001</v>
      </c>
      <c r="F310">
        <v>87</v>
      </c>
      <c r="L310" t="s">
        <v>324</v>
      </c>
      <c r="M310">
        <v>0.22639999999999999</v>
      </c>
      <c r="O310" s="423"/>
      <c r="P310" s="219">
        <v>152</v>
      </c>
    </row>
    <row r="311" spans="1:16" x14ac:dyDescent="0.25">
      <c r="A311" t="str">
        <f t="shared" si="4"/>
        <v/>
      </c>
      <c r="B311" t="s">
        <v>324</v>
      </c>
      <c r="D311" t="s">
        <v>324</v>
      </c>
      <c r="E311">
        <v>0.22639999999999999</v>
      </c>
      <c r="F311">
        <v>280</v>
      </c>
      <c r="L311" t="s">
        <v>325</v>
      </c>
      <c r="M311">
        <v>0.35410000000000003</v>
      </c>
      <c r="O311" s="422" t="s">
        <v>69</v>
      </c>
      <c r="P311" s="218">
        <v>0.52729999999999999</v>
      </c>
    </row>
    <row r="312" spans="1:16" ht="15.75" thickBot="1" x14ac:dyDescent="0.3">
      <c r="A312" t="str">
        <f t="shared" si="4"/>
        <v/>
      </c>
      <c r="B312" t="s">
        <v>325</v>
      </c>
      <c r="D312" t="s">
        <v>325</v>
      </c>
      <c r="E312">
        <v>0.35410000000000003</v>
      </c>
      <c r="F312">
        <v>234</v>
      </c>
      <c r="L312" t="s">
        <v>326</v>
      </c>
      <c r="M312">
        <v>0.77100000000000002</v>
      </c>
      <c r="O312" s="423"/>
      <c r="P312" s="219">
        <v>153</v>
      </c>
    </row>
    <row r="313" spans="1:16" x14ac:dyDescent="0.25">
      <c r="A313" t="str">
        <f t="shared" si="4"/>
        <v/>
      </c>
      <c r="B313" t="s">
        <v>326</v>
      </c>
      <c r="D313" t="s">
        <v>326</v>
      </c>
      <c r="E313">
        <v>0.77100000000000002</v>
      </c>
      <c r="F313">
        <v>66</v>
      </c>
      <c r="L313" t="s">
        <v>327</v>
      </c>
      <c r="M313">
        <v>0.33979999999999999</v>
      </c>
      <c r="O313" s="422" t="s">
        <v>265</v>
      </c>
      <c r="P313" s="218">
        <v>0.52659999999999996</v>
      </c>
    </row>
    <row r="314" spans="1:16" ht="15.75" thickBot="1" x14ac:dyDescent="0.3">
      <c r="A314" t="str">
        <f t="shared" si="4"/>
        <v/>
      </c>
      <c r="B314" t="s">
        <v>327</v>
      </c>
      <c r="D314" t="s">
        <v>327</v>
      </c>
      <c r="E314">
        <v>0.33979999999999999</v>
      </c>
      <c r="F314">
        <v>242</v>
      </c>
      <c r="L314" t="s">
        <v>328</v>
      </c>
      <c r="M314">
        <v>0.56730000000000003</v>
      </c>
      <c r="O314" s="423"/>
      <c r="P314" s="219">
        <v>154</v>
      </c>
    </row>
    <row r="315" spans="1:16" x14ac:dyDescent="0.25">
      <c r="A315" t="str">
        <f t="shared" si="4"/>
        <v/>
      </c>
      <c r="B315" t="s">
        <v>328</v>
      </c>
      <c r="D315" t="s">
        <v>328</v>
      </c>
      <c r="E315">
        <v>0.56730000000000003</v>
      </c>
      <c r="F315">
        <v>138</v>
      </c>
      <c r="L315" t="s">
        <v>329</v>
      </c>
      <c r="M315">
        <v>0.90569999999999995</v>
      </c>
      <c r="O315" s="422" t="s">
        <v>253</v>
      </c>
      <c r="P315" s="218">
        <v>0.52639999999999998</v>
      </c>
    </row>
    <row r="316" spans="1:16" ht="15.75" thickBot="1" x14ac:dyDescent="0.3">
      <c r="A316" t="str">
        <f t="shared" si="4"/>
        <v/>
      </c>
      <c r="B316" t="s">
        <v>329</v>
      </c>
      <c r="D316" t="s">
        <v>329</v>
      </c>
      <c r="E316">
        <v>0.90569999999999995</v>
      </c>
      <c r="F316">
        <v>17</v>
      </c>
      <c r="L316" t="s">
        <v>330</v>
      </c>
      <c r="M316">
        <v>0.10299999999999999</v>
      </c>
      <c r="O316" s="423"/>
      <c r="P316" s="219">
        <v>155</v>
      </c>
    </row>
    <row r="317" spans="1:16" x14ac:dyDescent="0.25">
      <c r="A317" t="str">
        <f t="shared" si="4"/>
        <v/>
      </c>
      <c r="B317" t="s">
        <v>330</v>
      </c>
      <c r="D317" t="s">
        <v>330</v>
      </c>
      <c r="E317">
        <v>0.10299999999999999</v>
      </c>
      <c r="F317">
        <v>330</v>
      </c>
      <c r="L317" t="s">
        <v>331</v>
      </c>
      <c r="M317">
        <v>0.47789999999999999</v>
      </c>
      <c r="O317" s="422" t="s">
        <v>357</v>
      </c>
      <c r="P317" s="218">
        <v>0.52370000000000005</v>
      </c>
    </row>
    <row r="318" spans="1:16" ht="15.75" thickBot="1" x14ac:dyDescent="0.3">
      <c r="A318" t="str">
        <f t="shared" si="4"/>
        <v/>
      </c>
      <c r="B318" t="s">
        <v>331</v>
      </c>
      <c r="D318" t="s">
        <v>331</v>
      </c>
      <c r="E318">
        <v>0.47789999999999999</v>
      </c>
      <c r="F318">
        <v>173</v>
      </c>
      <c r="L318" t="s">
        <v>332</v>
      </c>
      <c r="M318">
        <v>0.13109999999999999</v>
      </c>
      <c r="O318" s="423"/>
      <c r="P318" s="219">
        <v>156</v>
      </c>
    </row>
    <row r="319" spans="1:16" x14ac:dyDescent="0.25">
      <c r="A319" t="str">
        <f t="shared" si="4"/>
        <v/>
      </c>
      <c r="B319" t="s">
        <v>332</v>
      </c>
      <c r="D319" t="s">
        <v>332</v>
      </c>
      <c r="E319">
        <v>0.13109999999999999</v>
      </c>
      <c r="F319">
        <v>317</v>
      </c>
      <c r="L319" t="s">
        <v>333</v>
      </c>
      <c r="M319">
        <v>0.76639999999999997</v>
      </c>
      <c r="O319" s="422" t="s">
        <v>192</v>
      </c>
      <c r="P319" s="218">
        <v>0.51910000000000001</v>
      </c>
    </row>
    <row r="320" spans="1:16" ht="15.75" thickBot="1" x14ac:dyDescent="0.3">
      <c r="A320" t="str">
        <f t="shared" si="4"/>
        <v/>
      </c>
      <c r="B320" t="s">
        <v>333</v>
      </c>
      <c r="D320" t="s">
        <v>333</v>
      </c>
      <c r="E320">
        <v>0.76639999999999997</v>
      </c>
      <c r="F320">
        <v>69</v>
      </c>
      <c r="L320" t="s">
        <v>334</v>
      </c>
      <c r="M320">
        <v>0.36359999999999998</v>
      </c>
      <c r="O320" s="423"/>
      <c r="P320" s="219">
        <v>157</v>
      </c>
    </row>
    <row r="321" spans="1:16" x14ac:dyDescent="0.25">
      <c r="A321" t="str">
        <f t="shared" si="4"/>
        <v/>
      </c>
      <c r="B321" t="s">
        <v>334</v>
      </c>
      <c r="D321" t="s">
        <v>334</v>
      </c>
      <c r="E321">
        <v>0.36359999999999998</v>
      </c>
      <c r="F321">
        <v>229</v>
      </c>
      <c r="L321" t="s">
        <v>335</v>
      </c>
      <c r="M321">
        <v>0.60870000000000002</v>
      </c>
      <c r="O321" s="422" t="s">
        <v>24</v>
      </c>
      <c r="P321" s="218">
        <v>0.51270000000000004</v>
      </c>
    </row>
    <row r="322" spans="1:16" ht="15.75" thickBot="1" x14ac:dyDescent="0.3">
      <c r="A322" t="str">
        <f t="shared" si="4"/>
        <v/>
      </c>
      <c r="B322" t="s">
        <v>335</v>
      </c>
      <c r="D322" t="s">
        <v>335</v>
      </c>
      <c r="E322">
        <v>0.60870000000000002</v>
      </c>
      <c r="F322">
        <v>124</v>
      </c>
      <c r="L322" t="s">
        <v>336</v>
      </c>
      <c r="M322">
        <v>0.16320000000000001</v>
      </c>
      <c r="O322" s="423"/>
      <c r="P322" s="219">
        <v>158</v>
      </c>
    </row>
    <row r="323" spans="1:16" x14ac:dyDescent="0.25">
      <c r="A323" t="str">
        <f t="shared" ref="A323:A352" si="5">IF(B323=D323,"","BAD")</f>
        <v/>
      </c>
      <c r="B323" t="s">
        <v>336</v>
      </c>
      <c r="D323" t="s">
        <v>336</v>
      </c>
      <c r="E323">
        <v>0.16320000000000001</v>
      </c>
      <c r="F323">
        <v>305</v>
      </c>
      <c r="L323" t="s">
        <v>337</v>
      </c>
      <c r="M323">
        <v>0.41770000000000002</v>
      </c>
      <c r="O323" s="422" t="s">
        <v>133</v>
      </c>
      <c r="P323" s="218">
        <v>0.51249999999999996</v>
      </c>
    </row>
    <row r="324" spans="1:16" ht="15.75" thickBot="1" x14ac:dyDescent="0.3">
      <c r="A324" t="str">
        <f t="shared" si="5"/>
        <v/>
      </c>
      <c r="B324" t="s">
        <v>337</v>
      </c>
      <c r="D324" t="s">
        <v>337</v>
      </c>
      <c r="E324">
        <v>0.41770000000000002</v>
      </c>
      <c r="F324">
        <v>191</v>
      </c>
      <c r="L324" t="s">
        <v>338</v>
      </c>
      <c r="M324">
        <v>0.60799999999999998</v>
      </c>
      <c r="O324" s="423"/>
      <c r="P324" s="219">
        <v>159</v>
      </c>
    </row>
    <row r="325" spans="1:16" x14ac:dyDescent="0.25">
      <c r="A325" t="str">
        <f t="shared" si="5"/>
        <v/>
      </c>
      <c r="B325" t="s">
        <v>338</v>
      </c>
      <c r="D325" t="s">
        <v>338</v>
      </c>
      <c r="E325">
        <v>0.60799999999999998</v>
      </c>
      <c r="F325">
        <v>125</v>
      </c>
      <c r="L325" t="s">
        <v>339</v>
      </c>
      <c r="M325">
        <v>0.49309999999999998</v>
      </c>
      <c r="O325" s="16" t="s">
        <v>250</v>
      </c>
      <c r="P325" s="218">
        <v>0.51090000000000002</v>
      </c>
    </row>
    <row r="326" spans="1:16" ht="15.75" thickBot="1" x14ac:dyDescent="0.3">
      <c r="A326" t="str">
        <f t="shared" si="5"/>
        <v/>
      </c>
      <c r="B326" t="s">
        <v>339</v>
      </c>
      <c r="D326" t="s">
        <v>339</v>
      </c>
      <c r="E326">
        <v>0.49309999999999998</v>
      </c>
      <c r="F326">
        <v>164</v>
      </c>
      <c r="L326" t="s">
        <v>340</v>
      </c>
      <c r="M326">
        <v>0.55159999999999998</v>
      </c>
      <c r="O326" s="17" t="s">
        <v>434</v>
      </c>
      <c r="P326" s="219">
        <v>160</v>
      </c>
    </row>
    <row r="327" spans="1:16" x14ac:dyDescent="0.25">
      <c r="A327" t="str">
        <f t="shared" si="5"/>
        <v/>
      </c>
      <c r="B327" t="s">
        <v>340</v>
      </c>
      <c r="D327" t="s">
        <v>340</v>
      </c>
      <c r="E327">
        <v>0.55159999999999998</v>
      </c>
      <c r="F327">
        <v>146</v>
      </c>
      <c r="L327" t="s">
        <v>341</v>
      </c>
      <c r="M327">
        <v>0.76959999999999995</v>
      </c>
      <c r="O327" s="16" t="s">
        <v>158</v>
      </c>
      <c r="P327" s="218">
        <v>0.50739999999999996</v>
      </c>
    </row>
    <row r="328" spans="1:16" ht="15.75" thickBot="1" x14ac:dyDescent="0.3">
      <c r="A328" t="str">
        <f t="shared" si="5"/>
        <v/>
      </c>
      <c r="B328" t="s">
        <v>341</v>
      </c>
      <c r="D328" t="s">
        <v>341</v>
      </c>
      <c r="E328">
        <v>0.76959999999999995</v>
      </c>
      <c r="F328">
        <v>67</v>
      </c>
      <c r="L328" t="s">
        <v>342</v>
      </c>
      <c r="M328">
        <v>0.96850000000000003</v>
      </c>
      <c r="O328" s="17" t="s">
        <v>435</v>
      </c>
      <c r="P328" s="219">
        <v>161</v>
      </c>
    </row>
    <row r="329" spans="1:16" x14ac:dyDescent="0.25">
      <c r="A329" t="str">
        <f t="shared" si="5"/>
        <v/>
      </c>
      <c r="B329" s="6" t="s">
        <v>342</v>
      </c>
      <c r="D329" t="s">
        <v>342</v>
      </c>
      <c r="E329">
        <v>0.96850000000000003</v>
      </c>
      <c r="F329">
        <v>3</v>
      </c>
      <c r="L329" t="s">
        <v>343</v>
      </c>
      <c r="M329">
        <v>0.97850000000000004</v>
      </c>
      <c r="O329" s="422" t="s">
        <v>154</v>
      </c>
      <c r="P329" s="218">
        <v>0.49909999999999999</v>
      </c>
    </row>
    <row r="330" spans="1:16" ht="15.75" thickBot="1" x14ac:dyDescent="0.3">
      <c r="A330" t="str">
        <f t="shared" si="5"/>
        <v/>
      </c>
      <c r="B330" t="s">
        <v>343</v>
      </c>
      <c r="D330" t="s">
        <v>343</v>
      </c>
      <c r="E330">
        <v>0.97850000000000004</v>
      </c>
      <c r="F330">
        <v>1</v>
      </c>
      <c r="L330" t="s">
        <v>344</v>
      </c>
      <c r="M330">
        <v>0.92079999999999995</v>
      </c>
      <c r="O330" s="423"/>
      <c r="P330" s="219">
        <v>162</v>
      </c>
    </row>
    <row r="331" spans="1:16" x14ac:dyDescent="0.25">
      <c r="A331" t="str">
        <f t="shared" si="5"/>
        <v/>
      </c>
      <c r="B331" t="s">
        <v>344</v>
      </c>
      <c r="D331" t="s">
        <v>344</v>
      </c>
      <c r="E331">
        <v>0.92079999999999995</v>
      </c>
      <c r="F331">
        <v>14</v>
      </c>
      <c r="L331" t="s">
        <v>345</v>
      </c>
      <c r="M331">
        <v>9.0700000000000003E-2</v>
      </c>
      <c r="O331" s="422" t="s">
        <v>42</v>
      </c>
      <c r="P331" s="218">
        <v>0.49340000000000001</v>
      </c>
    </row>
    <row r="332" spans="1:16" ht="15.75" thickBot="1" x14ac:dyDescent="0.3">
      <c r="A332" t="str">
        <f t="shared" si="5"/>
        <v/>
      </c>
      <c r="B332" t="s">
        <v>345</v>
      </c>
      <c r="D332" t="s">
        <v>345</v>
      </c>
      <c r="E332">
        <v>9.0700000000000003E-2</v>
      </c>
      <c r="F332">
        <v>334</v>
      </c>
      <c r="L332" t="s">
        <v>346</v>
      </c>
      <c r="M332">
        <v>0.2747</v>
      </c>
      <c r="O332" s="423"/>
      <c r="P332" s="219">
        <v>163</v>
      </c>
    </row>
    <row r="333" spans="1:16" x14ac:dyDescent="0.25">
      <c r="A333" t="str">
        <f t="shared" si="5"/>
        <v/>
      </c>
      <c r="B333" t="s">
        <v>346</v>
      </c>
      <c r="D333" t="s">
        <v>346</v>
      </c>
      <c r="E333">
        <v>0.2747</v>
      </c>
      <c r="F333">
        <v>258</v>
      </c>
      <c r="L333" t="s">
        <v>347</v>
      </c>
      <c r="M333">
        <v>0.59279999999999999</v>
      </c>
      <c r="O333" s="422" t="s">
        <v>339</v>
      </c>
      <c r="P333" s="218">
        <v>0.49309999999999998</v>
      </c>
    </row>
    <row r="334" spans="1:16" ht="15.75" thickBot="1" x14ac:dyDescent="0.3">
      <c r="A334" t="str">
        <f t="shared" si="5"/>
        <v/>
      </c>
      <c r="B334" t="s">
        <v>347</v>
      </c>
      <c r="D334" t="s">
        <v>347</v>
      </c>
      <c r="E334">
        <v>0.59279999999999999</v>
      </c>
      <c r="F334">
        <v>130</v>
      </c>
      <c r="L334" t="s">
        <v>348</v>
      </c>
      <c r="M334">
        <v>0.4894</v>
      </c>
      <c r="O334" s="423"/>
      <c r="P334" s="219">
        <v>164</v>
      </c>
    </row>
    <row r="335" spans="1:16" x14ac:dyDescent="0.25">
      <c r="A335" t="str">
        <f t="shared" si="5"/>
        <v/>
      </c>
      <c r="B335" t="s">
        <v>348</v>
      </c>
      <c r="D335" t="s">
        <v>348</v>
      </c>
      <c r="E335">
        <v>0.4894</v>
      </c>
      <c r="F335">
        <v>167</v>
      </c>
      <c r="L335" t="s">
        <v>349</v>
      </c>
      <c r="M335">
        <v>0.39050000000000001</v>
      </c>
      <c r="O335" s="422" t="s">
        <v>58</v>
      </c>
      <c r="P335" s="218">
        <v>0.49059999999999998</v>
      </c>
    </row>
    <row r="336" spans="1:16" ht="15.75" thickBot="1" x14ac:dyDescent="0.3">
      <c r="A336" t="str">
        <f t="shared" si="5"/>
        <v/>
      </c>
      <c r="B336" t="s">
        <v>349</v>
      </c>
      <c r="D336" t="s">
        <v>349</v>
      </c>
      <c r="E336">
        <v>0.39050000000000001</v>
      </c>
      <c r="F336">
        <v>208</v>
      </c>
      <c r="L336" t="s">
        <v>350</v>
      </c>
      <c r="M336">
        <v>0.4899</v>
      </c>
      <c r="O336" s="423"/>
      <c r="P336" s="219">
        <v>165</v>
      </c>
    </row>
    <row r="337" spans="1:16" x14ac:dyDescent="0.25">
      <c r="A337" t="str">
        <f t="shared" si="5"/>
        <v/>
      </c>
      <c r="B337" t="s">
        <v>350</v>
      </c>
      <c r="D337" t="s">
        <v>350</v>
      </c>
      <c r="E337">
        <v>0.4899</v>
      </c>
      <c r="F337">
        <v>166</v>
      </c>
      <c r="L337" t="s">
        <v>351</v>
      </c>
      <c r="M337">
        <v>0.90769999999999995</v>
      </c>
      <c r="O337" s="422" t="s">
        <v>350</v>
      </c>
      <c r="P337" s="218">
        <v>0.4899</v>
      </c>
    </row>
    <row r="338" spans="1:16" ht="15.75" thickBot="1" x14ac:dyDescent="0.3">
      <c r="A338" t="str">
        <f t="shared" si="5"/>
        <v/>
      </c>
      <c r="B338" t="s">
        <v>351</v>
      </c>
      <c r="D338" t="s">
        <v>351</v>
      </c>
      <c r="E338">
        <v>0.90769999999999995</v>
      </c>
      <c r="F338">
        <v>16</v>
      </c>
      <c r="L338" t="s">
        <v>352</v>
      </c>
      <c r="M338">
        <v>0.19040000000000001</v>
      </c>
      <c r="O338" s="423"/>
      <c r="P338" s="219">
        <v>166</v>
      </c>
    </row>
    <row r="339" spans="1:16" x14ac:dyDescent="0.25">
      <c r="A339" t="str">
        <f t="shared" si="5"/>
        <v/>
      </c>
      <c r="B339" t="s">
        <v>352</v>
      </c>
      <c r="D339" t="s">
        <v>352</v>
      </c>
      <c r="E339">
        <v>0.19040000000000001</v>
      </c>
      <c r="F339">
        <v>291</v>
      </c>
      <c r="L339" t="s">
        <v>353</v>
      </c>
      <c r="M339">
        <v>0.2823</v>
      </c>
      <c r="O339" s="422" t="s">
        <v>348</v>
      </c>
      <c r="P339" s="218">
        <v>0.4894</v>
      </c>
    </row>
    <row r="340" spans="1:16" ht="15.75" thickBot="1" x14ac:dyDescent="0.3">
      <c r="A340" t="str">
        <f t="shared" si="5"/>
        <v/>
      </c>
      <c r="B340" t="s">
        <v>353</v>
      </c>
      <c r="D340" t="s">
        <v>353</v>
      </c>
      <c r="E340">
        <v>0.2823</v>
      </c>
      <c r="F340">
        <v>255</v>
      </c>
      <c r="L340" t="s">
        <v>354</v>
      </c>
      <c r="M340">
        <v>0.64780000000000004</v>
      </c>
      <c r="O340" s="423"/>
      <c r="P340" s="219">
        <v>167</v>
      </c>
    </row>
    <row r="341" spans="1:16" x14ac:dyDescent="0.25">
      <c r="A341" t="str">
        <f t="shared" si="5"/>
        <v/>
      </c>
      <c r="B341" t="s">
        <v>354</v>
      </c>
      <c r="D341" t="s">
        <v>354</v>
      </c>
      <c r="E341">
        <v>0.64780000000000004</v>
      </c>
      <c r="F341">
        <v>106</v>
      </c>
      <c r="L341" t="s">
        <v>355</v>
      </c>
      <c r="M341">
        <v>0.38150000000000001</v>
      </c>
      <c r="O341" s="422" t="s">
        <v>281</v>
      </c>
      <c r="P341" s="218">
        <v>0.48920000000000002</v>
      </c>
    </row>
    <row r="342" spans="1:16" ht="15.75" thickBot="1" x14ac:dyDescent="0.3">
      <c r="A342" t="str">
        <f t="shared" si="5"/>
        <v/>
      </c>
      <c r="B342" t="s">
        <v>355</v>
      </c>
      <c r="D342" t="s">
        <v>355</v>
      </c>
      <c r="E342">
        <v>0.38150000000000001</v>
      </c>
      <c r="F342">
        <v>216</v>
      </c>
      <c r="L342" t="s">
        <v>356</v>
      </c>
      <c r="M342">
        <v>0.90439999999999998</v>
      </c>
      <c r="O342" s="423"/>
      <c r="P342" s="219">
        <v>168</v>
      </c>
    </row>
    <row r="343" spans="1:16" x14ac:dyDescent="0.25">
      <c r="A343" t="str">
        <f t="shared" si="5"/>
        <v/>
      </c>
      <c r="B343" t="s">
        <v>356</v>
      </c>
      <c r="D343" t="s">
        <v>356</v>
      </c>
      <c r="E343">
        <v>0.90439999999999998</v>
      </c>
      <c r="F343">
        <v>18</v>
      </c>
      <c r="L343" t="s">
        <v>357</v>
      </c>
      <c r="M343">
        <v>0.52370000000000005</v>
      </c>
      <c r="O343" s="422" t="s">
        <v>67</v>
      </c>
      <c r="P343" s="218">
        <v>0.48859999999999998</v>
      </c>
    </row>
    <row r="344" spans="1:16" ht="15.75" thickBot="1" x14ac:dyDescent="0.3">
      <c r="A344" t="str">
        <f t="shared" si="5"/>
        <v/>
      </c>
      <c r="B344" t="s">
        <v>357</v>
      </c>
      <c r="D344" t="s">
        <v>357</v>
      </c>
      <c r="E344">
        <v>0.52370000000000005</v>
      </c>
      <c r="F344">
        <v>156</v>
      </c>
      <c r="L344" t="s">
        <v>358</v>
      </c>
      <c r="M344">
        <v>0.40250000000000002</v>
      </c>
      <c r="O344" s="423"/>
      <c r="P344" s="219">
        <v>169</v>
      </c>
    </row>
    <row r="345" spans="1:16" x14ac:dyDescent="0.25">
      <c r="A345" t="str">
        <f t="shared" si="5"/>
        <v/>
      </c>
      <c r="B345" t="s">
        <v>358</v>
      </c>
      <c r="D345" t="s">
        <v>358</v>
      </c>
      <c r="E345">
        <v>0.40250000000000002</v>
      </c>
      <c r="F345">
        <v>199</v>
      </c>
      <c r="L345" t="s">
        <v>359</v>
      </c>
      <c r="M345">
        <v>0.90380000000000005</v>
      </c>
      <c r="O345" s="422" t="s">
        <v>181</v>
      </c>
      <c r="P345" s="218">
        <v>0.48549999999999999</v>
      </c>
    </row>
    <row r="346" spans="1:16" ht="15.75" thickBot="1" x14ac:dyDescent="0.3">
      <c r="A346" t="str">
        <f t="shared" si="5"/>
        <v/>
      </c>
      <c r="B346" t="s">
        <v>359</v>
      </c>
      <c r="D346" t="s">
        <v>359</v>
      </c>
      <c r="E346">
        <v>0.90380000000000005</v>
      </c>
      <c r="F346">
        <v>19</v>
      </c>
      <c r="L346" t="s">
        <v>360</v>
      </c>
      <c r="M346">
        <v>0.57779999999999998</v>
      </c>
      <c r="O346" s="423"/>
      <c r="P346" s="219">
        <v>170</v>
      </c>
    </row>
    <row r="347" spans="1:16" x14ac:dyDescent="0.25">
      <c r="A347" t="str">
        <f t="shared" si="5"/>
        <v/>
      </c>
      <c r="B347" t="s">
        <v>360</v>
      </c>
      <c r="D347" t="s">
        <v>360</v>
      </c>
      <c r="E347">
        <v>0.57779999999999998</v>
      </c>
      <c r="F347">
        <v>133</v>
      </c>
      <c r="L347" t="s">
        <v>361</v>
      </c>
      <c r="M347">
        <v>0.56410000000000005</v>
      </c>
      <c r="O347" s="422" t="s">
        <v>74</v>
      </c>
      <c r="P347" s="218">
        <v>0.48230000000000001</v>
      </c>
    </row>
    <row r="348" spans="1:16" ht="15.75" thickBot="1" x14ac:dyDescent="0.3">
      <c r="A348" t="str">
        <f t="shared" si="5"/>
        <v/>
      </c>
      <c r="B348" t="s">
        <v>361</v>
      </c>
      <c r="D348" t="s">
        <v>361</v>
      </c>
      <c r="E348">
        <v>0.56410000000000005</v>
      </c>
      <c r="F348">
        <v>141</v>
      </c>
      <c r="L348" t="s">
        <v>362</v>
      </c>
      <c r="M348">
        <v>0.56469999999999998</v>
      </c>
      <c r="O348" s="423"/>
      <c r="P348" s="219">
        <v>171</v>
      </c>
    </row>
    <row r="349" spans="1:16" x14ac:dyDescent="0.25">
      <c r="A349" t="str">
        <f t="shared" si="5"/>
        <v/>
      </c>
      <c r="B349" t="s">
        <v>362</v>
      </c>
      <c r="D349" t="s">
        <v>362</v>
      </c>
      <c r="E349">
        <v>0.56469999999999998</v>
      </c>
      <c r="F349">
        <v>140</v>
      </c>
      <c r="L349" t="s">
        <v>363</v>
      </c>
      <c r="M349">
        <v>0.94789999999999996</v>
      </c>
      <c r="O349" s="422" t="s">
        <v>240</v>
      </c>
      <c r="P349" s="218">
        <v>0.48</v>
      </c>
    </row>
    <row r="350" spans="1:16" ht="15.75" thickBot="1" x14ac:dyDescent="0.3">
      <c r="A350" t="str">
        <f t="shared" si="5"/>
        <v/>
      </c>
      <c r="B350" t="s">
        <v>363</v>
      </c>
      <c r="D350" t="s">
        <v>363</v>
      </c>
      <c r="E350">
        <v>0.94789999999999996</v>
      </c>
      <c r="F350">
        <v>8</v>
      </c>
      <c r="L350" t="s">
        <v>364</v>
      </c>
      <c r="M350">
        <v>0.33900000000000002</v>
      </c>
      <c r="O350" s="423"/>
      <c r="P350" s="219">
        <v>172</v>
      </c>
    </row>
    <row r="351" spans="1:16" x14ac:dyDescent="0.25">
      <c r="A351" t="str">
        <f t="shared" si="5"/>
        <v/>
      </c>
      <c r="B351" t="s">
        <v>364</v>
      </c>
      <c r="D351" t="s">
        <v>364</v>
      </c>
      <c r="E351">
        <v>0.33900000000000002</v>
      </c>
      <c r="F351">
        <v>244</v>
      </c>
      <c r="L351" t="s">
        <v>365</v>
      </c>
      <c r="M351">
        <v>0.2064</v>
      </c>
      <c r="O351" s="422" t="s">
        <v>331</v>
      </c>
      <c r="P351" s="218">
        <v>0.47789999999999999</v>
      </c>
    </row>
    <row r="352" spans="1:16" ht="15.75" thickBot="1" x14ac:dyDescent="0.3">
      <c r="A352" t="str">
        <f t="shared" si="5"/>
        <v/>
      </c>
      <c r="B352" t="s">
        <v>365</v>
      </c>
      <c r="D352" t="s">
        <v>365</v>
      </c>
      <c r="E352">
        <v>0.2064</v>
      </c>
      <c r="F352">
        <v>284</v>
      </c>
      <c r="M352">
        <v>11</v>
      </c>
      <c r="O352" s="423"/>
      <c r="P352" s="219">
        <v>173</v>
      </c>
    </row>
    <row r="353" spans="13:16" x14ac:dyDescent="0.25">
      <c r="M353">
        <v>17</v>
      </c>
      <c r="O353" s="422" t="s">
        <v>155</v>
      </c>
      <c r="P353" s="218">
        <v>0.47720000000000001</v>
      </c>
    </row>
    <row r="354" spans="13:16" ht="15.75" thickBot="1" x14ac:dyDescent="0.3">
      <c r="M354">
        <v>19</v>
      </c>
      <c r="O354" s="423"/>
      <c r="P354" s="219">
        <v>174</v>
      </c>
    </row>
    <row r="355" spans="13:16" x14ac:dyDescent="0.25">
      <c r="M355">
        <v>24</v>
      </c>
      <c r="O355" s="422" t="s">
        <v>134</v>
      </c>
      <c r="P355" s="218">
        <v>0.47510000000000002</v>
      </c>
    </row>
    <row r="356" spans="13:16" ht="15.75" thickBot="1" x14ac:dyDescent="0.3">
      <c r="M356">
        <v>25</v>
      </c>
      <c r="O356" s="423"/>
      <c r="P356" s="219">
        <v>175</v>
      </c>
    </row>
    <row r="357" spans="13:16" ht="15.75" thickBot="1" x14ac:dyDescent="0.3">
      <c r="M357">
        <v>27</v>
      </c>
      <c r="O357" s="14" t="s">
        <v>376</v>
      </c>
      <c r="P357" s="15" t="s">
        <v>396</v>
      </c>
    </row>
    <row r="358" spans="13:16" x14ac:dyDescent="0.25">
      <c r="M358">
        <v>35</v>
      </c>
      <c r="O358" s="422" t="s">
        <v>144</v>
      </c>
      <c r="P358" s="218">
        <v>0.46889999999999998</v>
      </c>
    </row>
    <row r="359" spans="13:16" ht="15.75" thickBot="1" x14ac:dyDescent="0.3">
      <c r="M359">
        <v>36</v>
      </c>
      <c r="O359" s="423"/>
      <c r="P359" s="219">
        <v>176</v>
      </c>
    </row>
    <row r="360" spans="13:16" x14ac:dyDescent="0.25">
      <c r="M360">
        <v>37</v>
      </c>
      <c r="O360" s="422" t="s">
        <v>260</v>
      </c>
      <c r="P360" s="218">
        <v>0.4677</v>
      </c>
    </row>
    <row r="361" spans="13:16" ht="15.75" thickBot="1" x14ac:dyDescent="0.3">
      <c r="M361">
        <v>39</v>
      </c>
      <c r="O361" s="423"/>
      <c r="P361" s="219">
        <v>177</v>
      </c>
    </row>
    <row r="362" spans="13:16" x14ac:dyDescent="0.25">
      <c r="M362">
        <v>42</v>
      </c>
      <c r="O362" s="422" t="s">
        <v>218</v>
      </c>
      <c r="P362" s="218">
        <v>0.46700000000000003</v>
      </c>
    </row>
    <row r="363" spans="13:16" ht="15.75" thickBot="1" x14ac:dyDescent="0.3">
      <c r="M363">
        <v>43</v>
      </c>
      <c r="O363" s="423"/>
      <c r="P363" s="219">
        <v>178</v>
      </c>
    </row>
    <row r="364" spans="13:16" x14ac:dyDescent="0.25">
      <c r="M364">
        <v>45</v>
      </c>
      <c r="O364" s="422" t="s">
        <v>267</v>
      </c>
      <c r="P364" s="218">
        <v>0.46350000000000002</v>
      </c>
    </row>
    <row r="365" spans="13:16" ht="15.75" thickBot="1" x14ac:dyDescent="0.3">
      <c r="M365">
        <v>47</v>
      </c>
      <c r="O365" s="423"/>
      <c r="P365" s="219">
        <v>179</v>
      </c>
    </row>
    <row r="366" spans="13:16" x14ac:dyDescent="0.25">
      <c r="M366">
        <v>49</v>
      </c>
      <c r="O366" s="422" t="s">
        <v>322</v>
      </c>
      <c r="P366" s="218">
        <v>0.46239999999999998</v>
      </c>
    </row>
    <row r="367" spans="13:16" ht="15.75" thickBot="1" x14ac:dyDescent="0.3">
      <c r="M367">
        <v>50</v>
      </c>
      <c r="O367" s="423"/>
      <c r="P367" s="219">
        <v>180</v>
      </c>
    </row>
    <row r="368" spans="13:16" x14ac:dyDescent="0.25">
      <c r="M368">
        <v>54</v>
      </c>
      <c r="O368" s="422" t="s">
        <v>315</v>
      </c>
      <c r="P368" s="218">
        <v>0.4531</v>
      </c>
    </row>
    <row r="369" spans="13:16" ht="15.75" thickBot="1" x14ac:dyDescent="0.3">
      <c r="M369">
        <v>55</v>
      </c>
      <c r="O369" s="423"/>
      <c r="P369" s="219">
        <v>181</v>
      </c>
    </row>
    <row r="370" spans="13:16" x14ac:dyDescent="0.25">
      <c r="M370">
        <v>57</v>
      </c>
      <c r="O370" s="422" t="s">
        <v>118</v>
      </c>
      <c r="P370" s="218">
        <v>0.45069999999999999</v>
      </c>
    </row>
    <row r="371" spans="13:16" ht="15.75" thickBot="1" x14ac:dyDescent="0.3">
      <c r="M371">
        <v>60</v>
      </c>
      <c r="O371" s="423"/>
      <c r="P371" s="219">
        <v>182</v>
      </c>
    </row>
    <row r="372" spans="13:16" x14ac:dyDescent="0.25">
      <c r="M372">
        <v>61</v>
      </c>
      <c r="O372" s="422" t="s">
        <v>241</v>
      </c>
      <c r="P372" s="218">
        <v>0.44579999999999997</v>
      </c>
    </row>
    <row r="373" spans="13:16" ht="15.75" thickBot="1" x14ac:dyDescent="0.3">
      <c r="M373">
        <v>67</v>
      </c>
      <c r="O373" s="423"/>
      <c r="P373" s="219">
        <v>183</v>
      </c>
    </row>
    <row r="374" spans="13:16" x14ac:dyDescent="0.25">
      <c r="M374">
        <v>69</v>
      </c>
      <c r="O374" s="422" t="s">
        <v>32</v>
      </c>
      <c r="P374" s="218">
        <v>0.44080000000000003</v>
      </c>
    </row>
    <row r="375" spans="13:16" ht="15.75" thickBot="1" x14ac:dyDescent="0.3">
      <c r="M375">
        <v>71</v>
      </c>
      <c r="O375" s="423"/>
      <c r="P375" s="219">
        <v>184</v>
      </c>
    </row>
    <row r="376" spans="13:16" x14ac:dyDescent="0.25">
      <c r="M376">
        <v>72</v>
      </c>
      <c r="O376" s="422" t="s">
        <v>123</v>
      </c>
      <c r="P376" s="218">
        <v>0.43930000000000002</v>
      </c>
    </row>
    <row r="377" spans="13:16" ht="15.75" thickBot="1" x14ac:dyDescent="0.3">
      <c r="M377">
        <v>77</v>
      </c>
      <c r="O377" s="423"/>
      <c r="P377" s="219">
        <v>185</v>
      </c>
    </row>
    <row r="378" spans="13:16" x14ac:dyDescent="0.25">
      <c r="M378">
        <v>78</v>
      </c>
      <c r="O378" s="422" t="s">
        <v>96</v>
      </c>
      <c r="P378" s="218">
        <v>0.43719999999999998</v>
      </c>
    </row>
    <row r="379" spans="13:16" ht="15.75" thickBot="1" x14ac:dyDescent="0.3">
      <c r="M379">
        <v>81</v>
      </c>
      <c r="O379" s="423"/>
      <c r="P379" s="219">
        <v>186</v>
      </c>
    </row>
    <row r="380" spans="13:16" x14ac:dyDescent="0.25">
      <c r="M380">
        <v>82</v>
      </c>
      <c r="O380" s="422" t="s">
        <v>163</v>
      </c>
      <c r="P380" s="218">
        <v>0.43559999999999999</v>
      </c>
    </row>
    <row r="381" spans="13:16" ht="15.75" thickBot="1" x14ac:dyDescent="0.3">
      <c r="M381">
        <v>83</v>
      </c>
      <c r="O381" s="423"/>
      <c r="P381" s="219">
        <v>187</v>
      </c>
    </row>
    <row r="382" spans="13:16" x14ac:dyDescent="0.25">
      <c r="M382">
        <v>84</v>
      </c>
      <c r="O382" s="422" t="s">
        <v>131</v>
      </c>
      <c r="P382" s="218">
        <v>0.42720000000000002</v>
      </c>
    </row>
    <row r="383" spans="13:16" ht="15.75" thickBot="1" x14ac:dyDescent="0.3">
      <c r="M383">
        <v>85</v>
      </c>
      <c r="O383" s="423"/>
      <c r="P383" s="219">
        <v>188</v>
      </c>
    </row>
    <row r="384" spans="13:16" x14ac:dyDescent="0.25">
      <c r="M384">
        <v>86</v>
      </c>
      <c r="O384" s="422" t="s">
        <v>110</v>
      </c>
      <c r="P384" s="218">
        <v>0.42530000000000001</v>
      </c>
    </row>
    <row r="385" spans="13:16" ht="15.75" thickBot="1" x14ac:dyDescent="0.3">
      <c r="M385">
        <v>88</v>
      </c>
      <c r="O385" s="423"/>
      <c r="P385" s="219">
        <v>189</v>
      </c>
    </row>
    <row r="386" spans="13:16" x14ac:dyDescent="0.25">
      <c r="M386">
        <v>89</v>
      </c>
      <c r="O386" s="422" t="s">
        <v>179</v>
      </c>
      <c r="P386" s="218">
        <v>0.4194</v>
      </c>
    </row>
    <row r="387" spans="13:16" ht="15.75" thickBot="1" x14ac:dyDescent="0.3">
      <c r="M387">
        <v>91</v>
      </c>
      <c r="O387" s="423"/>
      <c r="P387" s="219">
        <v>190</v>
      </c>
    </row>
    <row r="388" spans="13:16" x14ac:dyDescent="0.25">
      <c r="M388">
        <v>92</v>
      </c>
      <c r="O388" s="422" t="s">
        <v>337</v>
      </c>
      <c r="P388" s="218">
        <v>0.41770000000000002</v>
      </c>
    </row>
    <row r="389" spans="13:16" ht="15.75" thickBot="1" x14ac:dyDescent="0.3">
      <c r="M389">
        <v>93</v>
      </c>
      <c r="O389" s="423"/>
      <c r="P389" s="219">
        <v>191</v>
      </c>
    </row>
    <row r="390" spans="13:16" x14ac:dyDescent="0.25">
      <c r="M390">
        <v>94</v>
      </c>
      <c r="O390" s="422" t="s">
        <v>176</v>
      </c>
      <c r="P390" s="218">
        <v>0.41710000000000003</v>
      </c>
    </row>
    <row r="391" spans="13:16" ht="15.75" thickBot="1" x14ac:dyDescent="0.3">
      <c r="M391">
        <v>95</v>
      </c>
      <c r="O391" s="423"/>
      <c r="P391" s="219">
        <v>192</v>
      </c>
    </row>
    <row r="392" spans="13:16" x14ac:dyDescent="0.25">
      <c r="M392">
        <v>96</v>
      </c>
      <c r="O392" s="422" t="s">
        <v>208</v>
      </c>
      <c r="P392" s="218">
        <v>0.4168</v>
      </c>
    </row>
    <row r="393" spans="13:16" ht="15.75" thickBot="1" x14ac:dyDescent="0.3">
      <c r="M393">
        <v>97</v>
      </c>
      <c r="O393" s="423"/>
      <c r="P393" s="219">
        <v>193</v>
      </c>
    </row>
    <row r="394" spans="13:16" x14ac:dyDescent="0.25">
      <c r="M394">
        <v>98</v>
      </c>
      <c r="O394" s="422" t="s">
        <v>159</v>
      </c>
      <c r="P394" s="218">
        <v>0.41260000000000002</v>
      </c>
    </row>
    <row r="395" spans="13:16" ht="15.75" thickBot="1" x14ac:dyDescent="0.3">
      <c r="M395">
        <v>99</v>
      </c>
      <c r="O395" s="423"/>
      <c r="P395" s="219">
        <v>194</v>
      </c>
    </row>
    <row r="396" spans="13:16" x14ac:dyDescent="0.25">
      <c r="M396">
        <v>101</v>
      </c>
      <c r="O396" s="422" t="s">
        <v>262</v>
      </c>
      <c r="P396" s="218">
        <v>0.4113</v>
      </c>
    </row>
    <row r="397" spans="13:16" ht="15.75" thickBot="1" x14ac:dyDescent="0.3">
      <c r="M397">
        <v>102</v>
      </c>
      <c r="O397" s="423"/>
      <c r="P397" s="219">
        <v>195</v>
      </c>
    </row>
    <row r="398" spans="13:16" x14ac:dyDescent="0.25">
      <c r="M398">
        <v>103</v>
      </c>
      <c r="O398" s="422" t="s">
        <v>249</v>
      </c>
      <c r="P398" s="218">
        <v>0.4078</v>
      </c>
    </row>
    <row r="399" spans="13:16" ht="15.75" thickBot="1" x14ac:dyDescent="0.3">
      <c r="M399">
        <v>104</v>
      </c>
      <c r="O399" s="423"/>
      <c r="P399" s="219">
        <v>196</v>
      </c>
    </row>
    <row r="400" spans="13:16" x14ac:dyDescent="0.25">
      <c r="M400">
        <v>105</v>
      </c>
      <c r="O400" s="422" t="s">
        <v>216</v>
      </c>
      <c r="P400" s="218">
        <v>0.40739999999999998</v>
      </c>
    </row>
    <row r="401" spans="13:16" ht="15.75" thickBot="1" x14ac:dyDescent="0.3">
      <c r="M401">
        <v>106</v>
      </c>
      <c r="O401" s="423"/>
      <c r="P401" s="219">
        <v>197</v>
      </c>
    </row>
    <row r="402" spans="13:16" x14ac:dyDescent="0.25">
      <c r="M402">
        <v>107</v>
      </c>
      <c r="O402" s="422" t="s">
        <v>108</v>
      </c>
      <c r="P402" s="218">
        <v>0.40620000000000001</v>
      </c>
    </row>
    <row r="403" spans="13:16" ht="15.75" thickBot="1" x14ac:dyDescent="0.3">
      <c r="M403">
        <v>108</v>
      </c>
      <c r="O403" s="423"/>
      <c r="P403" s="219">
        <v>198</v>
      </c>
    </row>
    <row r="404" spans="13:16" x14ac:dyDescent="0.25">
      <c r="M404">
        <v>109</v>
      </c>
      <c r="O404" s="422" t="s">
        <v>358</v>
      </c>
      <c r="P404" s="218">
        <v>0.40250000000000002</v>
      </c>
    </row>
    <row r="405" spans="13:16" ht="15.75" thickBot="1" x14ac:dyDescent="0.3">
      <c r="M405">
        <v>110</v>
      </c>
      <c r="O405" s="423"/>
      <c r="P405" s="219">
        <v>199</v>
      </c>
    </row>
    <row r="406" spans="13:16" x14ac:dyDescent="0.25">
      <c r="M406">
        <v>111</v>
      </c>
      <c r="O406" s="422" t="s">
        <v>301</v>
      </c>
      <c r="P406" s="218">
        <v>0.40179999999999999</v>
      </c>
    </row>
    <row r="407" spans="13:16" ht="15.75" thickBot="1" x14ac:dyDescent="0.3">
      <c r="M407">
        <v>112</v>
      </c>
      <c r="O407" s="423"/>
      <c r="P407" s="219">
        <v>200</v>
      </c>
    </row>
    <row r="408" spans="13:16" ht="15.75" thickBot="1" x14ac:dyDescent="0.3">
      <c r="M408">
        <v>115</v>
      </c>
      <c r="O408" s="14" t="s">
        <v>376</v>
      </c>
      <c r="P408" s="15" t="s">
        <v>396</v>
      </c>
    </row>
    <row r="409" spans="13:16" x14ac:dyDescent="0.25">
      <c r="M409">
        <v>116</v>
      </c>
      <c r="O409" s="422" t="s">
        <v>72</v>
      </c>
      <c r="P409" s="218">
        <v>0.40179999999999999</v>
      </c>
    </row>
    <row r="410" spans="13:16" ht="15.75" thickBot="1" x14ac:dyDescent="0.3">
      <c r="M410">
        <v>118</v>
      </c>
      <c r="O410" s="423"/>
      <c r="P410" s="219">
        <v>201</v>
      </c>
    </row>
    <row r="411" spans="13:16" x14ac:dyDescent="0.25">
      <c r="M411">
        <v>119</v>
      </c>
      <c r="O411" s="422" t="s">
        <v>90</v>
      </c>
      <c r="P411" s="218">
        <v>0.39800000000000002</v>
      </c>
    </row>
    <row r="412" spans="13:16" ht="15.75" thickBot="1" x14ac:dyDescent="0.3">
      <c r="M412">
        <v>120</v>
      </c>
      <c r="O412" s="423"/>
      <c r="P412" s="219">
        <v>202</v>
      </c>
    </row>
    <row r="413" spans="13:16" x14ac:dyDescent="0.25">
      <c r="M413">
        <v>122</v>
      </c>
      <c r="O413" s="422" t="s">
        <v>151</v>
      </c>
      <c r="P413" s="218">
        <v>0.3972</v>
      </c>
    </row>
    <row r="414" spans="13:16" ht="15.75" thickBot="1" x14ac:dyDescent="0.3">
      <c r="M414">
        <v>123</v>
      </c>
      <c r="O414" s="423"/>
      <c r="P414" s="219">
        <v>203</v>
      </c>
    </row>
    <row r="415" spans="13:16" x14ac:dyDescent="0.25">
      <c r="M415">
        <v>124</v>
      </c>
      <c r="O415" s="422" t="s">
        <v>145</v>
      </c>
      <c r="P415" s="218">
        <v>0.39450000000000002</v>
      </c>
    </row>
    <row r="416" spans="13:16" ht="15.75" thickBot="1" x14ac:dyDescent="0.3">
      <c r="M416">
        <v>125</v>
      </c>
      <c r="O416" s="423"/>
      <c r="P416" s="219">
        <v>204</v>
      </c>
    </row>
    <row r="417" spans="13:16" x14ac:dyDescent="0.25">
      <c r="M417">
        <v>126</v>
      </c>
      <c r="O417" s="422" t="s">
        <v>117</v>
      </c>
      <c r="P417" s="218">
        <v>0.39300000000000002</v>
      </c>
    </row>
    <row r="418" spans="13:16" ht="15.75" thickBot="1" x14ac:dyDescent="0.3">
      <c r="M418">
        <v>128</v>
      </c>
      <c r="O418" s="423"/>
      <c r="P418" s="219">
        <v>205</v>
      </c>
    </row>
    <row r="419" spans="13:16" x14ac:dyDescent="0.25">
      <c r="M419">
        <v>129</v>
      </c>
      <c r="O419" s="422" t="s">
        <v>290</v>
      </c>
      <c r="P419" s="218">
        <v>0.39279999999999998</v>
      </c>
    </row>
    <row r="420" spans="13:16" ht="15.75" thickBot="1" x14ac:dyDescent="0.3">
      <c r="M420">
        <v>130</v>
      </c>
      <c r="O420" s="423"/>
      <c r="P420" s="219">
        <v>206</v>
      </c>
    </row>
    <row r="421" spans="13:16" x14ac:dyDescent="0.25">
      <c r="M421">
        <v>131</v>
      </c>
      <c r="O421" s="422" t="s">
        <v>295</v>
      </c>
      <c r="P421" s="218">
        <v>0.39069999999999999</v>
      </c>
    </row>
    <row r="422" spans="13:16" ht="15.75" thickBot="1" x14ac:dyDescent="0.3">
      <c r="M422">
        <v>132</v>
      </c>
      <c r="O422" s="423"/>
      <c r="P422" s="219">
        <v>207</v>
      </c>
    </row>
    <row r="423" spans="13:16" x14ac:dyDescent="0.25">
      <c r="M423">
        <v>133</v>
      </c>
      <c r="O423" s="422" t="s">
        <v>349</v>
      </c>
      <c r="P423" s="218">
        <v>0.39050000000000001</v>
      </c>
    </row>
    <row r="424" spans="13:16" ht="15.75" thickBot="1" x14ac:dyDescent="0.3">
      <c r="M424">
        <v>134</v>
      </c>
      <c r="O424" s="423"/>
      <c r="P424" s="219">
        <v>208</v>
      </c>
    </row>
    <row r="425" spans="13:16" x14ac:dyDescent="0.25">
      <c r="M425">
        <v>135</v>
      </c>
      <c r="O425" s="422" t="s">
        <v>43</v>
      </c>
      <c r="P425" s="218">
        <v>0.38940000000000002</v>
      </c>
    </row>
    <row r="426" spans="13:16" ht="15.75" thickBot="1" x14ac:dyDescent="0.3">
      <c r="M426">
        <v>137</v>
      </c>
      <c r="O426" s="423"/>
      <c r="P426" s="219">
        <v>209</v>
      </c>
    </row>
    <row r="427" spans="13:16" x14ac:dyDescent="0.25">
      <c r="M427">
        <v>138</v>
      </c>
      <c r="O427" s="422" t="s">
        <v>59</v>
      </c>
      <c r="P427" s="218">
        <v>0.38650000000000001</v>
      </c>
    </row>
    <row r="428" spans="13:16" ht="15.75" thickBot="1" x14ac:dyDescent="0.3">
      <c r="M428">
        <v>139</v>
      </c>
      <c r="O428" s="423"/>
      <c r="P428" s="219">
        <v>210</v>
      </c>
    </row>
    <row r="429" spans="13:16" x14ac:dyDescent="0.25">
      <c r="M429">
        <v>140</v>
      </c>
      <c r="O429" s="422" t="s">
        <v>81</v>
      </c>
      <c r="P429" s="218">
        <v>0.3851</v>
      </c>
    </row>
    <row r="430" spans="13:16" ht="15.75" thickBot="1" x14ac:dyDescent="0.3">
      <c r="M430">
        <v>142</v>
      </c>
      <c r="O430" s="423"/>
      <c r="P430" s="219">
        <v>211</v>
      </c>
    </row>
    <row r="431" spans="13:16" x14ac:dyDescent="0.25">
      <c r="M431">
        <v>143</v>
      </c>
      <c r="O431" s="422" t="s">
        <v>85</v>
      </c>
      <c r="P431" s="218">
        <v>0.38500000000000001</v>
      </c>
    </row>
    <row r="432" spans="13:16" ht="15.75" thickBot="1" x14ac:dyDescent="0.3">
      <c r="M432">
        <v>144</v>
      </c>
      <c r="O432" s="423"/>
      <c r="P432" s="219">
        <v>212</v>
      </c>
    </row>
    <row r="433" spans="13:16" x14ac:dyDescent="0.25">
      <c r="M433">
        <v>146</v>
      </c>
      <c r="O433" s="422" t="s">
        <v>65</v>
      </c>
      <c r="P433" s="218">
        <v>0.38440000000000002</v>
      </c>
    </row>
    <row r="434" spans="13:16" ht="15.75" thickBot="1" x14ac:dyDescent="0.3">
      <c r="M434">
        <v>147</v>
      </c>
      <c r="O434" s="423"/>
      <c r="P434" s="219">
        <v>213</v>
      </c>
    </row>
    <row r="435" spans="13:16" x14ac:dyDescent="0.25">
      <c r="M435">
        <v>148</v>
      </c>
      <c r="O435" s="422" t="s">
        <v>282</v>
      </c>
      <c r="P435" s="218">
        <v>0.3841</v>
      </c>
    </row>
    <row r="436" spans="13:16" ht="15.75" thickBot="1" x14ac:dyDescent="0.3">
      <c r="M436">
        <v>149</v>
      </c>
      <c r="O436" s="423"/>
      <c r="P436" s="219">
        <v>214</v>
      </c>
    </row>
    <row r="437" spans="13:16" x14ac:dyDescent="0.25">
      <c r="M437">
        <v>150</v>
      </c>
      <c r="O437" s="422" t="s">
        <v>119</v>
      </c>
      <c r="P437" s="218">
        <v>0.3821</v>
      </c>
    </row>
    <row r="438" spans="13:16" ht="15.75" thickBot="1" x14ac:dyDescent="0.3">
      <c r="M438">
        <v>151</v>
      </c>
      <c r="O438" s="423"/>
      <c r="P438" s="219">
        <v>215</v>
      </c>
    </row>
    <row r="439" spans="13:16" x14ac:dyDescent="0.25">
      <c r="M439">
        <v>152</v>
      </c>
      <c r="O439" s="422" t="s">
        <v>355</v>
      </c>
      <c r="P439" s="218">
        <v>0.38150000000000001</v>
      </c>
    </row>
    <row r="440" spans="13:16" ht="15.75" thickBot="1" x14ac:dyDescent="0.3">
      <c r="M440">
        <v>153</v>
      </c>
      <c r="O440" s="423"/>
      <c r="P440" s="219">
        <v>216</v>
      </c>
    </row>
    <row r="441" spans="13:16" x14ac:dyDescent="0.25">
      <c r="M441">
        <v>154</v>
      </c>
      <c r="O441" s="422" t="s">
        <v>276</v>
      </c>
      <c r="P441" s="218">
        <v>0.37919999999999998</v>
      </c>
    </row>
    <row r="442" spans="13:16" ht="15.75" thickBot="1" x14ac:dyDescent="0.3">
      <c r="M442">
        <v>155</v>
      </c>
      <c r="O442" s="423"/>
      <c r="P442" s="219">
        <v>217</v>
      </c>
    </row>
    <row r="443" spans="13:16" x14ac:dyDescent="0.25">
      <c r="M443">
        <v>156</v>
      </c>
      <c r="O443" s="422" t="s">
        <v>70</v>
      </c>
      <c r="P443" s="218">
        <v>0.37609999999999999</v>
      </c>
    </row>
    <row r="444" spans="13:16" ht="15.75" thickBot="1" x14ac:dyDescent="0.3">
      <c r="M444">
        <v>157</v>
      </c>
      <c r="O444" s="423"/>
      <c r="P444" s="219">
        <v>218</v>
      </c>
    </row>
    <row r="445" spans="13:16" x14ac:dyDescent="0.25">
      <c r="M445">
        <v>158</v>
      </c>
      <c r="O445" s="422" t="s">
        <v>113</v>
      </c>
      <c r="P445" s="218">
        <v>0.37580000000000002</v>
      </c>
    </row>
    <row r="446" spans="13:16" ht="15.75" thickBot="1" x14ac:dyDescent="0.3">
      <c r="M446">
        <v>159</v>
      </c>
      <c r="O446" s="423"/>
      <c r="P446" s="219">
        <v>219</v>
      </c>
    </row>
    <row r="447" spans="13:16" x14ac:dyDescent="0.25">
      <c r="M447">
        <v>162</v>
      </c>
      <c r="O447" s="422" t="s">
        <v>302</v>
      </c>
      <c r="P447" s="218">
        <v>0.375</v>
      </c>
    </row>
    <row r="448" spans="13:16" ht="15.75" thickBot="1" x14ac:dyDescent="0.3">
      <c r="M448">
        <v>163</v>
      </c>
      <c r="O448" s="423"/>
      <c r="P448" s="219">
        <v>220</v>
      </c>
    </row>
    <row r="449" spans="13:16" x14ac:dyDescent="0.25">
      <c r="M449">
        <v>164</v>
      </c>
      <c r="O449" s="422" t="s">
        <v>66</v>
      </c>
      <c r="P449" s="218">
        <v>0.37419999999999998</v>
      </c>
    </row>
    <row r="450" spans="13:16" ht="15.75" thickBot="1" x14ac:dyDescent="0.3">
      <c r="M450">
        <v>165</v>
      </c>
      <c r="O450" s="423"/>
      <c r="P450" s="219">
        <v>221</v>
      </c>
    </row>
    <row r="451" spans="13:16" x14ac:dyDescent="0.25">
      <c r="M451">
        <v>166</v>
      </c>
      <c r="O451" s="422" t="s">
        <v>287</v>
      </c>
      <c r="P451" s="218">
        <v>0.37219999999999998</v>
      </c>
    </row>
    <row r="452" spans="13:16" ht="15.75" thickBot="1" x14ac:dyDescent="0.3">
      <c r="M452">
        <v>167</v>
      </c>
      <c r="O452" s="423"/>
      <c r="P452" s="219">
        <v>222</v>
      </c>
    </row>
    <row r="453" spans="13:16" x14ac:dyDescent="0.25">
      <c r="M453">
        <v>168</v>
      </c>
      <c r="O453" s="422" t="s">
        <v>215</v>
      </c>
      <c r="P453" s="218">
        <v>0.372</v>
      </c>
    </row>
    <row r="454" spans="13:16" ht="15.75" thickBot="1" x14ac:dyDescent="0.3">
      <c r="M454">
        <v>169</v>
      </c>
      <c r="O454" s="423"/>
      <c r="P454" s="219">
        <v>223</v>
      </c>
    </row>
    <row r="455" spans="13:16" x14ac:dyDescent="0.25">
      <c r="M455">
        <v>170</v>
      </c>
      <c r="O455" s="422" t="s">
        <v>17</v>
      </c>
      <c r="P455" s="218">
        <v>0.37059999999999998</v>
      </c>
    </row>
    <row r="456" spans="13:16" ht="15.75" thickBot="1" x14ac:dyDescent="0.3">
      <c r="M456">
        <v>171</v>
      </c>
      <c r="O456" s="423"/>
      <c r="P456" s="219">
        <v>224</v>
      </c>
    </row>
    <row r="457" spans="13:16" x14ac:dyDescent="0.25">
      <c r="M457">
        <v>172</v>
      </c>
      <c r="O457" s="422" t="s">
        <v>228</v>
      </c>
      <c r="P457" s="218">
        <v>0.36940000000000001</v>
      </c>
    </row>
    <row r="458" spans="13:16" ht="15.75" thickBot="1" x14ac:dyDescent="0.3">
      <c r="M458">
        <v>173</v>
      </c>
      <c r="O458" s="423"/>
      <c r="P458" s="219">
        <v>225</v>
      </c>
    </row>
    <row r="459" spans="13:16" ht="15.75" thickBot="1" x14ac:dyDescent="0.3">
      <c r="M459">
        <v>174</v>
      </c>
      <c r="O459" s="14" t="s">
        <v>376</v>
      </c>
      <c r="P459" s="15" t="s">
        <v>396</v>
      </c>
    </row>
    <row r="460" spans="13:16" x14ac:dyDescent="0.25">
      <c r="M460">
        <v>175</v>
      </c>
      <c r="O460" s="422" t="s">
        <v>153</v>
      </c>
      <c r="P460" s="218">
        <v>0.36580000000000001</v>
      </c>
    </row>
    <row r="461" spans="13:16" ht="15.75" thickBot="1" x14ac:dyDescent="0.3">
      <c r="M461">
        <v>176</v>
      </c>
      <c r="O461" s="423"/>
      <c r="P461" s="219">
        <v>226</v>
      </c>
    </row>
    <row r="462" spans="13:16" x14ac:dyDescent="0.25">
      <c r="M462">
        <v>177</v>
      </c>
      <c r="O462" s="422" t="s">
        <v>285</v>
      </c>
      <c r="P462" s="218">
        <v>0.36520000000000002</v>
      </c>
    </row>
    <row r="463" spans="13:16" ht="15.75" thickBot="1" x14ac:dyDescent="0.3">
      <c r="M463">
        <v>178</v>
      </c>
      <c r="O463" s="423"/>
      <c r="P463" s="219">
        <v>227</v>
      </c>
    </row>
    <row r="464" spans="13:16" x14ac:dyDescent="0.25">
      <c r="M464">
        <v>179</v>
      </c>
      <c r="O464" s="422" t="s">
        <v>271</v>
      </c>
      <c r="P464" s="218">
        <v>0.36370000000000002</v>
      </c>
    </row>
    <row r="465" spans="13:16" ht="15.75" thickBot="1" x14ac:dyDescent="0.3">
      <c r="M465">
        <v>180</v>
      </c>
      <c r="O465" s="423"/>
      <c r="P465" s="219">
        <v>228</v>
      </c>
    </row>
    <row r="466" spans="13:16" x14ac:dyDescent="0.25">
      <c r="M466">
        <v>181</v>
      </c>
      <c r="O466" s="422" t="s">
        <v>334</v>
      </c>
      <c r="P466" s="218">
        <v>0.36359999999999998</v>
      </c>
    </row>
    <row r="467" spans="13:16" ht="15.75" thickBot="1" x14ac:dyDescent="0.3">
      <c r="M467">
        <v>182</v>
      </c>
      <c r="O467" s="423"/>
      <c r="P467" s="219">
        <v>229</v>
      </c>
    </row>
    <row r="468" spans="13:16" x14ac:dyDescent="0.25">
      <c r="M468">
        <v>183</v>
      </c>
      <c r="O468" s="422" t="s">
        <v>98</v>
      </c>
      <c r="P468" s="218">
        <v>0.3619</v>
      </c>
    </row>
    <row r="469" spans="13:16" ht="15.75" thickBot="1" x14ac:dyDescent="0.3">
      <c r="M469">
        <v>184</v>
      </c>
      <c r="O469" s="423"/>
      <c r="P469" s="219">
        <v>230</v>
      </c>
    </row>
    <row r="470" spans="13:16" x14ac:dyDescent="0.25">
      <c r="M470">
        <v>185</v>
      </c>
      <c r="O470" s="422" t="s">
        <v>41</v>
      </c>
      <c r="P470" s="218">
        <v>0.36009999999999998</v>
      </c>
    </row>
    <row r="471" spans="13:16" ht="15.75" thickBot="1" x14ac:dyDescent="0.3">
      <c r="M471">
        <v>186</v>
      </c>
      <c r="O471" s="423"/>
      <c r="P471" s="219">
        <v>231</v>
      </c>
    </row>
    <row r="472" spans="13:16" x14ac:dyDescent="0.25">
      <c r="M472">
        <v>187</v>
      </c>
      <c r="O472" s="422" t="s">
        <v>101</v>
      </c>
      <c r="P472" s="218">
        <v>0.35930000000000001</v>
      </c>
    </row>
    <row r="473" spans="13:16" ht="15.75" thickBot="1" x14ac:dyDescent="0.3">
      <c r="M473">
        <v>188</v>
      </c>
      <c r="O473" s="423"/>
      <c r="P473" s="219">
        <v>232</v>
      </c>
    </row>
    <row r="474" spans="13:16" x14ac:dyDescent="0.25">
      <c r="M474">
        <v>189</v>
      </c>
      <c r="O474" s="422" t="s">
        <v>166</v>
      </c>
      <c r="P474" s="218">
        <v>0.35899999999999999</v>
      </c>
    </row>
    <row r="475" spans="13:16" ht="15.75" thickBot="1" x14ac:dyDescent="0.3">
      <c r="M475">
        <v>190</v>
      </c>
      <c r="O475" s="423"/>
      <c r="P475" s="219">
        <v>233</v>
      </c>
    </row>
    <row r="476" spans="13:16" x14ac:dyDescent="0.25">
      <c r="M476">
        <v>191</v>
      </c>
      <c r="O476" s="422" t="s">
        <v>325</v>
      </c>
      <c r="P476" s="218">
        <v>0.35410000000000003</v>
      </c>
    </row>
    <row r="477" spans="13:16" ht="15.75" thickBot="1" x14ac:dyDescent="0.3">
      <c r="M477">
        <v>192</v>
      </c>
      <c r="O477" s="423"/>
      <c r="P477" s="219">
        <v>234</v>
      </c>
    </row>
    <row r="478" spans="13:16" x14ac:dyDescent="0.25">
      <c r="M478">
        <v>193</v>
      </c>
      <c r="O478" s="422" t="s">
        <v>87</v>
      </c>
      <c r="P478" s="218">
        <v>0.34939999999999999</v>
      </c>
    </row>
    <row r="479" spans="13:16" ht="15.75" thickBot="1" x14ac:dyDescent="0.3">
      <c r="M479">
        <v>194</v>
      </c>
      <c r="O479" s="423"/>
      <c r="P479" s="219">
        <v>235</v>
      </c>
    </row>
    <row r="480" spans="13:16" x14ac:dyDescent="0.25">
      <c r="M480">
        <v>195</v>
      </c>
      <c r="O480" s="422" t="s">
        <v>307</v>
      </c>
      <c r="P480" s="218">
        <v>0.34839999999999999</v>
      </c>
    </row>
    <row r="481" spans="13:16" ht="15.75" thickBot="1" x14ac:dyDescent="0.3">
      <c r="M481">
        <v>196</v>
      </c>
      <c r="O481" s="423"/>
      <c r="P481" s="219">
        <v>236</v>
      </c>
    </row>
    <row r="482" spans="13:16" x14ac:dyDescent="0.25">
      <c r="M482">
        <v>197</v>
      </c>
      <c r="O482" s="422" t="s">
        <v>320</v>
      </c>
      <c r="P482" s="218">
        <v>0.34720000000000001</v>
      </c>
    </row>
    <row r="483" spans="13:16" ht="15.75" thickBot="1" x14ac:dyDescent="0.3">
      <c r="M483">
        <v>198</v>
      </c>
      <c r="O483" s="423"/>
      <c r="P483" s="219">
        <v>237</v>
      </c>
    </row>
    <row r="484" spans="13:16" x14ac:dyDescent="0.25">
      <c r="M484">
        <v>199</v>
      </c>
      <c r="O484" s="422" t="s">
        <v>263</v>
      </c>
      <c r="P484" s="218">
        <v>0.34660000000000002</v>
      </c>
    </row>
    <row r="485" spans="13:16" ht="15.75" thickBot="1" x14ac:dyDescent="0.3">
      <c r="M485">
        <v>200</v>
      </c>
      <c r="O485" s="423"/>
      <c r="P485" s="219">
        <v>238</v>
      </c>
    </row>
    <row r="486" spans="13:16" x14ac:dyDescent="0.25">
      <c r="M486">
        <v>201</v>
      </c>
      <c r="O486" s="422" t="s">
        <v>311</v>
      </c>
      <c r="P486" s="218">
        <v>0.34239999999999998</v>
      </c>
    </row>
    <row r="487" spans="13:16" ht="15.75" thickBot="1" x14ac:dyDescent="0.3">
      <c r="M487">
        <v>202</v>
      </c>
      <c r="O487" s="423"/>
      <c r="P487" s="219">
        <v>239</v>
      </c>
    </row>
    <row r="488" spans="13:16" x14ac:dyDescent="0.25">
      <c r="M488">
        <v>203</v>
      </c>
      <c r="O488" s="422" t="s">
        <v>97</v>
      </c>
      <c r="P488" s="218">
        <v>0.34179999999999999</v>
      </c>
    </row>
    <row r="489" spans="13:16" ht="15.75" thickBot="1" x14ac:dyDescent="0.3">
      <c r="M489">
        <v>204</v>
      </c>
      <c r="O489" s="423"/>
      <c r="P489" s="219">
        <v>240</v>
      </c>
    </row>
    <row r="490" spans="13:16" x14ac:dyDescent="0.25">
      <c r="M490">
        <v>205</v>
      </c>
      <c r="O490" s="422" t="s">
        <v>312</v>
      </c>
      <c r="P490" s="218">
        <v>0.34129999999999999</v>
      </c>
    </row>
    <row r="491" spans="13:16" ht="15.75" thickBot="1" x14ac:dyDescent="0.3">
      <c r="M491">
        <v>206</v>
      </c>
      <c r="O491" s="423"/>
      <c r="P491" s="219">
        <v>241</v>
      </c>
    </row>
    <row r="492" spans="13:16" x14ac:dyDescent="0.25">
      <c r="M492">
        <v>207</v>
      </c>
      <c r="O492" s="422" t="s">
        <v>327</v>
      </c>
      <c r="P492" s="218">
        <v>0.33979999999999999</v>
      </c>
    </row>
    <row r="493" spans="13:16" ht="15.75" thickBot="1" x14ac:dyDescent="0.3">
      <c r="M493">
        <v>208</v>
      </c>
      <c r="O493" s="423"/>
      <c r="P493" s="219">
        <v>242</v>
      </c>
    </row>
    <row r="494" spans="13:16" x14ac:dyDescent="0.25">
      <c r="M494">
        <v>209</v>
      </c>
      <c r="O494" s="422" t="s">
        <v>305</v>
      </c>
      <c r="P494" s="218">
        <v>0.33929999999999999</v>
      </c>
    </row>
    <row r="495" spans="13:16" ht="15.75" thickBot="1" x14ac:dyDescent="0.3">
      <c r="M495">
        <v>210</v>
      </c>
      <c r="O495" s="423"/>
      <c r="P495" s="219">
        <v>243</v>
      </c>
    </row>
    <row r="496" spans="13:16" x14ac:dyDescent="0.25">
      <c r="M496">
        <v>211</v>
      </c>
      <c r="O496" s="422" t="s">
        <v>364</v>
      </c>
      <c r="P496" s="218">
        <v>0.33900000000000002</v>
      </c>
    </row>
    <row r="497" spans="13:16" ht="15.75" thickBot="1" x14ac:dyDescent="0.3">
      <c r="M497">
        <v>212</v>
      </c>
      <c r="O497" s="423"/>
      <c r="P497" s="219">
        <v>244</v>
      </c>
    </row>
    <row r="498" spans="13:16" x14ac:dyDescent="0.25">
      <c r="M498">
        <v>213</v>
      </c>
      <c r="O498" s="422" t="s">
        <v>209</v>
      </c>
      <c r="P498" s="218">
        <v>0.33229999999999998</v>
      </c>
    </row>
    <row r="499" spans="13:16" ht="15.75" thickBot="1" x14ac:dyDescent="0.3">
      <c r="M499">
        <v>214</v>
      </c>
      <c r="O499" s="423"/>
      <c r="P499" s="219">
        <v>245</v>
      </c>
    </row>
    <row r="500" spans="13:16" x14ac:dyDescent="0.25">
      <c r="M500">
        <v>215</v>
      </c>
      <c r="O500" s="422" t="s">
        <v>194</v>
      </c>
      <c r="P500" s="218">
        <v>0.32840000000000003</v>
      </c>
    </row>
    <row r="501" spans="13:16" ht="15.75" thickBot="1" x14ac:dyDescent="0.3">
      <c r="M501">
        <v>216</v>
      </c>
      <c r="O501" s="423"/>
      <c r="P501" s="219">
        <v>246</v>
      </c>
    </row>
    <row r="502" spans="13:16" x14ac:dyDescent="0.25">
      <c r="M502">
        <v>217</v>
      </c>
      <c r="O502" s="422" t="s">
        <v>217</v>
      </c>
      <c r="P502" s="218">
        <v>0.32550000000000001</v>
      </c>
    </row>
    <row r="503" spans="13:16" ht="15.75" thickBot="1" x14ac:dyDescent="0.3">
      <c r="M503">
        <v>218</v>
      </c>
      <c r="O503" s="423"/>
      <c r="P503" s="219">
        <v>247</v>
      </c>
    </row>
    <row r="504" spans="13:16" x14ac:dyDescent="0.25">
      <c r="M504">
        <v>219</v>
      </c>
      <c r="O504" s="422" t="s">
        <v>105</v>
      </c>
      <c r="P504" s="218">
        <v>0.3206</v>
      </c>
    </row>
    <row r="505" spans="13:16" ht="15.75" thickBot="1" x14ac:dyDescent="0.3">
      <c r="M505">
        <v>220</v>
      </c>
      <c r="O505" s="423"/>
      <c r="P505" s="219">
        <v>248</v>
      </c>
    </row>
    <row r="506" spans="13:16" x14ac:dyDescent="0.25">
      <c r="M506">
        <v>221</v>
      </c>
      <c r="O506" s="422" t="s">
        <v>56</v>
      </c>
      <c r="P506" s="218">
        <v>0.31819999999999998</v>
      </c>
    </row>
    <row r="507" spans="13:16" ht="15.75" thickBot="1" x14ac:dyDescent="0.3">
      <c r="M507">
        <v>222</v>
      </c>
      <c r="O507" s="423"/>
      <c r="P507" s="219">
        <v>249</v>
      </c>
    </row>
    <row r="508" spans="13:16" x14ac:dyDescent="0.25">
      <c r="M508">
        <v>223</v>
      </c>
      <c r="O508" s="422" t="s">
        <v>243</v>
      </c>
      <c r="P508" s="218">
        <v>0.31409999999999999</v>
      </c>
    </row>
    <row r="509" spans="13:16" ht="15.75" thickBot="1" x14ac:dyDescent="0.3">
      <c r="M509">
        <v>224</v>
      </c>
      <c r="O509" s="423"/>
      <c r="P509" s="219">
        <v>250</v>
      </c>
    </row>
    <row r="510" spans="13:16" ht="15.75" thickBot="1" x14ac:dyDescent="0.3">
      <c r="M510">
        <v>225</v>
      </c>
      <c r="O510" s="14" t="s">
        <v>376</v>
      </c>
      <c r="P510" s="15" t="s">
        <v>396</v>
      </c>
    </row>
    <row r="511" spans="13:16" x14ac:dyDescent="0.25">
      <c r="M511">
        <v>226</v>
      </c>
      <c r="O511" s="422" t="s">
        <v>286</v>
      </c>
      <c r="P511" s="218">
        <v>0.31309999999999999</v>
      </c>
    </row>
    <row r="512" spans="13:16" ht="15.75" thickBot="1" x14ac:dyDescent="0.3">
      <c r="M512">
        <v>227</v>
      </c>
      <c r="O512" s="423"/>
      <c r="P512" s="219">
        <v>251</v>
      </c>
    </row>
    <row r="513" spans="13:16" x14ac:dyDescent="0.25">
      <c r="M513">
        <v>228</v>
      </c>
      <c r="O513" s="422" t="s">
        <v>229</v>
      </c>
      <c r="P513" s="216">
        <v>0.31030000000000002</v>
      </c>
    </row>
    <row r="514" spans="13:16" ht="15.75" thickBot="1" x14ac:dyDescent="0.3">
      <c r="M514">
        <v>229</v>
      </c>
      <c r="O514" s="423"/>
      <c r="P514" s="217">
        <v>252</v>
      </c>
    </row>
    <row r="515" spans="13:16" x14ac:dyDescent="0.25">
      <c r="M515">
        <v>230</v>
      </c>
      <c r="O515" s="422" t="s">
        <v>16</v>
      </c>
      <c r="P515" s="220">
        <v>0.30809999999999998</v>
      </c>
    </row>
    <row r="516" spans="13:16" ht="15.75" thickBot="1" x14ac:dyDescent="0.3">
      <c r="M516">
        <v>231</v>
      </c>
      <c r="O516" s="423"/>
      <c r="P516" s="221">
        <v>253</v>
      </c>
    </row>
    <row r="517" spans="13:16" x14ac:dyDescent="0.25">
      <c r="M517">
        <v>232</v>
      </c>
      <c r="O517" s="422" t="s">
        <v>149</v>
      </c>
      <c r="P517" s="222">
        <v>0.29060000000000002</v>
      </c>
    </row>
    <row r="518" spans="13:16" ht="15.75" thickBot="1" x14ac:dyDescent="0.3">
      <c r="M518">
        <v>233</v>
      </c>
      <c r="O518" s="423"/>
      <c r="P518" s="223">
        <v>254</v>
      </c>
    </row>
    <row r="519" spans="13:16" x14ac:dyDescent="0.25">
      <c r="M519">
        <v>234</v>
      </c>
      <c r="O519" s="422" t="s">
        <v>353</v>
      </c>
      <c r="P519" s="224">
        <v>0.2823</v>
      </c>
    </row>
    <row r="520" spans="13:16" ht="15.75" thickBot="1" x14ac:dyDescent="0.3">
      <c r="M520">
        <v>235</v>
      </c>
      <c r="O520" s="423"/>
      <c r="P520" s="225">
        <v>255</v>
      </c>
    </row>
    <row r="521" spans="13:16" x14ac:dyDescent="0.25">
      <c r="M521">
        <v>236</v>
      </c>
      <c r="O521" s="422" t="s">
        <v>258</v>
      </c>
      <c r="P521" s="226">
        <v>0.27760000000000001</v>
      </c>
    </row>
    <row r="522" spans="13:16" ht="15.75" thickBot="1" x14ac:dyDescent="0.3">
      <c r="M522">
        <v>237</v>
      </c>
      <c r="O522" s="423"/>
      <c r="P522" s="227">
        <v>256</v>
      </c>
    </row>
    <row r="523" spans="13:16" x14ac:dyDescent="0.25">
      <c r="M523">
        <v>238</v>
      </c>
      <c r="O523" s="422" t="s">
        <v>104</v>
      </c>
      <c r="P523" s="228">
        <v>0.27729999999999999</v>
      </c>
    </row>
    <row r="524" spans="13:16" ht="15.75" thickBot="1" x14ac:dyDescent="0.3">
      <c r="M524">
        <v>239</v>
      </c>
      <c r="O524" s="423"/>
      <c r="P524" s="229">
        <v>257</v>
      </c>
    </row>
    <row r="525" spans="13:16" x14ac:dyDescent="0.25">
      <c r="M525">
        <v>240</v>
      </c>
      <c r="O525" s="422" t="s">
        <v>346</v>
      </c>
      <c r="P525" s="230">
        <v>0.2747</v>
      </c>
    </row>
    <row r="526" spans="13:16" ht="15.75" thickBot="1" x14ac:dyDescent="0.3">
      <c r="M526">
        <v>241</v>
      </c>
      <c r="O526" s="423"/>
      <c r="P526" s="231">
        <v>258</v>
      </c>
    </row>
    <row r="527" spans="13:16" x14ac:dyDescent="0.25">
      <c r="M527">
        <v>242</v>
      </c>
      <c r="O527" s="422" t="s">
        <v>95</v>
      </c>
      <c r="P527" s="230">
        <v>0.27060000000000001</v>
      </c>
    </row>
    <row r="528" spans="13:16" ht="15.75" thickBot="1" x14ac:dyDescent="0.3">
      <c r="M528">
        <v>243</v>
      </c>
      <c r="O528" s="423"/>
      <c r="P528" s="231">
        <v>259</v>
      </c>
    </row>
    <row r="529" spans="13:16" x14ac:dyDescent="0.25">
      <c r="M529">
        <v>244</v>
      </c>
      <c r="O529" s="422" t="s">
        <v>207</v>
      </c>
      <c r="P529" s="232">
        <v>0.26840000000000003</v>
      </c>
    </row>
    <row r="530" spans="13:16" ht="15.75" thickBot="1" x14ac:dyDescent="0.3">
      <c r="M530">
        <v>245</v>
      </c>
      <c r="O530" s="423"/>
      <c r="P530" s="233">
        <v>260</v>
      </c>
    </row>
    <row r="531" spans="13:16" x14ac:dyDescent="0.25">
      <c r="M531">
        <v>246</v>
      </c>
      <c r="O531" s="422" t="s">
        <v>203</v>
      </c>
      <c r="P531" s="234">
        <v>0.26519999999999999</v>
      </c>
    </row>
    <row r="532" spans="13:16" ht="15.75" thickBot="1" x14ac:dyDescent="0.3">
      <c r="M532">
        <v>247</v>
      </c>
      <c r="O532" s="423"/>
      <c r="P532" s="235">
        <v>261</v>
      </c>
    </row>
    <row r="533" spans="13:16" x14ac:dyDescent="0.25">
      <c r="M533">
        <v>248</v>
      </c>
      <c r="O533" s="422" t="s">
        <v>242</v>
      </c>
      <c r="P533" s="236">
        <v>0.25669999999999998</v>
      </c>
    </row>
    <row r="534" spans="13:16" ht="15.75" thickBot="1" x14ac:dyDescent="0.3">
      <c r="M534">
        <v>249</v>
      </c>
      <c r="O534" s="423"/>
      <c r="P534" s="237">
        <v>262</v>
      </c>
    </row>
    <row r="535" spans="13:16" x14ac:dyDescent="0.25">
      <c r="M535">
        <v>250</v>
      </c>
      <c r="O535" s="422" t="s">
        <v>40</v>
      </c>
      <c r="P535" s="238">
        <v>0.25259999999999999</v>
      </c>
    </row>
    <row r="536" spans="13:16" ht="15.75" thickBot="1" x14ac:dyDescent="0.3">
      <c r="M536">
        <v>251</v>
      </c>
      <c r="O536" s="423"/>
      <c r="P536" s="239">
        <v>263</v>
      </c>
    </row>
    <row r="537" spans="13:16" x14ac:dyDescent="0.25">
      <c r="M537">
        <v>252</v>
      </c>
      <c r="O537" s="422" t="s">
        <v>120</v>
      </c>
      <c r="P537" s="240">
        <v>0.25169999999999998</v>
      </c>
    </row>
    <row r="538" spans="13:16" ht="15.75" thickBot="1" x14ac:dyDescent="0.3">
      <c r="M538">
        <v>253</v>
      </c>
      <c r="O538" s="423"/>
      <c r="P538" s="241">
        <v>264</v>
      </c>
    </row>
    <row r="539" spans="13:16" x14ac:dyDescent="0.25">
      <c r="M539">
        <v>254</v>
      </c>
      <c r="O539" s="422" t="s">
        <v>300</v>
      </c>
      <c r="P539" s="240">
        <v>0.25109999999999999</v>
      </c>
    </row>
    <row r="540" spans="13:16" ht="15.75" thickBot="1" x14ac:dyDescent="0.3">
      <c r="M540">
        <v>255</v>
      </c>
      <c r="O540" s="423"/>
      <c r="P540" s="241">
        <v>265</v>
      </c>
    </row>
    <row r="541" spans="13:16" x14ac:dyDescent="0.25">
      <c r="M541">
        <v>256</v>
      </c>
      <c r="O541" s="422" t="s">
        <v>78</v>
      </c>
      <c r="P541" s="242">
        <v>0.25080000000000002</v>
      </c>
    </row>
    <row r="542" spans="13:16" ht="15.75" thickBot="1" x14ac:dyDescent="0.3">
      <c r="M542">
        <v>257</v>
      </c>
      <c r="O542" s="423"/>
      <c r="P542" s="243">
        <v>266</v>
      </c>
    </row>
    <row r="543" spans="13:16" x14ac:dyDescent="0.25">
      <c r="M543">
        <v>258</v>
      </c>
      <c r="O543" s="422" t="s">
        <v>79</v>
      </c>
      <c r="P543" s="244">
        <v>0.248</v>
      </c>
    </row>
    <row r="544" spans="13:16" ht="15.75" thickBot="1" x14ac:dyDescent="0.3">
      <c r="M544">
        <v>259</v>
      </c>
      <c r="O544" s="423"/>
      <c r="P544" s="245">
        <v>267</v>
      </c>
    </row>
    <row r="545" spans="13:16" x14ac:dyDescent="0.25">
      <c r="M545">
        <v>260</v>
      </c>
      <c r="O545" s="422" t="s">
        <v>170</v>
      </c>
      <c r="P545" s="246">
        <v>0.24560000000000001</v>
      </c>
    </row>
    <row r="546" spans="13:16" ht="15.75" thickBot="1" x14ac:dyDescent="0.3">
      <c r="M546">
        <v>261</v>
      </c>
      <c r="O546" s="423"/>
      <c r="P546" s="247">
        <v>268</v>
      </c>
    </row>
    <row r="547" spans="13:16" x14ac:dyDescent="0.25">
      <c r="M547">
        <v>262</v>
      </c>
      <c r="O547" s="422" t="s">
        <v>318</v>
      </c>
      <c r="P547" s="248">
        <v>0.24110000000000001</v>
      </c>
    </row>
    <row r="548" spans="13:16" ht="15.75" thickBot="1" x14ac:dyDescent="0.3">
      <c r="M548">
        <v>263</v>
      </c>
      <c r="O548" s="423"/>
      <c r="P548" s="249">
        <v>269</v>
      </c>
    </row>
    <row r="549" spans="13:16" x14ac:dyDescent="0.25">
      <c r="M549">
        <v>264</v>
      </c>
      <c r="O549" s="422" t="s">
        <v>269</v>
      </c>
      <c r="P549" s="250">
        <v>0.24099999999999999</v>
      </c>
    </row>
    <row r="550" spans="13:16" ht="15.75" thickBot="1" x14ac:dyDescent="0.3">
      <c r="M550">
        <v>265</v>
      </c>
      <c r="O550" s="423"/>
      <c r="P550" s="251">
        <v>270</v>
      </c>
    </row>
    <row r="551" spans="13:16" x14ac:dyDescent="0.25">
      <c r="M551">
        <v>266</v>
      </c>
      <c r="O551" s="422" t="s">
        <v>33</v>
      </c>
      <c r="P551" s="252">
        <v>0.24079999999999999</v>
      </c>
    </row>
    <row r="552" spans="13:16" ht="15.75" thickBot="1" x14ac:dyDescent="0.3">
      <c r="M552">
        <v>267</v>
      </c>
      <c r="O552" s="423"/>
      <c r="P552" s="253">
        <v>271</v>
      </c>
    </row>
    <row r="553" spans="13:16" x14ac:dyDescent="0.25">
      <c r="M553">
        <v>268</v>
      </c>
      <c r="O553" s="422" t="s">
        <v>257</v>
      </c>
      <c r="P553" s="254">
        <v>0.2402</v>
      </c>
    </row>
    <row r="554" spans="13:16" ht="15.75" thickBot="1" x14ac:dyDescent="0.3">
      <c r="M554">
        <v>269</v>
      </c>
      <c r="O554" s="423"/>
      <c r="P554" s="255">
        <v>272</v>
      </c>
    </row>
    <row r="555" spans="13:16" x14ac:dyDescent="0.25">
      <c r="M555">
        <v>270</v>
      </c>
      <c r="O555" s="422" t="s">
        <v>177</v>
      </c>
      <c r="P555" s="256">
        <v>0.2397</v>
      </c>
    </row>
    <row r="556" spans="13:16" ht="15.75" thickBot="1" x14ac:dyDescent="0.3">
      <c r="M556">
        <v>271</v>
      </c>
      <c r="O556" s="423"/>
      <c r="P556" s="257">
        <v>273</v>
      </c>
    </row>
    <row r="557" spans="13:16" x14ac:dyDescent="0.25">
      <c r="M557">
        <v>272</v>
      </c>
      <c r="O557" s="422" t="s">
        <v>53</v>
      </c>
      <c r="P557" s="258">
        <v>0.2387</v>
      </c>
    </row>
    <row r="558" spans="13:16" ht="15.75" thickBot="1" x14ac:dyDescent="0.3">
      <c r="M558">
        <v>273</v>
      </c>
      <c r="O558" s="423"/>
      <c r="P558" s="259">
        <v>274</v>
      </c>
    </row>
    <row r="559" spans="13:16" x14ac:dyDescent="0.25">
      <c r="M559">
        <v>274</v>
      </c>
      <c r="O559" s="422" t="s">
        <v>83</v>
      </c>
      <c r="P559" s="260">
        <v>0.2366</v>
      </c>
    </row>
    <row r="560" spans="13:16" ht="15.75" thickBot="1" x14ac:dyDescent="0.3">
      <c r="M560">
        <v>275</v>
      </c>
      <c r="O560" s="423"/>
      <c r="P560" s="261">
        <v>275</v>
      </c>
    </row>
    <row r="561" spans="13:16" ht="15.75" thickBot="1" x14ac:dyDescent="0.3">
      <c r="M561">
        <v>277</v>
      </c>
      <c r="O561" s="14" t="s">
        <v>376</v>
      </c>
      <c r="P561" s="15" t="s">
        <v>396</v>
      </c>
    </row>
    <row r="562" spans="13:16" x14ac:dyDescent="0.25">
      <c r="M562">
        <v>278</v>
      </c>
      <c r="O562" s="16" t="s">
        <v>306</v>
      </c>
      <c r="P562" s="262">
        <v>0.23219999999999999</v>
      </c>
    </row>
    <row r="563" spans="13:16" ht="15.75" thickBot="1" x14ac:dyDescent="0.3">
      <c r="M563">
        <v>279</v>
      </c>
      <c r="O563" s="17" t="s">
        <v>434</v>
      </c>
      <c r="P563" s="263">
        <v>276</v>
      </c>
    </row>
    <row r="564" spans="13:16" x14ac:dyDescent="0.25">
      <c r="M564">
        <v>280</v>
      </c>
      <c r="O564" s="422" t="s">
        <v>169</v>
      </c>
      <c r="P564" s="264">
        <v>0.2316</v>
      </c>
    </row>
    <row r="565" spans="13:16" ht="15.75" thickBot="1" x14ac:dyDescent="0.3">
      <c r="M565">
        <v>281</v>
      </c>
      <c r="O565" s="423"/>
      <c r="P565" s="265">
        <v>277</v>
      </c>
    </row>
    <row r="566" spans="13:16" x14ac:dyDescent="0.25">
      <c r="M566">
        <v>282</v>
      </c>
      <c r="O566" s="422" t="s">
        <v>254</v>
      </c>
      <c r="P566" s="266">
        <v>0.2316</v>
      </c>
    </row>
    <row r="567" spans="13:16" ht="15.75" thickBot="1" x14ac:dyDescent="0.3">
      <c r="M567">
        <v>283</v>
      </c>
      <c r="O567" s="423"/>
      <c r="P567" s="267">
        <v>278</v>
      </c>
    </row>
    <row r="568" spans="13:16" x14ac:dyDescent="0.25">
      <c r="M568">
        <v>284</v>
      </c>
      <c r="O568" s="422" t="s">
        <v>294</v>
      </c>
      <c r="P568" s="268">
        <v>0.2286</v>
      </c>
    </row>
    <row r="569" spans="13:16" ht="15.75" thickBot="1" x14ac:dyDescent="0.3">
      <c r="M569">
        <v>285</v>
      </c>
      <c r="O569" s="423"/>
      <c r="P569" s="269">
        <v>279</v>
      </c>
    </row>
    <row r="570" spans="13:16" x14ac:dyDescent="0.25">
      <c r="M570">
        <v>286</v>
      </c>
      <c r="O570" s="422" t="s">
        <v>324</v>
      </c>
      <c r="P570" s="270">
        <v>0.22639999999999999</v>
      </c>
    </row>
    <row r="571" spans="13:16" ht="15.75" thickBot="1" x14ac:dyDescent="0.3">
      <c r="M571">
        <v>287</v>
      </c>
      <c r="O571" s="423"/>
      <c r="P571" s="271">
        <v>280</v>
      </c>
    </row>
    <row r="572" spans="13:16" x14ac:dyDescent="0.25">
      <c r="M572">
        <v>288</v>
      </c>
      <c r="O572" s="422" t="s">
        <v>29</v>
      </c>
      <c r="P572" s="272">
        <v>0.2218</v>
      </c>
    </row>
    <row r="573" spans="13:16" ht="15.75" thickBot="1" x14ac:dyDescent="0.3">
      <c r="M573">
        <v>289</v>
      </c>
      <c r="O573" s="423"/>
      <c r="P573" s="273">
        <v>281</v>
      </c>
    </row>
    <row r="574" spans="13:16" x14ac:dyDescent="0.25">
      <c r="M574">
        <v>290</v>
      </c>
      <c r="O574" s="422" t="s">
        <v>222</v>
      </c>
      <c r="P574" s="274">
        <v>0.21879999999999999</v>
      </c>
    </row>
    <row r="575" spans="13:16" ht="15.75" thickBot="1" x14ac:dyDescent="0.3">
      <c r="M575">
        <v>291</v>
      </c>
      <c r="O575" s="423"/>
      <c r="P575" s="275">
        <v>282</v>
      </c>
    </row>
    <row r="576" spans="13:16" x14ac:dyDescent="0.25">
      <c r="M576">
        <v>292</v>
      </c>
      <c r="O576" s="422" t="s">
        <v>141</v>
      </c>
      <c r="P576" s="276">
        <v>0.21340000000000001</v>
      </c>
    </row>
    <row r="577" spans="13:16" ht="15.75" thickBot="1" x14ac:dyDescent="0.3">
      <c r="M577">
        <v>293</v>
      </c>
      <c r="O577" s="423"/>
      <c r="P577" s="277">
        <v>283</v>
      </c>
    </row>
    <row r="578" spans="13:16" x14ac:dyDescent="0.25">
      <c r="M578">
        <v>294</v>
      </c>
      <c r="O578" s="422" t="s">
        <v>365</v>
      </c>
      <c r="P578" s="278">
        <v>0.2064</v>
      </c>
    </row>
    <row r="579" spans="13:16" ht="15.75" thickBot="1" x14ac:dyDescent="0.3">
      <c r="M579">
        <v>295</v>
      </c>
      <c r="O579" s="423"/>
      <c r="P579" s="279">
        <v>284</v>
      </c>
    </row>
    <row r="580" spans="13:16" x14ac:dyDescent="0.25">
      <c r="M580">
        <v>296</v>
      </c>
      <c r="O580" s="422" t="s">
        <v>50</v>
      </c>
      <c r="P580" s="280">
        <v>0.20369999999999999</v>
      </c>
    </row>
    <row r="581" spans="13:16" ht="15.75" thickBot="1" x14ac:dyDescent="0.3">
      <c r="M581">
        <v>297</v>
      </c>
      <c r="O581" s="423"/>
      <c r="P581" s="281">
        <v>285</v>
      </c>
    </row>
    <row r="582" spans="13:16" x14ac:dyDescent="0.25">
      <c r="M582">
        <v>298</v>
      </c>
      <c r="O582" s="422" t="s">
        <v>244</v>
      </c>
      <c r="P582" s="282">
        <v>0.20330000000000001</v>
      </c>
    </row>
    <row r="583" spans="13:16" ht="15.75" thickBot="1" x14ac:dyDescent="0.3">
      <c r="M583">
        <v>299</v>
      </c>
      <c r="O583" s="423"/>
      <c r="P583" s="283">
        <v>286</v>
      </c>
    </row>
    <row r="584" spans="13:16" x14ac:dyDescent="0.25">
      <c r="M584">
        <v>300</v>
      </c>
      <c r="O584" s="422" t="s">
        <v>309</v>
      </c>
      <c r="P584" s="284">
        <v>0.19670000000000001</v>
      </c>
    </row>
    <row r="585" spans="13:16" ht="15.75" thickBot="1" x14ac:dyDescent="0.3">
      <c r="M585">
        <v>301</v>
      </c>
      <c r="O585" s="423"/>
      <c r="P585" s="285">
        <v>287</v>
      </c>
    </row>
    <row r="586" spans="13:16" x14ac:dyDescent="0.25">
      <c r="M586">
        <v>302</v>
      </c>
      <c r="O586" s="422" t="s">
        <v>52</v>
      </c>
      <c r="P586" s="286">
        <v>0.19670000000000001</v>
      </c>
    </row>
    <row r="587" spans="13:16" ht="15.75" thickBot="1" x14ac:dyDescent="0.3">
      <c r="M587">
        <v>303</v>
      </c>
      <c r="O587" s="423"/>
      <c r="P587" s="287">
        <v>288</v>
      </c>
    </row>
    <row r="588" spans="13:16" x14ac:dyDescent="0.25">
      <c r="M588">
        <v>304</v>
      </c>
      <c r="O588" s="422" t="s">
        <v>246</v>
      </c>
      <c r="P588" s="288">
        <v>0.19550000000000001</v>
      </c>
    </row>
    <row r="589" spans="13:16" ht="15.75" thickBot="1" x14ac:dyDescent="0.3">
      <c r="M589">
        <v>305</v>
      </c>
      <c r="O589" s="423"/>
      <c r="P589" s="289">
        <v>289</v>
      </c>
    </row>
    <row r="590" spans="13:16" x14ac:dyDescent="0.25">
      <c r="M590">
        <v>306</v>
      </c>
      <c r="O590" s="422" t="s">
        <v>88</v>
      </c>
      <c r="P590" s="290">
        <v>0.1948</v>
      </c>
    </row>
    <row r="591" spans="13:16" ht="15.75" thickBot="1" x14ac:dyDescent="0.3">
      <c r="M591">
        <v>307</v>
      </c>
      <c r="O591" s="423"/>
      <c r="P591" s="291">
        <v>290</v>
      </c>
    </row>
    <row r="592" spans="13:16" x14ac:dyDescent="0.25">
      <c r="M592">
        <v>308</v>
      </c>
      <c r="O592" s="422" t="s">
        <v>352</v>
      </c>
      <c r="P592" s="292">
        <v>0.19040000000000001</v>
      </c>
    </row>
    <row r="593" spans="13:16" ht="15.75" thickBot="1" x14ac:dyDescent="0.3">
      <c r="M593">
        <v>309</v>
      </c>
      <c r="O593" s="423"/>
      <c r="P593" s="293">
        <v>291</v>
      </c>
    </row>
    <row r="594" spans="13:16" x14ac:dyDescent="0.25">
      <c r="M594">
        <v>310</v>
      </c>
      <c r="O594" s="422" t="s">
        <v>157</v>
      </c>
      <c r="P594" s="294">
        <v>0.188</v>
      </c>
    </row>
    <row r="595" spans="13:16" ht="15.75" thickBot="1" x14ac:dyDescent="0.3">
      <c r="M595">
        <v>311</v>
      </c>
      <c r="O595" s="423"/>
      <c r="P595" s="295">
        <v>292</v>
      </c>
    </row>
    <row r="596" spans="13:16" x14ac:dyDescent="0.25">
      <c r="M596">
        <v>312</v>
      </c>
      <c r="O596" s="422" t="s">
        <v>234</v>
      </c>
      <c r="P596" s="296">
        <v>0.18659999999999999</v>
      </c>
    </row>
    <row r="597" spans="13:16" ht="15.75" thickBot="1" x14ac:dyDescent="0.3">
      <c r="M597">
        <v>313</v>
      </c>
      <c r="O597" s="423"/>
      <c r="P597" s="297">
        <v>293</v>
      </c>
    </row>
    <row r="598" spans="13:16" x14ac:dyDescent="0.25">
      <c r="M598">
        <v>314</v>
      </c>
      <c r="O598" s="422" t="s">
        <v>71</v>
      </c>
      <c r="P598" s="298">
        <v>0.184</v>
      </c>
    </row>
    <row r="599" spans="13:16" ht="15.75" thickBot="1" x14ac:dyDescent="0.3">
      <c r="M599">
        <v>315</v>
      </c>
      <c r="O599" s="423"/>
      <c r="P599" s="299">
        <v>294</v>
      </c>
    </row>
    <row r="600" spans="13:16" x14ac:dyDescent="0.25">
      <c r="M600">
        <v>316</v>
      </c>
      <c r="O600" s="422" t="s">
        <v>274</v>
      </c>
      <c r="P600" s="300">
        <v>0.18060000000000001</v>
      </c>
    </row>
    <row r="601" spans="13:16" ht="15.75" thickBot="1" x14ac:dyDescent="0.3">
      <c r="M601">
        <v>317</v>
      </c>
      <c r="O601" s="423"/>
      <c r="P601" s="301">
        <v>295</v>
      </c>
    </row>
    <row r="602" spans="13:16" x14ac:dyDescent="0.25">
      <c r="M602">
        <v>318</v>
      </c>
      <c r="O602" s="422" t="s">
        <v>36</v>
      </c>
      <c r="P602" s="302">
        <v>0.18</v>
      </c>
    </row>
    <row r="603" spans="13:16" ht="15.75" thickBot="1" x14ac:dyDescent="0.3">
      <c r="M603">
        <v>319</v>
      </c>
      <c r="O603" s="423"/>
      <c r="P603" s="303">
        <v>296</v>
      </c>
    </row>
    <row r="604" spans="13:16" x14ac:dyDescent="0.25">
      <c r="M604">
        <v>320</v>
      </c>
      <c r="O604" s="422" t="s">
        <v>206</v>
      </c>
      <c r="P604" s="304">
        <v>0.1789</v>
      </c>
    </row>
    <row r="605" spans="13:16" ht="15.75" thickBot="1" x14ac:dyDescent="0.3">
      <c r="M605">
        <v>321</v>
      </c>
      <c r="O605" s="423"/>
      <c r="P605" s="305">
        <v>297</v>
      </c>
    </row>
    <row r="606" spans="13:16" x14ac:dyDescent="0.25">
      <c r="M606">
        <v>322</v>
      </c>
      <c r="O606" s="422" t="s">
        <v>148</v>
      </c>
      <c r="P606" s="306">
        <v>0.17810000000000001</v>
      </c>
    </row>
    <row r="607" spans="13:16" ht="15.75" thickBot="1" x14ac:dyDescent="0.3">
      <c r="M607">
        <v>323</v>
      </c>
      <c r="O607" s="423"/>
      <c r="P607" s="307">
        <v>298</v>
      </c>
    </row>
    <row r="608" spans="13:16" x14ac:dyDescent="0.25">
      <c r="M608">
        <v>324</v>
      </c>
      <c r="O608" s="422" t="s">
        <v>15</v>
      </c>
      <c r="P608" s="308">
        <v>0.17649999999999999</v>
      </c>
    </row>
    <row r="609" spans="13:16" ht="15.75" thickBot="1" x14ac:dyDescent="0.3">
      <c r="M609">
        <v>325</v>
      </c>
      <c r="O609" s="423"/>
      <c r="P609" s="309">
        <v>299</v>
      </c>
    </row>
    <row r="610" spans="13:16" x14ac:dyDescent="0.25">
      <c r="M610">
        <v>326</v>
      </c>
      <c r="O610" s="422" t="s">
        <v>264</v>
      </c>
      <c r="P610" s="310">
        <v>0.16919999999999999</v>
      </c>
    </row>
    <row r="611" spans="13:16" ht="15.75" thickBot="1" x14ac:dyDescent="0.3">
      <c r="M611">
        <v>327</v>
      </c>
      <c r="O611" s="423"/>
      <c r="P611" s="311">
        <v>300</v>
      </c>
    </row>
    <row r="612" spans="13:16" ht="15.75" thickBot="1" x14ac:dyDescent="0.3">
      <c r="M612">
        <v>328</v>
      </c>
      <c r="O612" s="14" t="s">
        <v>376</v>
      </c>
      <c r="P612" s="15" t="s">
        <v>396</v>
      </c>
    </row>
    <row r="613" spans="13:16" x14ac:dyDescent="0.25">
      <c r="M613">
        <v>329</v>
      </c>
      <c r="O613" s="422" t="s">
        <v>57</v>
      </c>
      <c r="P613" s="312">
        <v>0.16750000000000001</v>
      </c>
    </row>
    <row r="614" spans="13:16" ht="15.75" thickBot="1" x14ac:dyDescent="0.3">
      <c r="M614">
        <v>330</v>
      </c>
      <c r="O614" s="423"/>
      <c r="P614" s="313">
        <v>301</v>
      </c>
    </row>
    <row r="615" spans="13:16" x14ac:dyDescent="0.25">
      <c r="M615">
        <v>331</v>
      </c>
      <c r="O615" s="422" t="s">
        <v>255</v>
      </c>
      <c r="P615" s="314">
        <v>0.16689999999999999</v>
      </c>
    </row>
    <row r="616" spans="13:16" ht="15.75" thickBot="1" x14ac:dyDescent="0.3">
      <c r="M616">
        <v>332</v>
      </c>
      <c r="O616" s="423"/>
      <c r="P616" s="315">
        <v>302</v>
      </c>
    </row>
    <row r="617" spans="13:16" x14ac:dyDescent="0.25">
      <c r="M617">
        <v>333</v>
      </c>
      <c r="O617" s="422" t="s">
        <v>20</v>
      </c>
      <c r="P617" s="316">
        <v>0.1658</v>
      </c>
    </row>
    <row r="618" spans="13:16" ht="15.75" thickBot="1" x14ac:dyDescent="0.3">
      <c r="M618">
        <v>334</v>
      </c>
      <c r="O618" s="423"/>
      <c r="P618" s="317">
        <v>303</v>
      </c>
    </row>
    <row r="619" spans="13:16" x14ac:dyDescent="0.25">
      <c r="M619">
        <v>335</v>
      </c>
      <c r="O619" s="422" t="s">
        <v>268</v>
      </c>
      <c r="P619" s="318">
        <v>0.1656</v>
      </c>
    </row>
    <row r="620" spans="13:16" ht="15.75" thickBot="1" x14ac:dyDescent="0.3">
      <c r="M620">
        <v>336</v>
      </c>
      <c r="O620" s="423"/>
      <c r="P620" s="319">
        <v>304</v>
      </c>
    </row>
    <row r="621" spans="13:16" x14ac:dyDescent="0.25">
      <c r="M621">
        <v>337</v>
      </c>
      <c r="O621" s="422" t="s">
        <v>336</v>
      </c>
      <c r="P621" s="320">
        <v>0.16320000000000001</v>
      </c>
    </row>
    <row r="622" spans="13:16" ht="15.75" thickBot="1" x14ac:dyDescent="0.3">
      <c r="M622">
        <v>339</v>
      </c>
      <c r="O622" s="423"/>
      <c r="P622" s="321">
        <v>305</v>
      </c>
    </row>
    <row r="623" spans="13:16" x14ac:dyDescent="0.25">
      <c r="M623">
        <v>340</v>
      </c>
      <c r="O623" s="422" t="s">
        <v>167</v>
      </c>
      <c r="P623" s="322">
        <v>0.16250000000000001</v>
      </c>
    </row>
    <row r="624" spans="13:16" ht="15.75" thickBot="1" x14ac:dyDescent="0.3">
      <c r="M624">
        <v>341</v>
      </c>
      <c r="O624" s="423"/>
      <c r="P624" s="323">
        <v>306</v>
      </c>
    </row>
    <row r="625" spans="13:16" x14ac:dyDescent="0.25">
      <c r="M625">
        <v>342</v>
      </c>
      <c r="O625" s="422" t="s">
        <v>171</v>
      </c>
      <c r="P625" s="324">
        <v>0.1608</v>
      </c>
    </row>
    <row r="626" spans="13:16" ht="15.75" thickBot="1" x14ac:dyDescent="0.3">
      <c r="M626">
        <v>343</v>
      </c>
      <c r="O626" s="423"/>
      <c r="P626" s="325">
        <v>307</v>
      </c>
    </row>
    <row r="627" spans="13:16" x14ac:dyDescent="0.25">
      <c r="M627">
        <v>344</v>
      </c>
      <c r="O627" s="422" t="s">
        <v>270</v>
      </c>
      <c r="P627" s="326">
        <v>0.154</v>
      </c>
    </row>
    <row r="628" spans="13:16" ht="15.75" thickBot="1" x14ac:dyDescent="0.3">
      <c r="M628">
        <v>345</v>
      </c>
      <c r="O628" s="423"/>
      <c r="P628" s="327">
        <v>308</v>
      </c>
    </row>
    <row r="629" spans="13:16" x14ac:dyDescent="0.25">
      <c r="M629">
        <v>346</v>
      </c>
      <c r="O629" s="422" t="s">
        <v>284</v>
      </c>
      <c r="P629" s="328">
        <v>0.1507</v>
      </c>
    </row>
    <row r="630" spans="13:16" ht="15.75" thickBot="1" x14ac:dyDescent="0.3">
      <c r="M630">
        <v>347</v>
      </c>
      <c r="O630" s="423"/>
      <c r="P630" s="329">
        <v>309</v>
      </c>
    </row>
    <row r="631" spans="13:16" x14ac:dyDescent="0.25">
      <c r="M631">
        <v>348</v>
      </c>
      <c r="O631" s="422" t="s">
        <v>124</v>
      </c>
      <c r="P631" s="330">
        <v>0.14929999999999999</v>
      </c>
    </row>
    <row r="632" spans="13:16" ht="15.75" thickBot="1" x14ac:dyDescent="0.3">
      <c r="M632">
        <v>349</v>
      </c>
      <c r="O632" s="423"/>
      <c r="P632" s="331">
        <v>310</v>
      </c>
    </row>
    <row r="633" spans="13:16" x14ac:dyDescent="0.25">
      <c r="M633">
        <v>350</v>
      </c>
      <c r="O633" s="422" t="s">
        <v>210</v>
      </c>
      <c r="P633" s="332">
        <v>0.1399</v>
      </c>
    </row>
    <row r="634" spans="13:16" ht="15.75" thickBot="1" x14ac:dyDescent="0.3">
      <c r="M634">
        <v>351</v>
      </c>
      <c r="O634" s="423"/>
      <c r="P634" s="333">
        <v>311</v>
      </c>
    </row>
    <row r="635" spans="13:16" x14ac:dyDescent="0.25">
      <c r="O635" s="422" t="s">
        <v>23</v>
      </c>
      <c r="P635" s="334">
        <v>0.13780000000000001</v>
      </c>
    </row>
    <row r="636" spans="13:16" ht="15.75" thickBot="1" x14ac:dyDescent="0.3">
      <c r="O636" s="423"/>
      <c r="P636" s="335">
        <v>312</v>
      </c>
    </row>
    <row r="637" spans="13:16" x14ac:dyDescent="0.25">
      <c r="O637" s="422" t="s">
        <v>54</v>
      </c>
      <c r="P637" s="336">
        <v>0.1371</v>
      </c>
    </row>
    <row r="638" spans="13:16" ht="15.75" thickBot="1" x14ac:dyDescent="0.3">
      <c r="O638" s="423"/>
      <c r="P638" s="337">
        <v>313</v>
      </c>
    </row>
    <row r="639" spans="13:16" x14ac:dyDescent="0.25">
      <c r="O639" s="422" t="s">
        <v>201</v>
      </c>
      <c r="P639" s="338">
        <v>0.13619999999999999</v>
      </c>
    </row>
    <row r="640" spans="13:16" ht="15.75" thickBot="1" x14ac:dyDescent="0.3">
      <c r="O640" s="423"/>
      <c r="P640" s="339">
        <v>314</v>
      </c>
    </row>
    <row r="641" spans="15:16" x14ac:dyDescent="0.25">
      <c r="O641" s="422" t="s">
        <v>61</v>
      </c>
      <c r="P641" s="340">
        <v>0.13489999999999999</v>
      </c>
    </row>
    <row r="642" spans="15:16" ht="15.75" thickBot="1" x14ac:dyDescent="0.3">
      <c r="O642" s="423"/>
      <c r="P642" s="341">
        <v>315</v>
      </c>
    </row>
    <row r="643" spans="15:16" x14ac:dyDescent="0.25">
      <c r="O643" s="422" t="s">
        <v>220</v>
      </c>
      <c r="P643" s="342">
        <v>0.1336</v>
      </c>
    </row>
    <row r="644" spans="15:16" ht="15.75" thickBot="1" x14ac:dyDescent="0.3">
      <c r="O644" s="423"/>
      <c r="P644" s="343">
        <v>316</v>
      </c>
    </row>
    <row r="645" spans="15:16" x14ac:dyDescent="0.25">
      <c r="O645" s="422" t="s">
        <v>332</v>
      </c>
      <c r="P645" s="344">
        <v>0.13109999999999999</v>
      </c>
    </row>
    <row r="646" spans="15:16" ht="15.75" thickBot="1" x14ac:dyDescent="0.3">
      <c r="O646" s="423"/>
      <c r="P646" s="345">
        <v>317</v>
      </c>
    </row>
    <row r="647" spans="15:16" x14ac:dyDescent="0.25">
      <c r="O647" s="422" t="s">
        <v>152</v>
      </c>
      <c r="P647" s="346">
        <v>0.12740000000000001</v>
      </c>
    </row>
    <row r="648" spans="15:16" ht="15.75" thickBot="1" x14ac:dyDescent="0.3">
      <c r="O648" s="423"/>
      <c r="P648" s="347">
        <v>318</v>
      </c>
    </row>
    <row r="649" spans="15:16" x14ac:dyDescent="0.25">
      <c r="O649" s="422" t="s">
        <v>135</v>
      </c>
      <c r="P649" s="348">
        <v>0.123</v>
      </c>
    </row>
    <row r="650" spans="15:16" ht="15.75" thickBot="1" x14ac:dyDescent="0.3">
      <c r="O650" s="423"/>
      <c r="P650" s="349">
        <v>319</v>
      </c>
    </row>
    <row r="651" spans="15:16" x14ac:dyDescent="0.25">
      <c r="O651" s="422" t="s">
        <v>195</v>
      </c>
      <c r="P651" s="350">
        <v>0.1226</v>
      </c>
    </row>
    <row r="652" spans="15:16" ht="15.75" thickBot="1" x14ac:dyDescent="0.3">
      <c r="O652" s="423"/>
      <c r="P652" s="351">
        <v>320</v>
      </c>
    </row>
    <row r="653" spans="15:16" x14ac:dyDescent="0.25">
      <c r="O653" s="422" t="s">
        <v>379</v>
      </c>
      <c r="P653" s="352">
        <v>0.1166</v>
      </c>
    </row>
    <row r="654" spans="15:16" ht="15.75" thickBot="1" x14ac:dyDescent="0.3">
      <c r="O654" s="423"/>
      <c r="P654" s="353">
        <v>321</v>
      </c>
    </row>
    <row r="655" spans="15:16" x14ac:dyDescent="0.25">
      <c r="O655" s="422" t="s">
        <v>30</v>
      </c>
      <c r="P655" s="354">
        <v>0.1157</v>
      </c>
    </row>
    <row r="656" spans="15:16" ht="15.75" thickBot="1" x14ac:dyDescent="0.3">
      <c r="O656" s="423"/>
      <c r="P656" s="355">
        <v>322</v>
      </c>
    </row>
    <row r="657" spans="15:16" x14ac:dyDescent="0.25">
      <c r="O657" s="422" t="s">
        <v>37</v>
      </c>
      <c r="P657" s="356">
        <v>0.1153</v>
      </c>
    </row>
    <row r="658" spans="15:16" ht="15.75" thickBot="1" x14ac:dyDescent="0.3">
      <c r="O658" s="423"/>
      <c r="P658" s="357">
        <v>323</v>
      </c>
    </row>
    <row r="659" spans="15:16" x14ac:dyDescent="0.25">
      <c r="O659" s="422" t="s">
        <v>76</v>
      </c>
      <c r="P659" s="358">
        <v>0.11269999999999999</v>
      </c>
    </row>
    <row r="660" spans="15:16" ht="15.75" thickBot="1" x14ac:dyDescent="0.3">
      <c r="O660" s="423"/>
      <c r="P660" s="359">
        <v>324</v>
      </c>
    </row>
    <row r="661" spans="15:16" x14ac:dyDescent="0.25">
      <c r="O661" s="422" t="s">
        <v>160</v>
      </c>
      <c r="P661" s="360">
        <v>0.108</v>
      </c>
    </row>
    <row r="662" spans="15:16" ht="15.75" thickBot="1" x14ac:dyDescent="0.3">
      <c r="O662" s="423"/>
      <c r="P662" s="361">
        <v>325</v>
      </c>
    </row>
    <row r="663" spans="15:16" ht="15.75" thickBot="1" x14ac:dyDescent="0.3">
      <c r="O663" s="14" t="s">
        <v>376</v>
      </c>
      <c r="P663" s="15" t="s">
        <v>396</v>
      </c>
    </row>
    <row r="664" spans="15:16" x14ac:dyDescent="0.25">
      <c r="O664" s="422" t="s">
        <v>212</v>
      </c>
      <c r="P664" s="362">
        <v>0.1079</v>
      </c>
    </row>
    <row r="665" spans="15:16" ht="15.75" thickBot="1" x14ac:dyDescent="0.3">
      <c r="O665" s="423"/>
      <c r="P665" s="363">
        <v>326</v>
      </c>
    </row>
    <row r="666" spans="15:16" x14ac:dyDescent="0.25">
      <c r="O666" s="422" t="s">
        <v>245</v>
      </c>
      <c r="P666" s="364">
        <v>0.1077</v>
      </c>
    </row>
    <row r="667" spans="15:16" ht="15.75" thickBot="1" x14ac:dyDescent="0.3">
      <c r="O667" s="423"/>
      <c r="P667" s="365">
        <v>327</v>
      </c>
    </row>
    <row r="668" spans="15:16" x14ac:dyDescent="0.25">
      <c r="O668" s="422" t="s">
        <v>196</v>
      </c>
      <c r="P668" s="366">
        <v>0.10589999999999999</v>
      </c>
    </row>
    <row r="669" spans="15:16" ht="15.75" thickBot="1" x14ac:dyDescent="0.3">
      <c r="O669" s="423"/>
      <c r="P669" s="367">
        <v>328</v>
      </c>
    </row>
    <row r="670" spans="15:16" x14ac:dyDescent="0.25">
      <c r="O670" s="422" t="s">
        <v>100</v>
      </c>
      <c r="P670" s="368">
        <v>0.1047</v>
      </c>
    </row>
    <row r="671" spans="15:16" ht="15.75" thickBot="1" x14ac:dyDescent="0.3">
      <c r="O671" s="423"/>
      <c r="P671" s="369">
        <v>329</v>
      </c>
    </row>
    <row r="672" spans="15:16" x14ac:dyDescent="0.25">
      <c r="O672" s="422" t="s">
        <v>330</v>
      </c>
      <c r="P672" s="370">
        <v>0.10299999999999999</v>
      </c>
    </row>
    <row r="673" spans="15:16" ht="15.75" thickBot="1" x14ac:dyDescent="0.3">
      <c r="O673" s="423"/>
      <c r="P673" s="371">
        <v>330</v>
      </c>
    </row>
    <row r="674" spans="15:16" x14ac:dyDescent="0.25">
      <c r="O674" s="422" t="s">
        <v>289</v>
      </c>
      <c r="P674" s="372">
        <v>0.1012</v>
      </c>
    </row>
    <row r="675" spans="15:16" ht="15.75" thickBot="1" x14ac:dyDescent="0.3">
      <c r="O675" s="423"/>
      <c r="P675" s="373">
        <v>331</v>
      </c>
    </row>
    <row r="676" spans="15:16" x14ac:dyDescent="0.25">
      <c r="O676" s="422" t="s">
        <v>226</v>
      </c>
      <c r="P676" s="374">
        <v>0.1</v>
      </c>
    </row>
    <row r="677" spans="15:16" ht="15.75" thickBot="1" x14ac:dyDescent="0.3">
      <c r="O677" s="423"/>
      <c r="P677" s="375">
        <v>332</v>
      </c>
    </row>
    <row r="678" spans="15:16" x14ac:dyDescent="0.25">
      <c r="O678" s="422" t="s">
        <v>62</v>
      </c>
      <c r="P678" s="376">
        <v>9.98E-2</v>
      </c>
    </row>
    <row r="679" spans="15:16" ht="15.75" thickBot="1" x14ac:dyDescent="0.3">
      <c r="O679" s="423"/>
      <c r="P679" s="377">
        <v>333</v>
      </c>
    </row>
    <row r="680" spans="15:16" x14ac:dyDescent="0.25">
      <c r="O680" s="422" t="s">
        <v>345</v>
      </c>
      <c r="P680" s="378">
        <v>9.0700000000000003E-2</v>
      </c>
    </row>
    <row r="681" spans="15:16" ht="15.75" thickBot="1" x14ac:dyDescent="0.3">
      <c r="O681" s="423"/>
      <c r="P681" s="379">
        <v>334</v>
      </c>
    </row>
    <row r="682" spans="15:16" x14ac:dyDescent="0.25">
      <c r="O682" s="422" t="s">
        <v>273</v>
      </c>
      <c r="P682" s="380">
        <v>8.8599999999999998E-2</v>
      </c>
    </row>
    <row r="683" spans="15:16" ht="15.75" thickBot="1" x14ac:dyDescent="0.3">
      <c r="O683" s="423"/>
      <c r="P683" s="381">
        <v>335</v>
      </c>
    </row>
    <row r="684" spans="15:16" x14ac:dyDescent="0.25">
      <c r="O684" s="422" t="s">
        <v>142</v>
      </c>
      <c r="P684" s="382">
        <v>8.77E-2</v>
      </c>
    </row>
    <row r="685" spans="15:16" ht="15.75" thickBot="1" x14ac:dyDescent="0.3">
      <c r="O685" s="423"/>
      <c r="P685" s="383">
        <v>336</v>
      </c>
    </row>
    <row r="686" spans="15:16" x14ac:dyDescent="0.25">
      <c r="O686" s="422" t="s">
        <v>28</v>
      </c>
      <c r="P686" s="384">
        <v>8.6699999999999999E-2</v>
      </c>
    </row>
    <row r="687" spans="15:16" ht="15.75" thickBot="1" x14ac:dyDescent="0.3">
      <c r="O687" s="423"/>
      <c r="P687" s="385">
        <v>337</v>
      </c>
    </row>
    <row r="688" spans="15:16" x14ac:dyDescent="0.25">
      <c r="O688" s="16" t="s">
        <v>213</v>
      </c>
      <c r="P688" s="386">
        <v>8.3500000000000005E-2</v>
      </c>
    </row>
    <row r="689" spans="15:16" ht="15.75" thickBot="1" x14ac:dyDescent="0.3">
      <c r="O689" s="17" t="s">
        <v>435</v>
      </c>
      <c r="P689" s="387">
        <v>338</v>
      </c>
    </row>
    <row r="690" spans="15:16" x14ac:dyDescent="0.25">
      <c r="O690" s="422" t="s">
        <v>94</v>
      </c>
      <c r="P690" s="388">
        <v>8.3199999999999996E-2</v>
      </c>
    </row>
    <row r="691" spans="15:16" ht="15.75" thickBot="1" x14ac:dyDescent="0.3">
      <c r="O691" s="423"/>
      <c r="P691" s="389">
        <v>339</v>
      </c>
    </row>
    <row r="692" spans="15:16" x14ac:dyDescent="0.25">
      <c r="O692" s="422" t="s">
        <v>22</v>
      </c>
      <c r="P692" s="390">
        <v>7.7899999999999997E-2</v>
      </c>
    </row>
    <row r="693" spans="15:16" ht="15.75" thickBot="1" x14ac:dyDescent="0.3">
      <c r="O693" s="423"/>
      <c r="P693" s="391">
        <v>340</v>
      </c>
    </row>
    <row r="694" spans="15:16" x14ac:dyDescent="0.25">
      <c r="O694" s="422" t="s">
        <v>189</v>
      </c>
      <c r="P694" s="392">
        <v>6.3E-2</v>
      </c>
    </row>
    <row r="695" spans="15:16" ht="15.75" thickBot="1" x14ac:dyDescent="0.3">
      <c r="O695" s="423"/>
      <c r="P695" s="393">
        <v>341</v>
      </c>
    </row>
    <row r="696" spans="15:16" x14ac:dyDescent="0.25">
      <c r="O696" s="422" t="s">
        <v>60</v>
      </c>
      <c r="P696" s="394">
        <v>6.1899999999999997E-2</v>
      </c>
    </row>
    <row r="697" spans="15:16" ht="15.75" thickBot="1" x14ac:dyDescent="0.3">
      <c r="O697" s="423"/>
      <c r="P697" s="395">
        <v>342</v>
      </c>
    </row>
    <row r="698" spans="15:16" x14ac:dyDescent="0.25">
      <c r="O698" s="422" t="s">
        <v>278</v>
      </c>
      <c r="P698" s="396">
        <v>6.1499999999999999E-2</v>
      </c>
    </row>
    <row r="699" spans="15:16" ht="15.75" thickBot="1" x14ac:dyDescent="0.3">
      <c r="O699" s="423"/>
      <c r="P699" s="397">
        <v>343</v>
      </c>
    </row>
    <row r="700" spans="15:16" x14ac:dyDescent="0.25">
      <c r="O700" s="422" t="s">
        <v>44</v>
      </c>
      <c r="P700" s="398">
        <v>6.0600000000000001E-2</v>
      </c>
    </row>
    <row r="701" spans="15:16" ht="15.75" thickBot="1" x14ac:dyDescent="0.3">
      <c r="O701" s="423"/>
      <c r="P701" s="399">
        <v>344</v>
      </c>
    </row>
    <row r="702" spans="15:16" x14ac:dyDescent="0.25">
      <c r="O702" s="422" t="s">
        <v>73</v>
      </c>
      <c r="P702" s="400">
        <v>5.8500000000000003E-2</v>
      </c>
    </row>
    <row r="703" spans="15:16" ht="15.75" thickBot="1" x14ac:dyDescent="0.3">
      <c r="O703" s="423"/>
      <c r="P703" s="401">
        <v>345</v>
      </c>
    </row>
    <row r="704" spans="15:16" x14ac:dyDescent="0.25">
      <c r="O704" s="422" t="s">
        <v>49</v>
      </c>
      <c r="P704" s="402">
        <v>5.7299999999999997E-2</v>
      </c>
    </row>
    <row r="705" spans="15:16" ht="15.75" thickBot="1" x14ac:dyDescent="0.3">
      <c r="O705" s="423"/>
      <c r="P705" s="403">
        <v>346</v>
      </c>
    </row>
    <row r="706" spans="15:16" x14ac:dyDescent="0.25">
      <c r="O706" s="422" t="s">
        <v>143</v>
      </c>
      <c r="P706" s="404">
        <v>2.9100000000000001E-2</v>
      </c>
    </row>
    <row r="707" spans="15:16" ht="15.75" thickBot="1" x14ac:dyDescent="0.3">
      <c r="O707" s="423"/>
      <c r="P707" s="405">
        <v>347</v>
      </c>
    </row>
    <row r="708" spans="15:16" x14ac:dyDescent="0.25">
      <c r="O708" s="422" t="s">
        <v>80</v>
      </c>
      <c r="P708" s="406">
        <v>2.8400000000000002E-2</v>
      </c>
    </row>
    <row r="709" spans="15:16" ht="15.75" thickBot="1" x14ac:dyDescent="0.3">
      <c r="O709" s="423"/>
      <c r="P709" s="407">
        <v>348</v>
      </c>
    </row>
    <row r="710" spans="15:16" x14ac:dyDescent="0.25">
      <c r="O710" s="422" t="s">
        <v>19</v>
      </c>
      <c r="P710" s="408">
        <v>2.7699999999999999E-2</v>
      </c>
    </row>
    <row r="711" spans="15:16" ht="15.75" thickBot="1" x14ac:dyDescent="0.3">
      <c r="O711" s="423"/>
      <c r="P711" s="409">
        <v>349</v>
      </c>
    </row>
    <row r="712" spans="15:16" x14ac:dyDescent="0.25">
      <c r="O712" s="422" t="s">
        <v>129</v>
      </c>
      <c r="P712" s="410">
        <v>2.3300000000000001E-2</v>
      </c>
    </row>
    <row r="713" spans="15:16" ht="15.75" thickBot="1" x14ac:dyDescent="0.3">
      <c r="O713" s="423"/>
      <c r="P713" s="411">
        <v>350</v>
      </c>
    </row>
    <row r="714" spans="15:16" x14ac:dyDescent="0.25">
      <c r="O714" s="422" t="s">
        <v>175</v>
      </c>
      <c r="P714" s="412">
        <v>1.52E-2</v>
      </c>
    </row>
    <row r="715" spans="15:16" ht="15.75" thickBot="1" x14ac:dyDescent="0.3">
      <c r="O715" s="423"/>
      <c r="P715" s="413">
        <v>351</v>
      </c>
    </row>
    <row r="716" spans="15:16" ht="15.75" thickBot="1" x14ac:dyDescent="0.3">
      <c r="O716" s="14" t="s">
        <v>376</v>
      </c>
      <c r="P716" s="15" t="s">
        <v>396</v>
      </c>
    </row>
  </sheetData>
  <sortState xmlns:xlrd2="http://schemas.microsoft.com/office/spreadsheetml/2017/richdata2" ref="D2:F352">
    <sortCondition ref="D3:D352"/>
  </sortState>
  <mergeCells count="283">
    <mergeCell ref="O33:O34"/>
    <mergeCell ref="O21:O22"/>
    <mergeCell ref="O84:O85"/>
    <mergeCell ref="O78:O79"/>
    <mergeCell ref="O74:O75"/>
    <mergeCell ref="O70:O71"/>
    <mergeCell ref="O72:O73"/>
    <mergeCell ref="O54:O55"/>
    <mergeCell ref="O49:O50"/>
    <mergeCell ref="O47:O48"/>
    <mergeCell ref="O37:O38"/>
    <mergeCell ref="O121:O122"/>
    <mergeCell ref="O115:O116"/>
    <mergeCell ref="O111:O112"/>
    <mergeCell ref="O109:O110"/>
    <mergeCell ref="O98:O99"/>
    <mergeCell ref="O100:O101"/>
    <mergeCell ref="O94:O95"/>
    <mergeCell ref="O90:O91"/>
    <mergeCell ref="O86:O87"/>
    <mergeCell ref="O164:O165"/>
    <mergeCell ref="O166:O167"/>
    <mergeCell ref="O156:O157"/>
    <mergeCell ref="O158:O159"/>
    <mergeCell ref="O143:O144"/>
    <mergeCell ref="O145:O146"/>
    <mergeCell ref="O139:O140"/>
    <mergeCell ref="O135:O136"/>
    <mergeCell ref="O123:O124"/>
    <mergeCell ref="O188:O189"/>
    <mergeCell ref="O190:O191"/>
    <mergeCell ref="O184:O185"/>
    <mergeCell ref="O186:O187"/>
    <mergeCell ref="O180:O181"/>
    <mergeCell ref="O178:O179"/>
    <mergeCell ref="O172:O173"/>
    <mergeCell ref="O174:O175"/>
    <mergeCell ref="O168:O169"/>
    <mergeCell ref="O170:O171"/>
    <mergeCell ref="O209:O210"/>
    <mergeCell ref="O211:O212"/>
    <mergeCell ref="O205:O206"/>
    <mergeCell ref="O207:O208"/>
    <mergeCell ref="O200:O201"/>
    <mergeCell ref="O196:O197"/>
    <mergeCell ref="O198:O199"/>
    <mergeCell ref="O192:O193"/>
    <mergeCell ref="O194:O195"/>
    <mergeCell ref="O233:O234"/>
    <mergeCell ref="O235:O236"/>
    <mergeCell ref="O225:O226"/>
    <mergeCell ref="O227:O228"/>
    <mergeCell ref="O221:O222"/>
    <mergeCell ref="O223:O224"/>
    <mergeCell ref="O217:O218"/>
    <mergeCell ref="O219:O220"/>
    <mergeCell ref="O213:O214"/>
    <mergeCell ref="O215:O216"/>
    <mergeCell ref="O260:O261"/>
    <mergeCell ref="O253:O254"/>
    <mergeCell ref="O256:O257"/>
    <mergeCell ref="O249:O250"/>
    <mergeCell ref="O251:O252"/>
    <mergeCell ref="O247:O248"/>
    <mergeCell ref="O241:O242"/>
    <mergeCell ref="O243:O244"/>
    <mergeCell ref="O239:O240"/>
    <mergeCell ref="O278:O279"/>
    <mergeCell ref="O280:O281"/>
    <mergeCell ref="O274:O275"/>
    <mergeCell ref="O270:O271"/>
    <mergeCell ref="O272:O273"/>
    <mergeCell ref="O266:O267"/>
    <mergeCell ref="O268:O269"/>
    <mergeCell ref="O262:O263"/>
    <mergeCell ref="O264:O265"/>
    <mergeCell ref="O302:O303"/>
    <mergeCell ref="O304:O305"/>
    <mergeCell ref="O298:O299"/>
    <mergeCell ref="O300:O301"/>
    <mergeCell ref="O296:O297"/>
    <mergeCell ref="O290:O291"/>
    <mergeCell ref="O292:O293"/>
    <mergeCell ref="O288:O289"/>
    <mergeCell ref="O282:O283"/>
    <mergeCell ref="O284:O285"/>
    <mergeCell ref="O329:O330"/>
    <mergeCell ref="O323:O324"/>
    <mergeCell ref="O319:O320"/>
    <mergeCell ref="O321:O322"/>
    <mergeCell ref="O315:O316"/>
    <mergeCell ref="O317:O318"/>
    <mergeCell ref="O311:O312"/>
    <mergeCell ref="O313:O314"/>
    <mergeCell ref="O307:O308"/>
    <mergeCell ref="O309:O310"/>
    <mergeCell ref="O347:O348"/>
    <mergeCell ref="O349:O350"/>
    <mergeCell ref="O343:O344"/>
    <mergeCell ref="O345:O346"/>
    <mergeCell ref="O339:O340"/>
    <mergeCell ref="O341:O342"/>
    <mergeCell ref="O335:O336"/>
    <mergeCell ref="O337:O338"/>
    <mergeCell ref="O331:O332"/>
    <mergeCell ref="O333:O334"/>
    <mergeCell ref="O368:O369"/>
    <mergeCell ref="O370:O371"/>
    <mergeCell ref="O364:O365"/>
    <mergeCell ref="O366:O367"/>
    <mergeCell ref="O360:O361"/>
    <mergeCell ref="O362:O363"/>
    <mergeCell ref="O355:O356"/>
    <mergeCell ref="O358:O359"/>
    <mergeCell ref="O351:O352"/>
    <mergeCell ref="O353:O354"/>
    <mergeCell ref="O388:O389"/>
    <mergeCell ref="O390:O391"/>
    <mergeCell ref="O384:O385"/>
    <mergeCell ref="O386:O387"/>
    <mergeCell ref="O380:O381"/>
    <mergeCell ref="O382:O383"/>
    <mergeCell ref="O376:O377"/>
    <mergeCell ref="O378:O379"/>
    <mergeCell ref="O372:O373"/>
    <mergeCell ref="O374:O375"/>
    <mergeCell ref="O409:O410"/>
    <mergeCell ref="O411:O412"/>
    <mergeCell ref="O404:O405"/>
    <mergeCell ref="O406:O407"/>
    <mergeCell ref="O400:O401"/>
    <mergeCell ref="O402:O403"/>
    <mergeCell ref="O396:O397"/>
    <mergeCell ref="O398:O399"/>
    <mergeCell ref="O392:O393"/>
    <mergeCell ref="O394:O395"/>
    <mergeCell ref="O429:O430"/>
    <mergeCell ref="O431:O432"/>
    <mergeCell ref="O425:O426"/>
    <mergeCell ref="O427:O428"/>
    <mergeCell ref="O421:O422"/>
    <mergeCell ref="O423:O424"/>
    <mergeCell ref="O417:O418"/>
    <mergeCell ref="O419:O420"/>
    <mergeCell ref="O413:O414"/>
    <mergeCell ref="O415:O416"/>
    <mergeCell ref="O449:O450"/>
    <mergeCell ref="O451:O452"/>
    <mergeCell ref="O445:O446"/>
    <mergeCell ref="O447:O448"/>
    <mergeCell ref="O441:O442"/>
    <mergeCell ref="O443:O444"/>
    <mergeCell ref="O437:O438"/>
    <mergeCell ref="O439:O440"/>
    <mergeCell ref="O433:O434"/>
    <mergeCell ref="O435:O436"/>
    <mergeCell ref="O470:O471"/>
    <mergeCell ref="O472:O473"/>
    <mergeCell ref="O466:O467"/>
    <mergeCell ref="O468:O469"/>
    <mergeCell ref="O462:O463"/>
    <mergeCell ref="O464:O465"/>
    <mergeCell ref="O457:O458"/>
    <mergeCell ref="O460:O461"/>
    <mergeCell ref="O453:O454"/>
    <mergeCell ref="O455:O456"/>
    <mergeCell ref="O490:O491"/>
    <mergeCell ref="O492:O493"/>
    <mergeCell ref="O486:O487"/>
    <mergeCell ref="O488:O489"/>
    <mergeCell ref="O482:O483"/>
    <mergeCell ref="O484:O485"/>
    <mergeCell ref="O478:O479"/>
    <mergeCell ref="O480:O481"/>
    <mergeCell ref="O474:O475"/>
    <mergeCell ref="O476:O477"/>
    <mergeCell ref="O511:O512"/>
    <mergeCell ref="O513:O514"/>
    <mergeCell ref="O506:O507"/>
    <mergeCell ref="O508:O509"/>
    <mergeCell ref="O502:O503"/>
    <mergeCell ref="O504:O505"/>
    <mergeCell ref="O498:O499"/>
    <mergeCell ref="O500:O501"/>
    <mergeCell ref="O494:O495"/>
    <mergeCell ref="O496:O497"/>
    <mergeCell ref="O531:O532"/>
    <mergeCell ref="O533:O534"/>
    <mergeCell ref="O527:O528"/>
    <mergeCell ref="O529:O530"/>
    <mergeCell ref="O523:O524"/>
    <mergeCell ref="O525:O526"/>
    <mergeCell ref="O519:O520"/>
    <mergeCell ref="O521:O522"/>
    <mergeCell ref="O515:O516"/>
    <mergeCell ref="O517:O518"/>
    <mergeCell ref="O551:O552"/>
    <mergeCell ref="O553:O554"/>
    <mergeCell ref="O547:O548"/>
    <mergeCell ref="O549:O550"/>
    <mergeCell ref="O543:O544"/>
    <mergeCell ref="O545:O546"/>
    <mergeCell ref="O539:O540"/>
    <mergeCell ref="O541:O542"/>
    <mergeCell ref="O535:O536"/>
    <mergeCell ref="O537:O538"/>
    <mergeCell ref="O572:O573"/>
    <mergeCell ref="O574:O575"/>
    <mergeCell ref="O568:O569"/>
    <mergeCell ref="O570:O571"/>
    <mergeCell ref="O564:O565"/>
    <mergeCell ref="O566:O567"/>
    <mergeCell ref="O559:O560"/>
    <mergeCell ref="O555:O556"/>
    <mergeCell ref="O557:O558"/>
    <mergeCell ref="O592:O593"/>
    <mergeCell ref="O594:O595"/>
    <mergeCell ref="O588:O589"/>
    <mergeCell ref="O590:O591"/>
    <mergeCell ref="O584:O585"/>
    <mergeCell ref="O586:O587"/>
    <mergeCell ref="O580:O581"/>
    <mergeCell ref="O582:O583"/>
    <mergeCell ref="O576:O577"/>
    <mergeCell ref="O578:O579"/>
    <mergeCell ref="O613:O614"/>
    <mergeCell ref="O615:O616"/>
    <mergeCell ref="O608:O609"/>
    <mergeCell ref="O610:O611"/>
    <mergeCell ref="O604:O605"/>
    <mergeCell ref="O606:O607"/>
    <mergeCell ref="O600:O601"/>
    <mergeCell ref="O602:O603"/>
    <mergeCell ref="O596:O597"/>
    <mergeCell ref="O598:O599"/>
    <mergeCell ref="O633:O634"/>
    <mergeCell ref="O635:O636"/>
    <mergeCell ref="O629:O630"/>
    <mergeCell ref="O631:O632"/>
    <mergeCell ref="O625:O626"/>
    <mergeCell ref="O627:O628"/>
    <mergeCell ref="O621:O622"/>
    <mergeCell ref="O623:O624"/>
    <mergeCell ref="O617:O618"/>
    <mergeCell ref="O619:O620"/>
    <mergeCell ref="O653:O654"/>
    <mergeCell ref="O655:O656"/>
    <mergeCell ref="O649:O650"/>
    <mergeCell ref="O651:O652"/>
    <mergeCell ref="O645:O646"/>
    <mergeCell ref="O647:O648"/>
    <mergeCell ref="O641:O642"/>
    <mergeCell ref="O643:O644"/>
    <mergeCell ref="O637:O638"/>
    <mergeCell ref="O639:O640"/>
    <mergeCell ref="O674:O675"/>
    <mergeCell ref="O676:O677"/>
    <mergeCell ref="O670:O671"/>
    <mergeCell ref="O672:O673"/>
    <mergeCell ref="O666:O667"/>
    <mergeCell ref="O668:O669"/>
    <mergeCell ref="O661:O662"/>
    <mergeCell ref="O664:O665"/>
    <mergeCell ref="O657:O658"/>
    <mergeCell ref="O659:O660"/>
    <mergeCell ref="O694:O695"/>
    <mergeCell ref="O696:O697"/>
    <mergeCell ref="O690:O691"/>
    <mergeCell ref="O692:O693"/>
    <mergeCell ref="O686:O687"/>
    <mergeCell ref="O682:O683"/>
    <mergeCell ref="O684:O685"/>
    <mergeCell ref="O678:O679"/>
    <mergeCell ref="O680:O681"/>
    <mergeCell ref="O714:O715"/>
    <mergeCell ref="O710:O711"/>
    <mergeCell ref="O712:O713"/>
    <mergeCell ref="O706:O707"/>
    <mergeCell ref="O708:O709"/>
    <mergeCell ref="O702:O703"/>
    <mergeCell ref="O704:O705"/>
    <mergeCell ref="O698:O699"/>
    <mergeCell ref="O700:O701"/>
  </mergeCells>
  <hyperlinks>
    <hyperlink ref="O1" r:id="rId1" display="https://barttorvik.com/team.php?team=Virginia&amp;year=2018" xr:uid="{4DE84CEE-EE81-4AB3-BF25-AE1B99636725}"/>
    <hyperlink ref="O2" r:id="rId2" display="https://barttorvik.com/team.php?team=Virginia&amp;year=2018" xr:uid="{821CD64F-244B-4C9F-8B47-0FA9E98EBC1E}"/>
    <hyperlink ref="O3" r:id="rId3" display="https://barttorvik.com/team.php?team=Michigan&amp;year=2018" xr:uid="{27C68B7B-18B6-4D99-AF4E-C9BC5A404153}"/>
    <hyperlink ref="O4" r:id="rId4" display="https://barttorvik.com/team.php?team=Michigan&amp;year=2018" xr:uid="{2BC1D85A-D9F1-4C29-9208-C9F5CE0C352E}"/>
    <hyperlink ref="O5" r:id="rId5" display="https://barttorvik.com/team.php?team=Villanova&amp;year=2018" xr:uid="{C4277F6E-8F86-4D5A-952F-E4099F64CC70}"/>
    <hyperlink ref="O6" r:id="rId6" display="https://barttorvik.com/team.php?team=Villanova&amp;year=2018" xr:uid="{A60B79FB-F68F-4E5F-B635-E8C66C322CA0}"/>
    <hyperlink ref="O7" r:id="rId7" display="https://barttorvik.com/team.php?team=North+Carolina&amp;year=2018" xr:uid="{7C719CCB-C53C-4691-A4C5-58D1DBDCB667}"/>
    <hyperlink ref="O8" r:id="rId8" display="https://barttorvik.com/team.php?team=North+Carolina&amp;year=2018" xr:uid="{92427834-D36C-4D2F-8B65-83FC3CA9A6DF}"/>
    <hyperlink ref="O9" r:id="rId9" display="https://barttorvik.com/team.php?team=Gonzaga&amp;year=2018" xr:uid="{D8FF58AD-8630-4D72-BBB7-E38AB62B18A3}"/>
    <hyperlink ref="O10" r:id="rId10" display="https://barttorvik.com/team.php?team=Gonzaga&amp;year=2018" xr:uid="{144AF68A-5C55-4E0A-B8B9-1607461AED2F}"/>
    <hyperlink ref="O11" r:id="rId11" display="https://barttorvik.com/team.php?team=Florida&amp;year=2018" xr:uid="{48C99492-CA7C-4B54-9131-02BCDD67C1CE}"/>
    <hyperlink ref="O12" r:id="rId12" display="https://barttorvik.com/team.php?team=Florida&amp;year=2018" xr:uid="{E45F987F-B4BC-4427-94A4-D6BFC06163F6}"/>
    <hyperlink ref="O13" r:id="rId13" display="https://barttorvik.com/team.php?team=Cincinnati&amp;year=2018" xr:uid="{C94DE320-D05D-481D-AFCA-BC8ED18321DF}"/>
    <hyperlink ref="O14" r:id="rId14" display="https://barttorvik.com/team.php?team=Cincinnati&amp;year=2018" xr:uid="{0AAD5D2A-6C67-47CC-A363-86DA0FF2CCB5}"/>
    <hyperlink ref="O15" r:id="rId15" display="https://barttorvik.com/team.php?team=Xavier&amp;year=2018" xr:uid="{077682FE-B403-4FF9-9A45-2316A8B8932D}"/>
    <hyperlink ref="O16" r:id="rId16" display="https://barttorvik.com/team.php?team=Xavier&amp;year=2018" xr:uid="{73B07DAE-0F5D-4ADF-AB1A-BDCC8F8618B4}"/>
    <hyperlink ref="O17" r:id="rId17" display="https://barttorvik.com/team.php?team=Houston&amp;year=2018" xr:uid="{66C08DB5-034C-419F-877D-9614322B065E}"/>
    <hyperlink ref="O18" r:id="rId18" display="https://barttorvik.com/team.php?team=Houston&amp;year=2018" xr:uid="{BACD872B-1EB1-4C5C-A289-4530136A1505}"/>
    <hyperlink ref="O19" r:id="rId19" display="https://barttorvik.com/team.php?team=Duke&amp;year=2018" xr:uid="{68B5FCB3-78ED-421F-A68E-F1DB910D667C}"/>
    <hyperlink ref="O20" r:id="rId20" display="https://barttorvik.com/team.php?team=Duke&amp;year=2018" xr:uid="{E0529DB4-448C-4B15-B8AA-2E45AECAB9FF}"/>
    <hyperlink ref="O21" r:id="rId21" display="https://barttorvik.com/team.php?team=Oklahoma+St.&amp;year=2018" xr:uid="{A7ACEF4B-3E32-4B3B-B9BF-68D87141AE14}"/>
    <hyperlink ref="O23" r:id="rId22" display="https://barttorvik.com/team.php?team=Miami+FL&amp;year=2018" xr:uid="{A9E6153E-0323-4E9D-9BC7-E159EB94B872}"/>
    <hyperlink ref="O24" r:id="rId23" display="https://barttorvik.com/team.php?team=Miami+FL&amp;year=2018" xr:uid="{6952161B-1FE6-45B7-ACC4-68E91110C30D}"/>
    <hyperlink ref="O25" r:id="rId24" display="https://barttorvik.com/team.php?team=Texas+Tech&amp;year=2018" xr:uid="{A1A1ECDF-BE0F-4805-86E0-7D474C0963A0}"/>
    <hyperlink ref="O26" r:id="rId25" display="https://barttorvik.com/team.php?team=Texas+Tech&amp;year=2018" xr:uid="{19408609-C148-4BE8-83AE-8A133658F6F8}"/>
    <hyperlink ref="O27" r:id="rId26" display="https://barttorvik.com/team.php?team=Virginia+Tech&amp;year=2018" xr:uid="{B97A9971-0BBC-4E8E-BBCC-235577F073EB}"/>
    <hyperlink ref="O28" r:id="rId27" display="https://barttorvik.com/team.php?team=Virginia+Tech&amp;year=2018" xr:uid="{83DAE650-D064-455B-B3C3-2057F96799F7}"/>
    <hyperlink ref="O29" r:id="rId28" display="https://barttorvik.com/team.php?team=Michigan+St.&amp;year=2018" xr:uid="{D484C78A-34A6-459E-A87D-794016BBE04F}"/>
    <hyperlink ref="O30" r:id="rId29" display="https://barttorvik.com/team.php?team=Michigan+St.&amp;year=2018" xr:uid="{E98F06F3-38F9-4397-B490-C87B56FCCF94}"/>
    <hyperlink ref="O31" r:id="rId30" display="https://barttorvik.com/team.php?team=West+Virginia&amp;year=2018" xr:uid="{504C9EC6-BBDE-451B-A7B1-EAD6F41C85EA}"/>
    <hyperlink ref="O32" r:id="rId31" display="https://barttorvik.com/team.php?team=West+Virginia&amp;year=2018" xr:uid="{D035C4BC-B715-425A-ADAE-CE81700A9F3C}"/>
    <hyperlink ref="O33" r:id="rId32" display="https://barttorvik.com/team.php?team=USC&amp;year=2018" xr:uid="{D63D8108-9328-4E6D-A357-A14EA7A57D03}"/>
    <hyperlink ref="O35" r:id="rId33" display="https://barttorvik.com/team.php?team=Wichita+St.&amp;year=2018" xr:uid="{2662E0EA-CBE4-4BA4-B7C9-EC8D46BF6621}"/>
    <hyperlink ref="O36" r:id="rId34" display="https://barttorvik.com/team.php?team=Wichita+St.&amp;year=2018" xr:uid="{FDD4E452-C270-4D1B-9751-2F700777A6B3}"/>
    <hyperlink ref="O37" r:id="rId35" display="https://barttorvik.com/team.php?team=Wisconsin&amp;year=2018" xr:uid="{DA791276-D39E-4AA2-87C6-DA425E8794DC}"/>
    <hyperlink ref="O39" r:id="rId36" display="https://barttorvik.com/team.php?team=Kansas&amp;year=2018" xr:uid="{F7023E05-BF42-4275-88A4-B140E2E4BBA1}"/>
    <hyperlink ref="O40" r:id="rId37" display="https://barttorvik.com/team.php?team=Kansas&amp;year=2018" xr:uid="{7E74E87C-ADD1-471C-9B8A-7425EAD5FDFB}"/>
    <hyperlink ref="O41" r:id="rId38" display="https://barttorvik.com/team.php?team=Kentucky&amp;year=2018" xr:uid="{34FD7249-6E7E-4DC6-911C-F89741F98571}"/>
    <hyperlink ref="O42" r:id="rId39" display="https://barttorvik.com/team.php?team=Kentucky&amp;year=2018" xr:uid="{22F7CFA0-791F-4DC5-A8B9-4CCC5C6EABD5}"/>
    <hyperlink ref="O43" r:id="rId40" display="https://barttorvik.com/team.php?team=Arizona&amp;year=2018" xr:uid="{ED235A2C-4287-404A-9AE0-CB90FE218C34}"/>
    <hyperlink ref="O44" r:id="rId41" display="https://barttorvik.com/team.php?team=Arizona&amp;year=2018" xr:uid="{AFC3403A-5999-4E45-80C9-54BABFE9898A}"/>
    <hyperlink ref="O45" r:id="rId42" display="https://barttorvik.com/team.php?team=Tennessee&amp;year=2018" xr:uid="{293F3C17-0723-4A9B-873A-D7CAD2228017}"/>
    <hyperlink ref="O46" r:id="rId43" display="https://barttorvik.com/team.php?team=Tennessee&amp;year=2018" xr:uid="{7AFC1802-C6CA-4B13-A592-B0EAFA97FF85}"/>
    <hyperlink ref="O47" r:id="rId44" display="https://barttorvik.com/team.php?team=Louisville&amp;year=2018" xr:uid="{90E88B83-1B63-46AF-A848-D7FB1DB79D55}"/>
    <hyperlink ref="O49" r:id="rId45" display="https://barttorvik.com/team.php?team=Penn+St.&amp;year=2018" xr:uid="{468E19A1-7FD3-4E2C-96CF-C3D502D99021}"/>
    <hyperlink ref="P51" r:id="rId46" display="https://barttorvik.com/trank.php?&amp;begin=20180131&amp;end=20180312&amp;conlimit=All&amp;year=2018&amp;top=0&amp;venue=A-N&amp;type=All&amp;mingames=0&amp;quad=5&amp;rpi=" xr:uid="{AE75B7FB-3936-40FE-A69A-AC297A2DA72B}"/>
    <hyperlink ref="O52" r:id="rId47" display="https://barttorvik.com/team.php?team=Butler&amp;year=2018" xr:uid="{487D5555-C34D-4292-A178-F14193071F0C}"/>
    <hyperlink ref="O53" r:id="rId48" display="https://barttorvik.com/team.php?team=Butler&amp;year=2018" xr:uid="{EBE87A41-9C66-4383-9488-1CEA073ABC4A}"/>
    <hyperlink ref="O54" r:id="rId49" display="https://barttorvik.com/team.php?team=Georgetown&amp;year=2018" xr:uid="{EDAFB833-1FC6-45A9-8AEB-5F55738F9A2D}"/>
    <hyperlink ref="O56" r:id="rId50" display="https://barttorvik.com/team.php?team=Seton+Hall&amp;year=2018" xr:uid="{6191E768-E52C-494D-AC92-16CCEF316FDA}"/>
    <hyperlink ref="O57" r:id="rId51" display="https://barttorvik.com/team.php?team=Seton+Hall&amp;year=2018" xr:uid="{7A91FD15-C79C-46CF-BC52-F7697CB76754}"/>
    <hyperlink ref="O58" r:id="rId52" display="https://barttorvik.com/team.php?team=TCU&amp;year=2018" xr:uid="{1F181AF7-5AE3-4B7C-9F55-BE9EA8C4A61C}"/>
    <hyperlink ref="O59" r:id="rId53" display="https://barttorvik.com/team.php?team=TCU&amp;year=2018" xr:uid="{AD346D5D-9A29-4851-A783-30F0C1B70741}"/>
    <hyperlink ref="O60" r:id="rId54" display="https://barttorvik.com/team.php?team=Purdue&amp;year=2018" xr:uid="{2E4FBD5D-9EBF-4B48-8691-C88020C95907}"/>
    <hyperlink ref="O61" r:id="rId55" display="https://barttorvik.com/team.php?team=Purdue&amp;year=2018" xr:uid="{73471BAE-5DC6-4838-A1A9-B438D24859E5}"/>
    <hyperlink ref="O62" r:id="rId56" display="https://barttorvik.com/team.php?team=Davidson&amp;year=2018" xr:uid="{0FFD9551-B7C9-4326-AA7F-B6085AD7C0D0}"/>
    <hyperlink ref="O63" r:id="rId57" display="https://barttorvik.com/team.php?team=Davidson&amp;year=2018" xr:uid="{66283812-0F63-4742-9358-62A9774C53FF}"/>
    <hyperlink ref="O64" r:id="rId58" display="https://barttorvik.com/team.php?team=Clemson&amp;year=2018" xr:uid="{9CCBBEAB-940C-4C09-8C98-4708EFC4E214}"/>
    <hyperlink ref="O65" r:id="rId59" display="https://barttorvik.com/team.php?team=Clemson&amp;year=2018" xr:uid="{48966B5B-B083-4D51-8908-39AEC3BEF824}"/>
    <hyperlink ref="O66" r:id="rId60" display="https://barttorvik.com/team.php?team=South+Dakota+St.&amp;year=2018" xr:uid="{D0B4CF71-DDE6-4C17-8A7C-739FAC75E265}"/>
    <hyperlink ref="O67" r:id="rId61" display="https://barttorvik.com/team.php?team=South+Dakota+St.&amp;year=2018" xr:uid="{9234F33C-B89F-4863-8413-FB978A340902}"/>
    <hyperlink ref="O68" r:id="rId62" display="https://barttorvik.com/team.php?team=Loyola+Chicago&amp;year=2018" xr:uid="{7E99CAF4-F55E-4C86-8D07-EA2CDF253E8C}"/>
    <hyperlink ref="O69" r:id="rId63" display="https://barttorvik.com/team.php?team=Loyola+Chicago&amp;year=2018" xr:uid="{9B198CD4-1C65-41C6-804C-800394C7FE6E}"/>
    <hyperlink ref="O70" r:id="rId64" display="https://barttorvik.com/team.php?team=Baylor&amp;year=2018" xr:uid="{D94463C8-21AB-47C8-B60A-9ACAB7B403B0}"/>
    <hyperlink ref="O72" r:id="rId65" display="https://barttorvik.com/team.php?team=St.+John%27s&amp;year=2018" xr:uid="{ED9B592E-76AC-4A52-BF42-35AC493F3650}"/>
    <hyperlink ref="O74" r:id="rId66" display="https://barttorvik.com/team.php?team=Marquette&amp;year=2018" xr:uid="{8C83F5E6-DC50-4123-B691-55589ADDB9B5}"/>
    <hyperlink ref="O76" r:id="rId67" display="https://barttorvik.com/team.php?team=Georgia+St.&amp;year=2018" xr:uid="{C0BAB0D9-10E4-480D-9E89-68F8444E347B}"/>
    <hyperlink ref="O77" r:id="rId68" display="https://barttorvik.com/team.php?team=Georgia+St.&amp;year=2018" xr:uid="{B98688BB-050F-4D8C-9CEF-A53E3D9712E0}"/>
    <hyperlink ref="O78" r:id="rId69" display="https://barttorvik.com/team.php?team=Indiana&amp;year=2018" xr:uid="{26446AEE-14E2-4CB4-B5C7-3826ECCED915}"/>
    <hyperlink ref="O80" r:id="rId70" display="https://barttorvik.com/team.php?team=Alabama&amp;year=2018" xr:uid="{7A76F410-9B07-4F4F-A905-89BD25C40217}"/>
    <hyperlink ref="O81" r:id="rId71" display="https://barttorvik.com/team.php?team=Alabama&amp;year=2018" xr:uid="{4643EB88-F96C-4797-AC23-58157F83224C}"/>
    <hyperlink ref="O82" r:id="rId72" display="https://barttorvik.com/team.php?team=Texas+A%26M&amp;year=2018" xr:uid="{4CBA8532-9A36-422F-9BE2-F64ABCC2BF3B}"/>
    <hyperlink ref="O83" r:id="rId73" display="https://barttorvik.com/team.php?team=Texas+A%26M&amp;year=2018" xr:uid="{548A5F6F-9E93-43E3-B00D-B468C6079B1E}"/>
    <hyperlink ref="O84" r:id="rId74" display="https://barttorvik.com/team.php?team=Northeastern&amp;year=2018" xr:uid="{0F22D2F5-E63B-4BA0-B239-5D03C1DEA1DC}"/>
    <hyperlink ref="O86" r:id="rId75" display="https://barttorvik.com/team.php?team=Mississippi+St.&amp;year=2018" xr:uid="{0C83E3B0-38C4-41F6-ABC4-D28EC569C88E}"/>
    <hyperlink ref="O88" r:id="rId76" display="https://barttorvik.com/team.php?team=UCLA&amp;year=2018" xr:uid="{B94AA857-0480-4B90-9285-C07BC60145FB}"/>
    <hyperlink ref="O89" r:id="rId77" display="https://barttorvik.com/team.php?team=UCLA&amp;year=2018" xr:uid="{6F8A5323-06FD-4A9A-B94D-95703F61C118}"/>
    <hyperlink ref="O90" r:id="rId78" display="https://barttorvik.com/team.php?team=South+Dakota&amp;year=2018" xr:uid="{8A38FD0C-5826-4DE3-9BCD-023510EFB623}"/>
    <hyperlink ref="O92" r:id="rId79" display="https://barttorvik.com/team.php?team=Providence&amp;year=2018" xr:uid="{1A23CDD4-6B87-46CE-970F-8DB79CD40E75}"/>
    <hyperlink ref="O93" r:id="rId80" display="https://barttorvik.com/team.php?team=Providence&amp;year=2018" xr:uid="{0B3D63AE-E2EC-4531-9B21-9875B371FE47}"/>
    <hyperlink ref="O94" r:id="rId81" display="https://barttorvik.com/team.php?team=Fresno+St.&amp;year=2018" xr:uid="{B37F3B51-A949-42EF-93DC-A8DC1D222B68}"/>
    <hyperlink ref="O96" r:id="rId82" display="https://barttorvik.com/team.php?team=San+Diego+St.&amp;year=2018" xr:uid="{72688C66-02DD-49B5-AC77-2A0B7626B596}"/>
    <hyperlink ref="O97" r:id="rId83" display="https://barttorvik.com/team.php?team=San+Diego+St.&amp;year=2018" xr:uid="{5C006EB6-C518-4BB4-9F82-AA6670D5366C}"/>
    <hyperlink ref="O98" r:id="rId84" display="https://barttorvik.com/team.php?team=Saint+Joseph%27s&amp;year=2018" xr:uid="{83858996-4BD1-48CC-9589-88DF92891C21}"/>
    <hyperlink ref="O100" r:id="rId85" display="https://barttorvik.com/team.php?team=Navy&amp;year=2018" xr:uid="{3C5C6D59-8492-44A2-8621-EDF4812D7806}"/>
    <hyperlink ref="P102" r:id="rId86" display="https://barttorvik.com/trank.php?&amp;begin=20180131&amp;end=20180312&amp;conlimit=All&amp;year=2018&amp;top=0&amp;venue=A-N&amp;type=All&amp;mingames=0&amp;quad=5&amp;rpi=" xr:uid="{E840D7A2-EE97-4639-9800-699FF96843E2}"/>
    <hyperlink ref="O103" r:id="rId87" display="https://barttorvik.com/team.php?team=Buffalo&amp;year=2018" xr:uid="{D83449F2-5D09-46B0-AAD1-7325FC5FAC74}"/>
    <hyperlink ref="O104" r:id="rId88" display="https://barttorvik.com/team.php?team=Buffalo&amp;year=2018" xr:uid="{A1705C89-4C4B-4935-9F15-056FAEF20B34}"/>
    <hyperlink ref="O105" r:id="rId89" display="https://barttorvik.com/team.php?team=Arkansas&amp;year=2018" xr:uid="{A1057452-89D0-4205-9351-ADF692A7EFE5}"/>
    <hyperlink ref="O106" r:id="rId90" display="https://barttorvik.com/team.php?team=Arkansas&amp;year=2018" xr:uid="{8C6E50FA-12DE-49AE-BC45-43FE620FDE72}"/>
    <hyperlink ref="O107" r:id="rId91" display="https://barttorvik.com/team.php?team=Missouri&amp;year=2018" xr:uid="{239854C7-5219-479E-AF4F-B18EDDC19F83}"/>
    <hyperlink ref="O108" r:id="rId92" display="https://barttorvik.com/team.php?team=Missouri&amp;year=2018" xr:uid="{723347CD-6F08-41F4-B058-987C51530F4D}"/>
    <hyperlink ref="O109" r:id="rId93" display="https://barttorvik.com/team.php?team=Boston+College&amp;year=2018" xr:uid="{969DBBB4-4EBE-4876-BDC7-C3C0626EA6E8}"/>
    <hyperlink ref="O111" r:id="rId94" display="https://barttorvik.com/team.php?team=Louisiana+Lafayette&amp;year=2018" xr:uid="{DFE79312-F39F-4932-A437-2E39DFE5B96A}"/>
    <hyperlink ref="O113" r:id="rId95" display="https://barttorvik.com/team.php?team=Ohio+St.&amp;year=2018" xr:uid="{E3C788E6-E0D3-4B3B-A23C-716D581C0ADA}"/>
    <hyperlink ref="O114" r:id="rId96" display="https://barttorvik.com/team.php?team=Ohio+St.&amp;year=2018" xr:uid="{E742114D-EEF9-44C1-BBCE-54C5A6D355E9}"/>
    <hyperlink ref="O115" r:id="rId97" display="https://barttorvik.com/team.php?team=Notre+Dame&amp;year=2018" xr:uid="{EACA7B2B-0615-4D9B-9589-86B4BCF5C6AB}"/>
    <hyperlink ref="O117" r:id="rId98" display="https://barttorvik.com/team.php?team=Nevada&amp;year=2018" xr:uid="{CA496388-AA7A-484E-957F-E98FF79DD822}"/>
    <hyperlink ref="O118" r:id="rId99" display="https://barttorvik.com/team.php?team=Nevada&amp;year=2018" xr:uid="{24703F70-22F7-4D2D-A700-565F6599FA2E}"/>
    <hyperlink ref="O119" r:id="rId100" display="https://barttorvik.com/team.php?team=Lipscomb&amp;year=2018" xr:uid="{7CCB6722-3EF4-4749-A827-27F0DC2305BB}"/>
    <hyperlink ref="O120" r:id="rId101" display="https://barttorvik.com/team.php?team=Lipscomb&amp;year=2018" xr:uid="{0111803F-005F-4740-A2EF-4BB9CAEF782D}"/>
    <hyperlink ref="O121" r:id="rId102" display="https://barttorvik.com/team.php?team=Maryland&amp;year=2018" xr:uid="{3C58EA3D-C0E5-4A58-95AE-486E6E855273}"/>
    <hyperlink ref="O123" r:id="rId103" display="https://barttorvik.com/team.php?team=Boise+St.&amp;year=2018" xr:uid="{6ECAFF71-6576-4693-9029-489CD3B1E137}"/>
    <hyperlink ref="O125" r:id="rId104" display="https://barttorvik.com/team.php?team=Kansas+St.&amp;year=2018" xr:uid="{EBF94991-FFB2-489F-B504-4077B56C990C}"/>
    <hyperlink ref="O126" r:id="rId105" display="https://barttorvik.com/team.php?team=Kansas+St.&amp;year=2018" xr:uid="{8BD68171-F0EC-4EA0-B169-C0917F1C31CB}"/>
    <hyperlink ref="O127" r:id="rId106" display="https://barttorvik.com/team.php?team=Texas&amp;year=2018" xr:uid="{06B46EA0-55D4-411C-9915-5F9AA0D25787}"/>
    <hyperlink ref="O128" r:id="rId107" display="https://barttorvik.com/team.php?team=Texas&amp;year=2018" xr:uid="{4E3C6300-A521-43E3-891E-1D36863C0FA4}"/>
    <hyperlink ref="O129" r:id="rId108" display="https://barttorvik.com/team.php?team=St.+Bonaventure&amp;year=2018" xr:uid="{608A6526-1D73-482F-B943-1E9692174013}"/>
    <hyperlink ref="O130" r:id="rId109" display="https://barttorvik.com/team.php?team=St.+Bonaventure&amp;year=2018" xr:uid="{0949EEB6-A6FD-4C1F-A2E6-AA7BF9FDC3BE}"/>
    <hyperlink ref="O131" r:id="rId110" display="https://barttorvik.com/team.php?team=Rhode+Island&amp;year=2018" xr:uid="{0D18CAFE-A333-47F7-BC87-4829BF046F69}"/>
    <hyperlink ref="O132" r:id="rId111" display="https://barttorvik.com/team.php?team=Rhode+Island&amp;year=2018" xr:uid="{1C574C5C-143D-4384-BAEE-E73C092F703C}"/>
    <hyperlink ref="O133" r:id="rId112" display="https://barttorvik.com/team.php?team=UNC+Greensboro&amp;year=2018" xr:uid="{7FC3AF36-D92F-4440-8804-724862266BEB}"/>
    <hyperlink ref="O134" r:id="rId113" display="https://barttorvik.com/team.php?team=UNC+Greensboro&amp;year=2018" xr:uid="{25B047E5-0603-49FE-8AD1-72BE37EF8D1F}"/>
    <hyperlink ref="O135" r:id="rId114" display="https://barttorvik.com/team.php?team=Vermont&amp;year=2018" xr:uid="{7B053970-1735-4855-8EDF-1994636701D7}"/>
    <hyperlink ref="O137" r:id="rId115" display="https://barttorvik.com/team.php?team=Syracuse&amp;year=2018" xr:uid="{A290E904-D792-4C22-95DE-4FF12D1FD55A}"/>
    <hyperlink ref="O138" r:id="rId116" display="https://barttorvik.com/team.php?team=Syracuse&amp;year=2018" xr:uid="{56856228-998F-47D9-A900-1B287C43C19B}"/>
    <hyperlink ref="O139" r:id="rId117" display="https://barttorvik.com/team.php?team=Utah&amp;year=2018" xr:uid="{91A31848-19F3-41A7-B289-421721ACA7BA}"/>
    <hyperlink ref="O141" r:id="rId118" display="https://barttorvik.com/team.php?team=North+Carolina+St.&amp;year=2018" xr:uid="{10FA37DA-25AC-46AB-A697-385920D70C52}"/>
    <hyperlink ref="O142" r:id="rId119" display="https://barttorvik.com/team.php?team=North+Carolina+St.&amp;year=2018" xr:uid="{470B2DCB-5176-485C-9DE9-7CBA19E5C1D6}"/>
    <hyperlink ref="O143" r:id="rId120" display="https://barttorvik.com/team.php?team=Georgia&amp;year=2018" xr:uid="{D00F3461-F693-42EA-8001-8076ECD2E637}"/>
    <hyperlink ref="O145" r:id="rId121" display="https://barttorvik.com/team.php?team=Middle+Tennessee&amp;year=2018" xr:uid="{02F5437E-9ABA-46A0-90B0-B4DA75F1A070}"/>
    <hyperlink ref="O147" r:id="rId122" display="https://barttorvik.com/team.php?team=Murray+St.&amp;year=2018" xr:uid="{1CDADAF0-9910-4751-9E4B-5D7B59B6B5E7}"/>
    <hyperlink ref="O148" r:id="rId123" display="https://barttorvik.com/team.php?team=Murray+St.&amp;year=2018" xr:uid="{F724ACF6-EC38-4BFF-93D0-3EE1EC495629}"/>
    <hyperlink ref="O149" r:id="rId124" display="https://barttorvik.com/team.php?team=Auburn&amp;year=2018" xr:uid="{7E443A5F-ACB1-4109-887B-EA9CD30626E9}"/>
    <hyperlink ref="O150" r:id="rId125" display="https://barttorvik.com/team.php?team=Auburn&amp;year=2018" xr:uid="{0042BF95-4952-4AB6-8E2F-F8F8B9FC953A}"/>
    <hyperlink ref="O151" r:id="rId126" display="https://barttorvik.com/team.php?team=Creighton&amp;year=2018" xr:uid="{7A14959E-B1FA-4D60-A480-F1530CAF2F6B}"/>
    <hyperlink ref="O152" r:id="rId127" display="https://barttorvik.com/team.php?team=Creighton&amp;year=2018" xr:uid="{313E5742-6B3C-474A-8709-41FA49880CAA}"/>
    <hyperlink ref="P153" r:id="rId128" display="https://barttorvik.com/trank.php?&amp;begin=20180131&amp;end=20180312&amp;conlimit=All&amp;year=2018&amp;top=0&amp;venue=A-N&amp;type=All&amp;mingames=0&amp;quad=5&amp;rpi=" xr:uid="{22149392-49EC-43ED-AC57-58B6DB1FF033}"/>
    <hyperlink ref="O154" r:id="rId129" display="https://barttorvik.com/team.php?team=Marshall&amp;year=2018" xr:uid="{F97C9326-F1D7-41A1-8A8C-9279CA58402A}"/>
    <hyperlink ref="O155" r:id="rId130" display="https://barttorvik.com/team.php?team=Marshall&amp;year=2018" xr:uid="{B10DF550-7167-4774-92E9-375DE3BE84FA}"/>
    <hyperlink ref="O156" r:id="rId131" display="https://barttorvik.com/team.php?team=Memphis&amp;year=2018" xr:uid="{D413F354-FBFD-4F92-BA6C-B387E8C1B3A4}"/>
    <hyperlink ref="O158" r:id="rId132" display="https://barttorvik.com/team.php?team=Pacific&amp;year=2018" xr:uid="{BC7BBB10-02BA-4D44-AFA5-4EDC004424A4}"/>
    <hyperlink ref="O160" r:id="rId133" display="https://barttorvik.com/team.php?team=Stephen+F.+Austin&amp;year=2018" xr:uid="{6D2B0776-4855-4EA3-9BD5-E8301F0B1300}"/>
    <hyperlink ref="O161" r:id="rId134" display="https://barttorvik.com/team.php?team=Stephen+F.+Austin&amp;year=2018" xr:uid="{036D9DDC-3BD1-4EA3-BC94-CF2501BC9C4D}"/>
    <hyperlink ref="O162" r:id="rId135" display="https://barttorvik.com/team.php?team=New+Mexico+St.&amp;year=2018" xr:uid="{EF04F71C-B400-46E1-B4EE-12203F105586}"/>
    <hyperlink ref="O163" r:id="rId136" display="https://barttorvik.com/team.php?team=New+Mexico+St.&amp;year=2018" xr:uid="{AE1D9DB2-1A9D-4EFD-A226-23E2660972C5}"/>
    <hyperlink ref="O164" r:id="rId137" display="https://barttorvik.com/team.php?team=New+Mexico&amp;year=2018" xr:uid="{FA546558-ECCB-4D6F-913E-B4496958A5CC}"/>
    <hyperlink ref="O166" r:id="rId138" display="https://barttorvik.com/team.php?team=Drake&amp;year=2018" xr:uid="{1C2F5AFC-F0C6-4B66-B617-FEDA302E4057}"/>
    <hyperlink ref="O168" r:id="rId139" display="https://barttorvik.com/team.php?team=Illinois&amp;year=2018" xr:uid="{F27A36AA-354C-4D4A-A9BF-AD4D61289B5E}"/>
    <hyperlink ref="O170" r:id="rId140" display="https://barttorvik.com/team.php?team=Florida+Gulf+Coast&amp;year=2018" xr:uid="{A2BE97A0-ABE5-48F1-9CDA-5EAFD505BE44}"/>
    <hyperlink ref="O172" r:id="rId141" display="https://barttorvik.com/team.php?team=DePaul&amp;year=2018" xr:uid="{2BF21E59-A322-4E44-B23C-E266762FC97E}"/>
    <hyperlink ref="O174" r:id="rId142" display="https://barttorvik.com/team.php?team=UC+Santa+Barbara&amp;year=2018" xr:uid="{2FCB4733-F839-4267-A0EF-B41516258976}"/>
    <hyperlink ref="O176" r:id="rId143" display="https://barttorvik.com/team.php?team=UMBC&amp;year=2018" xr:uid="{75626B56-D5DC-424A-A994-0AE66363D10C}"/>
    <hyperlink ref="O177" r:id="rId144" display="https://barttorvik.com/team.php?team=UMBC&amp;year=2018" xr:uid="{16FDD151-A51D-4CC4-8F3F-D4438B7C4A37}"/>
    <hyperlink ref="O178" r:id="rId145" display="https://barttorvik.com/team.php?team=Nebraska&amp;year=2018" xr:uid="{1E3B14A4-B844-4F10-84D2-DB1A65E085CD}"/>
    <hyperlink ref="O180" r:id="rId146" display="https://barttorvik.com/team.php?team=Furman&amp;year=2018" xr:uid="{BA89B376-CC1A-4560-B7DA-6DF12C7ED572}"/>
    <hyperlink ref="O182" r:id="rId147" display="https://barttorvik.com/team.php?team=Cal+St.+Fullerton&amp;year=2018" xr:uid="{199674CD-14A2-4968-9EAD-F65C60342427}"/>
    <hyperlink ref="O183" r:id="rId148" display="https://barttorvik.com/team.php?team=Cal+St.+Fullerton&amp;year=2018" xr:uid="{15A7A3D4-9233-4DAD-90A7-B4E352E48F97}"/>
    <hyperlink ref="O184" r:id="rId149" display="https://barttorvik.com/team.php?team=Eastern+Washington&amp;year=2018" xr:uid="{14EAA921-EABF-4C55-A806-E64CA87B394A}"/>
    <hyperlink ref="O186" r:id="rId150" display="https://barttorvik.com/team.php?team=Saint+Mary%27s&amp;year=2018" xr:uid="{CAF78B24-61B1-450C-A6B7-4A9653DC14AE}"/>
    <hyperlink ref="O188" r:id="rId151" display="https://barttorvik.com/team.php?team=Northern+Colorado&amp;year=2018" xr:uid="{61739621-33E5-4846-B3A7-CEA419FD2F47}"/>
    <hyperlink ref="O190" r:id="rId152" display="https://barttorvik.com/team.php?team=Tulsa&amp;year=2018" xr:uid="{3D3C75D3-3506-432C-9A6A-DBB529CC86F4}"/>
    <hyperlink ref="O192" r:id="rId153" display="https://barttorvik.com/team.php?team=Milwaukee&amp;year=2018" xr:uid="{E094FCBE-8ACB-4F83-8D7E-C86BC6FD456C}"/>
    <hyperlink ref="O194" r:id="rId154" display="https://barttorvik.com/team.php?team=Louisiana+Monroe&amp;year=2018" xr:uid="{6178AF0B-B48E-4267-8089-62408D381887}"/>
    <hyperlink ref="O196" r:id="rId155" display="https://barttorvik.com/team.php?team=Northwestern&amp;year=2018" xr:uid="{C6877B3F-F6F8-4BE5-B039-82A71C207753}"/>
    <hyperlink ref="O198" r:id="rId156" display="https://barttorvik.com/team.php?team=South+Carolina&amp;year=2018" xr:uid="{75DBED7F-9FA3-4DA5-82BE-E5248D426D0B}"/>
    <hyperlink ref="O200" r:id="rId157" display="https://barttorvik.com/team.php?team=Eastern+Michigan&amp;year=2018" xr:uid="{5E576445-CDB6-4D8F-AB50-B68B8F8821F9}"/>
    <hyperlink ref="O202" r:id="rId158" display="https://barttorvik.com/team.php?team=Montana&amp;year=2018" xr:uid="{BDFA25D2-0282-4214-BD9F-47C5FF3FE5E9}"/>
    <hyperlink ref="O203" r:id="rId159" display="https://barttorvik.com/team.php?team=Montana&amp;year=2018" xr:uid="{8D31CFCA-1348-4B42-B54C-C88CC1D84F0C}"/>
    <hyperlink ref="P204" r:id="rId160" display="https://barttorvik.com/trank.php?&amp;begin=20180131&amp;end=20180312&amp;conlimit=All&amp;year=2018&amp;top=0&amp;venue=A-N&amp;type=All&amp;mingames=0&amp;quad=5&amp;rpi=" xr:uid="{08A1EA1B-C6D8-4664-95C7-6EDFC4D59EB2}"/>
    <hyperlink ref="O205" r:id="rId161" display="https://barttorvik.com/team.php?team=Belmont&amp;year=2018" xr:uid="{D8BB76B0-B4F5-45A0-AFE8-057A070E5247}"/>
    <hyperlink ref="O207" r:id="rId162" display="https://barttorvik.com/team.php?team=Canisius&amp;year=2018" xr:uid="{38CF0F11-23F5-4CF5-A245-D79015576DA6}"/>
    <hyperlink ref="O209" r:id="rId163" display="https://barttorvik.com/team.php?team=Old+Dominion&amp;year=2018" xr:uid="{297D31DD-9069-4BA2-9D17-22095CBF94F8}"/>
    <hyperlink ref="O211" r:id="rId164" display="https://barttorvik.com/team.php?team=Iowa&amp;year=2018" xr:uid="{AD108D8F-4E37-49BF-8800-210C90C07E69}"/>
    <hyperlink ref="O213" r:id="rId165" display="https://barttorvik.com/team.php?team=Toledo&amp;year=2018" xr:uid="{076D8127-E8A4-43E9-8656-75EF229D0968}"/>
    <hyperlink ref="O215" r:id="rId166" display="https://barttorvik.com/team.php?team=Western+Kentucky&amp;year=2018" xr:uid="{11D9FFF0-1F6C-491F-B12F-E4DF063149F0}"/>
    <hyperlink ref="O217" r:id="rId167" display="https://barttorvik.com/team.php?team=Northern+Kentucky&amp;year=2018" xr:uid="{FEBFFCCA-46D4-44A2-A416-80AA82FB0E5F}"/>
    <hyperlink ref="O219" r:id="rId168" display="https://barttorvik.com/team.php?team=Stanford&amp;year=2018" xr:uid="{983A11C9-7518-4FD5-97AA-419C883A3580}"/>
    <hyperlink ref="O221" r:id="rId169" display="https://barttorvik.com/team.php?team=Northern+Iowa&amp;year=2018" xr:uid="{DD81CD14-9468-474C-A98E-77B94204916E}"/>
    <hyperlink ref="O223" r:id="rId170" display="https://barttorvik.com/team.php?team=East+Tennessee+St.&amp;year=2018" xr:uid="{6EC74175-86D2-4033-92E3-AB8DFFDFCC81}"/>
    <hyperlink ref="O225" r:id="rId171" display="https://barttorvik.com/team.php?team=Rutgers&amp;year=2018" xr:uid="{0B59729E-B219-47F9-BF56-79D1879B18C4}"/>
    <hyperlink ref="O227" r:id="rId172" display="https://barttorvik.com/team.php?team=BYU&amp;year=2018" xr:uid="{E892D37E-210F-4015-811D-D7D987B6998D}"/>
    <hyperlink ref="O229" r:id="rId173" display="https://barttorvik.com/team.php?team=Iona&amp;year=2018" xr:uid="{979FBDE1-4693-4DA6-A815-034BBFFD3B50}"/>
    <hyperlink ref="O230" r:id="rId174" display="https://barttorvik.com/team.php?team=Iona&amp;year=2018" xr:uid="{EE7FD707-B34E-4BD7-AB9A-1A1C33E01E36}"/>
    <hyperlink ref="O231" r:id="rId175" display="https://barttorvik.com/team.php?team=Florida+St.&amp;year=2018" xr:uid="{6BCC41F6-6185-4B89-979D-43D9098C9473}"/>
    <hyperlink ref="O232" r:id="rId176" display="https://barttorvik.com/team.php?team=Florida+St.&amp;year=2018" xr:uid="{C1302772-EF33-4FCC-B39C-620C8D5B9026}"/>
    <hyperlink ref="O233" r:id="rId177" display="https://barttorvik.com/team.php?team=SMU&amp;year=2018" xr:uid="{12DF2B8E-6063-4724-A743-B16AEFE8B008}"/>
    <hyperlink ref="O235" r:id="rId178" display="https://barttorvik.com/team.php?team=Iowa+St.&amp;year=2018" xr:uid="{0E9CF35D-5206-4778-A109-9584C62B8ED7}"/>
    <hyperlink ref="O237" r:id="rId179" display="https://barttorvik.com/team.php?team=College+of+Charleston&amp;year=2018" xr:uid="{099F1294-C12C-4638-A622-0A12A0FAAC57}"/>
    <hyperlink ref="O238" r:id="rId180" display="https://barttorvik.com/team.php?team=College+of+Charleston&amp;year=2018" xr:uid="{2A5D70D7-C9A4-418C-AA00-DB99866BF566}"/>
    <hyperlink ref="O239" r:id="rId181" display="https://barttorvik.com/team.php?team=Oregon&amp;year=2018" xr:uid="{50E11BA0-4C46-48C4-9C96-330D2AB829AE}"/>
    <hyperlink ref="O241" r:id="rId182" display="https://barttorvik.com/team.php?team=Southeastern+Louisiana&amp;year=2018" xr:uid="{4742A3A8-0E92-4B53-BA80-7EF879D97024}"/>
    <hyperlink ref="O243" r:id="rId183" display="https://barttorvik.com/team.php?team=UC+Davis&amp;year=2018" xr:uid="{469C4550-334D-4EB9-B4AA-C92DB528585A}"/>
    <hyperlink ref="O245" r:id="rId184" display="https://barttorvik.com/team.php?team=Penn&amp;year=2018" xr:uid="{38BF655E-D2EA-4FBC-AB3F-B43CDBADA92A}"/>
    <hyperlink ref="O246" r:id="rId185" display="https://barttorvik.com/team.php?team=Penn&amp;year=2018" xr:uid="{F6531C67-3BB5-4DE8-B948-6AC91057E24F}"/>
    <hyperlink ref="O247" r:id="rId186" display="https://barttorvik.com/team.php?team=Temple&amp;year=2018" xr:uid="{9F2B2152-36FA-49AA-84ED-EBEE218D9086}"/>
    <hyperlink ref="O249" r:id="rId187" display="https://barttorvik.com/team.php?team=UC+Irvine&amp;year=2018" xr:uid="{604A13D4-907F-456C-AB00-1CFDF3978EC4}"/>
    <hyperlink ref="O251" r:id="rId188" display="https://barttorvik.com/team.php?team=Utah+Valley&amp;year=2018" xr:uid="{C66ED12B-E189-4945-9DBC-B7AEA8FF3CC8}"/>
    <hyperlink ref="O253" r:id="rId189" display="https://barttorvik.com/team.php?team=Valparaiso&amp;year=2018" xr:uid="{DED17A6E-188E-46BB-ACC0-F7AAB77E5DC5}"/>
    <hyperlink ref="P255" r:id="rId190" display="https://barttorvik.com/trank.php?&amp;begin=20180131&amp;end=20180312&amp;conlimit=All&amp;year=2018&amp;top=0&amp;venue=A-N&amp;type=All&amp;mingames=0&amp;quad=5&amp;rpi=" xr:uid="{092A7177-FDED-45C3-BFFB-0443BB687911}"/>
    <hyperlink ref="O256" r:id="rId191" display="https://barttorvik.com/team.php?team=Holy+Cross&amp;year=2018" xr:uid="{B3740D27-80C2-4FCB-BC9E-65AFB4ADB2CB}"/>
    <hyperlink ref="O258" r:id="rId192" display="https://barttorvik.com/team.php?team=Oklahoma&amp;year=2018" xr:uid="{EEE01CAC-9D5A-41B4-9358-DFD564C30F46}"/>
    <hyperlink ref="O259" r:id="rId193" display="https://barttorvik.com/team.php?team=Oklahoma&amp;year=2018" xr:uid="{515C0EFD-6F03-4646-8C20-0E857D2C9414}"/>
    <hyperlink ref="O260" r:id="rId194" display="https://barttorvik.com/team.php?team=Oregon+St.&amp;year=2018" xr:uid="{EE499306-DA50-496A-B58A-8E5D27D5BC65}"/>
    <hyperlink ref="O262" r:id="rId195" display="https://barttorvik.com/team.php?team=Missouri+St.&amp;year=2018" xr:uid="{EF626F31-D309-4AAA-883D-C8368F3E518E}"/>
    <hyperlink ref="O264" r:id="rId196" display="https://barttorvik.com/team.php?team=Wake+Forest&amp;year=2018" xr:uid="{F006D3AB-7742-4C5C-B084-D58106238951}"/>
    <hyperlink ref="O266" r:id="rId197" display="https://barttorvik.com/team.php?team=Harvard&amp;year=2018" xr:uid="{4BBAF617-68F3-4BA2-8A7A-8331B5615CC9}"/>
    <hyperlink ref="O268" r:id="rId198" display="https://barttorvik.com/team.php?team=George+Mason&amp;year=2018" xr:uid="{C1DEC3C2-00CE-4668-9853-3AF90C6C2C07}"/>
    <hyperlink ref="O270" r:id="rId199" display="https://barttorvik.com/team.php?team=Wofford&amp;year=2018" xr:uid="{A48812CB-4E3C-4B37-BC9B-6872F9A6A0C0}"/>
    <hyperlink ref="O272" r:id="rId200" display="https://barttorvik.com/team.php?team=Albany&amp;year=2018" xr:uid="{5EA6CAA4-6841-4E5C-9E0C-8213E6E29BA1}"/>
    <hyperlink ref="O274" r:id="rId201" display="https://barttorvik.com/team.php?team=Georgia+Tech&amp;year=2018" xr:uid="{E7CCBBD3-DE33-4071-BA08-80EC19920AE0}"/>
    <hyperlink ref="O276" r:id="rId202" display="https://barttorvik.com/team.php?team=Arizona+St.&amp;year=2018" xr:uid="{AA331F08-18F4-497D-9587-4F34AF7A0C84}"/>
    <hyperlink ref="O277" r:id="rId203" display="https://barttorvik.com/team.php?team=Arizona+St.&amp;year=2018" xr:uid="{6AB51D2D-0FC7-47B3-BCB1-16ABE971E69E}"/>
    <hyperlink ref="O278" r:id="rId204" display="https://barttorvik.com/team.php?team=Indiana+St.&amp;year=2018" xr:uid="{B0B5BA9F-91A0-42F1-9EBA-71426220A731}"/>
    <hyperlink ref="O280" r:id="rId205" display="https://barttorvik.com/team.php?team=UNLV&amp;year=2018" xr:uid="{3545BDC2-BD9F-4CE6-8E4F-EA42ED23E86A}"/>
    <hyperlink ref="O282" r:id="rId206" display="https://barttorvik.com/team.php?team=LSU&amp;year=2018" xr:uid="{4BC399E5-4988-48DB-AB70-ACAC2F7B43AE}"/>
    <hyperlink ref="O284" r:id="rId207" display="https://barttorvik.com/team.php?team=Wyoming&amp;year=2018" xr:uid="{C0227859-A367-4D45-8AE2-5253F917A032}"/>
    <hyperlink ref="O286" r:id="rId208" display="https://barttorvik.com/team.php?team=Wright+St.&amp;year=2018" xr:uid="{E4E03804-3B24-48E8-9C2E-5104C5C84777}"/>
    <hyperlink ref="O287" r:id="rId209" display="https://barttorvik.com/team.php?team=Wright+St.&amp;year=2018" xr:uid="{A96F5051-4762-4B17-8B1E-7A144AC027A3}"/>
    <hyperlink ref="O288" r:id="rId210" display="https://barttorvik.com/team.php?team=Idaho&amp;year=2018" xr:uid="{9DCC4C42-3072-4DE5-9A64-B5AD6F69599B}"/>
    <hyperlink ref="O290" r:id="rId211" display="https://barttorvik.com/team.php?team=Mount+St.+Mary%27s&amp;year=2018" xr:uid="{759AA317-62E4-4C1D-A4B5-7448FA14CFA8}"/>
    <hyperlink ref="O292" r:id="rId212" display="https://barttorvik.com/team.php?team=Hartford&amp;year=2018" xr:uid="{7B8C1151-CE33-40A9-83A7-FB17C517D859}"/>
    <hyperlink ref="O294" r:id="rId213" display="https://barttorvik.com/team.php?team=Bucknell&amp;year=2018" xr:uid="{14B25FD2-D6EE-4271-B5FC-6347A7BF82CE}"/>
    <hyperlink ref="O295" r:id="rId214" display="https://barttorvik.com/team.php?team=Bucknell&amp;year=2018" xr:uid="{BA29ECE4-52B7-4082-B805-576719DCFED6}"/>
    <hyperlink ref="O296" r:id="rId215" display="https://barttorvik.com/team.php?team=VCU&amp;year=2018" xr:uid="{76D8AF25-FAAE-445B-BF50-A8EECCE25C50}"/>
    <hyperlink ref="O298" r:id="rId216" display="https://barttorvik.com/team.php?team=Mississippi&amp;year=2018" xr:uid="{2602742F-6269-46A0-9000-F13DFC744B1C}"/>
    <hyperlink ref="O300" r:id="rId217" display="https://barttorvik.com/team.php?team=Rice&amp;year=2018" xr:uid="{FEA77DDC-9016-4E81-9D28-8B8DF5A5E68D}"/>
    <hyperlink ref="O302" r:id="rId218" display="https://barttorvik.com/team.php?team=Eastern+Kentucky&amp;year=2018" xr:uid="{127ED816-91ED-4ABC-A229-D15D2F51FA01}"/>
    <hyperlink ref="O304" r:id="rId219" display="https://barttorvik.com/team.php?team=Tulane&amp;year=2018" xr:uid="{D5B3AA47-192C-4495-B093-A92C9FA27B9C}"/>
    <hyperlink ref="P306" r:id="rId220" display="https://barttorvik.com/trank.php?&amp;begin=20180131&amp;end=20180312&amp;conlimit=All&amp;year=2018&amp;top=0&amp;venue=A-N&amp;type=All&amp;mingames=0&amp;quad=5&amp;rpi=" xr:uid="{ED282648-CF06-46CE-8DCB-1220288D7054}"/>
    <hyperlink ref="O307" r:id="rId221" display="https://barttorvik.com/team.php?team=Hofstra&amp;year=2018" xr:uid="{4BF6ABF9-CE85-47F4-AEB1-DD105B47C6B7}"/>
    <hyperlink ref="O309" r:id="rId222" display="https://barttorvik.com/team.php?team=Minnesota&amp;year=2018" xr:uid="{29FB16BA-3691-4098-83E5-22613EC55461}"/>
    <hyperlink ref="O311" r:id="rId223" display="https://barttorvik.com/team.php?team=Colorado&amp;year=2018" xr:uid="{FFEECA3B-9FFD-4824-80AB-F9909CE568D4}"/>
    <hyperlink ref="O313" r:id="rId224" display="https://barttorvik.com/team.php?team=San+Diego&amp;year=2018" xr:uid="{05F4FD2C-FF1B-4FCE-B1B9-54D2FDB8C3EF}"/>
    <hyperlink ref="O315" r:id="rId225" display="https://barttorvik.com/team.php?team=Richmond&amp;year=2018" xr:uid="{FBF474D1-D25C-4698-B2B2-A9D1B93ED62A}"/>
    <hyperlink ref="O317" r:id="rId226" display="https://barttorvik.com/team.php?team=William+%26+Mary&amp;year=2018" xr:uid="{E5756615-10CE-4E73-9039-135323E0449F}"/>
    <hyperlink ref="O319" r:id="rId227" display="https://barttorvik.com/team.php?team=Monmouth&amp;year=2018" xr:uid="{15A20437-202F-493D-A2DD-9D0B0C225337}"/>
    <hyperlink ref="O321" r:id="rId228" display="https://barttorvik.com/team.php?team=Appalachian+St.&amp;year=2018" xr:uid="{D5277F00-E195-4459-B1D7-67BFECE80898}"/>
    <hyperlink ref="O323" r:id="rId229" display="https://barttorvik.com/team.php?team=Illinois+Chicago&amp;year=2018" xr:uid="{34B6FF88-8217-48EA-A228-DE92FCE8412C}"/>
    <hyperlink ref="O325" r:id="rId230" display="https://barttorvik.com/team.php?team=Radford&amp;year=2018" xr:uid="{1A311A5F-0075-46C0-896A-6528B2C4B7D7}"/>
    <hyperlink ref="O326" r:id="rId231" display="https://barttorvik.com/team.php?team=Radford&amp;year=2018" xr:uid="{DD32D39B-E3C5-4D28-9483-BDEC0D15BDAA}"/>
    <hyperlink ref="O327" r:id="rId232" display="https://barttorvik.com/team.php?team=LIU+Brooklyn&amp;year=2018" xr:uid="{D2496645-4A7E-4F9B-80B9-7B2B200D7927}"/>
    <hyperlink ref="O328" r:id="rId233" display="https://barttorvik.com/team.php?team=LIU+Brooklyn&amp;year=2018" xr:uid="{D5FB73D5-EEA8-4917-8E48-5E1350EBC28E}"/>
    <hyperlink ref="O329" r:id="rId234" display="https://barttorvik.com/team.php?team=Lehigh&amp;year=2018" xr:uid="{BD4F6F79-1BE2-4376-8A01-49B585EAF57F}"/>
    <hyperlink ref="O331" r:id="rId235" display="https://barttorvik.com/team.php?team=Bradley&amp;year=2018" xr:uid="{619E6A12-FA88-43AF-BACB-5C2B2BC8F791}"/>
    <hyperlink ref="O333" r:id="rId236" display="https://barttorvik.com/team.php?team=Vanderbilt&amp;year=2018" xr:uid="{5AFD9FB2-72C1-4EA7-9748-6CD7FAC15F9E}"/>
    <hyperlink ref="O335" r:id="rId237" display="https://barttorvik.com/team.php?team=Central+Michigan&amp;year=2018" xr:uid="{553FFFF9-2431-4A96-B698-AF38749DEAD4}"/>
    <hyperlink ref="O337" r:id="rId238" display="https://barttorvik.com/team.php?team=Weber+St.&amp;year=2018" xr:uid="{12EFE1E7-6F8B-4E7B-8E8F-E97CCC3CB49D}"/>
    <hyperlink ref="O339" r:id="rId239" display="https://barttorvik.com/team.php?team=Washington&amp;year=2018" xr:uid="{593922F6-E86A-4CCD-B393-29B14CBFB4C1}"/>
    <hyperlink ref="O341" r:id="rId240" display="https://barttorvik.com/team.php?team=South+Florida&amp;year=2018" xr:uid="{C8D5B472-B8A1-46B6-8DF1-A8C005B34FCB}"/>
    <hyperlink ref="O343" r:id="rId241" display="https://barttorvik.com/team.php?team=Colgate&amp;year=2018" xr:uid="{58D4426E-E3EA-4E8E-9DEA-BC0F7CE070E4}"/>
    <hyperlink ref="O345" r:id="rId242" display="https://barttorvik.com/team.php?team=Miami+OH&amp;year=2018" xr:uid="{44848895-B6E3-48B1-8E07-BE61F54B4B20}"/>
    <hyperlink ref="O347" r:id="rId243" display="https://barttorvik.com/team.php?team=Cornell&amp;year=2018" xr:uid="{C4FD2D1C-61B6-4AF6-9E8F-04A04B589AED}"/>
    <hyperlink ref="O349" r:id="rId244" display="https://barttorvik.com/team.php?team=Pepperdine&amp;year=2018" xr:uid="{7C0729E0-FE61-4BCA-A2E9-25033363AF34}"/>
    <hyperlink ref="O351" r:id="rId245" display="https://barttorvik.com/team.php?team=UT+Arlington&amp;year=2018" xr:uid="{F66A8B8E-60F6-4A89-9387-3A5E0984703F}"/>
    <hyperlink ref="O353" r:id="rId246" display="https://barttorvik.com/team.php?team=Liberty&amp;year=2018" xr:uid="{E4B74E28-F8E8-40FB-A50C-7C54BA9DFDF0}"/>
    <hyperlink ref="O355" r:id="rId247" display="https://barttorvik.com/team.php?team=Illinois+St.&amp;year=2018" xr:uid="{AB5E4C08-1648-40EA-913C-7D9698A2AB1F}"/>
    <hyperlink ref="P357" r:id="rId248" display="https://barttorvik.com/trank.php?&amp;begin=20180131&amp;end=20180312&amp;conlimit=All&amp;year=2018&amp;top=0&amp;venue=A-N&amp;type=All&amp;mingames=0&amp;quad=5&amp;rpi=" xr:uid="{3D1589AE-9089-4CF7-807C-1B0E168A7FCB}"/>
    <hyperlink ref="O358" r:id="rId249" display="https://barttorvik.com/team.php?team=Jacksonville+St.&amp;year=2018" xr:uid="{D0F0092D-1544-447C-ABF1-7FBC015C12AE}"/>
    <hyperlink ref="O360" r:id="rId250" display="https://barttorvik.com/team.php?team=Saint+Louis&amp;year=2018" xr:uid="{60D0C095-3DAE-4980-BDB9-E26E6BCA745E}"/>
    <hyperlink ref="O362" r:id="rId251" display="https://barttorvik.com/team.php?team=North+Texas&amp;year=2018" xr:uid="{BA083168-6387-4BE1-8307-4FD6E5639C16}"/>
    <hyperlink ref="O364" r:id="rId252" display="https://barttorvik.com/team.php?team=San+Francisco&amp;year=2018" xr:uid="{95F6DCB3-053E-4ADF-A4E3-1C5A24BA4B75}"/>
    <hyperlink ref="O366" r:id="rId253" display="https://barttorvik.com/team.php?team=UMass+Lowell&amp;year=2018" xr:uid="{08655EE7-1B1A-4814-B4CB-5BFD016997CF}"/>
    <hyperlink ref="O368" r:id="rId254" display="https://barttorvik.com/team.php?team=UAB&amp;year=2018" xr:uid="{D87FD0AF-08EC-4747-8931-3CCCC537829F}"/>
    <hyperlink ref="O370" r:id="rId255" display="https://barttorvik.com/team.php?team=Grand+Canyon&amp;year=2018" xr:uid="{7A7DC1AB-4141-4E4B-9C51-B73E954298CE}"/>
    <hyperlink ref="O372" r:id="rId256" display="https://barttorvik.com/team.php?team=Pittsburgh&amp;year=2018" xr:uid="{6DBD03C5-9185-4695-BE98-60D22FACEC87}"/>
    <hyperlink ref="O374" r:id="rId257" display="https://barttorvik.com/team.php?team=Austin+Peay&amp;year=2018" xr:uid="{2C0675D1-F19A-4463-AB83-33840DD42918}"/>
    <hyperlink ref="O376" r:id="rId258" display="https://barttorvik.com/team.php?team=Hawaii&amp;year=2018" xr:uid="{95414AE1-59FE-4DD8-9021-263A89BDC90C}"/>
    <hyperlink ref="O378" r:id="rId259" display="https://barttorvik.com/team.php?team=Fairfield&amp;year=2018" xr:uid="{B245AC78-0906-47AF-A99A-079619F02761}"/>
    <hyperlink ref="O380" r:id="rId260" display="https://barttorvik.com/team.php?team=Louisiana+Tech&amp;year=2018" xr:uid="{935DF85C-B2F6-44D1-BEC6-38D052E0F4FC}"/>
    <hyperlink ref="O382" r:id="rId261" display="https://barttorvik.com/team.php?team=Idaho+St.&amp;year=2018" xr:uid="{F360430D-473C-4AAD-A6E7-55687C9183B1}"/>
    <hyperlink ref="O384" r:id="rId262" display="https://barttorvik.com/team.php?team=George+Washington&amp;year=2018" xr:uid="{909063B1-3968-4C20-878F-66FFC58FB300}"/>
    <hyperlink ref="O386" r:id="rId263" display="https://barttorvik.com/team.php?team=Mercer&amp;year=2018" xr:uid="{28D43222-3D68-4EF6-8622-F96710076DBD}"/>
    <hyperlink ref="O388" r:id="rId264" display="https://barttorvik.com/team.php?team=UTSA&amp;year=2018" xr:uid="{874D5BF3-1647-47A0-AB92-24F55E98D4CC}"/>
    <hyperlink ref="O390" r:id="rId265" display="https://barttorvik.com/team.php?team=Massachusetts&amp;year=2018" xr:uid="{D800F249-955A-4B4D-9411-C83E57DE7E1A}"/>
    <hyperlink ref="O392" r:id="rId266" display="https://barttorvik.com/team.php?team=Nicholls+St.&amp;year=2018" xr:uid="{97FB5340-BF01-417D-B806-BB7D3BE12E24}"/>
    <hyperlink ref="O394" r:id="rId267" display="https://barttorvik.com/team.php?team=Long+Beach+St.&amp;year=2018" xr:uid="{CF29CB3A-287D-46CD-BDA6-B778B12B16F4}"/>
    <hyperlink ref="O396" r:id="rId268" display="https://barttorvik.com/team.php?team=Saint+Peter%27s&amp;year=2018" xr:uid="{B3CFE01F-BE5F-4FCA-B08F-0D2AFDE9AA90}"/>
    <hyperlink ref="O398" r:id="rId269" display="https://barttorvik.com/team.php?team=Quinnipiac&amp;year=2018" xr:uid="{A214BB9F-4F10-4A8F-8D5E-321492D3BD0B}"/>
    <hyperlink ref="O400" r:id="rId270" display="https://barttorvik.com/team.php?team=North+Dakota+St.&amp;year=2018" xr:uid="{CF76D8FC-C090-4139-B174-ED66FF2B5E5F}"/>
    <hyperlink ref="O402" r:id="rId271" display="https://barttorvik.com/team.php?team=Gardner+Webb&amp;year=2018" xr:uid="{FEE87394-D7F9-4399-A182-173A11CE12B2}"/>
    <hyperlink ref="O404" r:id="rId272" display="https://barttorvik.com/team.php?team=Winthrop&amp;year=2018" xr:uid="{DDE92BC7-4AEE-44A8-9BB5-DC8D2D11F374}"/>
    <hyperlink ref="O406" r:id="rId273" display="https://barttorvik.com/team.php?team=Tennessee+St.&amp;year=2018" xr:uid="{704D2385-4D1B-414B-810E-BB2955A629E6}"/>
    <hyperlink ref="P408" r:id="rId274" display="https://barttorvik.com/trank.php?&amp;begin=20180131&amp;end=20180312&amp;conlimit=All&amp;year=2018&amp;top=0&amp;venue=A-N&amp;type=All&amp;mingames=0&amp;quad=5&amp;rpi=" xr:uid="{E5A7BF88-F000-429A-877B-15CA99147067}"/>
    <hyperlink ref="O409" r:id="rId275" display="https://barttorvik.com/team.php?team=Connecticut&amp;year=2018" xr:uid="{32218704-89A2-4D4D-B890-B20779261A58}"/>
    <hyperlink ref="O411" r:id="rId276" display="https://barttorvik.com/team.php?team=Eastern+Illinois&amp;year=2018" xr:uid="{9E024A2E-77A5-4A8B-8D8C-4300D76A4514}"/>
    <hyperlink ref="O413" r:id="rId277" display="https://barttorvik.com/team.php?team=La+Salle&amp;year=2018" xr:uid="{A8CE21D1-8106-4CE4-BF8A-FE053D58AA68}"/>
    <hyperlink ref="O415" r:id="rId278" display="https://barttorvik.com/team.php?team=James+Madison&amp;year=2018" xr:uid="{22872114-979E-4B21-B552-5184E8F7F9D2}"/>
    <hyperlink ref="O417" r:id="rId279" display="https://barttorvik.com/team.php?team=Grambling+St.&amp;year=2018" xr:uid="{E0BF7CBE-2F18-4038-AE5B-BE28EE652947}"/>
    <hyperlink ref="O419" r:id="rId280" display="https://barttorvik.com/team.php?team=St.+Francis+PA&amp;year=2018" xr:uid="{214F7C1E-FE72-4B15-A402-D0D1806C6BC1}"/>
    <hyperlink ref="O421" r:id="rId281" display="https://barttorvik.com/team.php?team=Stony+Brook&amp;year=2018" xr:uid="{94107531-F9EC-46C7-BE45-1FC39ADDE6A5}"/>
    <hyperlink ref="O423" r:id="rId282" display="https://barttorvik.com/team.php?team=Washington+St.&amp;year=2018" xr:uid="{14437310-A2F2-4ECD-9663-572D89AD15C8}"/>
    <hyperlink ref="O425" r:id="rId283" display="https://barttorvik.com/team.php?team=Brown&amp;year=2018" xr:uid="{5BCCD615-2154-459E-AB80-1693C877D1CC}"/>
    <hyperlink ref="O427" r:id="rId284" display="https://barttorvik.com/team.php?team=Charleston+Southern&amp;year=2018" xr:uid="{B39D5A7C-249A-4F08-BE18-E92734DF10ED}"/>
    <hyperlink ref="O429" r:id="rId285" display="https://barttorvik.com/team.php?team=Denver&amp;year=2018" xr:uid="{0D7CF6A3-13F6-4BFD-9644-ED2F32EE4F1A}"/>
    <hyperlink ref="O431" r:id="rId286" display="https://barttorvik.com/team.php?team=Drexel&amp;year=2018" xr:uid="{C9DEE898-0AE3-43AC-A3B1-09FAA0C83181}"/>
    <hyperlink ref="O433" r:id="rId287" display="https://barttorvik.com/team.php?team=Cleveland+St.&amp;year=2018" xr:uid="{E31FB26A-5AF8-4561-A5A3-82B56580A919}"/>
    <hyperlink ref="O435" r:id="rId288" display="https://barttorvik.com/team.php?team=Southeast+Missouri+St.&amp;year=2018" xr:uid="{01F63CBA-0817-4416-9660-4F5F49CF3BC0}"/>
    <hyperlink ref="O437" r:id="rId289" display="https://barttorvik.com/team.php?team=Green+Bay&amp;year=2018" xr:uid="{15594CA5-4512-4ACB-912F-DABF06E831F9}"/>
    <hyperlink ref="O439" r:id="rId290" display="https://barttorvik.com/team.php?team=Western+Michigan&amp;year=2018" xr:uid="{DE5E0A10-369B-4D6A-A58F-D71D1EFFF586}"/>
    <hyperlink ref="O441" r:id="rId291" display="https://barttorvik.com/team.php?team=South+Alabama&amp;year=2018" xr:uid="{B118D6E0-62B5-4EDE-8D46-5DA12E82AC4F}"/>
    <hyperlink ref="O443" r:id="rId292" display="https://barttorvik.com/team.php?team=Colorado+St.&amp;year=2018" xr:uid="{CE9F7ED5-7E49-4D01-A2EF-BD91635C9789}"/>
    <hyperlink ref="O445" r:id="rId293" display="https://barttorvik.com/team.php?team=Georgia+Southern&amp;year=2018" xr:uid="{80565892-35F3-48AD-9581-71EC0C346613}"/>
    <hyperlink ref="O447" r:id="rId294" display="https://barttorvik.com/team.php?team=Tennessee+Tech&amp;year=2018" xr:uid="{B1DB80B1-3E28-4CA1-B93C-54650D59B44F}"/>
    <hyperlink ref="O449" r:id="rId295" display="https://barttorvik.com/team.php?team=Coastal+Carolina&amp;year=2018" xr:uid="{42CD8EA7-B977-4DA2-951B-F220CE64541D}"/>
    <hyperlink ref="O451" r:id="rId296" display="https://barttorvik.com/team.php?team=Southern+Utah&amp;year=2018" xr:uid="{D09AFA7E-CB11-4DA4-ABEC-645FB74E7813}"/>
    <hyperlink ref="O453" r:id="rId297" display="https://barttorvik.com/team.php?team=North+Dakota&amp;year=2018" xr:uid="{C6F1DF61-6DAF-4947-A671-7665C4253C16}"/>
    <hyperlink ref="O455" r:id="rId298" display="https://barttorvik.com/team.php?team=Akron&amp;year=2018" xr:uid="{69EF41EB-CBE1-4C8A-9B90-1FDF16CC4221}"/>
    <hyperlink ref="O457" r:id="rId299" display="https://barttorvik.com/team.php?team=Oakland&amp;year=2018" xr:uid="{61F9B9A3-89AF-400C-8544-A6F5BA99A89F}"/>
    <hyperlink ref="P459" r:id="rId300" display="https://barttorvik.com/trank.php?&amp;begin=20180131&amp;end=20180312&amp;conlimit=All&amp;year=2018&amp;top=0&amp;venue=A-N&amp;type=All&amp;mingames=0&amp;quad=5&amp;rpi=" xr:uid="{90F04DD3-4060-4B63-B72A-539CDD7042D1}"/>
    <hyperlink ref="O460" r:id="rId301" display="https://barttorvik.com/team.php?team=Lamar&amp;year=2018" xr:uid="{BC12293E-FEA7-4C9F-9095-9FFC1DE62457}"/>
    <hyperlink ref="O462" r:id="rId302" display="https://barttorvik.com/team.php?team=Southern+Illinois&amp;year=2018" xr:uid="{29BC5E14-7CB9-4480-A6CC-112FBC4890C0}"/>
    <hyperlink ref="O464" r:id="rId303" display="https://barttorvik.com/team.php?team=Seattle&amp;year=2018" xr:uid="{6CB089AC-3A9F-4E38-BE61-FD37B5F42258}"/>
    <hyperlink ref="O466" r:id="rId304" display="https://barttorvik.com/team.php?team=Utah+St.&amp;year=2018" xr:uid="{BF73E2A7-365A-4C2E-9261-CE9075073C8E}"/>
    <hyperlink ref="O468" r:id="rId305" display="https://barttorvik.com/team.php?team=FIU&amp;year=2018" xr:uid="{174865A9-0E5C-4B3C-9FD5-74A5F3724E6C}"/>
    <hyperlink ref="O470" r:id="rId306" display="https://barttorvik.com/team.php?team=Bowling+Green&amp;year=2018" xr:uid="{7F86FC56-C858-4113-B199-17AED5387160}"/>
    <hyperlink ref="O472" r:id="rId307" display="https://barttorvik.com/team.php?team=Florida+Atlantic&amp;year=2018" xr:uid="{73D13AB1-F226-446C-BA17-19E86D3008D0}"/>
    <hyperlink ref="O474" r:id="rId308" display="https://barttorvik.com/team.php?team=Loyola+Marymount&amp;year=2018" xr:uid="{B967C400-3396-4C46-828D-DE2947E1D8B1}"/>
    <hyperlink ref="O476" r:id="rId309" display="https://barttorvik.com/team.php?team=UNC+Asheville&amp;year=2018" xr:uid="{69A55B8A-B8BC-4E9B-8927-1D2BF0C4F42D}"/>
    <hyperlink ref="O478" r:id="rId310" display="https://barttorvik.com/team.php?team=Duquesne&amp;year=2018" xr:uid="{0C32D1BE-23E9-4021-93AE-74ADE457535A}"/>
    <hyperlink ref="O480" r:id="rId311" display="https://barttorvik.com/team.php?team=Texas+St.&amp;year=2018" xr:uid="{B024375D-3BBE-46EC-93EE-46B94D5A2C95}"/>
    <hyperlink ref="O482" r:id="rId312" display="https://barttorvik.com/team.php?team=UCF&amp;year=2018" xr:uid="{1A644F0D-8072-4385-B354-E06DDE8D70C2}"/>
    <hyperlink ref="O484" r:id="rId313" display="https://barttorvik.com/team.php?team=Sam+Houston+St.&amp;year=2018" xr:uid="{669F218D-7450-4BAF-8017-C2F9BB4B7609}"/>
    <hyperlink ref="O486" r:id="rId314" display="https://barttorvik.com/team.php?team=Towson&amp;year=2018" xr:uid="{EBEA83E0-0136-409B-9C13-311647138EE8}"/>
    <hyperlink ref="O488" r:id="rId315" display="https://barttorvik.com/team.php?team=Fairleigh+Dickinson&amp;year=2018" xr:uid="{D48D5133-E9D1-42E8-A82D-F17A678849AC}"/>
    <hyperlink ref="O490" r:id="rId316" display="https://barttorvik.com/team.php?team=Troy&amp;year=2018" xr:uid="{2008AE69-ABE2-4609-BD2A-7D95E2A55B6F}"/>
    <hyperlink ref="O492" r:id="rId317" display="https://barttorvik.com/team.php?team=UNC+Wilmington&amp;year=2018" xr:uid="{756BBBBD-78D0-4B83-AAD9-AD5E0DF86C41}"/>
    <hyperlink ref="O494" r:id="rId318" display="https://barttorvik.com/team.php?team=Texas+A%26M+Corpus+Chris&amp;year=2018" xr:uid="{A9FFBC65-7CE4-4F5A-9141-615D2777B841}"/>
    <hyperlink ref="O496" r:id="rId319" display="https://barttorvik.com/team.php?team=Yale&amp;year=2018" xr:uid="{7258EF9D-B42D-4CDD-B272-3A341CC1F7A1}"/>
    <hyperlink ref="O498" r:id="rId320" display="https://barttorvik.com/team.php?team=NJIT&amp;year=2018" xr:uid="{AD9EA177-B9BE-4739-9CF3-2E293F4939C7}"/>
    <hyperlink ref="O500" r:id="rId321" display="https://barttorvik.com/team.php?team=Montana+St.&amp;year=2018" xr:uid="{A9460F35-92AE-4D32-849C-12E324ABE63E}"/>
    <hyperlink ref="O502" r:id="rId322" display="https://barttorvik.com/team.php?team=North+Florida&amp;year=2018" xr:uid="{E79D7534-7CB6-4A31-9A7D-9D5EC0C7003D}"/>
    <hyperlink ref="O504" r:id="rId323" display="https://barttorvik.com/team.php?team=Fort+Wayne&amp;year=2018" xr:uid="{867B76AC-7712-4635-9830-149DF9801634}"/>
    <hyperlink ref="O506" r:id="rId324" display="https://barttorvik.com/team.php?team=Central+Arkansas&amp;year=2018" xr:uid="{6CE9FFEC-309A-4562-A6E8-239952B2321F}"/>
    <hyperlink ref="O508" r:id="rId325" display="https://barttorvik.com/team.php?team=Portland+St.&amp;year=2018" xr:uid="{1AD2DF6C-106B-4636-B728-5CC8605EA2A0}"/>
    <hyperlink ref="P510" r:id="rId326" display="https://barttorvik.com/trank.php?&amp;begin=20180131&amp;end=20180312&amp;conlimit=All&amp;year=2018&amp;top=0&amp;venue=A-N&amp;type=All&amp;mingames=0&amp;quad=5&amp;rpi=" xr:uid="{24B840F6-5DB8-40AE-A54E-E414A642B4EC}"/>
    <hyperlink ref="O511" r:id="rId327" display="https://barttorvik.com/team.php?team=Southern+Miss&amp;year=2018" xr:uid="{15E740FC-CD9D-4B0E-9087-1AEC8B509F54}"/>
    <hyperlink ref="O513" r:id="rId328" display="https://barttorvik.com/team.php?team=Ohio&amp;year=2018" xr:uid="{584AD753-0592-4D28-AA3B-FBAE222F22BE}"/>
    <hyperlink ref="O515" r:id="rId329" display="https://barttorvik.com/team.php?team=Air+Force&amp;year=2018" xr:uid="{5425EE88-E2F2-486C-8A1E-11624885FDD5}"/>
    <hyperlink ref="O517" r:id="rId330" display="https://barttorvik.com/team.php?team=Kent+St.&amp;year=2018" xr:uid="{70DAC56C-CE4C-4FDE-A277-400B3A9DA6DB}"/>
    <hyperlink ref="O519" r:id="rId331" display="https://barttorvik.com/team.php?team=Western+Illinois&amp;year=2018" xr:uid="{B1EF3B8E-EE1B-4B4D-90B4-3CED2133B953}"/>
    <hyperlink ref="O521" r:id="rId332" display="https://barttorvik.com/team.php?team=Sacred+Heart&amp;year=2018" xr:uid="{B63E2855-5D29-49A6-9DDB-244C1707207B}"/>
    <hyperlink ref="O523" r:id="rId333" display="https://barttorvik.com/team.php?team=Fordham&amp;year=2018" xr:uid="{2D01963F-A3F0-4192-9DDE-F6382233ED3B}"/>
    <hyperlink ref="O525" r:id="rId334" display="https://barttorvik.com/team.php?team=Wagner&amp;year=2018" xr:uid="{2BBD22A6-C5DC-4453-8C07-627E37E74896}"/>
    <hyperlink ref="O527" r:id="rId335" display="https://barttorvik.com/team.php?team=Evansville&amp;year=2018" xr:uid="{418D6489-E210-4A07-8093-4508664D8FB3}"/>
    <hyperlink ref="O529" r:id="rId336" display="https://barttorvik.com/team.php?team=Niagara&amp;year=2018" xr:uid="{A178A99A-5816-42EE-9294-AB5C01664FBC}"/>
    <hyperlink ref="O531" r:id="rId337" display="https://barttorvik.com/team.php?team=New+Hampshire&amp;year=2018" xr:uid="{393E3CFD-9347-419B-A1EF-927288B4D347}"/>
    <hyperlink ref="O533" r:id="rId338" display="https://barttorvik.com/team.php?team=Portland&amp;year=2018" xr:uid="{0CAF3F74-2EEF-4865-A119-9AE3D9943E49}"/>
    <hyperlink ref="O535" r:id="rId339" display="https://barttorvik.com/team.php?team=Boston+University&amp;year=2018" xr:uid="{CAE76B63-1CBD-45E3-9D43-AC1556F2C630}"/>
    <hyperlink ref="O537" r:id="rId340" display="https://barttorvik.com/team.php?team=Hampton&amp;year=2018" xr:uid="{075AA828-F467-4ECE-8BCA-6DE7ED24A973}"/>
    <hyperlink ref="O539" r:id="rId341" display="https://barttorvik.com/team.php?team=Tennessee+Martin&amp;year=2018" xr:uid="{10E38AFA-3163-483B-80BE-FB45B2028371}"/>
    <hyperlink ref="O541" r:id="rId342" display="https://barttorvik.com/team.php?team=Dayton&amp;year=2018" xr:uid="{AFF25B9D-4994-4645-99B7-6581D8CD1ED0}"/>
    <hyperlink ref="O543" r:id="rId343" display="https://barttorvik.com/team.php?team=Delaware&amp;year=2018" xr:uid="{4BF94DE2-5FE9-4B9F-BFB0-58F450CE2213}"/>
    <hyperlink ref="O545" r:id="rId344" display="https://barttorvik.com/team.php?team=Manhattan&amp;year=2018" xr:uid="{177B17A2-27D0-482E-873B-41A87E36D354}"/>
    <hyperlink ref="O547" r:id="rId345" display="https://barttorvik.com/team.php?team=UC+Riverside&amp;year=2018" xr:uid="{4044DE1A-2474-414A-980B-D1DBA2B2103E}"/>
    <hyperlink ref="O549" r:id="rId346" display="https://barttorvik.com/team.php?team=Santa+Clara&amp;year=2018" xr:uid="{A6476750-A690-42E5-8756-F27F8B95C89B}"/>
    <hyperlink ref="O551" r:id="rId347" display="https://barttorvik.com/team.php?team=Ball+St.&amp;year=2018" xr:uid="{FE523B2B-50D4-499E-B4A4-74D7FACC2E0C}"/>
    <hyperlink ref="O553" r:id="rId348" display="https://barttorvik.com/team.php?team=Sacramento+St.&amp;year=2018" xr:uid="{5E63AA41-578F-47EE-B4A8-53BF72CA1B46}"/>
    <hyperlink ref="O555" r:id="rId349" display="https://barttorvik.com/team.php?team=McNeese+St.&amp;year=2018" xr:uid="{4C7ED914-DBCA-4C87-81FA-DC28306FE835}"/>
    <hyperlink ref="O557" r:id="rId350" display="https://barttorvik.com/team.php?team=California&amp;year=2018" xr:uid="{2965C93F-64EB-44CE-B23F-589E084BAF06}"/>
    <hyperlink ref="O559" r:id="rId351" display="https://barttorvik.com/team.php?team=Detroit&amp;year=2018" xr:uid="{997A5391-459F-4E4E-9961-2A8EC1179983}"/>
    <hyperlink ref="P561" r:id="rId352" display="https://barttorvik.com/trank.php?&amp;begin=20180131&amp;end=20180312&amp;conlimit=All&amp;year=2018&amp;top=0&amp;venue=A-N&amp;type=All&amp;mingames=0&amp;quad=5&amp;rpi=" xr:uid="{3B305340-B9CD-4929-88FD-B7AD649DD255}"/>
    <hyperlink ref="O562" r:id="rId353" display="https://barttorvik.com/team.php?team=Texas+Southern&amp;year=2018" xr:uid="{E5C53FCC-54F4-49B8-A49E-895F3E477C7C}"/>
    <hyperlink ref="O563" r:id="rId354" display="https://barttorvik.com/team.php?team=Texas+Southern&amp;year=2018" xr:uid="{D9DA7FF8-8357-4539-A0C7-52A2D96323A0}"/>
    <hyperlink ref="O564" r:id="rId355" display="https://barttorvik.com/team.php?team=Maine&amp;year=2018" xr:uid="{AD1D21F1-4C0A-4176-841E-5934E756F347}"/>
    <hyperlink ref="O566" r:id="rId356" display="https://barttorvik.com/team.php?team=Rider&amp;year=2018" xr:uid="{DF7521C0-D6E0-4564-B3AC-0899F4D290EB}"/>
    <hyperlink ref="O568" r:id="rId357" display="https://barttorvik.com/team.php?team=Stetson&amp;year=2018" xr:uid="{63352C5A-E53F-48C0-A63E-4640FC949D9E}"/>
    <hyperlink ref="O570" r:id="rId358" display="https://barttorvik.com/team.php?team=UMKC&amp;year=2018" xr:uid="{87859E70-C768-4D71-BEA5-57AC415B2749}"/>
    <hyperlink ref="O572" r:id="rId359" display="https://barttorvik.com/team.php?team=Arkansas+St.&amp;year=2018" xr:uid="{5F3EF191-09D0-4C3D-868F-3F96F2B4B1E2}"/>
    <hyperlink ref="O574" r:id="rId360" display="https://barttorvik.com/team.php?team=Northern+Illinois&amp;year=2018" xr:uid="{8911A713-A800-4B46-B31E-E2ACD8CEF85D}"/>
    <hyperlink ref="O576" r:id="rId361" display="https://barttorvik.com/team.php?team=IUPUI&amp;year=2018" xr:uid="{492B7DCA-DA37-462A-A634-37B975F96A93}"/>
    <hyperlink ref="O578" r:id="rId362" display="https://barttorvik.com/team.php?team=Youngstown+St.&amp;year=2018" xr:uid="{A3D6B34E-B48E-4910-836B-3F5AEEA910B0}"/>
    <hyperlink ref="O580" r:id="rId363" display="https://barttorvik.com/team.php?team=Cal+St.+Bakersfield&amp;year=2018" xr:uid="{FB62A6D3-BB10-4982-BA3B-EB76E1BABFB1}"/>
    <hyperlink ref="O582" r:id="rId364" display="https://barttorvik.com/team.php?team=Prairie+View+A%26M&amp;year=2018" xr:uid="{1B4F1689-D339-448B-8093-565978462B5D}"/>
    <hyperlink ref="O584" r:id="rId365" display="https://barttorvik.com/team.php?team=The+Citadel&amp;year=2018" xr:uid="{2CFD2AAA-9773-435C-9015-8C29B4674B93}"/>
    <hyperlink ref="O586" r:id="rId366" display="https://barttorvik.com/team.php?team=Cal+St.+Northridge&amp;year=2018" xr:uid="{8C140992-D28D-46BA-B073-E01E513D6F1D}"/>
    <hyperlink ref="O588" r:id="rId367" display="https://barttorvik.com/team.php?team=Princeton&amp;year=2018" xr:uid="{5FB73E02-BBCA-4E4A-9893-3411C132FA64}"/>
    <hyperlink ref="O590" r:id="rId368" display="https://barttorvik.com/team.php?team=East+Carolina&amp;year=2018" xr:uid="{FB97588C-3FF3-4C89-A940-AA08B3CCFAB8}"/>
    <hyperlink ref="O592" r:id="rId369" display="https://barttorvik.com/team.php?team=Western+Carolina&amp;year=2018" xr:uid="{20364237-6D96-4526-A2BD-130E74C4AE89}"/>
    <hyperlink ref="O594" r:id="rId370" display="https://barttorvik.com/team.php?team=Little+Rock&amp;year=2018" xr:uid="{E059AF75-D0E3-4CA5-8652-239FDED681F9}"/>
    <hyperlink ref="O596" r:id="rId371" display="https://barttorvik.com/team.php?team=Oral+Roberts&amp;year=2018" xr:uid="{2A069A59-315F-4084-9382-AF7C19C3D2EF}"/>
    <hyperlink ref="O598" r:id="rId372" display="https://barttorvik.com/team.php?team=Columbia&amp;year=2018" xr:uid="{D34D07B7-FA19-4820-996F-CF4F1776651F}"/>
    <hyperlink ref="O600" r:id="rId373" display="https://barttorvik.com/team.php?team=SIU+Edwardsville&amp;year=2018" xr:uid="{2BDC3E11-80DC-41E3-89D9-72331CD81BA3}"/>
    <hyperlink ref="O602" r:id="rId374" display="https://barttorvik.com/team.php?team=Bethune+Cookman&amp;year=2018" xr:uid="{5162D57B-EFBE-4494-A829-57B08816255B}"/>
    <hyperlink ref="O604" r:id="rId375" display="https://barttorvik.com/team.php?team=New+Orleans&amp;year=2018" xr:uid="{46E35878-4BB8-4226-A53B-FA17FD6FCF68}"/>
    <hyperlink ref="O606" r:id="rId376" display="https://barttorvik.com/team.php?team=Kennesaw+St.&amp;year=2018" xr:uid="{8C135E70-471A-4646-BCA3-D10C7ABC3D0A}"/>
    <hyperlink ref="O608" r:id="rId377" display="https://barttorvik.com/team.php?team=Abilene+Christian&amp;year=2018" xr:uid="{1B45958E-482B-4F52-B8AE-84E5FCBB2DFE}"/>
    <hyperlink ref="O610" r:id="rId378" display="https://barttorvik.com/team.php?team=Samford&amp;year=2018" xr:uid="{57ABF3DB-5F3C-4F3D-8734-4BDD24B3C584}"/>
    <hyperlink ref="P612" r:id="rId379" display="https://barttorvik.com/trank.php?&amp;begin=20180131&amp;end=20180312&amp;conlimit=All&amp;year=2018&amp;top=0&amp;venue=A-N&amp;type=All&amp;mingames=0&amp;quad=5&amp;rpi=" xr:uid="{6C51EBC6-F231-40A8-A8E4-4A23BF3CE358}"/>
    <hyperlink ref="O613" r:id="rId380" display="https://barttorvik.com/team.php?team=Central+Connecticut&amp;year=2018" xr:uid="{A31BD853-9586-470E-A360-FEFBA3E38BCF}"/>
    <hyperlink ref="O615" r:id="rId381" display="https://barttorvik.com/team.php?team=Robert+Morris&amp;year=2018" xr:uid="{77034E24-9F29-4298-9BA8-0B8059D97751}"/>
    <hyperlink ref="O617" r:id="rId382" display="https://barttorvik.com/team.php?team=Alabama+St.&amp;year=2018" xr:uid="{4132785D-8E8B-406E-90C4-650E32DDDA49}"/>
    <hyperlink ref="O619" r:id="rId383" display="https://barttorvik.com/team.php?team=San+Jose+St.&amp;year=2018" xr:uid="{4B5CAAD8-5D58-4238-8B82-CDC870592386}"/>
    <hyperlink ref="O621" r:id="rId384" display="https://barttorvik.com/team.php?team=UTEP&amp;year=2018" xr:uid="{155C9D44-D508-4E1E-B050-B30A8BBB1BEA}"/>
    <hyperlink ref="O623" r:id="rId385" display="https://barttorvik.com/team.php?team=Loyola+MD&amp;year=2018" xr:uid="{34CAFCCC-E337-4C20-8242-5A0D2DFCFA5A}"/>
    <hyperlink ref="O625" r:id="rId386" display="https://barttorvik.com/team.php?team=Marist&amp;year=2018" xr:uid="{72371116-5C08-4ADC-B7AE-412B0D7B00D2}"/>
    <hyperlink ref="O627" r:id="rId387" display="https://barttorvik.com/team.php?team=Savannah+St.&amp;year=2018" xr:uid="{F31662F1-DEF0-4A13-92B1-BB7ADDE94FF2}"/>
    <hyperlink ref="O629" r:id="rId388" display="https://barttorvik.com/team.php?team=Southern&amp;year=2018" xr:uid="{D9E03A2E-F6A8-42E1-B7CC-E0EE4EE9A31F}"/>
    <hyperlink ref="O631" r:id="rId389" display="https://barttorvik.com/team.php?team=High+Point&amp;year=2018" xr:uid="{A3AEDCBE-7F57-49D5-B93B-AF6EA09BD941}"/>
    <hyperlink ref="O633" r:id="rId390" display="https://barttorvik.com/team.php?team=Norfolk+St.&amp;year=2018" xr:uid="{3576E123-69E3-4DCF-B975-437C3D206BE9}"/>
    <hyperlink ref="O635" r:id="rId391" display="https://barttorvik.com/team.php?team=American&amp;year=2018" xr:uid="{5108F2D5-C85C-483B-B4DB-2AC6187288F0}"/>
    <hyperlink ref="O637" r:id="rId392" display="https://barttorvik.com/team.php?team=Campbell&amp;year=2018" xr:uid="{786545E3-5958-4552-9EBE-5A94CB481645}"/>
    <hyperlink ref="O639" r:id="rId393" display="https://barttorvik.com/team.php?team=Nebraska+Omaha&amp;year=2018" xr:uid="{C15D1573-E035-4D8D-A05A-0964F6A7EFBD}"/>
    <hyperlink ref="O641" r:id="rId394" display="https://barttorvik.com/team.php?team=Chattanooga&amp;year=2018" xr:uid="{90246EA3-EBBB-441F-BE94-D67C4A5785AC}"/>
    <hyperlink ref="O643" r:id="rId395" display="https://barttorvik.com/team.php?team=Northern+Arizona&amp;year=2018" xr:uid="{F43CE0CB-930E-4215-BD8E-6CB27F7B1C14}"/>
    <hyperlink ref="O645" r:id="rId396" display="https://barttorvik.com/team.php?team=UT+Rio+Grande+Valley&amp;year=2018" xr:uid="{C055B3BD-8797-4024-B544-BC6C24DFD76A}"/>
    <hyperlink ref="O647" r:id="rId397" display="https://barttorvik.com/team.php?team=Lafayette&amp;year=2018" xr:uid="{E326B2F7-B39B-4620-81A8-3CF23396559C}"/>
    <hyperlink ref="O649" r:id="rId398" display="https://barttorvik.com/team.php?team=Incarnate+Word&amp;year=2018" xr:uid="{9DB0B6EE-9AD2-480D-BEC3-4E4751415F0E}"/>
    <hyperlink ref="O651" r:id="rId399" display="https://barttorvik.com/team.php?team=Morehead+St.&amp;year=2018" xr:uid="{7F1D8B3F-B764-4735-A959-288DCF2ED320}"/>
    <hyperlink ref="O653" r:id="rId400" display="https://barttorvik.com/team.php?team=Houston+Christian&amp;year=2018" xr:uid="{AC3071C4-446F-4913-89E1-7D15232A3897}"/>
    <hyperlink ref="O655" r:id="rId401" display="https://barttorvik.com/team.php?team=Army&amp;year=2018" xr:uid="{3BB14EEC-CCCC-41AA-BE9A-E97CB8763ACD}"/>
    <hyperlink ref="O657" r:id="rId402" display="https://barttorvik.com/team.php?team=Binghamton&amp;year=2018" xr:uid="{3EA15C61-365C-44C5-B1D0-4489797F3938}"/>
    <hyperlink ref="O659" r:id="rId403" display="https://barttorvik.com/team.php?team=Dartmouth&amp;year=2018" xr:uid="{4CB7F4A5-16EA-4402-BD10-DD9F7B3AB0C7}"/>
    <hyperlink ref="O661" r:id="rId404" display="https://barttorvik.com/team.php?team=Longwood&amp;year=2018" xr:uid="{164D87CF-A4C3-4E3C-B907-6652A3D83D0D}"/>
    <hyperlink ref="P663" r:id="rId405" display="https://barttorvik.com/trank.php?&amp;begin=20180131&amp;end=20180312&amp;conlimit=All&amp;year=2018&amp;top=0&amp;venue=A-N&amp;type=All&amp;mingames=0&amp;quad=5&amp;rpi=" xr:uid="{99640A06-4A97-4127-BA92-D01005DAC1DF}"/>
    <hyperlink ref="O664" r:id="rId406" display="https://barttorvik.com/team.php?team=North+Carolina+A%26T&amp;year=2018" xr:uid="{64B05812-10C5-4C20-AE42-796E337ED059}"/>
    <hyperlink ref="O666" r:id="rId407" display="https://barttorvik.com/team.php?team=Presbyterian&amp;year=2018" xr:uid="{E47CC344-FBA9-4C94-97EC-A2EF12BD22EF}"/>
    <hyperlink ref="O668" r:id="rId408" display="https://barttorvik.com/team.php?team=Morgan+St.&amp;year=2018" xr:uid="{A13EB045-4B1A-4445-9F9A-A1EC3188023D}"/>
    <hyperlink ref="O670" r:id="rId409" display="https://barttorvik.com/team.php?team=Florida+A%26M&amp;year=2018" xr:uid="{BEF7C9E5-D0C5-4FA1-B08F-4CBF8A1D5A78}"/>
    <hyperlink ref="O672" r:id="rId410" display="https://barttorvik.com/team.php?team=USC+Upstate&amp;year=2018" xr:uid="{24D16807-B90F-4F01-AC03-445D037EFA81}"/>
    <hyperlink ref="O674" r:id="rId411" display="https://barttorvik.com/team.php?team=St.+Francis+NY&amp;year=2018" xr:uid="{11302B5D-23C1-4E56-9053-8E15CFBB2DA6}"/>
    <hyperlink ref="O676" r:id="rId412" display="https://barttorvik.com/team.php?team=Northwestern+St.&amp;year=2018" xr:uid="{AF0CC644-3691-45D0-A4BD-8FCE0D8FA080}"/>
    <hyperlink ref="O678" r:id="rId413" display="https://barttorvik.com/team.php?team=Chicago+St.&amp;year=2018" xr:uid="{05915D62-2752-42F5-BCE9-7562BEA0899E}"/>
    <hyperlink ref="O680" r:id="rId414" display="https://barttorvik.com/team.php?team=VMI&amp;year=2018" xr:uid="{E54E8204-0B32-4238-A2BA-3242D5E2D38C}"/>
    <hyperlink ref="O682" r:id="rId415" display="https://barttorvik.com/team.php?team=Siena&amp;year=2018" xr:uid="{A7476E64-E19F-48BD-BB91-C2997DF06E89}"/>
    <hyperlink ref="O684" r:id="rId416" display="https://barttorvik.com/team.php?team=Jackson+St.&amp;year=2018" xr:uid="{CA78CD2D-658D-4FBF-B7D6-BAAA2C81DEAE}"/>
    <hyperlink ref="O686" r:id="rId417" display="https://barttorvik.com/team.php?team=Arkansas+Pine+Bluff&amp;year=2018" xr:uid="{AFFBF0A6-7297-43FF-AF81-52C4EC431DFF}"/>
    <hyperlink ref="O688" r:id="rId418" display="https://barttorvik.com/team.php?team=North+Carolina+Central&amp;year=2018" xr:uid="{055D0E0B-281B-437C-ACCA-D6126DA64139}"/>
    <hyperlink ref="O689" r:id="rId419" display="https://barttorvik.com/team.php?team=North+Carolina+Central&amp;year=2018" xr:uid="{59BBA1F1-3C4A-4813-BBD3-5E46790B2FB1}"/>
    <hyperlink ref="O690" r:id="rId420" display="https://barttorvik.com/team.php?team=Elon&amp;year=2018" xr:uid="{1B765F70-C5B1-4A91-9BB7-4901F4767993}"/>
    <hyperlink ref="O692" r:id="rId421" display="https://barttorvik.com/team.php?team=Alcorn+St.&amp;year=2018" xr:uid="{43CC6981-21D0-4171-9BE4-202B19C38886}"/>
    <hyperlink ref="O694" r:id="rId422" display="https://barttorvik.com/team.php?team=Mississippi+Valley+St.&amp;year=2018" xr:uid="{5843B87E-B14D-4C2D-8B41-AA580A633139}"/>
    <hyperlink ref="O696" r:id="rId423" display="https://barttorvik.com/team.php?team=Charlotte&amp;year=2018" xr:uid="{380AE230-6CC2-48D2-8879-F57807F10AE8}"/>
    <hyperlink ref="O698" r:id="rId424" display="https://barttorvik.com/team.php?team=South+Carolina+St.&amp;year=2018" xr:uid="{AF7E2560-7A19-48E0-87A2-2880F0627C1C}"/>
    <hyperlink ref="O700" r:id="rId425" display="https://barttorvik.com/team.php?team=Bryant&amp;year=2018" xr:uid="{CDC971EF-6EAC-4E8A-BDD1-8EEC6F58BE7E}"/>
    <hyperlink ref="O702" r:id="rId426" display="https://barttorvik.com/team.php?team=Coppin+St.&amp;year=2018" xr:uid="{746720CE-13A2-4128-A639-DDB40AB728CF}"/>
    <hyperlink ref="O704" r:id="rId427" display="https://barttorvik.com/team.php?team=Cal+Poly&amp;year=2018" xr:uid="{14947637-9297-4EF2-B726-C095E13987B9}"/>
    <hyperlink ref="O706" r:id="rId428" display="https://barttorvik.com/team.php?team=Jacksonville&amp;year=2018" xr:uid="{8448F196-C069-4D5E-8EA3-DB15630C5874}"/>
    <hyperlink ref="O708" r:id="rId429" display="https://barttorvik.com/team.php?team=Delaware+St.&amp;year=2018" xr:uid="{DF94D211-EC23-42D7-A348-231151ED7C8D}"/>
    <hyperlink ref="O710" r:id="rId430" display="https://barttorvik.com/team.php?team=Alabama+A%26M&amp;year=2018" xr:uid="{42C80D4C-3416-4461-ADA6-447E3CF32C8B}"/>
    <hyperlink ref="O712" r:id="rId431" display="https://barttorvik.com/team.php?team=Howard&amp;year=2018" xr:uid="{47F27367-199E-45DC-B223-60D39005A09E}"/>
    <hyperlink ref="O714" r:id="rId432" display="https://barttorvik.com/team.php?team=Maryland+Eastern+Shore&amp;year=2018" xr:uid="{BD9BAB25-049D-4564-9194-6F2BB8C9312A}"/>
    <hyperlink ref="P716" r:id="rId433" display="https://barttorvik.com/trank.php?&amp;begin=20180131&amp;end=20180312&amp;conlimit=All&amp;year=2018&amp;top=0&amp;venue=A-N&amp;type=All&amp;mingames=0&amp;quad=5&amp;rpi=" xr:uid="{85954DE9-3533-49D1-986E-F4584F1771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NONCOn</vt:lpstr>
      <vt:lpstr>2018 T-RANK </vt:lpstr>
      <vt:lpstr>Momentum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2024-03-03T22:24:10Z</dcterms:created>
  <dcterms:modified xsi:type="dcterms:W3CDTF">2025-02-14T21:34:33Z</dcterms:modified>
</cp:coreProperties>
</file>