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32"/>
  </bookViews>
  <sheets>
    <sheet name="9" sheetId="1" r:id="rId1"/>
    <sheet name="1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I4" i="1"/>
  <c r="O4" i="1" s="1"/>
  <c r="I5" i="1"/>
  <c r="O5" i="1" s="1"/>
  <c r="I6" i="1"/>
  <c r="I7" i="1"/>
  <c r="O7" i="1" s="1"/>
  <c r="I8" i="1"/>
  <c r="I9" i="1"/>
  <c r="O9" i="1" s="1"/>
  <c r="I10" i="1"/>
  <c r="I11" i="1"/>
  <c r="O11" i="1" s="1"/>
  <c r="I12" i="1"/>
  <c r="O12" i="1" s="1"/>
  <c r="I13" i="1"/>
  <c r="O13" i="1" s="1"/>
  <c r="I14" i="1"/>
  <c r="I15" i="1"/>
  <c r="I16" i="1"/>
  <c r="I17" i="1"/>
  <c r="O17" i="1" s="1"/>
  <c r="I18" i="1"/>
  <c r="O18" i="1" s="1"/>
  <c r="I19" i="1"/>
  <c r="O19" i="1" s="1"/>
  <c r="I20" i="1"/>
  <c r="O20" i="1" s="1"/>
  <c r="I21" i="1"/>
  <c r="O21" i="1" s="1"/>
  <c r="I22" i="1"/>
  <c r="I23" i="1"/>
  <c r="O23" i="1" s="1"/>
  <c r="I24" i="1"/>
  <c r="I25" i="1"/>
  <c r="O25" i="1" s="1"/>
  <c r="I26" i="1"/>
  <c r="I27" i="1"/>
  <c r="O27" i="1" s="1"/>
  <c r="I28" i="1"/>
  <c r="O28" i="1" s="1"/>
  <c r="I29" i="1"/>
  <c r="O29" i="1" s="1"/>
  <c r="I30" i="1"/>
  <c r="I31" i="1"/>
  <c r="O31" i="1" s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O6" i="1"/>
  <c r="O8" i="1"/>
  <c r="O14" i="1"/>
  <c r="O15" i="1"/>
  <c r="O16" i="1"/>
  <c r="O22" i="1"/>
  <c r="O24" i="1"/>
  <c r="O30" i="1"/>
  <c r="P8" i="1"/>
  <c r="O10" i="1"/>
  <c r="O26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P26" i="1" l="1"/>
  <c r="P20" i="1"/>
  <c r="P28" i="1"/>
  <c r="P18" i="1"/>
  <c r="P12" i="1"/>
  <c r="P10" i="1"/>
  <c r="P27" i="1"/>
  <c r="P19" i="1"/>
  <c r="P11" i="1"/>
  <c r="P25" i="1"/>
  <c r="P17" i="1"/>
  <c r="P9" i="1"/>
  <c r="P24" i="1"/>
  <c r="P16" i="1"/>
  <c r="P31" i="1"/>
  <c r="P23" i="1"/>
  <c r="P15" i="1"/>
  <c r="P7" i="1"/>
  <c r="P30" i="1"/>
  <c r="P22" i="1"/>
  <c r="P14" i="1"/>
  <c r="P6" i="1"/>
  <c r="P29" i="1"/>
  <c r="P21" i="1"/>
  <c r="P13" i="1"/>
  <c r="P5" i="1"/>
  <c r="P4" i="1"/>
</calcChain>
</file>

<file path=xl/sharedStrings.xml><?xml version="1.0" encoding="utf-8"?>
<sst xmlns="http://schemas.openxmlformats.org/spreadsheetml/2006/main" count="121" uniqueCount="109">
  <si>
    <t>Начисление по поступлению</t>
  </si>
  <si>
    <t>Бонус к стипендии</t>
  </si>
  <si>
    <t>Стипендия</t>
  </si>
  <si>
    <t>ID</t>
  </si>
  <si>
    <t>Год поступления</t>
  </si>
  <si>
    <t>Форма обучения</t>
  </si>
  <si>
    <t>Учебное заведение</t>
  </si>
  <si>
    <t>Телефон студента</t>
  </si>
  <si>
    <t>Телефон папы</t>
  </si>
  <si>
    <t>Телефон мамы</t>
  </si>
  <si>
    <t>Адрес</t>
  </si>
  <si>
    <t>Пол</t>
  </si>
  <si>
    <t>Возраст</t>
  </si>
  <si>
    <t>Дата рождения</t>
  </si>
  <si>
    <t>Отчество</t>
  </si>
  <si>
    <t>Имя</t>
  </si>
  <si>
    <t>Фамилия</t>
  </si>
  <si>
    <t>Расчёт</t>
  </si>
  <si>
    <t>Серия и номер паспорта</t>
  </si>
  <si>
    <t>Контакты</t>
  </si>
  <si>
    <t>Паспортные данные</t>
  </si>
  <si>
    <t>Военная служба</t>
  </si>
  <si>
    <t>Курс обучения</t>
  </si>
  <si>
    <t xml:space="preserve"> Оценки</t>
  </si>
  <si>
    <t>Место учёбы</t>
  </si>
  <si>
    <t xml:space="preserve"> </t>
  </si>
  <si>
    <t>Александр</t>
  </si>
  <si>
    <t>Егор</t>
  </si>
  <si>
    <t>Маргарита</t>
  </si>
  <si>
    <t>Арсений</t>
  </si>
  <si>
    <t>Даниил</t>
  </si>
  <si>
    <t>Дмитрий</t>
  </si>
  <si>
    <t>Артём</t>
  </si>
  <si>
    <t>Игорь</t>
  </si>
  <si>
    <t>Иван</t>
  </si>
  <si>
    <t>Михаил</t>
  </si>
  <si>
    <t>Ростислав</t>
  </si>
  <si>
    <t>Рауль</t>
  </si>
  <si>
    <t>Юсиф</t>
  </si>
  <si>
    <t>Арина</t>
  </si>
  <si>
    <t>Василий</t>
  </si>
  <si>
    <t>Ниджат</t>
  </si>
  <si>
    <t>Арсен</t>
  </si>
  <si>
    <t>Захар</t>
  </si>
  <si>
    <t>Алексей</t>
  </si>
  <si>
    <t>Айдыс</t>
  </si>
  <si>
    <t>Анастасия</t>
  </si>
  <si>
    <t>Софья</t>
  </si>
  <si>
    <t>Николай</t>
  </si>
  <si>
    <t>Рамазан</t>
  </si>
  <si>
    <t>Генадьевич</t>
  </si>
  <si>
    <t>Юрьевич</t>
  </si>
  <si>
    <t>Олеговна</t>
  </si>
  <si>
    <t>Александрович</t>
  </si>
  <si>
    <t>Романович</t>
  </si>
  <si>
    <t>Сергеевич</t>
  </si>
  <si>
    <t>Витальевич</t>
  </si>
  <si>
    <t>Олегович</t>
  </si>
  <si>
    <t>Вадимович</t>
  </si>
  <si>
    <t>Рамилевич</t>
  </si>
  <si>
    <t>Эльшанович</t>
  </si>
  <si>
    <t>Дмитриевич</t>
  </si>
  <si>
    <t>Райеддинович</t>
  </si>
  <si>
    <t>Альбертович</t>
  </si>
  <si>
    <t>Мергенович</t>
  </si>
  <si>
    <t>Вадимовна</t>
  </si>
  <si>
    <t>Владимировна</t>
  </si>
  <si>
    <t>Владимирович</t>
  </si>
  <si>
    <t>Павлович</t>
  </si>
  <si>
    <t>Рустямович</t>
  </si>
  <si>
    <t>Азаров</t>
  </si>
  <si>
    <t>Арянов</t>
  </si>
  <si>
    <t>Бозгалева</t>
  </si>
  <si>
    <t>Глушков</t>
  </si>
  <si>
    <t>Дергачёв</t>
  </si>
  <si>
    <t>Дергилев</t>
  </si>
  <si>
    <t>Ерохин</t>
  </si>
  <si>
    <t>Ефимов</t>
  </si>
  <si>
    <t>Жабовский</t>
  </si>
  <si>
    <t>Жидков</t>
  </si>
  <si>
    <t>Замятин</t>
  </si>
  <si>
    <t>Игошев</t>
  </si>
  <si>
    <t>Исмаилов</t>
  </si>
  <si>
    <t>Клюева</t>
  </si>
  <si>
    <t>Макаров</t>
  </si>
  <si>
    <t>Мирзоев</t>
  </si>
  <si>
    <t>Назранов</t>
  </si>
  <si>
    <t>Низовкин</t>
  </si>
  <si>
    <t>Николаев</t>
  </si>
  <si>
    <t>Ооржак</t>
  </si>
  <si>
    <t>Плахова</t>
  </si>
  <si>
    <t>Рощупкина</t>
  </si>
  <si>
    <t>Санин</t>
  </si>
  <si>
    <t>Селезнев</t>
  </si>
  <si>
    <t>Соболев</t>
  </si>
  <si>
    <t>Юсипов</t>
  </si>
  <si>
    <t>годен</t>
  </si>
  <si>
    <t>Иглар оглы</t>
  </si>
  <si>
    <t>Мансум</t>
  </si>
  <si>
    <t>М</t>
  </si>
  <si>
    <t>г. Москва</t>
  </si>
  <si>
    <t>г. Санкт-Петербург</t>
  </si>
  <si>
    <t>г. Архангельск</t>
  </si>
  <si>
    <t>г. Воронеж</t>
  </si>
  <si>
    <t>г. Новосибирск</t>
  </si>
  <si>
    <t>г. Сходня</t>
  </si>
  <si>
    <t>г. Химки</t>
  </si>
  <si>
    <t>г. Домодедово</t>
  </si>
  <si>
    <t>г. Омск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</si>
</sst>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\ \+\7&quot; &quot;\(#\)&quot; &quot;000\-00\-00"/>
    <numFmt numFmtId="175" formatCode="00&quot; &quot;00&quot; &quot;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mbria"/>
      <family val="1"/>
      <charset val="204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16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6" fontId="0" fillId="0" borderId="19" xfId="0" applyNumberFormat="1" applyBorder="1" applyAlignment="1">
      <alignment wrapText="1"/>
    </xf>
    <xf numFmtId="166" fontId="0" fillId="0" borderId="9" xfId="0" applyNumberFormat="1" applyBorder="1" applyAlignment="1">
      <alignment wrapText="1"/>
    </xf>
    <xf numFmtId="166" fontId="0" fillId="0" borderId="10" xfId="0" applyNumberFormat="1" applyBorder="1" applyAlignment="1">
      <alignment wrapText="1"/>
    </xf>
    <xf numFmtId="0" fontId="0" fillId="0" borderId="24" xfId="0" applyBorder="1" applyAlignment="1">
      <alignment wrapText="1"/>
    </xf>
    <xf numFmtId="166" fontId="0" fillId="0" borderId="24" xfId="0" applyNumberFormat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166" fontId="0" fillId="0" borderId="25" xfId="0" applyNumberForma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wrapText="1"/>
    </xf>
    <xf numFmtId="175" fontId="0" fillId="0" borderId="0" xfId="0" applyNumberFormat="1" applyBorder="1" applyAlignment="1">
      <alignment wrapText="1"/>
    </xf>
    <xf numFmtId="166" fontId="0" fillId="0" borderId="0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" fontId="0" fillId="0" borderId="4" xfId="0" applyNumberFormat="1" applyBorder="1" applyAlignment="1">
      <alignment wrapText="1"/>
    </xf>
    <xf numFmtId="1" fontId="0" fillId="0" borderId="13" xfId="0" applyNumberFormat="1" applyBorder="1" applyAlignment="1">
      <alignment wrapText="1"/>
    </xf>
    <xf numFmtId="0" fontId="2" fillId="0" borderId="22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75" fontId="0" fillId="0" borderId="27" xfId="0" applyNumberForma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175" fontId="0" fillId="0" borderId="28" xfId="0" applyNumberForma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175" fontId="0" fillId="0" borderId="30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3" fillId="0" borderId="0" xfId="0" applyFont="1" applyBorder="1" applyAlignment="1">
      <alignment vertical="center"/>
    </xf>
  </cellXfs>
  <cellStyles count="1">
    <cellStyle name="Обычный" xfId="0" builtinId="0"/>
  </cellStyles>
  <dxfs count="2">
    <dxf>
      <fill>
        <patternFill>
          <bgColor theme="8" tint="0.39994506668294322"/>
        </patternFill>
      </fill>
    </dxf>
    <dxf>
      <fill>
        <patternFill patternType="solid">
          <fgColor theme="0"/>
          <bgColor rgb="FFFC60DE"/>
        </patternFill>
      </fill>
    </dxf>
  </dxfs>
  <tableStyles count="0" defaultTableStyle="TableStyleMedium2" defaultPivotStyle="PivotStyleLight16"/>
  <colors>
    <mruColors>
      <color rgb="FFFC60DE"/>
      <color rgb="FFFA0ECD"/>
      <color rgb="FFFF66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9"/>
  <sheetViews>
    <sheetView tabSelected="1" topLeftCell="B1" zoomScale="81" zoomScaleNormal="100" workbookViewId="0">
      <selection activeCell="I32" sqref="I32"/>
    </sheetView>
  </sheetViews>
  <sheetFormatPr defaultRowHeight="14.4" x14ac:dyDescent="0.3"/>
  <cols>
    <col min="1" max="2" width="8.88671875" style="1"/>
    <col min="3" max="3" width="20.33203125" style="1" customWidth="1"/>
    <col min="4" max="4" width="17.44140625" style="1" customWidth="1"/>
    <col min="5" max="5" width="15.88671875" style="1" customWidth="1"/>
    <col min="6" max="6" width="12.33203125" style="1" customWidth="1"/>
    <col min="7" max="7" width="12.109375" style="1" customWidth="1"/>
    <col min="8" max="8" width="14.21875" style="1" customWidth="1"/>
    <col min="9" max="9" width="19.6640625" style="1" customWidth="1"/>
    <col min="10" max="10" width="19.21875" style="1" customWidth="1"/>
    <col min="11" max="11" width="20.44140625" style="1" customWidth="1"/>
    <col min="12" max="12" width="19.109375" style="1" customWidth="1"/>
    <col min="13" max="13" width="10.5546875" style="1" customWidth="1"/>
    <col min="14" max="14" width="13" style="1" customWidth="1"/>
    <col min="15" max="15" width="13.88671875" style="1" customWidth="1"/>
    <col min="16" max="16" width="11.88671875" style="1" customWidth="1"/>
    <col min="17" max="17" width="8.88671875" style="1"/>
    <col min="18" max="18" width="9.88671875" style="1" customWidth="1"/>
    <col min="19" max="19" width="12.33203125" style="1" customWidth="1"/>
    <col min="20" max="21" width="13.44140625" style="1" customWidth="1"/>
    <col min="22" max="22" width="10.88671875" style="1" customWidth="1"/>
    <col min="23" max="23" width="13" style="1" customWidth="1"/>
    <col min="24" max="24" width="8.88671875" style="1" customWidth="1"/>
    <col min="25" max="16384" width="8.88671875" style="1"/>
  </cols>
  <sheetData>
    <row r="1" spans="2:40" ht="14.4" customHeight="1" thickBot="1" x14ac:dyDescent="0.35"/>
    <row r="2" spans="2:40" ht="18" customHeight="1" thickBot="1" x14ac:dyDescent="0.35">
      <c r="B2" s="7"/>
      <c r="C2" s="12" t="s">
        <v>20</v>
      </c>
      <c r="D2" s="13"/>
      <c r="E2" s="13"/>
      <c r="F2" s="13"/>
      <c r="G2" s="13"/>
      <c r="H2" s="14"/>
      <c r="I2" s="12" t="s">
        <v>19</v>
      </c>
      <c r="J2" s="13"/>
      <c r="K2" s="13"/>
      <c r="L2" s="14"/>
      <c r="M2" s="15" t="s">
        <v>24</v>
      </c>
      <c r="N2" s="16"/>
      <c r="O2" s="17"/>
      <c r="P2" s="15" t="s">
        <v>17</v>
      </c>
      <c r="Q2" s="16"/>
      <c r="R2" s="16"/>
      <c r="S2" s="16"/>
      <c r="T2" s="16"/>
      <c r="U2" s="16"/>
      <c r="V2" s="17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</row>
    <row r="3" spans="2:40" ht="43.8" thickBot="1" x14ac:dyDescent="0.35">
      <c r="B3" s="51" t="s">
        <v>3</v>
      </c>
      <c r="C3" s="52" t="s">
        <v>16</v>
      </c>
      <c r="D3" s="53" t="s">
        <v>15</v>
      </c>
      <c r="E3" s="53" t="s">
        <v>14</v>
      </c>
      <c r="F3" s="53" t="s">
        <v>13</v>
      </c>
      <c r="G3" s="53" t="s">
        <v>11</v>
      </c>
      <c r="H3" s="54" t="s">
        <v>18</v>
      </c>
      <c r="I3" s="52" t="s">
        <v>10</v>
      </c>
      <c r="J3" s="9" t="s">
        <v>9</v>
      </c>
      <c r="K3" s="9" t="s">
        <v>8</v>
      </c>
      <c r="L3" s="10" t="s">
        <v>7</v>
      </c>
      <c r="M3" s="8" t="s">
        <v>6</v>
      </c>
      <c r="N3" s="9" t="s">
        <v>4</v>
      </c>
      <c r="O3" s="10" t="s">
        <v>5</v>
      </c>
      <c r="P3" s="11" t="s">
        <v>12</v>
      </c>
      <c r="Q3" s="9" t="s">
        <v>21</v>
      </c>
      <c r="R3" s="9" t="s">
        <v>22</v>
      </c>
      <c r="S3" s="9" t="s">
        <v>23</v>
      </c>
      <c r="T3" s="9" t="s">
        <v>0</v>
      </c>
      <c r="U3" s="9" t="s">
        <v>1</v>
      </c>
      <c r="V3" s="10" t="s">
        <v>2</v>
      </c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</row>
    <row r="4" spans="2:40" ht="15" thickBot="1" x14ac:dyDescent="0.35">
      <c r="B4" s="55">
        <v>1</v>
      </c>
      <c r="C4" s="39" t="s">
        <v>70</v>
      </c>
      <c r="D4" s="34" t="s">
        <v>26</v>
      </c>
      <c r="E4" s="34" t="s">
        <v>50</v>
      </c>
      <c r="F4" s="40">
        <f ca="1">RANDBETWEEN((DATE(2003,1,1)), DATE(2006,12,31))</f>
        <v>38413</v>
      </c>
      <c r="G4" s="34" t="str">
        <f>IF(RIGHT(E4)="ч","М",IF(RIGHT(E4)="а","Ж"))</f>
        <v>М</v>
      </c>
      <c r="H4" s="41">
        <f ca="1">RANDBETWEEN(1000000000,9999999999)</f>
        <v>3477336744</v>
      </c>
      <c r="I4" s="42" t="str">
        <f ca="1">INDEX($Z$4:$Z$12,RANDBETWEEN(1,ROWS($Z$4:$Z$12)))</f>
        <v>г. Новосибирск</v>
      </c>
      <c r="J4" s="18">
        <f ca="1">RANDBETWEEN(7000000000,7999999999)</f>
        <v>7781682157</v>
      </c>
      <c r="K4" s="18">
        <f t="shared" ref="K4:L19" ca="1" si="0">RANDBETWEEN(7000000000,7999999999)</f>
        <v>7013475561</v>
      </c>
      <c r="L4" s="20">
        <f t="shared" ca="1" si="0"/>
        <v>7089354813</v>
      </c>
      <c r="M4" s="2"/>
      <c r="N4" s="19">
        <f ca="1">YEAR(F4+RANDBETWEEN(366*15,366*18))</f>
        <v>2021</v>
      </c>
      <c r="O4" s="3" t="str">
        <f ca="1">IF(I4="г. Москва","ОЧНО",IF(I4="г. ХИМКИ","ОЧНО","ЗАОЧНО"))</f>
        <v>ЗАОЧНО</v>
      </c>
      <c r="P4" s="37">
        <f ca="1">MROUND((TODAY()-F4)/365.25,1)</f>
        <v>18</v>
      </c>
      <c r="Q4" s="19"/>
      <c r="R4" s="19"/>
      <c r="S4" s="19">
        <f ca="1">RANDBETWEEN(2,5)</f>
        <v>5</v>
      </c>
      <c r="T4" s="19"/>
      <c r="U4" s="19"/>
      <c r="V4" s="3"/>
      <c r="X4"/>
      <c r="Y4" s="60"/>
      <c r="Z4" s="61" t="s">
        <v>100</v>
      </c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</row>
    <row r="5" spans="2:40" ht="15" thickBot="1" x14ac:dyDescent="0.35">
      <c r="B5" s="55">
        <v>2</v>
      </c>
      <c r="C5" s="43" t="s">
        <v>71</v>
      </c>
      <c r="D5" s="34" t="s">
        <v>27</v>
      </c>
      <c r="E5" s="34" t="s">
        <v>51</v>
      </c>
      <c r="F5" s="40">
        <f t="shared" ref="F5:F31" ca="1" si="1">RANDBETWEEN((DATE(2003,1,1)), DATE(2006,12,31))</f>
        <v>38496</v>
      </c>
      <c r="G5" s="34" t="str">
        <f t="shared" ref="G5:G31" si="2">IF(RIGHT(E5)="ч","М",IF(RIGHT(E5)="а","Ж"))</f>
        <v>М</v>
      </c>
      <c r="H5" s="41">
        <f t="shared" ref="H5:H31" ca="1" si="3">RANDBETWEEN(1000000000,9999999999)</f>
        <v>8366432654</v>
      </c>
      <c r="I5" s="42" t="str">
        <f t="shared" ref="I5:I31" ca="1" si="4">INDEX($Z$4:$Z$12,RANDBETWEEN(1,ROWS($Z$4:$Z$12)))</f>
        <v>г. Домодедово</v>
      </c>
      <c r="J5" s="18">
        <f t="shared" ref="J5:L31" ca="1" si="5">RANDBETWEEN(7000000000,7999999999)</f>
        <v>7101640886</v>
      </c>
      <c r="K5" s="18">
        <f t="shared" ca="1" si="0"/>
        <v>7750131549</v>
      </c>
      <c r="L5" s="20">
        <f t="shared" ca="1" si="0"/>
        <v>7625706486</v>
      </c>
      <c r="M5" s="2"/>
      <c r="N5" s="19">
        <f t="shared" ref="N5:N31" ca="1" si="6">YEAR(F5+RANDBETWEEN(366*15,366*18))</f>
        <v>2022</v>
      </c>
      <c r="O5" s="3" t="str">
        <f t="shared" ref="O5:O31" ca="1" si="7">IF(I5="г. Москва","ОЧНО",IF(I5="г. ХИМКИ","ОЧНО","ЗАОЧНО"))</f>
        <v>ЗАОЧНО</v>
      </c>
      <c r="P5" s="37">
        <f t="shared" ref="P5:P31" ca="1" si="8">MROUND((TODAY()-F5)/365.25,1)</f>
        <v>18</v>
      </c>
      <c r="Q5" s="19"/>
      <c r="R5" s="19"/>
      <c r="S5" s="19">
        <f t="shared" ref="S5:S31" ca="1" si="9">RANDBETWEEN(2,5)</f>
        <v>2</v>
      </c>
      <c r="T5" s="19"/>
      <c r="U5" s="19"/>
      <c r="V5" s="3"/>
      <c r="X5"/>
      <c r="Y5" s="60"/>
      <c r="Z5" s="61" t="s">
        <v>101</v>
      </c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</row>
    <row r="6" spans="2:40" ht="15" thickBot="1" x14ac:dyDescent="0.35">
      <c r="B6" s="55">
        <v>3</v>
      </c>
      <c r="C6" s="43" t="s">
        <v>72</v>
      </c>
      <c r="D6" s="34" t="s">
        <v>28</v>
      </c>
      <c r="E6" s="34" t="s">
        <v>52</v>
      </c>
      <c r="F6" s="40">
        <f t="shared" ca="1" si="1"/>
        <v>38248</v>
      </c>
      <c r="G6" s="34" t="str">
        <f t="shared" si="2"/>
        <v>Ж</v>
      </c>
      <c r="H6" s="41">
        <f t="shared" ca="1" si="3"/>
        <v>3968541454</v>
      </c>
      <c r="I6" s="42" t="str">
        <f t="shared" ca="1" si="4"/>
        <v>г. Сходня</v>
      </c>
      <c r="J6" s="18">
        <f t="shared" ca="1" si="5"/>
        <v>7313289210</v>
      </c>
      <c r="K6" s="18">
        <f t="shared" ca="1" si="0"/>
        <v>7765613779</v>
      </c>
      <c r="L6" s="20">
        <f t="shared" ca="1" si="0"/>
        <v>7651152960</v>
      </c>
      <c r="M6" s="2"/>
      <c r="N6" s="19">
        <f t="shared" ca="1" si="6"/>
        <v>2022</v>
      </c>
      <c r="O6" s="3" t="str">
        <f t="shared" ca="1" si="7"/>
        <v>ЗАОЧНО</v>
      </c>
      <c r="P6" s="37">
        <f t="shared" ca="1" si="8"/>
        <v>18</v>
      </c>
      <c r="Q6" s="19"/>
      <c r="R6" s="19"/>
      <c r="S6" s="19">
        <f t="shared" ca="1" si="9"/>
        <v>5</v>
      </c>
      <c r="T6" s="19"/>
      <c r="U6" s="19"/>
      <c r="V6" s="3"/>
      <c r="X6"/>
      <c r="Y6" s="60"/>
      <c r="Z6" s="61" t="s">
        <v>102</v>
      </c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</row>
    <row r="7" spans="2:40" ht="15" thickBot="1" x14ac:dyDescent="0.35">
      <c r="B7" s="55">
        <v>4</v>
      </c>
      <c r="C7" s="43" t="s">
        <v>73</v>
      </c>
      <c r="D7" s="34" t="s">
        <v>29</v>
      </c>
      <c r="E7" s="34" t="s">
        <v>53</v>
      </c>
      <c r="F7" s="40">
        <f t="shared" ca="1" si="1"/>
        <v>38478</v>
      </c>
      <c r="G7" s="34" t="str">
        <f t="shared" si="2"/>
        <v>М</v>
      </c>
      <c r="H7" s="41">
        <f t="shared" ca="1" si="3"/>
        <v>9171713576</v>
      </c>
      <c r="I7" s="42" t="str">
        <f t="shared" ca="1" si="4"/>
        <v>г. Сходня</v>
      </c>
      <c r="J7" s="18">
        <f t="shared" ca="1" si="5"/>
        <v>7017838669</v>
      </c>
      <c r="K7" s="18">
        <f t="shared" ca="1" si="0"/>
        <v>7405406777</v>
      </c>
      <c r="L7" s="20">
        <f t="shared" ca="1" si="0"/>
        <v>7019587087</v>
      </c>
      <c r="M7" s="2"/>
      <c r="N7" s="19">
        <f t="shared" ca="1" si="6"/>
        <v>2022</v>
      </c>
      <c r="O7" s="3" t="str">
        <f t="shared" ca="1" si="7"/>
        <v>ЗАОЧНО</v>
      </c>
      <c r="P7" s="37">
        <f t="shared" ca="1" si="8"/>
        <v>18</v>
      </c>
      <c r="Q7" s="19"/>
      <c r="R7" s="19"/>
      <c r="S7" s="19">
        <f t="shared" ca="1" si="9"/>
        <v>3</v>
      </c>
      <c r="T7" s="19"/>
      <c r="U7" s="19"/>
      <c r="V7" s="3"/>
      <c r="X7"/>
      <c r="Y7" s="60"/>
      <c r="Z7" s="61" t="s">
        <v>103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</row>
    <row r="8" spans="2:40" ht="15" thickBot="1" x14ac:dyDescent="0.35">
      <c r="B8" s="55">
        <v>5</v>
      </c>
      <c r="C8" s="43" t="s">
        <v>74</v>
      </c>
      <c r="D8" s="34" t="s">
        <v>30</v>
      </c>
      <c r="E8" s="34" t="s">
        <v>51</v>
      </c>
      <c r="F8" s="40">
        <f t="shared" ca="1" si="1"/>
        <v>37970</v>
      </c>
      <c r="G8" s="34" t="str">
        <f t="shared" si="2"/>
        <v>М</v>
      </c>
      <c r="H8" s="41">
        <f t="shared" ca="1" si="3"/>
        <v>6761282898</v>
      </c>
      <c r="I8" s="42" t="str">
        <f t="shared" ca="1" si="4"/>
        <v>г. Санкт-Петербург</v>
      </c>
      <c r="J8" s="18">
        <f t="shared" ca="1" si="5"/>
        <v>7317436090</v>
      </c>
      <c r="K8" s="18">
        <f t="shared" ca="1" si="0"/>
        <v>7043695561</v>
      </c>
      <c r="L8" s="20">
        <f t="shared" ca="1" si="0"/>
        <v>7046695419</v>
      </c>
      <c r="M8" s="2"/>
      <c r="N8" s="19">
        <f t="shared" ca="1" si="6"/>
        <v>2019</v>
      </c>
      <c r="O8" s="3" t="str">
        <f t="shared" ca="1" si="7"/>
        <v>ЗАОЧНО</v>
      </c>
      <c r="P8" s="37">
        <f t="shared" ca="1" si="8"/>
        <v>19</v>
      </c>
      <c r="Q8" s="19"/>
      <c r="R8" s="19"/>
      <c r="S8" s="19">
        <f t="shared" ca="1" si="9"/>
        <v>4</v>
      </c>
      <c r="T8" s="19"/>
      <c r="U8" s="19"/>
      <c r="V8" s="3"/>
      <c r="X8"/>
      <c r="Y8" s="60"/>
      <c r="Z8" s="61" t="s">
        <v>104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</row>
    <row r="9" spans="2:40" ht="15" thickBot="1" x14ac:dyDescent="0.35">
      <c r="B9" s="55">
        <v>6</v>
      </c>
      <c r="C9" s="43" t="s">
        <v>75</v>
      </c>
      <c r="D9" s="34" t="s">
        <v>31</v>
      </c>
      <c r="E9" s="34" t="s">
        <v>53</v>
      </c>
      <c r="F9" s="40">
        <f t="shared" ca="1" si="1"/>
        <v>38479</v>
      </c>
      <c r="G9" s="34" t="str">
        <f t="shared" si="2"/>
        <v>М</v>
      </c>
      <c r="H9" s="41">
        <f t="shared" ca="1" si="3"/>
        <v>1337262716</v>
      </c>
      <c r="I9" s="42" t="str">
        <f t="shared" ca="1" si="4"/>
        <v>г. Санкт-Петербург</v>
      </c>
      <c r="J9" s="18">
        <f t="shared" ca="1" si="5"/>
        <v>7611922471</v>
      </c>
      <c r="K9" s="18">
        <f t="shared" ca="1" si="0"/>
        <v>7108055904</v>
      </c>
      <c r="L9" s="20">
        <f t="shared" ca="1" si="0"/>
        <v>7052423939</v>
      </c>
      <c r="M9" s="2"/>
      <c r="N9" s="19">
        <f t="shared" ca="1" si="6"/>
        <v>2021</v>
      </c>
      <c r="O9" s="3" t="str">
        <f t="shared" ca="1" si="7"/>
        <v>ЗАОЧНО</v>
      </c>
      <c r="P9" s="37">
        <f t="shared" ca="1" si="8"/>
        <v>18</v>
      </c>
      <c r="Q9" s="19"/>
      <c r="R9" s="19"/>
      <c r="S9" s="19">
        <f t="shared" ca="1" si="9"/>
        <v>3</v>
      </c>
      <c r="T9" s="19"/>
      <c r="U9" s="19"/>
      <c r="V9" s="3"/>
      <c r="X9"/>
      <c r="Y9" s="60"/>
      <c r="Z9" s="61" t="s">
        <v>105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</row>
    <row r="10" spans="2:40" ht="15" thickBot="1" x14ac:dyDescent="0.35">
      <c r="B10" s="55">
        <v>7</v>
      </c>
      <c r="C10" s="43" t="s">
        <v>76</v>
      </c>
      <c r="D10" s="34" t="s">
        <v>32</v>
      </c>
      <c r="E10" s="34" t="s">
        <v>54</v>
      </c>
      <c r="F10" s="40">
        <f t="shared" ca="1" si="1"/>
        <v>38190</v>
      </c>
      <c r="G10" s="34" t="str">
        <f t="shared" si="2"/>
        <v>М</v>
      </c>
      <c r="H10" s="41">
        <f t="shared" ca="1" si="3"/>
        <v>1754551875</v>
      </c>
      <c r="I10" s="42" t="str">
        <f t="shared" ca="1" si="4"/>
        <v>г. Воронеж</v>
      </c>
      <c r="J10" s="18">
        <f t="shared" ca="1" si="5"/>
        <v>7443676100</v>
      </c>
      <c r="K10" s="18">
        <f t="shared" ca="1" si="0"/>
        <v>7205881413</v>
      </c>
      <c r="L10" s="20">
        <f t="shared" ca="1" si="0"/>
        <v>7439141680</v>
      </c>
      <c r="M10" s="2"/>
      <c r="N10" s="19">
        <f t="shared" ca="1" si="6"/>
        <v>2021</v>
      </c>
      <c r="O10" s="3" t="str">
        <f t="shared" ca="1" si="7"/>
        <v>ЗАОЧНО</v>
      </c>
      <c r="P10" s="37">
        <f t="shared" ca="1" si="8"/>
        <v>18</v>
      </c>
      <c r="Q10" s="19"/>
      <c r="R10" s="19"/>
      <c r="S10" s="19">
        <f t="shared" ca="1" si="9"/>
        <v>4</v>
      </c>
      <c r="T10" s="19"/>
      <c r="U10" s="19"/>
      <c r="V10" s="3"/>
      <c r="X10"/>
      <c r="Y10" s="60"/>
      <c r="Z10" s="61" t="s">
        <v>106</v>
      </c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</row>
    <row r="11" spans="2:40" ht="15" thickBot="1" x14ac:dyDescent="0.35">
      <c r="B11" s="55">
        <v>8</v>
      </c>
      <c r="C11" s="43" t="s">
        <v>77</v>
      </c>
      <c r="D11" s="34" t="s">
        <v>33</v>
      </c>
      <c r="E11" s="34" t="s">
        <v>55</v>
      </c>
      <c r="F11" s="40">
        <f t="shared" ca="1" si="1"/>
        <v>38889</v>
      </c>
      <c r="G11" s="34" t="str">
        <f t="shared" si="2"/>
        <v>М</v>
      </c>
      <c r="H11" s="41">
        <f t="shared" ca="1" si="3"/>
        <v>9323826785</v>
      </c>
      <c r="I11" s="42" t="str">
        <f t="shared" ca="1" si="4"/>
        <v>г. Химки</v>
      </c>
      <c r="J11" s="18">
        <f t="shared" ca="1" si="5"/>
        <v>7936895242</v>
      </c>
      <c r="K11" s="18">
        <f t="shared" ca="1" si="0"/>
        <v>7466234935</v>
      </c>
      <c r="L11" s="20">
        <f t="shared" ca="1" si="0"/>
        <v>7939314141</v>
      </c>
      <c r="M11" s="2"/>
      <c r="N11" s="19">
        <f t="shared" ca="1" si="6"/>
        <v>2023</v>
      </c>
      <c r="O11" s="3" t="str">
        <f t="shared" ca="1" si="7"/>
        <v>ОЧНО</v>
      </c>
      <c r="P11" s="37">
        <f t="shared" ca="1" si="8"/>
        <v>17</v>
      </c>
      <c r="Q11" s="19"/>
      <c r="R11" s="19"/>
      <c r="S11" s="19">
        <f t="shared" ca="1" si="9"/>
        <v>3</v>
      </c>
      <c r="T11" s="19"/>
      <c r="U11" s="19"/>
      <c r="V11" s="3"/>
      <c r="X11"/>
      <c r="Y11" s="60"/>
      <c r="Z11" s="61" t="s">
        <v>107</v>
      </c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</row>
    <row r="12" spans="2:40" ht="15" thickBot="1" x14ac:dyDescent="0.35">
      <c r="B12" s="55">
        <v>9</v>
      </c>
      <c r="C12" s="43" t="s">
        <v>78</v>
      </c>
      <c r="D12" s="34" t="s">
        <v>32</v>
      </c>
      <c r="E12" s="34" t="s">
        <v>56</v>
      </c>
      <c r="F12" s="40">
        <f t="shared" ca="1" si="1"/>
        <v>38925</v>
      </c>
      <c r="G12" s="34" t="str">
        <f t="shared" si="2"/>
        <v>М</v>
      </c>
      <c r="H12" s="41">
        <f t="shared" ca="1" si="3"/>
        <v>4672322963</v>
      </c>
      <c r="I12" s="42" t="str">
        <f t="shared" ca="1" si="4"/>
        <v>г. Воронеж</v>
      </c>
      <c r="J12" s="18">
        <f t="shared" ca="1" si="5"/>
        <v>7157842158</v>
      </c>
      <c r="K12" s="18">
        <f t="shared" ca="1" si="0"/>
        <v>7215228909</v>
      </c>
      <c r="L12" s="20">
        <f t="shared" ca="1" si="0"/>
        <v>7728704414</v>
      </c>
      <c r="M12" s="2"/>
      <c r="N12" s="19">
        <f t="shared" ca="1" si="6"/>
        <v>2023</v>
      </c>
      <c r="O12" s="3" t="str">
        <f t="shared" ca="1" si="7"/>
        <v>ЗАОЧНО</v>
      </c>
      <c r="P12" s="37">
        <f t="shared" ca="1" si="8"/>
        <v>16</v>
      </c>
      <c r="Q12" s="19"/>
      <c r="R12" s="19"/>
      <c r="S12" s="19">
        <f t="shared" ca="1" si="9"/>
        <v>5</v>
      </c>
      <c r="T12" s="19"/>
      <c r="U12" s="19"/>
      <c r="V12" s="3"/>
      <c r="X12"/>
      <c r="Y12" s="60"/>
      <c r="Z12" s="61" t="s">
        <v>108</v>
      </c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</row>
    <row r="13" spans="2:40" ht="15" thickBot="1" x14ac:dyDescent="0.35">
      <c r="B13" s="55">
        <v>10</v>
      </c>
      <c r="C13" s="43" t="s">
        <v>79</v>
      </c>
      <c r="D13" s="34" t="s">
        <v>34</v>
      </c>
      <c r="E13" s="34" t="s">
        <v>57</v>
      </c>
      <c r="F13" s="40">
        <f t="shared" ca="1" si="1"/>
        <v>38603</v>
      </c>
      <c r="G13" s="34" t="str">
        <f t="shared" si="2"/>
        <v>М</v>
      </c>
      <c r="H13" s="41">
        <f t="shared" ca="1" si="3"/>
        <v>8307951854</v>
      </c>
      <c r="I13" s="42" t="str">
        <f t="shared" ca="1" si="4"/>
        <v>г. Санкт-Петербург</v>
      </c>
      <c r="J13" s="18">
        <f t="shared" ca="1" si="5"/>
        <v>7952306130</v>
      </c>
      <c r="K13" s="18">
        <f t="shared" ca="1" si="0"/>
        <v>7904693750</v>
      </c>
      <c r="L13" s="20">
        <f t="shared" ca="1" si="0"/>
        <v>7541691813</v>
      </c>
      <c r="M13" s="2"/>
      <c r="N13" s="19">
        <f t="shared" ca="1" si="6"/>
        <v>2022</v>
      </c>
      <c r="O13" s="3" t="str">
        <f t="shared" ca="1" si="7"/>
        <v>ЗАОЧНО</v>
      </c>
      <c r="P13" s="37">
        <f t="shared" ca="1" si="8"/>
        <v>17</v>
      </c>
      <c r="Q13" s="19"/>
      <c r="R13" s="19"/>
      <c r="S13" s="19">
        <f t="shared" ca="1" si="9"/>
        <v>5</v>
      </c>
      <c r="T13" s="19"/>
      <c r="U13" s="19"/>
      <c r="V13" s="3"/>
      <c r="X13"/>
      <c r="Y13" s="60"/>
      <c r="Z13" s="61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</row>
    <row r="14" spans="2:40" ht="15" thickBot="1" x14ac:dyDescent="0.35">
      <c r="B14" s="55">
        <v>11</v>
      </c>
      <c r="C14" s="43" t="s">
        <v>80</v>
      </c>
      <c r="D14" s="34" t="s">
        <v>35</v>
      </c>
      <c r="E14" s="34" t="s">
        <v>53</v>
      </c>
      <c r="F14" s="40">
        <f t="shared" ca="1" si="1"/>
        <v>38468</v>
      </c>
      <c r="G14" s="34" t="str">
        <f t="shared" si="2"/>
        <v>М</v>
      </c>
      <c r="H14" s="41">
        <f t="shared" ca="1" si="3"/>
        <v>2188406039</v>
      </c>
      <c r="I14" s="42" t="str">
        <f t="shared" ca="1" si="4"/>
        <v>г. Новосибирск</v>
      </c>
      <c r="J14" s="18">
        <f t="shared" ca="1" si="5"/>
        <v>7659941888</v>
      </c>
      <c r="K14" s="18">
        <f t="shared" ca="1" si="0"/>
        <v>7101222613</v>
      </c>
      <c r="L14" s="20">
        <f t="shared" ca="1" si="0"/>
        <v>7037164106</v>
      </c>
      <c r="M14" s="2"/>
      <c r="N14" s="19">
        <f t="shared" ca="1" si="6"/>
        <v>2021</v>
      </c>
      <c r="O14" s="3" t="str">
        <f t="shared" ca="1" si="7"/>
        <v>ЗАОЧНО</v>
      </c>
      <c r="P14" s="37">
        <f t="shared" ca="1" si="8"/>
        <v>18</v>
      </c>
      <c r="Q14" s="19"/>
      <c r="R14" s="19"/>
      <c r="S14" s="19">
        <f t="shared" ca="1" si="9"/>
        <v>2</v>
      </c>
      <c r="T14" s="19"/>
      <c r="U14" s="19"/>
      <c r="V14" s="3"/>
      <c r="X14"/>
      <c r="Y14" s="60"/>
      <c r="Z14" s="61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</row>
    <row r="15" spans="2:40" ht="15" thickBot="1" x14ac:dyDescent="0.35">
      <c r="B15" s="55">
        <v>12</v>
      </c>
      <c r="C15" s="43" t="s">
        <v>81</v>
      </c>
      <c r="D15" s="34" t="s">
        <v>36</v>
      </c>
      <c r="E15" s="34" t="s">
        <v>58</v>
      </c>
      <c r="F15" s="40">
        <f t="shared" ca="1" si="1"/>
        <v>38157</v>
      </c>
      <c r="G15" s="34" t="str">
        <f t="shared" si="2"/>
        <v>М</v>
      </c>
      <c r="H15" s="41">
        <f t="shared" ca="1" si="3"/>
        <v>9789873173</v>
      </c>
      <c r="I15" s="42" t="str">
        <f t="shared" ca="1" si="4"/>
        <v>г. Москва</v>
      </c>
      <c r="J15" s="18">
        <f t="shared" ca="1" si="5"/>
        <v>7580822715</v>
      </c>
      <c r="K15" s="18">
        <f t="shared" ca="1" si="0"/>
        <v>7309250233</v>
      </c>
      <c r="L15" s="20">
        <f t="shared" ca="1" si="0"/>
        <v>7036285077</v>
      </c>
      <c r="M15" s="2"/>
      <c r="N15" s="19">
        <f t="shared" ca="1" si="6"/>
        <v>2020</v>
      </c>
      <c r="O15" s="3" t="str">
        <f t="shared" ca="1" si="7"/>
        <v>ОЧНО</v>
      </c>
      <c r="P15" s="37">
        <f t="shared" ca="1" si="8"/>
        <v>19</v>
      </c>
      <c r="Q15" s="19" t="s">
        <v>96</v>
      </c>
      <c r="R15" s="19"/>
      <c r="S15" s="19">
        <f t="shared" ca="1" si="9"/>
        <v>3</v>
      </c>
      <c r="T15" s="19"/>
      <c r="U15" s="19">
        <v>0</v>
      </c>
      <c r="V15" s="3">
        <v>-12000</v>
      </c>
      <c r="X15"/>
      <c r="Y15" s="60"/>
      <c r="Z15" s="61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</row>
    <row r="16" spans="2:40" ht="15" thickBot="1" x14ac:dyDescent="0.35">
      <c r="B16" s="55">
        <v>13</v>
      </c>
      <c r="C16" s="43" t="s">
        <v>82</v>
      </c>
      <c r="D16" s="34" t="s">
        <v>98</v>
      </c>
      <c r="E16" s="34" t="s">
        <v>97</v>
      </c>
      <c r="F16" s="40">
        <f t="shared" ca="1" si="1"/>
        <v>38855</v>
      </c>
      <c r="G16" s="34" t="s">
        <v>99</v>
      </c>
      <c r="H16" s="41">
        <f t="shared" ca="1" si="3"/>
        <v>4265248756</v>
      </c>
      <c r="I16" s="42" t="str">
        <f t="shared" ca="1" si="4"/>
        <v>г. Москва</v>
      </c>
      <c r="J16" s="18">
        <f t="shared" ca="1" si="5"/>
        <v>7072218288</v>
      </c>
      <c r="K16" s="18">
        <f t="shared" ca="1" si="0"/>
        <v>7210275141</v>
      </c>
      <c r="L16" s="20">
        <f t="shared" ca="1" si="0"/>
        <v>7719282205</v>
      </c>
      <c r="M16" s="2"/>
      <c r="N16" s="19">
        <f t="shared" ca="1" si="6"/>
        <v>2022</v>
      </c>
      <c r="O16" s="3" t="str">
        <f t="shared" ca="1" si="7"/>
        <v>ОЧНО</v>
      </c>
      <c r="P16" s="37">
        <f t="shared" ca="1" si="8"/>
        <v>17</v>
      </c>
      <c r="Q16" s="19"/>
      <c r="R16" s="19"/>
      <c r="S16" s="19">
        <f t="shared" ca="1" si="9"/>
        <v>3</v>
      </c>
      <c r="T16" s="19"/>
      <c r="U16" s="19"/>
      <c r="V16" s="3"/>
      <c r="X16"/>
      <c r="Y16" s="60"/>
      <c r="Z16" s="61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</row>
    <row r="17" spans="2:40" ht="15" thickBot="1" x14ac:dyDescent="0.35">
      <c r="B17" s="55">
        <v>14</v>
      </c>
      <c r="C17" s="43" t="s">
        <v>82</v>
      </c>
      <c r="D17" s="34" t="s">
        <v>37</v>
      </c>
      <c r="E17" s="34" t="s">
        <v>59</v>
      </c>
      <c r="F17" s="40">
        <f t="shared" ca="1" si="1"/>
        <v>38152</v>
      </c>
      <c r="G17" s="34" t="str">
        <f t="shared" si="2"/>
        <v>М</v>
      </c>
      <c r="H17" s="41">
        <f t="shared" ca="1" si="3"/>
        <v>2971704685</v>
      </c>
      <c r="I17" s="42" t="str">
        <f t="shared" ca="1" si="4"/>
        <v>г. Новосибирск</v>
      </c>
      <c r="J17" s="18">
        <f t="shared" ca="1" si="5"/>
        <v>7478882563</v>
      </c>
      <c r="K17" s="18">
        <f t="shared" ca="1" si="0"/>
        <v>7055180516</v>
      </c>
      <c r="L17" s="20">
        <f t="shared" ca="1" si="0"/>
        <v>7647932627</v>
      </c>
      <c r="M17" s="2"/>
      <c r="N17" s="19">
        <f t="shared" ca="1" si="6"/>
        <v>2021</v>
      </c>
      <c r="O17" s="3" t="str">
        <f t="shared" ca="1" si="7"/>
        <v>ЗАОЧНО</v>
      </c>
      <c r="P17" s="37">
        <f t="shared" ca="1" si="8"/>
        <v>19</v>
      </c>
      <c r="Q17" s="19"/>
      <c r="R17" s="19"/>
      <c r="S17" s="19">
        <f t="shared" ca="1" si="9"/>
        <v>2</v>
      </c>
      <c r="T17" s="19"/>
      <c r="U17" s="19"/>
      <c r="V17" s="3"/>
      <c r="X17"/>
      <c r="Y17" s="60"/>
      <c r="Z17" s="61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</row>
    <row r="18" spans="2:40" ht="15" thickBot="1" x14ac:dyDescent="0.35">
      <c r="B18" s="55">
        <v>15</v>
      </c>
      <c r="C18" s="43" t="s">
        <v>82</v>
      </c>
      <c r="D18" s="34" t="s">
        <v>38</v>
      </c>
      <c r="E18" s="34" t="s">
        <v>60</v>
      </c>
      <c r="F18" s="40">
        <f t="shared" ca="1" si="1"/>
        <v>38662</v>
      </c>
      <c r="G18" s="34" t="str">
        <f t="shared" si="2"/>
        <v>М</v>
      </c>
      <c r="H18" s="41">
        <f t="shared" ca="1" si="3"/>
        <v>3428041938</v>
      </c>
      <c r="I18" s="42" t="str">
        <f t="shared" ca="1" si="4"/>
        <v>г. Новосибирск</v>
      </c>
      <c r="J18" s="18">
        <f t="shared" ca="1" si="5"/>
        <v>7842548768</v>
      </c>
      <c r="K18" s="18">
        <f t="shared" ca="1" si="0"/>
        <v>7714250567</v>
      </c>
      <c r="L18" s="20">
        <f t="shared" ca="1" si="0"/>
        <v>7034405663</v>
      </c>
      <c r="M18" s="2"/>
      <c r="N18" s="19">
        <f t="shared" ca="1" si="6"/>
        <v>2023</v>
      </c>
      <c r="O18" s="3" t="str">
        <f t="shared" ca="1" si="7"/>
        <v>ЗАОЧНО</v>
      </c>
      <c r="P18" s="37">
        <f t="shared" ca="1" si="8"/>
        <v>17</v>
      </c>
      <c r="Q18" s="19"/>
      <c r="R18" s="19"/>
      <c r="S18" s="19">
        <f t="shared" ca="1" si="9"/>
        <v>2</v>
      </c>
      <c r="T18" s="19"/>
      <c r="U18" s="19"/>
      <c r="V18" s="3"/>
      <c r="X18"/>
      <c r="Y18" s="60"/>
      <c r="Z18" s="61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</row>
    <row r="19" spans="2:40" ht="15" thickBot="1" x14ac:dyDescent="0.35">
      <c r="B19" s="55">
        <v>16</v>
      </c>
      <c r="C19" s="43" t="s">
        <v>83</v>
      </c>
      <c r="D19" s="34" t="s">
        <v>39</v>
      </c>
      <c r="E19" s="34" t="s">
        <v>52</v>
      </c>
      <c r="F19" s="40">
        <f t="shared" ca="1" si="1"/>
        <v>38456</v>
      </c>
      <c r="G19" s="34" t="str">
        <f t="shared" si="2"/>
        <v>Ж</v>
      </c>
      <c r="H19" s="41">
        <f t="shared" ca="1" si="3"/>
        <v>3853613764</v>
      </c>
      <c r="I19" s="42" t="str">
        <f t="shared" ca="1" si="4"/>
        <v>г. Воронеж</v>
      </c>
      <c r="J19" s="18">
        <f t="shared" ca="1" si="5"/>
        <v>7857436998</v>
      </c>
      <c r="K19" s="18">
        <f t="shared" ca="1" si="0"/>
        <v>7958929234</v>
      </c>
      <c r="L19" s="20">
        <f t="shared" ca="1" si="0"/>
        <v>7616002113</v>
      </c>
      <c r="M19" s="2"/>
      <c r="N19" s="19">
        <f t="shared" ca="1" si="6"/>
        <v>2020</v>
      </c>
      <c r="O19" s="3" t="str">
        <f t="shared" ca="1" si="7"/>
        <v>ЗАОЧНО</v>
      </c>
      <c r="P19" s="37">
        <f t="shared" ca="1" si="8"/>
        <v>18</v>
      </c>
      <c r="Q19" s="19"/>
      <c r="R19" s="19"/>
      <c r="S19" s="19">
        <f t="shared" ca="1" si="9"/>
        <v>4</v>
      </c>
      <c r="T19" s="19"/>
      <c r="U19" s="19"/>
      <c r="V19" s="3"/>
      <c r="X19"/>
      <c r="Y19" s="60"/>
      <c r="Z19" s="61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</row>
    <row r="20" spans="2:40" ht="15" thickBot="1" x14ac:dyDescent="0.35">
      <c r="B20" s="55">
        <v>17</v>
      </c>
      <c r="C20" s="43" t="s">
        <v>84</v>
      </c>
      <c r="D20" s="34" t="s">
        <v>40</v>
      </c>
      <c r="E20" s="34" t="s">
        <v>61</v>
      </c>
      <c r="F20" s="40">
        <f t="shared" ca="1" si="1"/>
        <v>38935</v>
      </c>
      <c r="G20" s="34" t="str">
        <f t="shared" si="2"/>
        <v>М</v>
      </c>
      <c r="H20" s="41">
        <f t="shared" ca="1" si="3"/>
        <v>9476443598</v>
      </c>
      <c r="I20" s="42" t="str">
        <f t="shared" ca="1" si="4"/>
        <v>г. Воронеж</v>
      </c>
      <c r="J20" s="18">
        <f t="shared" ca="1" si="5"/>
        <v>7300145770</v>
      </c>
      <c r="K20" s="18">
        <f t="shared" ca="1" si="5"/>
        <v>7546898346</v>
      </c>
      <c r="L20" s="20">
        <f t="shared" ca="1" si="5"/>
        <v>7838718083</v>
      </c>
      <c r="M20" s="2"/>
      <c r="N20" s="19">
        <f t="shared" ca="1" si="6"/>
        <v>2022</v>
      </c>
      <c r="O20" s="3" t="str">
        <f t="shared" ca="1" si="7"/>
        <v>ЗАОЧНО</v>
      </c>
      <c r="P20" s="37">
        <f t="shared" ca="1" si="8"/>
        <v>16</v>
      </c>
      <c r="Q20" s="19"/>
      <c r="R20" s="19"/>
      <c r="S20" s="19">
        <f t="shared" ca="1" si="9"/>
        <v>4</v>
      </c>
      <c r="T20" s="19"/>
      <c r="U20" s="19"/>
      <c r="V20" s="3"/>
      <c r="X20"/>
      <c r="Y20" s="60"/>
      <c r="Z20" s="61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</row>
    <row r="21" spans="2:40" ht="15" thickBot="1" x14ac:dyDescent="0.35">
      <c r="B21" s="55">
        <v>18</v>
      </c>
      <c r="C21" s="43" t="s">
        <v>85</v>
      </c>
      <c r="D21" s="34" t="s">
        <v>41</v>
      </c>
      <c r="E21" s="34" t="s">
        <v>62</v>
      </c>
      <c r="F21" s="40">
        <f t="shared" ca="1" si="1"/>
        <v>38926</v>
      </c>
      <c r="G21" s="34" t="str">
        <f t="shared" si="2"/>
        <v>М</v>
      </c>
      <c r="H21" s="41">
        <f t="shared" ca="1" si="3"/>
        <v>3188830877</v>
      </c>
      <c r="I21" s="42" t="str">
        <f t="shared" ca="1" si="4"/>
        <v>г. Новосибирск</v>
      </c>
      <c r="J21" s="18">
        <f t="shared" ca="1" si="5"/>
        <v>7544364292</v>
      </c>
      <c r="K21" s="18">
        <f t="shared" ca="1" si="5"/>
        <v>7672663233</v>
      </c>
      <c r="L21" s="20">
        <f t="shared" ca="1" si="5"/>
        <v>7246025126</v>
      </c>
      <c r="M21" s="2"/>
      <c r="N21" s="19">
        <f t="shared" ca="1" si="6"/>
        <v>2024</v>
      </c>
      <c r="O21" s="3" t="str">
        <f t="shared" ca="1" si="7"/>
        <v>ЗАОЧНО</v>
      </c>
      <c r="P21" s="37">
        <f t="shared" ca="1" si="8"/>
        <v>16</v>
      </c>
      <c r="Q21" s="19"/>
      <c r="R21" s="19"/>
      <c r="S21" s="19">
        <f t="shared" ca="1" si="9"/>
        <v>4</v>
      </c>
      <c r="T21" s="19"/>
      <c r="U21" s="19"/>
      <c r="V21" s="3"/>
      <c r="X21"/>
      <c r="Y21" s="60"/>
      <c r="Z21" s="61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</row>
    <row r="22" spans="2:40" ht="15" thickBot="1" x14ac:dyDescent="0.35">
      <c r="B22" s="55">
        <v>19</v>
      </c>
      <c r="C22" s="43" t="s">
        <v>86</v>
      </c>
      <c r="D22" s="34" t="s">
        <v>42</v>
      </c>
      <c r="E22" s="34" t="s">
        <v>63</v>
      </c>
      <c r="F22" s="40">
        <f t="shared" ca="1" si="1"/>
        <v>38844</v>
      </c>
      <c r="G22" s="34" t="str">
        <f t="shared" si="2"/>
        <v>М</v>
      </c>
      <c r="H22" s="41">
        <f t="shared" ca="1" si="3"/>
        <v>6508181086</v>
      </c>
      <c r="I22" s="42" t="str">
        <f t="shared" ca="1" si="4"/>
        <v>г. Омск</v>
      </c>
      <c r="J22" s="18">
        <f t="shared" ca="1" si="5"/>
        <v>7978889261</v>
      </c>
      <c r="K22" s="18">
        <f t="shared" ca="1" si="5"/>
        <v>7011603085</v>
      </c>
      <c r="L22" s="20">
        <f t="shared" ca="1" si="5"/>
        <v>7458981993</v>
      </c>
      <c r="M22" s="2"/>
      <c r="N22" s="19">
        <f t="shared" ca="1" si="6"/>
        <v>2021</v>
      </c>
      <c r="O22" s="3" t="str">
        <f t="shared" ca="1" si="7"/>
        <v>ЗАОЧНО</v>
      </c>
      <c r="P22" s="37">
        <f t="shared" ca="1" si="8"/>
        <v>17</v>
      </c>
      <c r="Q22" s="19"/>
      <c r="R22" s="19"/>
      <c r="S22" s="19">
        <f t="shared" ca="1" si="9"/>
        <v>4</v>
      </c>
      <c r="T22" s="19"/>
      <c r="U22" s="19"/>
      <c r="V22" s="3"/>
      <c r="X22"/>
      <c r="Y22" s="60"/>
      <c r="Z22" s="61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</row>
    <row r="23" spans="2:40" ht="15" thickBot="1" x14ac:dyDescent="0.35">
      <c r="B23" s="55">
        <v>20</v>
      </c>
      <c r="C23" s="43" t="s">
        <v>87</v>
      </c>
      <c r="D23" s="34" t="s">
        <v>43</v>
      </c>
      <c r="E23" s="34" t="s">
        <v>53</v>
      </c>
      <c r="F23" s="40">
        <f t="shared" ca="1" si="1"/>
        <v>37958</v>
      </c>
      <c r="G23" s="34" t="str">
        <f t="shared" si="2"/>
        <v>М</v>
      </c>
      <c r="H23" s="41">
        <f t="shared" ca="1" si="3"/>
        <v>2062437764</v>
      </c>
      <c r="I23" s="42" t="str">
        <f t="shared" ca="1" si="4"/>
        <v>г. Омск</v>
      </c>
      <c r="J23" s="18">
        <f t="shared" ca="1" si="5"/>
        <v>7836213558</v>
      </c>
      <c r="K23" s="18">
        <f t="shared" ca="1" si="5"/>
        <v>7583308421</v>
      </c>
      <c r="L23" s="20">
        <f t="shared" ca="1" si="5"/>
        <v>7473935838</v>
      </c>
      <c r="M23" s="2"/>
      <c r="N23" s="19">
        <f t="shared" ca="1" si="6"/>
        <v>2020</v>
      </c>
      <c r="O23" s="3" t="str">
        <f t="shared" ca="1" si="7"/>
        <v>ЗАОЧНО</v>
      </c>
      <c r="P23" s="37">
        <f t="shared" ca="1" si="8"/>
        <v>19</v>
      </c>
      <c r="Q23" s="19"/>
      <c r="R23" s="19"/>
      <c r="S23" s="19">
        <f t="shared" ca="1" si="9"/>
        <v>5</v>
      </c>
      <c r="T23" s="19"/>
      <c r="U23" s="19"/>
      <c r="V23" s="3"/>
      <c r="X23"/>
      <c r="Y23" s="60"/>
      <c r="Z23" s="61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</row>
    <row r="24" spans="2:40" ht="15" thickBot="1" x14ac:dyDescent="0.35">
      <c r="B24" s="55">
        <v>21</v>
      </c>
      <c r="C24" s="43" t="s">
        <v>88</v>
      </c>
      <c r="D24" s="34" t="s">
        <v>44</v>
      </c>
      <c r="E24" s="34" t="s">
        <v>55</v>
      </c>
      <c r="F24" s="40">
        <f t="shared" ca="1" si="1"/>
        <v>38239</v>
      </c>
      <c r="G24" s="34" t="str">
        <f t="shared" si="2"/>
        <v>М</v>
      </c>
      <c r="H24" s="41">
        <f t="shared" ca="1" si="3"/>
        <v>3046729101</v>
      </c>
      <c r="I24" s="42" t="str">
        <f t="shared" ca="1" si="4"/>
        <v>г. Санкт-Петербург</v>
      </c>
      <c r="J24" s="18">
        <f t="shared" ca="1" si="5"/>
        <v>7941355777</v>
      </c>
      <c r="K24" s="18">
        <f t="shared" ca="1" si="5"/>
        <v>7296416362</v>
      </c>
      <c r="L24" s="20">
        <f t="shared" ca="1" si="5"/>
        <v>7462849995</v>
      </c>
      <c r="M24" s="2"/>
      <c r="N24" s="19">
        <f t="shared" ca="1" si="6"/>
        <v>2020</v>
      </c>
      <c r="O24" s="3" t="str">
        <f t="shared" ca="1" si="7"/>
        <v>ЗАОЧНО</v>
      </c>
      <c r="P24" s="37">
        <f t="shared" ca="1" si="8"/>
        <v>18</v>
      </c>
      <c r="Q24" s="19"/>
      <c r="R24" s="19"/>
      <c r="S24" s="19">
        <f t="shared" ca="1" si="9"/>
        <v>5</v>
      </c>
      <c r="T24" s="19"/>
      <c r="U24" s="19"/>
      <c r="V24" s="3"/>
      <c r="X24"/>
      <c r="Y24" s="60"/>
      <c r="Z24" s="61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</row>
    <row r="25" spans="2:40" ht="15" thickBot="1" x14ac:dyDescent="0.35">
      <c r="B25" s="55">
        <v>22</v>
      </c>
      <c r="C25" s="43" t="s">
        <v>89</v>
      </c>
      <c r="D25" s="34" t="s">
        <v>45</v>
      </c>
      <c r="E25" s="34" t="s">
        <v>64</v>
      </c>
      <c r="F25" s="40">
        <f t="shared" ca="1" si="1"/>
        <v>38959</v>
      </c>
      <c r="G25" s="34" t="str">
        <f t="shared" si="2"/>
        <v>М</v>
      </c>
      <c r="H25" s="41">
        <f t="shared" ca="1" si="3"/>
        <v>9720373668</v>
      </c>
      <c r="I25" s="42" t="str">
        <f t="shared" ca="1" si="4"/>
        <v>г. Москва</v>
      </c>
      <c r="J25" s="18">
        <f t="shared" ca="1" si="5"/>
        <v>7502592630</v>
      </c>
      <c r="K25" s="18">
        <f t="shared" ca="1" si="5"/>
        <v>7348525288</v>
      </c>
      <c r="L25" s="20">
        <f t="shared" ca="1" si="5"/>
        <v>7058573138</v>
      </c>
      <c r="M25" s="2"/>
      <c r="N25" s="19">
        <f t="shared" ca="1" si="6"/>
        <v>2023</v>
      </c>
      <c r="O25" s="3" t="str">
        <f t="shared" ca="1" si="7"/>
        <v>ОЧНО</v>
      </c>
      <c r="P25" s="37">
        <f t="shared" ca="1" si="8"/>
        <v>16</v>
      </c>
      <c r="Q25" s="19"/>
      <c r="R25" s="19"/>
      <c r="S25" s="19">
        <f t="shared" ca="1" si="9"/>
        <v>4</v>
      </c>
      <c r="T25" s="19"/>
      <c r="U25" s="19"/>
      <c r="V25" s="3"/>
      <c r="X25"/>
      <c r="Y25" s="60"/>
      <c r="Z25" s="61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</row>
    <row r="26" spans="2:40" ht="15" thickBot="1" x14ac:dyDescent="0.35">
      <c r="B26" s="55">
        <v>23</v>
      </c>
      <c r="C26" s="43" t="s">
        <v>90</v>
      </c>
      <c r="D26" s="34" t="s">
        <v>46</v>
      </c>
      <c r="E26" s="34" t="s">
        <v>65</v>
      </c>
      <c r="F26" s="40">
        <f t="shared" ca="1" si="1"/>
        <v>38737</v>
      </c>
      <c r="G26" s="34" t="str">
        <f t="shared" si="2"/>
        <v>Ж</v>
      </c>
      <c r="H26" s="41">
        <f t="shared" ca="1" si="3"/>
        <v>6387031659</v>
      </c>
      <c r="I26" s="42" t="str">
        <f t="shared" ca="1" si="4"/>
        <v>г. Новосибирск</v>
      </c>
      <c r="J26" s="18">
        <f t="shared" ca="1" si="5"/>
        <v>7027655689</v>
      </c>
      <c r="K26" s="18">
        <f t="shared" ca="1" si="5"/>
        <v>7475612798</v>
      </c>
      <c r="L26" s="20">
        <f t="shared" ca="1" si="5"/>
        <v>7686356871</v>
      </c>
      <c r="M26" s="2"/>
      <c r="N26" s="19">
        <f t="shared" ca="1" si="6"/>
        <v>2021</v>
      </c>
      <c r="O26" s="3" t="str">
        <f t="shared" ca="1" si="7"/>
        <v>ЗАОЧНО</v>
      </c>
      <c r="P26" s="37">
        <f t="shared" ca="1" si="8"/>
        <v>17</v>
      </c>
      <c r="Q26" s="19"/>
      <c r="R26" s="19"/>
      <c r="S26" s="19">
        <f t="shared" ca="1" si="9"/>
        <v>4</v>
      </c>
      <c r="T26" s="19"/>
      <c r="U26" s="19"/>
      <c r="V26" s="3"/>
      <c r="X26"/>
      <c r="Y26" s="60"/>
      <c r="Z26" s="61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</row>
    <row r="27" spans="2:40" ht="15" thickBot="1" x14ac:dyDescent="0.35">
      <c r="B27" s="55">
        <v>24</v>
      </c>
      <c r="C27" s="43" t="s">
        <v>91</v>
      </c>
      <c r="D27" s="34" t="s">
        <v>47</v>
      </c>
      <c r="E27" s="34" t="s">
        <v>66</v>
      </c>
      <c r="F27" s="40">
        <f t="shared" ca="1" si="1"/>
        <v>39042</v>
      </c>
      <c r="G27" s="34" t="str">
        <f t="shared" si="2"/>
        <v>Ж</v>
      </c>
      <c r="H27" s="41">
        <f t="shared" ca="1" si="3"/>
        <v>5672016979</v>
      </c>
      <c r="I27" s="42" t="str">
        <f t="shared" ca="1" si="4"/>
        <v>г. Новосибирск</v>
      </c>
      <c r="J27" s="18">
        <f t="shared" ca="1" si="5"/>
        <v>7673899982</v>
      </c>
      <c r="K27" s="18">
        <f t="shared" ca="1" si="5"/>
        <v>7902961648</v>
      </c>
      <c r="L27" s="20">
        <f t="shared" ca="1" si="5"/>
        <v>7446262280</v>
      </c>
      <c r="M27" s="2"/>
      <c r="N27" s="19">
        <f t="shared" ca="1" si="6"/>
        <v>2024</v>
      </c>
      <c r="O27" s="3" t="str">
        <f t="shared" ca="1" si="7"/>
        <v>ЗАОЧНО</v>
      </c>
      <c r="P27" s="37">
        <f t="shared" ca="1" si="8"/>
        <v>16</v>
      </c>
      <c r="Q27" s="19"/>
      <c r="R27" s="19"/>
      <c r="S27" s="19">
        <f t="shared" ca="1" si="9"/>
        <v>2</v>
      </c>
      <c r="T27" s="19"/>
      <c r="U27" s="19"/>
      <c r="V27" s="3"/>
      <c r="X27"/>
      <c r="Y27" s="60"/>
      <c r="Z27" s="61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</row>
    <row r="28" spans="2:40" ht="15" thickBot="1" x14ac:dyDescent="0.35">
      <c r="B28" s="55">
        <v>25</v>
      </c>
      <c r="C28" s="43" t="s">
        <v>92</v>
      </c>
      <c r="D28" s="34" t="s">
        <v>48</v>
      </c>
      <c r="E28" s="34" t="s">
        <v>55</v>
      </c>
      <c r="F28" s="40">
        <f t="shared" ca="1" si="1"/>
        <v>37707</v>
      </c>
      <c r="G28" s="34" t="str">
        <f t="shared" si="2"/>
        <v>М</v>
      </c>
      <c r="H28" s="41">
        <f t="shared" ca="1" si="3"/>
        <v>3724726337</v>
      </c>
      <c r="I28" s="42" t="str">
        <f t="shared" ca="1" si="4"/>
        <v>г. Сходня</v>
      </c>
      <c r="J28" s="18">
        <f t="shared" ca="1" si="5"/>
        <v>7490597644</v>
      </c>
      <c r="K28" s="18">
        <f t="shared" ca="1" si="5"/>
        <v>7726159815</v>
      </c>
      <c r="L28" s="20">
        <f t="shared" ca="1" si="5"/>
        <v>7858821836</v>
      </c>
      <c r="M28" s="2"/>
      <c r="N28" s="19">
        <f t="shared" ca="1" si="6"/>
        <v>2019</v>
      </c>
      <c r="O28" s="3" t="str">
        <f t="shared" ca="1" si="7"/>
        <v>ЗАОЧНО</v>
      </c>
      <c r="P28" s="37">
        <f t="shared" ca="1" si="8"/>
        <v>20</v>
      </c>
      <c r="Q28" s="19"/>
      <c r="R28" s="19"/>
      <c r="S28" s="19">
        <f t="shared" ca="1" si="9"/>
        <v>5</v>
      </c>
      <c r="T28" s="19"/>
      <c r="U28" s="19"/>
      <c r="V28" s="3"/>
      <c r="X28"/>
      <c r="Y28" s="60"/>
      <c r="Z28" s="61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</row>
    <row r="29" spans="2:40" ht="15" thickBot="1" x14ac:dyDescent="0.35">
      <c r="B29" s="55">
        <v>26</v>
      </c>
      <c r="C29" s="43" t="s">
        <v>93</v>
      </c>
      <c r="D29" s="34" t="s">
        <v>30</v>
      </c>
      <c r="E29" s="34" t="s">
        <v>67</v>
      </c>
      <c r="F29" s="40">
        <f t="shared" ca="1" si="1"/>
        <v>38923</v>
      </c>
      <c r="G29" s="34" t="str">
        <f t="shared" si="2"/>
        <v>М</v>
      </c>
      <c r="H29" s="41">
        <f t="shared" ca="1" si="3"/>
        <v>9584957422</v>
      </c>
      <c r="I29" s="42" t="str">
        <f t="shared" ca="1" si="4"/>
        <v>г. Сходня</v>
      </c>
      <c r="J29" s="18">
        <f t="shared" ca="1" si="5"/>
        <v>7221958046</v>
      </c>
      <c r="K29" s="18">
        <f t="shared" ca="1" si="5"/>
        <v>7590036835</v>
      </c>
      <c r="L29" s="20">
        <f t="shared" ca="1" si="5"/>
        <v>7793881242</v>
      </c>
      <c r="M29" s="2"/>
      <c r="N29" s="19">
        <f t="shared" ca="1" si="6"/>
        <v>2024</v>
      </c>
      <c r="O29" s="3" t="str">
        <f t="shared" ca="1" si="7"/>
        <v>ЗАОЧНО</v>
      </c>
      <c r="P29" s="37">
        <f t="shared" ca="1" si="8"/>
        <v>16</v>
      </c>
      <c r="Q29" s="19"/>
      <c r="R29" s="19"/>
      <c r="S29" s="19">
        <f t="shared" ca="1" si="9"/>
        <v>2</v>
      </c>
      <c r="T29" s="19"/>
      <c r="U29" s="19"/>
      <c r="V29" s="3"/>
      <c r="X29"/>
      <c r="Y29" s="60"/>
      <c r="Z29" s="61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</row>
    <row r="30" spans="2:40" x14ac:dyDescent="0.3">
      <c r="B30" s="56">
        <v>27</v>
      </c>
      <c r="C30" s="44" t="s">
        <v>94</v>
      </c>
      <c r="D30" s="35" t="s">
        <v>35</v>
      </c>
      <c r="E30" s="35" t="s">
        <v>68</v>
      </c>
      <c r="F30" s="45">
        <f t="shared" ca="1" si="1"/>
        <v>38781</v>
      </c>
      <c r="G30" s="35" t="str">
        <f t="shared" si="2"/>
        <v>М</v>
      </c>
      <c r="H30" s="46">
        <f t="shared" ca="1" si="3"/>
        <v>7968060976</v>
      </c>
      <c r="I30" s="42" t="str">
        <f t="shared" ca="1" si="4"/>
        <v>г. Москва</v>
      </c>
      <c r="J30" s="24">
        <f t="shared" ca="1" si="5"/>
        <v>7580218623</v>
      </c>
      <c r="K30" s="24">
        <f t="shared" ca="1" si="5"/>
        <v>7943238594</v>
      </c>
      <c r="L30" s="29">
        <f t="shared" ca="1" si="5"/>
        <v>7373978771</v>
      </c>
      <c r="M30" s="25"/>
      <c r="N30" s="19">
        <f t="shared" ca="1" si="6"/>
        <v>2022</v>
      </c>
      <c r="O30" s="26" t="str">
        <f t="shared" ca="1" si="7"/>
        <v>ОЧНО</v>
      </c>
      <c r="P30" s="37">
        <f t="shared" ca="1" si="8"/>
        <v>17</v>
      </c>
      <c r="Q30" s="23"/>
      <c r="R30" s="23"/>
      <c r="S30" s="19">
        <f t="shared" ca="1" si="9"/>
        <v>5</v>
      </c>
      <c r="T30" s="23"/>
      <c r="U30" s="23"/>
      <c r="V30" s="26"/>
      <c r="X30" s="58"/>
      <c r="Y30" s="58"/>
      <c r="Z30" s="59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</row>
    <row r="31" spans="2:40" ht="15" thickBot="1" x14ac:dyDescent="0.35">
      <c r="B31" s="57">
        <v>28</v>
      </c>
      <c r="C31" s="47" t="s">
        <v>95</v>
      </c>
      <c r="D31" s="36" t="s">
        <v>49</v>
      </c>
      <c r="E31" s="36" t="s">
        <v>69</v>
      </c>
      <c r="F31" s="48">
        <f t="shared" ca="1" si="1"/>
        <v>38392</v>
      </c>
      <c r="G31" s="36" t="str">
        <f t="shared" si="2"/>
        <v>М</v>
      </c>
      <c r="H31" s="49">
        <f t="shared" ca="1" si="3"/>
        <v>1037100825</v>
      </c>
      <c r="I31" s="50" t="str">
        <f t="shared" ca="1" si="4"/>
        <v>г. Новосибирск</v>
      </c>
      <c r="J31" s="21">
        <f t="shared" ca="1" si="5"/>
        <v>7060473131</v>
      </c>
      <c r="K31" s="21">
        <f t="shared" ca="1" si="5"/>
        <v>7009876958</v>
      </c>
      <c r="L31" s="22">
        <f t="shared" ca="1" si="5"/>
        <v>7454543164</v>
      </c>
      <c r="M31" s="4"/>
      <c r="N31" s="5">
        <f t="shared" ca="1" si="6"/>
        <v>2021</v>
      </c>
      <c r="O31" s="6" t="str">
        <f t="shared" ca="1" si="7"/>
        <v>ЗАОЧНО</v>
      </c>
      <c r="P31" s="38">
        <f t="shared" ca="1" si="8"/>
        <v>18</v>
      </c>
      <c r="Q31" s="5"/>
      <c r="R31" s="5"/>
      <c r="S31" s="19">
        <f t="shared" ca="1" si="9"/>
        <v>5</v>
      </c>
      <c r="T31" s="5"/>
      <c r="U31" s="5"/>
      <c r="V31" s="6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</row>
    <row r="32" spans="2:40" x14ac:dyDescent="0.3">
      <c r="B32" s="30"/>
      <c r="C32" s="28"/>
      <c r="D32" s="28"/>
      <c r="E32" s="28"/>
      <c r="F32" s="31"/>
      <c r="G32" s="28"/>
      <c r="H32" s="32"/>
      <c r="I32" s="28"/>
      <c r="J32" s="33"/>
      <c r="K32" s="33"/>
      <c r="L32" s="33"/>
      <c r="M32" s="28"/>
      <c r="N32" s="28"/>
      <c r="O32" s="28"/>
      <c r="P32" s="28"/>
      <c r="Q32" s="28"/>
      <c r="R32" s="28"/>
      <c r="S32" s="28"/>
      <c r="T32" s="28"/>
      <c r="U32" s="28"/>
      <c r="V32" s="2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</row>
    <row r="33" spans="2:40" x14ac:dyDescent="0.3">
      <c r="B33" s="30"/>
      <c r="C33" s="28"/>
      <c r="D33" s="28"/>
      <c r="E33" s="28"/>
      <c r="F33" s="31"/>
      <c r="G33" s="28"/>
      <c r="H33" s="32"/>
      <c r="I33" s="28"/>
      <c r="J33" s="33"/>
      <c r="K33" s="33"/>
      <c r="L33" s="33"/>
      <c r="M33" s="28"/>
      <c r="N33" s="28"/>
      <c r="O33" s="28"/>
      <c r="P33" s="28"/>
      <c r="Q33" s="28"/>
      <c r="R33" s="28"/>
      <c r="S33" s="28"/>
      <c r="T33" s="28"/>
      <c r="U33" s="28"/>
      <c r="V33" s="2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</row>
    <row r="34" spans="2:40" x14ac:dyDescent="0.3"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</row>
    <row r="35" spans="2:40" x14ac:dyDescent="0.3"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</row>
    <row r="36" spans="2:40" x14ac:dyDescent="0.3">
      <c r="I36" s="27" t="s">
        <v>25</v>
      </c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</row>
    <row r="37" spans="2:40" x14ac:dyDescent="0.3">
      <c r="I37" s="27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</row>
    <row r="38" spans="2:40" x14ac:dyDescent="0.3">
      <c r="I38" s="27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</row>
    <row r="39" spans="2:40" x14ac:dyDescent="0.3">
      <c r="I39" s="27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</row>
    <row r="40" spans="2:40" x14ac:dyDescent="0.3">
      <c r="I40" s="27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</row>
    <row r="41" spans="2:40" x14ac:dyDescent="0.3">
      <c r="I41" s="27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</row>
    <row r="42" spans="2:40" x14ac:dyDescent="0.3">
      <c r="I42" s="27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</row>
    <row r="43" spans="2:40" x14ac:dyDescent="0.3">
      <c r="I43" s="27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</row>
    <row r="44" spans="2:40" x14ac:dyDescent="0.3">
      <c r="I44" s="27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</row>
    <row r="45" spans="2:40" x14ac:dyDescent="0.3">
      <c r="I45" s="27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</row>
    <row r="46" spans="2:40" x14ac:dyDescent="0.3">
      <c r="I46" s="27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</row>
    <row r="47" spans="2:40" x14ac:dyDescent="0.3">
      <c r="I47" s="27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</row>
    <row r="48" spans="2:40" x14ac:dyDescent="0.3">
      <c r="I48" s="27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</row>
    <row r="49" spans="9:40" x14ac:dyDescent="0.3">
      <c r="I49" s="27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</row>
    <row r="50" spans="9:40" x14ac:dyDescent="0.3">
      <c r="I50" s="27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</row>
    <row r="51" spans="9:40" x14ac:dyDescent="0.3">
      <c r="I51" s="27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</row>
    <row r="52" spans="9:40" x14ac:dyDescent="0.3">
      <c r="I52" s="27"/>
    </row>
    <row r="53" spans="9:40" x14ac:dyDescent="0.3">
      <c r="I53" s="27"/>
    </row>
    <row r="54" spans="9:40" x14ac:dyDescent="0.3">
      <c r="I54" s="28"/>
    </row>
    <row r="55" spans="9:40" x14ac:dyDescent="0.3">
      <c r="I55" s="28"/>
    </row>
    <row r="56" spans="9:40" x14ac:dyDescent="0.3">
      <c r="I56" s="28"/>
    </row>
    <row r="57" spans="9:40" x14ac:dyDescent="0.3">
      <c r="I57" s="28"/>
    </row>
    <row r="58" spans="9:40" x14ac:dyDescent="0.3">
      <c r="I58" s="28"/>
    </row>
    <row r="59" spans="9:40" x14ac:dyDescent="0.3">
      <c r="I59" s="28"/>
    </row>
  </sheetData>
  <mergeCells count="4">
    <mergeCell ref="I2:L2"/>
    <mergeCell ref="C2:H2"/>
    <mergeCell ref="M2:O2"/>
    <mergeCell ref="P2:V2"/>
  </mergeCells>
  <conditionalFormatting sqref="G4:G31">
    <cfRule type="cellIs" dxfId="1" priority="2" operator="equal">
      <formula>"Ж"</formula>
    </cfRule>
    <cfRule type="cellIs" dxfId="0" priority="1" operator="equal">
      <formula>"М"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2022-12-24T11:56:07Z</dcterms:modified>
</cp:coreProperties>
</file>