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 Daggers\MyCloud\Dropbox\SSS Contribution Table\SSS Contribution Table\"/>
    </mc:Choice>
  </mc:AlternateContent>
  <bookViews>
    <workbookView xWindow="360" yWindow="300" windowWidth="18780" windowHeight="11700"/>
  </bookViews>
  <sheets>
    <sheet name="Social Security Table" sheetId="1" r:id="rId1"/>
  </sheets>
  <definedNames>
    <definedName name="_xlnm.Print_Area" localSheetId="0">'Social Security Table'!$A$1:$S$39</definedName>
  </definedNames>
  <calcPr calcId="152511"/>
</workbook>
</file>

<file path=xl/calcChain.xml><?xml version="1.0" encoding="utf-8"?>
<calcChain xmlns="http://schemas.openxmlformats.org/spreadsheetml/2006/main">
  <c r="K42" i="1" l="1"/>
  <c r="P35" i="1" l="1"/>
  <c r="O35" i="1"/>
  <c r="M35" i="1"/>
  <c r="P34" i="1"/>
  <c r="O34" i="1"/>
  <c r="M34" i="1"/>
  <c r="P33" i="1"/>
  <c r="O33" i="1"/>
  <c r="M33" i="1"/>
  <c r="P32" i="1"/>
  <c r="O32" i="1"/>
  <c r="M32" i="1"/>
  <c r="P31" i="1"/>
  <c r="O31" i="1"/>
  <c r="M31" i="1"/>
  <c r="P30" i="1"/>
  <c r="O30" i="1"/>
  <c r="M30" i="1"/>
  <c r="P29" i="1"/>
  <c r="O29" i="1"/>
  <c r="M29" i="1"/>
  <c r="P28" i="1"/>
  <c r="O28" i="1"/>
  <c r="M28" i="1"/>
  <c r="P27" i="1"/>
  <c r="O27" i="1"/>
  <c r="M27" i="1"/>
  <c r="P26" i="1"/>
  <c r="O26" i="1"/>
  <c r="M26" i="1"/>
  <c r="P25" i="1"/>
  <c r="O25" i="1"/>
  <c r="M25" i="1"/>
  <c r="P24" i="1"/>
  <c r="O24" i="1"/>
  <c r="M24" i="1"/>
  <c r="P23" i="1"/>
  <c r="O23" i="1"/>
  <c r="M23" i="1"/>
  <c r="P22" i="1"/>
  <c r="O22" i="1"/>
  <c r="M22" i="1"/>
  <c r="P21" i="1"/>
  <c r="O21" i="1"/>
  <c r="M21" i="1"/>
  <c r="P20" i="1"/>
  <c r="O20" i="1"/>
  <c r="M20" i="1"/>
  <c r="P19" i="1"/>
  <c r="O19" i="1"/>
  <c r="M19" i="1"/>
  <c r="P18" i="1"/>
  <c r="O18" i="1"/>
  <c r="M18" i="1"/>
  <c r="P17" i="1"/>
  <c r="O17" i="1"/>
  <c r="M17" i="1"/>
  <c r="P16" i="1"/>
  <c r="O16" i="1"/>
  <c r="M16" i="1"/>
  <c r="P15" i="1"/>
  <c r="O15" i="1"/>
  <c r="M15" i="1"/>
  <c r="P14" i="1"/>
  <c r="O14" i="1"/>
  <c r="M14" i="1"/>
  <c r="P13" i="1"/>
  <c r="O13" i="1"/>
  <c r="M13" i="1"/>
  <c r="P12" i="1"/>
  <c r="O12" i="1"/>
  <c r="M12" i="1"/>
  <c r="P11" i="1"/>
  <c r="O11" i="1"/>
  <c r="M11" i="1"/>
  <c r="P10" i="1"/>
  <c r="O10" i="1"/>
  <c r="M10" i="1"/>
  <c r="P9" i="1"/>
  <c r="O9" i="1"/>
  <c r="M9" i="1"/>
  <c r="P8" i="1"/>
  <c r="O8" i="1"/>
  <c r="M8" i="1"/>
  <c r="J8" i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P7" i="1"/>
  <c r="O7" i="1"/>
  <c r="M7" i="1"/>
  <c r="C9" i="1" l="1"/>
  <c r="Q7" i="1"/>
  <c r="R7" i="1" s="1"/>
  <c r="Q16" i="1"/>
  <c r="R16" i="1" s="1"/>
  <c r="Q31" i="1"/>
  <c r="R31" i="1" s="1"/>
  <c r="Q35" i="1"/>
  <c r="R35" i="1" s="1"/>
  <c r="Q18" i="1"/>
  <c r="R18" i="1" s="1"/>
  <c r="Q20" i="1"/>
  <c r="R20" i="1" s="1"/>
  <c r="K43" i="1" s="1"/>
  <c r="C10" i="1" s="1"/>
  <c r="Q22" i="1"/>
  <c r="R22" i="1" s="1"/>
  <c r="Q24" i="1"/>
  <c r="R24" i="1" s="1"/>
  <c r="Q26" i="1"/>
  <c r="R26" i="1" s="1"/>
  <c r="Q28" i="1"/>
  <c r="R28" i="1" s="1"/>
  <c r="Q30" i="1"/>
  <c r="R30" i="1" s="1"/>
  <c r="Q9" i="1"/>
  <c r="R9" i="1" s="1"/>
  <c r="Q11" i="1"/>
  <c r="R11" i="1" s="1"/>
  <c r="Q13" i="1"/>
  <c r="R13" i="1" s="1"/>
  <c r="Q15" i="1"/>
  <c r="R15" i="1" s="1"/>
  <c r="Q10" i="1"/>
  <c r="R10" i="1" s="1"/>
  <c r="Q12" i="1"/>
  <c r="R12" i="1" s="1"/>
  <c r="Q14" i="1"/>
  <c r="R14" i="1" s="1"/>
  <c r="Q32" i="1"/>
  <c r="R32" i="1" s="1"/>
  <c r="Q34" i="1"/>
  <c r="R34" i="1" s="1"/>
  <c r="Q17" i="1"/>
  <c r="R17" i="1" s="1"/>
  <c r="Q19" i="1"/>
  <c r="R19" i="1" s="1"/>
  <c r="Q21" i="1"/>
  <c r="R21" i="1" s="1"/>
  <c r="Q23" i="1"/>
  <c r="R23" i="1" s="1"/>
  <c r="Q25" i="1"/>
  <c r="R25" i="1" s="1"/>
  <c r="Q27" i="1"/>
  <c r="R27" i="1" s="1"/>
  <c r="Q29" i="1"/>
  <c r="R29" i="1" s="1"/>
  <c r="Q33" i="1"/>
  <c r="R33" i="1" s="1"/>
  <c r="Q8" i="1"/>
  <c r="R8" i="1" s="1"/>
  <c r="K47" i="1" l="1"/>
  <c r="C11" i="1" s="1"/>
</calcChain>
</file>

<file path=xl/sharedStrings.xml><?xml version="1.0" encoding="utf-8"?>
<sst xmlns="http://schemas.openxmlformats.org/spreadsheetml/2006/main" count="62" uniqueCount="28">
  <si>
    <t>Range of Compensation</t>
  </si>
  <si>
    <t>Monthly Salary Credit</t>
  </si>
  <si>
    <t>Employer - Employee</t>
  </si>
  <si>
    <t>SE / VM / OFW</t>
  </si>
  <si>
    <t>SOCIAL SECURITY</t>
  </si>
  <si>
    <t>EC</t>
  </si>
  <si>
    <t>Total Contribution</t>
  </si>
  <si>
    <t>ER</t>
  </si>
  <si>
    <t>EE</t>
  </si>
  <si>
    <t>TOTAL</t>
  </si>
  <si>
    <t>Total</t>
  </si>
  <si>
    <t>-</t>
  </si>
  <si>
    <t>SSS Contribution Schedule</t>
  </si>
  <si>
    <t>Enter Salary Here</t>
  </si>
  <si>
    <t>Employer Contribution</t>
  </si>
  <si>
    <t>Employee/Members Contribution</t>
  </si>
  <si>
    <t>Employed</t>
  </si>
  <si>
    <t>Self Employed</t>
  </si>
  <si>
    <t>Voluntary Member</t>
  </si>
  <si>
    <t>OFW</t>
  </si>
  <si>
    <t>Secret formula ER</t>
  </si>
  <si>
    <t>Secret Formulat EE</t>
  </si>
  <si>
    <t>Formulas</t>
  </si>
  <si>
    <t>List</t>
  </si>
  <si>
    <t>Total Monthly Contribution</t>
  </si>
  <si>
    <t>Secret formula TMC</t>
  </si>
  <si>
    <t>Membership Status</t>
  </si>
  <si>
    <t>SSS Contribution Calculator is brought to you by SSSContributionTable.Com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</si>
</sst>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9"/>
      <color theme="1"/>
      <name val="Segoe UI"/>
      <family val="2"/>
    </font>
    <font>
      <sz val="9"/>
      <name val="Segoe UI"/>
      <family val="2"/>
    </font>
    <font>
      <b/>
      <sz val="9"/>
      <color theme="1"/>
      <name val="Segoe UI"/>
      <family val="2"/>
    </font>
    <font>
      <b/>
      <sz val="9"/>
      <name val="Segoe UI"/>
      <family val="2"/>
    </font>
    <font>
      <sz val="11"/>
      <color theme="1"/>
      <name val="Segoe UI"/>
      <family val="2"/>
    </font>
    <font>
      <sz val="9"/>
      <color theme="0"/>
      <name val="Segoe UI"/>
      <family val="2"/>
    </font>
    <font>
      <b/>
      <u/>
      <sz val="11"/>
      <color theme="1" tint="0.14999847407452621"/>
      <name val="Segoe UI"/>
      <family val="2"/>
    </font>
    <font>
      <sz val="9"/>
      <color rgb="FFB98503"/>
      <name val="Segoe UI"/>
      <family val="2"/>
    </font>
    <font>
      <sz val="24"/>
      <name val="Segoe UI"/>
      <family val="2"/>
    </font>
    <font>
      <sz val="10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2FF75"/>
        <bgColor indexed="64"/>
      </patternFill>
    </fill>
    <fill>
      <patternFill patternType="solid">
        <fgColor rgb="FF9BC1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43" fontId="3" fillId="5" borderId="5" xfId="1" applyFont="1" applyFill="1" applyBorder="1" applyAlignment="1" applyProtection="1">
      <alignment horizontal="center" vertical="center"/>
      <protection locked="0"/>
    </xf>
    <xf numFmtId="0" fontId="3" fillId="5" borderId="5" xfId="0" applyFont="1" applyFill="1" applyBorder="1" applyAlignment="1" applyProtection="1">
      <alignment horizontal="center" vertical="center"/>
      <protection locked="0"/>
    </xf>
    <xf numFmtId="43" fontId="3" fillId="5" borderId="0" xfId="1" applyNumberFormat="1" applyFont="1" applyFill="1" applyAlignment="1" applyProtection="1">
      <alignment horizontal="center" vertical="center"/>
    </xf>
    <xf numFmtId="0" fontId="9" fillId="5" borderId="0" xfId="2" applyFont="1" applyFill="1" applyAlignment="1" applyProtection="1">
      <alignment vertical="center"/>
    </xf>
    <xf numFmtId="0" fontId="4" fillId="5" borderId="0" xfId="0" applyFont="1" applyFill="1" applyAlignment="1" applyProtection="1">
      <alignment horizontal="center" vertical="center"/>
    </xf>
    <xf numFmtId="0" fontId="7" fillId="5" borderId="0" xfId="0" applyFont="1" applyFill="1" applyProtection="1"/>
    <xf numFmtId="0" fontId="3" fillId="5" borderId="0" xfId="0" applyFont="1" applyFill="1" applyAlignment="1" applyProtection="1">
      <alignment horizontal="center" vertical="center"/>
    </xf>
    <xf numFmtId="0" fontId="10" fillId="5" borderId="0" xfId="0" applyFont="1" applyFill="1" applyAlignment="1" applyProtection="1">
      <alignment horizontal="center" vertical="center"/>
    </xf>
    <xf numFmtId="0" fontId="5" fillId="5" borderId="0" xfId="0" applyFont="1" applyFill="1" applyAlignment="1" applyProtection="1">
      <alignment horizontal="left" vertical="center"/>
    </xf>
    <xf numFmtId="0" fontId="5" fillId="5" borderId="0" xfId="0" applyFont="1" applyFill="1" applyAlignment="1" applyProtection="1">
      <alignment horizontal="center" vertical="center"/>
    </xf>
    <xf numFmtId="43" fontId="4" fillId="5" borderId="0" xfId="1" applyFont="1" applyFill="1" applyBorder="1" applyAlignment="1" applyProtection="1">
      <alignment horizontal="center" vertical="center"/>
    </xf>
    <xf numFmtId="0" fontId="3" fillId="5" borderId="0" xfId="0" applyFont="1" applyFill="1" applyAlignment="1" applyProtection="1">
      <alignment horizontal="left" vertical="center"/>
    </xf>
    <xf numFmtId="0" fontId="6" fillId="5" borderId="0" xfId="0" applyFont="1" applyFill="1" applyAlignment="1" applyProtection="1">
      <alignment horizontal="center" vertical="center"/>
    </xf>
    <xf numFmtId="0" fontId="5" fillId="5" borderId="0" xfId="0" applyFont="1" applyFill="1" applyAlignment="1" applyProtection="1">
      <alignment vertical="center"/>
    </xf>
    <xf numFmtId="0" fontId="3" fillId="5" borderId="0" xfId="0" applyFont="1" applyFill="1" applyAlignment="1" applyProtection="1">
      <alignment vertical="center"/>
    </xf>
    <xf numFmtId="43" fontId="4" fillId="4" borderId="0" xfId="1" applyFont="1" applyFill="1" applyBorder="1" applyAlignment="1" applyProtection="1">
      <alignment horizontal="center" vertical="center"/>
    </xf>
    <xf numFmtId="0" fontId="3" fillId="4" borderId="0" xfId="0" applyFont="1" applyFill="1" applyAlignment="1" applyProtection="1">
      <alignment horizontal="center" vertical="center"/>
    </xf>
    <xf numFmtId="0" fontId="4" fillId="4" borderId="0" xfId="0" applyFont="1" applyFill="1" applyAlignment="1" applyProtection="1">
      <alignment horizontal="center" vertical="center"/>
    </xf>
    <xf numFmtId="0" fontId="7" fillId="4" borderId="0" xfId="0" applyFont="1" applyFill="1" applyProtection="1"/>
    <xf numFmtId="43" fontId="4" fillId="0" borderId="4" xfId="0" applyNumberFormat="1" applyFont="1" applyBorder="1" applyAlignment="1" applyProtection="1">
      <alignment horizontal="center" vertical="center"/>
    </xf>
    <xf numFmtId="43" fontId="4" fillId="0" borderId="5" xfId="0" applyNumberFormat="1" applyFont="1" applyBorder="1" applyAlignment="1" applyProtection="1">
      <alignment horizontal="center" vertical="center"/>
    </xf>
    <xf numFmtId="43" fontId="4" fillId="3" borderId="5" xfId="1" applyNumberFormat="1" applyFont="1" applyFill="1" applyBorder="1" applyAlignment="1" applyProtection="1">
      <alignment horizontal="center" vertical="center"/>
    </xf>
    <xf numFmtId="43" fontId="4" fillId="0" borderId="5" xfId="1" applyNumberFormat="1" applyFont="1" applyFill="1" applyBorder="1" applyAlignment="1" applyProtection="1">
      <alignment horizontal="center" vertical="center"/>
    </xf>
    <xf numFmtId="43" fontId="4" fillId="3" borderId="6" xfId="1" applyNumberFormat="1" applyFont="1" applyFill="1" applyBorder="1" applyAlignment="1" applyProtection="1">
      <alignment horizontal="center" vertical="center"/>
    </xf>
    <xf numFmtId="43" fontId="4" fillId="0" borderId="7" xfId="1" applyNumberFormat="1" applyFont="1" applyFill="1" applyBorder="1" applyAlignment="1" applyProtection="1">
      <alignment horizontal="center" vertical="center"/>
    </xf>
    <xf numFmtId="43" fontId="4" fillId="0" borderId="8" xfId="0" applyNumberFormat="1" applyFont="1" applyBorder="1" applyAlignment="1" applyProtection="1">
      <alignment horizontal="center" vertical="center"/>
    </xf>
    <xf numFmtId="43" fontId="4" fillId="0" borderId="8" xfId="1" applyNumberFormat="1" applyFont="1" applyFill="1" applyBorder="1" applyAlignment="1" applyProtection="1">
      <alignment horizontal="center" vertical="center"/>
    </xf>
    <xf numFmtId="43" fontId="4" fillId="2" borderId="8" xfId="0" applyNumberFormat="1" applyFont="1" applyFill="1" applyBorder="1" applyAlignment="1" applyProtection="1">
      <alignment horizontal="center" vertical="center"/>
    </xf>
    <xf numFmtId="43" fontId="4" fillId="3" borderId="8" xfId="1" applyNumberFormat="1" applyFont="1" applyFill="1" applyBorder="1" applyAlignment="1" applyProtection="1">
      <alignment horizontal="center" vertical="center"/>
    </xf>
    <xf numFmtId="43" fontId="4" fillId="2" borderId="9" xfId="1" applyNumberFormat="1" applyFont="1" applyFill="1" applyBorder="1" applyAlignment="1" applyProtection="1">
      <alignment horizontal="center" vertical="center"/>
    </xf>
    <xf numFmtId="43" fontId="4" fillId="0" borderId="10" xfId="1" applyNumberFormat="1" applyFont="1" applyFill="1" applyBorder="1" applyAlignment="1" applyProtection="1">
      <alignment horizontal="center" vertical="center"/>
    </xf>
    <xf numFmtId="43" fontId="4" fillId="0" borderId="11" xfId="0" applyNumberFormat="1" applyFont="1" applyBorder="1" applyAlignment="1" applyProtection="1">
      <alignment horizontal="center" vertical="center"/>
    </xf>
    <xf numFmtId="43" fontId="4" fillId="0" borderId="11" xfId="1" applyNumberFormat="1" applyFont="1" applyFill="1" applyBorder="1" applyAlignment="1" applyProtection="1">
      <alignment horizontal="center" vertical="center"/>
    </xf>
    <xf numFmtId="43" fontId="4" fillId="2" borderId="11" xfId="0" applyNumberFormat="1" applyFont="1" applyFill="1" applyBorder="1" applyAlignment="1" applyProtection="1">
      <alignment horizontal="center" vertical="center"/>
    </xf>
    <xf numFmtId="43" fontId="4" fillId="3" borderId="11" xfId="1" applyNumberFormat="1" applyFont="1" applyFill="1" applyBorder="1" applyAlignment="1" applyProtection="1">
      <alignment horizontal="center" vertical="center"/>
    </xf>
    <xf numFmtId="43" fontId="4" fillId="2" borderId="12" xfId="1" applyNumberFormat="1" applyFont="1" applyFill="1" applyBorder="1" applyAlignment="1" applyProtection="1">
      <alignment horizontal="center" vertical="center"/>
    </xf>
    <xf numFmtId="43" fontId="4" fillId="0" borderId="4" xfId="1" applyNumberFormat="1" applyFont="1" applyFill="1" applyBorder="1" applyAlignment="1" applyProtection="1">
      <alignment horizontal="center" vertical="center"/>
    </xf>
    <xf numFmtId="43" fontId="4" fillId="2" borderId="5" xfId="0" applyNumberFormat="1" applyFont="1" applyFill="1" applyBorder="1" applyAlignment="1" applyProtection="1">
      <alignment horizontal="center" vertical="center"/>
    </xf>
    <xf numFmtId="43" fontId="4" fillId="2" borderId="6" xfId="1" applyNumberFormat="1" applyFont="1" applyFill="1" applyBorder="1" applyAlignment="1" applyProtection="1">
      <alignment horizontal="center" vertical="center"/>
    </xf>
    <xf numFmtId="43" fontId="6" fillId="2" borderId="3" xfId="1" applyFont="1" applyFill="1" applyBorder="1" applyAlignment="1" applyProtection="1">
      <alignment horizontal="center" vertical="center"/>
    </xf>
    <xf numFmtId="43" fontId="6" fillId="2" borderId="5" xfId="1" applyFont="1" applyFill="1" applyBorder="1" applyAlignment="1" applyProtection="1">
      <alignment horizontal="center" vertical="center"/>
    </xf>
    <xf numFmtId="43" fontId="6" fillId="2" borderId="5" xfId="1" applyFont="1" applyFill="1" applyBorder="1" applyAlignment="1" applyProtection="1">
      <alignment horizontal="center" vertical="center" wrapText="1"/>
    </xf>
    <xf numFmtId="0" fontId="6" fillId="5" borderId="0" xfId="0" applyFont="1" applyFill="1" applyAlignment="1" applyProtection="1">
      <alignment horizontal="center" vertical="center" wrapText="1"/>
    </xf>
    <xf numFmtId="0" fontId="4" fillId="5" borderId="0" xfId="0" applyFont="1" applyFill="1" applyAlignment="1" applyProtection="1">
      <alignment horizontal="center" vertical="center" wrapText="1"/>
    </xf>
    <xf numFmtId="0" fontId="8" fillId="5" borderId="0" xfId="0" applyFont="1" applyFill="1" applyAlignment="1" applyProtection="1">
      <alignment horizontal="center" vertical="center"/>
    </xf>
    <xf numFmtId="43" fontId="3" fillId="5" borderId="5" xfId="0" applyNumberFormat="1" applyFont="1" applyFill="1" applyBorder="1" applyAlignment="1" applyProtection="1">
      <alignment horizontal="center" vertical="center"/>
      <protection hidden="1"/>
    </xf>
    <xf numFmtId="43" fontId="11" fillId="5" borderId="0" xfId="1" applyFont="1" applyFill="1" applyBorder="1" applyAlignment="1" applyProtection="1">
      <alignment horizontal="center" vertical="center"/>
    </xf>
    <xf numFmtId="43" fontId="6" fillId="2" borderId="1" xfId="1" applyFont="1" applyFill="1" applyBorder="1" applyAlignment="1" applyProtection="1">
      <alignment horizontal="center" vertical="center" wrapText="1"/>
    </xf>
    <xf numFmtId="43" fontId="6" fillId="2" borderId="2" xfId="1" applyFont="1" applyFill="1" applyBorder="1" applyAlignment="1" applyProtection="1">
      <alignment horizontal="center" vertical="center" wrapText="1"/>
    </xf>
    <xf numFmtId="43" fontId="6" fillId="2" borderId="4" xfId="1" applyFont="1" applyFill="1" applyBorder="1" applyAlignment="1" applyProtection="1">
      <alignment horizontal="center" vertical="center" wrapText="1"/>
    </xf>
    <xf numFmtId="43" fontId="6" fillId="2" borderId="5" xfId="1" applyFont="1" applyFill="1" applyBorder="1" applyAlignment="1" applyProtection="1">
      <alignment horizontal="center" vertical="center" wrapText="1"/>
    </xf>
    <xf numFmtId="43" fontId="6" fillId="2" borderId="2" xfId="1" applyFont="1" applyFill="1" applyBorder="1" applyAlignment="1" applyProtection="1">
      <alignment horizontal="center" vertical="center"/>
    </xf>
    <xf numFmtId="43" fontId="6" fillId="2" borderId="5" xfId="1" applyFont="1" applyFill="1" applyBorder="1" applyAlignment="1" applyProtection="1">
      <alignment horizontal="center" vertical="center"/>
    </xf>
    <xf numFmtId="43" fontId="6" fillId="2" borderId="6" xfId="1" applyFont="1" applyFill="1" applyBorder="1" applyAlignment="1" applyProtection="1">
      <alignment horizontal="center" vertical="center"/>
    </xf>
    <xf numFmtId="0" fontId="12" fillId="5" borderId="13" xfId="2" applyFont="1" applyFill="1" applyBorder="1" applyAlignment="1" applyProtection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colors>
    <mruColors>
      <color rgb="FFB98503"/>
      <color rgb="FF845F02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sscontributiontabl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W50"/>
  <sheetViews>
    <sheetView tabSelected="1" workbookViewId="0">
      <selection activeCell="C6" sqref="C6"/>
    </sheetView>
  </sheetViews>
  <sheetFormatPr defaultColWidth="0" defaultRowHeight="0" customHeight="1" zeroHeight="1"/>
  <cols>
    <col min="1" max="1" width="3.75" style="7" customWidth="1"/>
    <col min="2" max="2" width="28.875" style="7" customWidth="1"/>
    <col min="3" max="3" width="16.625" style="7" customWidth="1"/>
    <col min="4" max="6" width="6.25" style="7" customWidth="1"/>
    <col min="7" max="7" width="10" style="16" bestFit="1" customWidth="1"/>
    <col min="8" max="8" width="2.75" style="16" customWidth="1"/>
    <col min="9" max="9" width="9.75" style="16" customWidth="1"/>
    <col min="10" max="10" width="14" style="16" customWidth="1"/>
    <col min="11" max="11" width="9" style="16" bestFit="1" customWidth="1"/>
    <col min="12" max="12" width="7.375" style="16" customWidth="1"/>
    <col min="13" max="13" width="9" style="16" bestFit="1" customWidth="1"/>
    <col min="14" max="14" width="7" style="16" customWidth="1"/>
    <col min="15" max="15" width="9" style="16" bestFit="1" customWidth="1"/>
    <col min="16" max="16" width="7.625" style="16" bestFit="1" customWidth="1"/>
    <col min="17" max="17" width="9" style="16" bestFit="1" customWidth="1"/>
    <col min="18" max="18" width="16.625" style="16" customWidth="1"/>
    <col min="19" max="19" width="2.75" style="17" customWidth="1"/>
    <col min="20" max="20" width="4.625" style="18" hidden="1" customWidth="1"/>
    <col min="21" max="21" width="14.75" style="18" hidden="1" customWidth="1"/>
    <col min="22" max="24" width="9.125" style="19" hidden="1" customWidth="1"/>
    <col min="25" max="26" width="9.125" style="18" hidden="1" customWidth="1"/>
    <col min="27" max="261" width="9.125" style="17" hidden="1" customWidth="1"/>
    <col min="262" max="264" width="0" style="17" hidden="1" customWidth="1"/>
    <col min="265" max="265" width="0" style="7" hidden="1" customWidth="1"/>
    <col min="266" max="276" width="9.125" style="7" hidden="1" customWidth="1"/>
    <col min="277" max="283" width="0" style="7" hidden="1" customWidth="1"/>
    <col min="284" max="16384" width="9.125" style="7" hidden="1"/>
  </cols>
  <sheetData>
    <row r="1" spans="2:264" ht="30.75" customHeight="1">
      <c r="G1" s="47" t="s">
        <v>12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7"/>
      <c r="T1" s="11"/>
      <c r="U1" s="11"/>
      <c r="V1" s="7"/>
      <c r="W1" s="7"/>
      <c r="X1" s="7"/>
      <c r="Y1" s="5"/>
      <c r="Z1" s="5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  <c r="DB1" s="7"/>
      <c r="DC1" s="7"/>
      <c r="DD1" s="7"/>
      <c r="DE1" s="7"/>
      <c r="DF1" s="7"/>
      <c r="DG1" s="7"/>
      <c r="DH1" s="7"/>
      <c r="DI1" s="7"/>
      <c r="DJ1" s="7"/>
      <c r="DK1" s="7"/>
      <c r="DL1" s="7"/>
      <c r="DM1" s="7"/>
      <c r="DN1" s="7"/>
      <c r="DO1" s="7"/>
      <c r="DP1" s="7"/>
      <c r="DQ1" s="7"/>
      <c r="DR1" s="7"/>
      <c r="DS1" s="7"/>
      <c r="DT1" s="7"/>
      <c r="DU1" s="7"/>
      <c r="DV1" s="7"/>
      <c r="DW1" s="7"/>
      <c r="DX1" s="7"/>
      <c r="DY1" s="7"/>
      <c r="DZ1" s="7"/>
      <c r="EA1" s="7"/>
      <c r="EB1" s="7"/>
      <c r="EC1" s="7"/>
      <c r="ED1" s="7"/>
      <c r="EE1" s="7"/>
      <c r="EF1" s="7"/>
      <c r="EG1" s="7"/>
      <c r="EH1" s="7"/>
      <c r="EI1" s="7"/>
      <c r="EJ1" s="7"/>
      <c r="EK1" s="7"/>
      <c r="EL1" s="7"/>
      <c r="EM1" s="7"/>
      <c r="EN1" s="7"/>
      <c r="EO1" s="7"/>
      <c r="EP1" s="7"/>
      <c r="EQ1" s="7"/>
      <c r="ER1" s="7"/>
      <c r="ES1" s="7"/>
      <c r="ET1" s="7"/>
      <c r="EU1" s="7"/>
      <c r="EV1" s="7"/>
      <c r="EW1" s="7"/>
      <c r="EX1" s="7"/>
      <c r="EY1" s="7"/>
      <c r="EZ1" s="7"/>
      <c r="FA1" s="7"/>
      <c r="FB1" s="7"/>
      <c r="FC1" s="7"/>
      <c r="FD1" s="7"/>
      <c r="FE1" s="7"/>
      <c r="FF1" s="7"/>
      <c r="FG1" s="7"/>
      <c r="FH1" s="7"/>
      <c r="FI1" s="7"/>
      <c r="FJ1" s="7"/>
      <c r="FK1" s="7"/>
      <c r="FL1" s="7"/>
      <c r="FM1" s="7"/>
      <c r="FN1" s="7"/>
      <c r="FO1" s="7"/>
      <c r="FP1" s="7"/>
      <c r="FQ1" s="7"/>
      <c r="FR1" s="7"/>
      <c r="FS1" s="7"/>
      <c r="FT1" s="7"/>
      <c r="FU1" s="7"/>
      <c r="FV1" s="7"/>
      <c r="FW1" s="7"/>
      <c r="FX1" s="7"/>
      <c r="FY1" s="7"/>
      <c r="FZ1" s="7"/>
      <c r="GA1" s="7"/>
      <c r="GB1" s="7"/>
      <c r="GC1" s="7"/>
      <c r="GD1" s="7"/>
      <c r="GE1" s="7"/>
      <c r="GF1" s="7"/>
      <c r="GG1" s="7"/>
      <c r="GH1" s="7"/>
      <c r="GI1" s="7"/>
      <c r="GJ1" s="7"/>
      <c r="GK1" s="7"/>
      <c r="GL1" s="7"/>
      <c r="GM1" s="7"/>
      <c r="GN1" s="7"/>
      <c r="GO1" s="7"/>
      <c r="GP1" s="7"/>
      <c r="GQ1" s="7"/>
      <c r="GR1" s="7"/>
      <c r="GS1" s="7"/>
      <c r="GT1" s="7"/>
      <c r="GU1" s="7"/>
      <c r="GV1" s="7"/>
      <c r="GW1" s="7"/>
      <c r="GX1" s="7"/>
      <c r="GY1" s="7"/>
      <c r="GZ1" s="7"/>
      <c r="HA1" s="7"/>
      <c r="HB1" s="7"/>
      <c r="HC1" s="7"/>
      <c r="HD1" s="7"/>
      <c r="HE1" s="7"/>
      <c r="HF1" s="7"/>
      <c r="HG1" s="7"/>
      <c r="HH1" s="7"/>
      <c r="HI1" s="7"/>
      <c r="HJ1" s="7"/>
      <c r="HK1" s="7"/>
      <c r="HL1" s="7"/>
      <c r="HM1" s="7"/>
      <c r="HN1" s="7"/>
      <c r="HO1" s="7"/>
      <c r="HP1" s="7"/>
      <c r="HQ1" s="7"/>
      <c r="HR1" s="7"/>
      <c r="HS1" s="7"/>
      <c r="HT1" s="7"/>
      <c r="HU1" s="7"/>
      <c r="HV1" s="7"/>
      <c r="HW1" s="7"/>
      <c r="HX1" s="7"/>
      <c r="HY1" s="7"/>
      <c r="HZ1" s="7"/>
      <c r="IA1" s="7"/>
      <c r="IB1" s="7"/>
      <c r="IC1" s="7"/>
      <c r="ID1" s="7"/>
      <c r="IE1" s="7"/>
      <c r="IF1" s="7"/>
      <c r="IG1" s="7"/>
      <c r="IH1" s="7"/>
      <c r="II1" s="7"/>
      <c r="IJ1" s="7"/>
      <c r="IK1" s="7"/>
      <c r="IL1" s="7"/>
      <c r="IM1" s="7"/>
      <c r="IN1" s="7"/>
      <c r="IO1" s="7"/>
      <c r="IP1" s="7"/>
      <c r="IQ1" s="7"/>
      <c r="IR1" s="7"/>
      <c r="IS1" s="7"/>
      <c r="IT1" s="7"/>
      <c r="IU1" s="7"/>
      <c r="IV1" s="7"/>
      <c r="IW1" s="7"/>
      <c r="IX1" s="7"/>
      <c r="IY1" s="7"/>
      <c r="IZ1" s="7"/>
      <c r="JA1" s="7"/>
      <c r="JB1" s="7"/>
      <c r="JC1" s="7"/>
      <c r="JD1" s="7"/>
    </row>
    <row r="2" spans="2:264" ht="15" customHeight="1"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7"/>
      <c r="T2" s="11"/>
      <c r="U2" s="11"/>
      <c r="V2" s="7"/>
      <c r="W2" s="7"/>
      <c r="X2" s="7"/>
      <c r="Y2" s="5"/>
      <c r="Z2" s="5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  <c r="FS2" s="7"/>
      <c r="FT2" s="7"/>
      <c r="FU2" s="7"/>
      <c r="FV2" s="7"/>
      <c r="FW2" s="7"/>
      <c r="FX2" s="7"/>
      <c r="FY2" s="7"/>
      <c r="FZ2" s="7"/>
      <c r="GA2" s="7"/>
      <c r="GB2" s="7"/>
      <c r="GC2" s="7"/>
      <c r="GD2" s="7"/>
      <c r="GE2" s="7"/>
      <c r="GF2" s="7"/>
      <c r="GG2" s="7"/>
      <c r="GH2" s="7"/>
      <c r="GI2" s="7"/>
      <c r="GJ2" s="7"/>
      <c r="GK2" s="7"/>
      <c r="GL2" s="7"/>
      <c r="GM2" s="7"/>
      <c r="GN2" s="7"/>
      <c r="GO2" s="7"/>
      <c r="GP2" s="7"/>
      <c r="GQ2" s="7"/>
      <c r="GR2" s="7"/>
      <c r="GS2" s="7"/>
      <c r="GT2" s="7"/>
      <c r="GU2" s="7"/>
      <c r="GV2" s="7"/>
      <c r="GW2" s="7"/>
      <c r="GX2" s="7"/>
      <c r="GY2" s="7"/>
      <c r="GZ2" s="7"/>
      <c r="HA2" s="7"/>
      <c r="HB2" s="7"/>
      <c r="HC2" s="7"/>
      <c r="HD2" s="7"/>
      <c r="HE2" s="7"/>
      <c r="HF2" s="7"/>
      <c r="HG2" s="7"/>
      <c r="HH2" s="7"/>
      <c r="HI2" s="7"/>
      <c r="HJ2" s="7"/>
      <c r="HK2" s="7"/>
      <c r="HL2" s="7"/>
      <c r="HM2" s="7"/>
      <c r="HN2" s="7"/>
      <c r="HO2" s="7"/>
      <c r="HP2" s="7"/>
      <c r="HQ2" s="7"/>
      <c r="HR2" s="7"/>
      <c r="HS2" s="7"/>
      <c r="HT2" s="7"/>
      <c r="HU2" s="7"/>
      <c r="HV2" s="7"/>
      <c r="HW2" s="7"/>
      <c r="HX2" s="7"/>
      <c r="HY2" s="7"/>
      <c r="HZ2" s="7"/>
      <c r="IA2" s="7"/>
      <c r="IB2" s="7"/>
      <c r="IC2" s="7"/>
      <c r="ID2" s="7"/>
      <c r="IE2" s="7"/>
      <c r="IF2" s="7"/>
      <c r="IG2" s="7"/>
      <c r="IH2" s="7"/>
      <c r="II2" s="7"/>
      <c r="IJ2" s="7"/>
      <c r="IK2" s="7"/>
      <c r="IL2" s="7"/>
      <c r="IM2" s="7"/>
      <c r="IN2" s="7"/>
      <c r="IO2" s="7"/>
      <c r="IP2" s="7"/>
      <c r="IQ2" s="7"/>
      <c r="IR2" s="7"/>
      <c r="IS2" s="7"/>
      <c r="IT2" s="7"/>
      <c r="IU2" s="7"/>
      <c r="IV2" s="7"/>
      <c r="IW2" s="7"/>
      <c r="IX2" s="7"/>
      <c r="IY2" s="7"/>
      <c r="IZ2" s="7"/>
      <c r="JA2" s="7"/>
      <c r="JB2" s="7"/>
      <c r="JC2" s="7"/>
      <c r="JD2" s="7"/>
    </row>
    <row r="3" spans="2:264" ht="7.5" customHeight="1" thickBot="1"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7"/>
      <c r="T3" s="11"/>
      <c r="U3" s="11"/>
      <c r="V3" s="7"/>
      <c r="W3" s="7"/>
      <c r="X3" s="7"/>
      <c r="Y3" s="5"/>
      <c r="Z3" s="5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  <c r="IT3" s="7"/>
      <c r="IU3" s="7"/>
      <c r="IV3" s="7"/>
      <c r="IW3" s="7"/>
      <c r="IX3" s="7"/>
      <c r="IY3" s="7"/>
      <c r="IZ3" s="7"/>
      <c r="JA3" s="7"/>
      <c r="JB3" s="7"/>
      <c r="JC3" s="7"/>
      <c r="JD3" s="7"/>
    </row>
    <row r="4" spans="2:264" ht="15" customHeight="1">
      <c r="G4" s="48" t="s">
        <v>0</v>
      </c>
      <c r="H4" s="49"/>
      <c r="I4" s="49"/>
      <c r="J4" s="49" t="s">
        <v>1</v>
      </c>
      <c r="K4" s="52" t="s">
        <v>2</v>
      </c>
      <c r="L4" s="52"/>
      <c r="M4" s="52"/>
      <c r="N4" s="52"/>
      <c r="O4" s="52"/>
      <c r="P4" s="52"/>
      <c r="Q4" s="52"/>
      <c r="R4" s="40" t="s">
        <v>3</v>
      </c>
      <c r="S4" s="7"/>
      <c r="T4" s="11"/>
      <c r="U4" s="11"/>
      <c r="V4" s="7"/>
      <c r="W4" s="7"/>
      <c r="X4" s="7"/>
      <c r="Y4" s="5"/>
      <c r="Z4" s="5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  <c r="IT4" s="7"/>
      <c r="IU4" s="7"/>
      <c r="IV4" s="7"/>
      <c r="IW4" s="7"/>
      <c r="IX4" s="7"/>
      <c r="IY4" s="7"/>
      <c r="IZ4" s="7"/>
      <c r="JA4" s="7"/>
      <c r="JB4" s="7"/>
      <c r="JC4" s="7"/>
      <c r="JD4" s="7"/>
    </row>
    <row r="5" spans="2:264" ht="15" customHeight="1">
      <c r="G5" s="50"/>
      <c r="H5" s="51"/>
      <c r="I5" s="51"/>
      <c r="J5" s="51"/>
      <c r="K5" s="53" t="s">
        <v>4</v>
      </c>
      <c r="L5" s="53"/>
      <c r="M5" s="53"/>
      <c r="N5" s="41" t="s">
        <v>5</v>
      </c>
      <c r="O5" s="53" t="s">
        <v>6</v>
      </c>
      <c r="P5" s="53"/>
      <c r="Q5" s="53"/>
      <c r="R5" s="54" t="s">
        <v>6</v>
      </c>
      <c r="S5" s="7"/>
      <c r="T5" s="5"/>
      <c r="U5" s="5"/>
      <c r="V5" s="6"/>
      <c r="W5" s="6"/>
      <c r="X5" s="6"/>
      <c r="Y5" s="5"/>
      <c r="Z5" s="5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  <c r="FS5" s="7"/>
      <c r="FT5" s="7"/>
      <c r="FU5" s="7"/>
      <c r="FV5" s="7"/>
      <c r="FW5" s="7"/>
      <c r="FX5" s="7"/>
      <c r="FY5" s="7"/>
      <c r="FZ5" s="7"/>
      <c r="GA5" s="7"/>
      <c r="GB5" s="7"/>
      <c r="GC5" s="7"/>
      <c r="GD5" s="7"/>
      <c r="GE5" s="7"/>
      <c r="GF5" s="7"/>
      <c r="GG5" s="7"/>
      <c r="GH5" s="7"/>
      <c r="GI5" s="7"/>
      <c r="GJ5" s="7"/>
      <c r="GK5" s="7"/>
      <c r="GL5" s="7"/>
      <c r="GM5" s="7"/>
      <c r="GN5" s="7"/>
      <c r="GO5" s="7"/>
      <c r="GP5" s="7"/>
      <c r="GQ5" s="7"/>
      <c r="GR5" s="7"/>
      <c r="GS5" s="7"/>
      <c r="GT5" s="7"/>
      <c r="GU5" s="7"/>
      <c r="GV5" s="7"/>
      <c r="GW5" s="7"/>
      <c r="GX5" s="7"/>
      <c r="GY5" s="7"/>
      <c r="GZ5" s="7"/>
      <c r="HA5" s="7"/>
      <c r="HB5" s="7"/>
      <c r="HC5" s="7"/>
      <c r="HD5" s="7"/>
      <c r="HE5" s="7"/>
      <c r="HF5" s="7"/>
      <c r="HG5" s="7"/>
      <c r="HH5" s="7"/>
      <c r="HI5" s="7"/>
      <c r="HJ5" s="7"/>
      <c r="HK5" s="7"/>
      <c r="HL5" s="7"/>
      <c r="HM5" s="7"/>
      <c r="HN5" s="7"/>
      <c r="HO5" s="7"/>
      <c r="HP5" s="7"/>
      <c r="HQ5" s="7"/>
      <c r="HR5" s="7"/>
      <c r="HS5" s="7"/>
      <c r="HT5" s="7"/>
      <c r="HU5" s="7"/>
      <c r="HV5" s="7"/>
      <c r="HW5" s="7"/>
      <c r="HX5" s="7"/>
      <c r="HY5" s="7"/>
      <c r="HZ5" s="7"/>
      <c r="IA5" s="7"/>
      <c r="IB5" s="7"/>
      <c r="IC5" s="7"/>
      <c r="ID5" s="7"/>
      <c r="IE5" s="7"/>
      <c r="IF5" s="7"/>
      <c r="IG5" s="7"/>
      <c r="IH5" s="7"/>
      <c r="II5" s="7"/>
      <c r="IJ5" s="7"/>
      <c r="IK5" s="7"/>
      <c r="IL5" s="7"/>
      <c r="IM5" s="7"/>
      <c r="IN5" s="7"/>
      <c r="IO5" s="7"/>
      <c r="IP5" s="7"/>
      <c r="IQ5" s="7"/>
      <c r="IR5" s="7"/>
      <c r="IS5" s="7"/>
      <c r="IT5" s="7"/>
      <c r="IU5" s="7"/>
      <c r="IV5" s="7"/>
      <c r="IW5" s="7"/>
      <c r="IX5" s="7"/>
      <c r="IY5" s="7"/>
      <c r="IZ5" s="7"/>
      <c r="JA5" s="7"/>
      <c r="JB5" s="7"/>
      <c r="JC5" s="7"/>
      <c r="JD5" s="7"/>
    </row>
    <row r="6" spans="2:264" ht="15" customHeight="1">
      <c r="B6" s="15" t="s">
        <v>13</v>
      </c>
      <c r="C6" s="1">
        <v>484112</v>
      </c>
      <c r="G6" s="50"/>
      <c r="H6" s="51"/>
      <c r="I6" s="51"/>
      <c r="J6" s="51"/>
      <c r="K6" s="42" t="s">
        <v>7</v>
      </c>
      <c r="L6" s="42" t="s">
        <v>8</v>
      </c>
      <c r="M6" s="42" t="s">
        <v>9</v>
      </c>
      <c r="N6" s="42" t="s">
        <v>7</v>
      </c>
      <c r="O6" s="42" t="s">
        <v>7</v>
      </c>
      <c r="P6" s="42" t="s">
        <v>8</v>
      </c>
      <c r="Q6" s="42" t="s">
        <v>10</v>
      </c>
      <c r="R6" s="54"/>
      <c r="S6" s="7"/>
      <c r="T6" s="43"/>
      <c r="U6" s="43"/>
      <c r="V6" s="6"/>
      <c r="W6" s="6"/>
      <c r="X6" s="6"/>
      <c r="Y6" s="43"/>
      <c r="Z6" s="43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  <c r="FS6" s="7"/>
      <c r="FT6" s="7"/>
      <c r="FU6" s="7"/>
      <c r="FV6" s="7"/>
      <c r="FW6" s="7"/>
      <c r="FX6" s="7"/>
      <c r="FY6" s="7"/>
      <c r="FZ6" s="7"/>
      <c r="GA6" s="7"/>
      <c r="GB6" s="7"/>
      <c r="GC6" s="7"/>
      <c r="GD6" s="7"/>
      <c r="GE6" s="7"/>
      <c r="GF6" s="7"/>
      <c r="GG6" s="7"/>
      <c r="GH6" s="7"/>
      <c r="GI6" s="7"/>
      <c r="GJ6" s="7"/>
      <c r="GK6" s="7"/>
      <c r="GL6" s="7"/>
      <c r="GM6" s="7"/>
      <c r="GN6" s="7"/>
      <c r="GO6" s="7"/>
      <c r="GP6" s="7"/>
      <c r="GQ6" s="7"/>
      <c r="GR6" s="7"/>
      <c r="GS6" s="7"/>
      <c r="GT6" s="7"/>
      <c r="GU6" s="7"/>
      <c r="GV6" s="7"/>
      <c r="GW6" s="7"/>
      <c r="GX6" s="7"/>
      <c r="GY6" s="7"/>
      <c r="GZ6" s="7"/>
      <c r="HA6" s="7"/>
      <c r="HB6" s="7"/>
      <c r="HC6" s="7"/>
      <c r="HD6" s="7"/>
      <c r="HE6" s="7"/>
      <c r="HF6" s="7"/>
      <c r="HG6" s="7"/>
      <c r="HH6" s="7"/>
      <c r="HI6" s="7"/>
      <c r="HJ6" s="7"/>
      <c r="HK6" s="7"/>
      <c r="HL6" s="7"/>
      <c r="HM6" s="7"/>
      <c r="HN6" s="7"/>
      <c r="HO6" s="7"/>
      <c r="HP6" s="7"/>
      <c r="HQ6" s="7"/>
      <c r="HR6" s="7"/>
      <c r="HS6" s="7"/>
      <c r="HT6" s="7"/>
      <c r="HU6" s="7"/>
      <c r="HV6" s="7"/>
      <c r="HW6" s="7"/>
      <c r="HX6" s="7"/>
      <c r="HY6" s="7"/>
      <c r="HZ6" s="7"/>
      <c r="IA6" s="7"/>
      <c r="IB6" s="7"/>
      <c r="IC6" s="7"/>
      <c r="ID6" s="7"/>
      <c r="IE6" s="7"/>
      <c r="IF6" s="7"/>
      <c r="IG6" s="7"/>
      <c r="IH6" s="7"/>
      <c r="II6" s="7"/>
      <c r="IJ6" s="7"/>
      <c r="IK6" s="7"/>
      <c r="IL6" s="7"/>
      <c r="IM6" s="7"/>
      <c r="IN6" s="7"/>
      <c r="IO6" s="7"/>
      <c r="IP6" s="7"/>
      <c r="IQ6" s="7"/>
      <c r="IR6" s="7"/>
      <c r="IS6" s="7"/>
      <c r="IT6" s="7"/>
      <c r="IU6" s="7"/>
      <c r="IV6" s="7"/>
      <c r="IW6" s="7"/>
      <c r="IX6" s="7"/>
      <c r="IY6" s="7"/>
      <c r="IZ6" s="7"/>
      <c r="JA6" s="7"/>
      <c r="JB6" s="7"/>
      <c r="JC6" s="7"/>
      <c r="JD6" s="7"/>
    </row>
    <row r="7" spans="2:264" ht="15" customHeight="1">
      <c r="B7" s="15" t="s">
        <v>26</v>
      </c>
      <c r="C7" s="2" t="s">
        <v>16</v>
      </c>
      <c r="G7" s="20">
        <v>1000</v>
      </c>
      <c r="H7" s="21" t="s">
        <v>11</v>
      </c>
      <c r="I7" s="21">
        <v>1249.99</v>
      </c>
      <c r="J7" s="21">
        <v>1000</v>
      </c>
      <c r="K7" s="22">
        <v>70.7</v>
      </c>
      <c r="L7" s="23">
        <v>33.299999999999997</v>
      </c>
      <c r="M7" s="23">
        <f t="shared" ref="M7:M35" si="0">+K7+L7</f>
        <v>104</v>
      </c>
      <c r="N7" s="23">
        <v>10</v>
      </c>
      <c r="O7" s="23">
        <f t="shared" ref="O7:O35" si="1">+K7+N7</f>
        <v>80.7</v>
      </c>
      <c r="P7" s="23">
        <f t="shared" ref="P7:P35" si="2">L7</f>
        <v>33.299999999999997</v>
      </c>
      <c r="Q7" s="23">
        <f t="shared" ref="Q7:Q35" si="3">+O7+P7</f>
        <v>114</v>
      </c>
      <c r="R7" s="24">
        <f t="shared" ref="R7:R35" si="4">Q7-N7</f>
        <v>104</v>
      </c>
      <c r="S7" s="7"/>
      <c r="T7" s="43"/>
      <c r="U7" s="43"/>
      <c r="V7" s="6"/>
      <c r="W7" s="6"/>
      <c r="X7" s="6"/>
      <c r="Y7" s="43"/>
      <c r="Z7" s="43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</row>
    <row r="8" spans="2:264" ht="15" customHeight="1">
      <c r="G8" s="20">
        <v>1250</v>
      </c>
      <c r="H8" s="21" t="s">
        <v>11</v>
      </c>
      <c r="I8" s="21">
        <v>1749.99</v>
      </c>
      <c r="J8" s="21">
        <f t="shared" ref="J8:J35" si="5">+J7+500</f>
        <v>1500</v>
      </c>
      <c r="K8" s="22">
        <v>106</v>
      </c>
      <c r="L8" s="23">
        <v>50</v>
      </c>
      <c r="M8" s="23">
        <f t="shared" si="0"/>
        <v>156</v>
      </c>
      <c r="N8" s="23">
        <v>10</v>
      </c>
      <c r="O8" s="23">
        <f t="shared" si="1"/>
        <v>116</v>
      </c>
      <c r="P8" s="23">
        <f t="shared" si="2"/>
        <v>50</v>
      </c>
      <c r="Q8" s="23">
        <f t="shared" si="3"/>
        <v>166</v>
      </c>
      <c r="R8" s="24">
        <f t="shared" si="4"/>
        <v>156</v>
      </c>
      <c r="S8" s="7"/>
      <c r="T8" s="44"/>
      <c r="U8" s="44"/>
      <c r="V8" s="6"/>
      <c r="W8" s="6"/>
      <c r="X8" s="6"/>
      <c r="Y8" s="44"/>
      <c r="Z8" s="44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</row>
    <row r="9" spans="2:264" ht="15" customHeight="1">
      <c r="B9" s="12" t="s">
        <v>14</v>
      </c>
      <c r="C9" s="46">
        <f>K42</f>
        <v>1090</v>
      </c>
      <c r="G9" s="20">
        <v>1750</v>
      </c>
      <c r="H9" s="21" t="s">
        <v>11</v>
      </c>
      <c r="I9" s="21">
        <v>2249.9899999999998</v>
      </c>
      <c r="J9" s="21">
        <f t="shared" si="5"/>
        <v>2000</v>
      </c>
      <c r="K9" s="22">
        <v>141.30000000000001</v>
      </c>
      <c r="L9" s="23">
        <v>66.7</v>
      </c>
      <c r="M9" s="23">
        <f t="shared" si="0"/>
        <v>208</v>
      </c>
      <c r="N9" s="23">
        <v>10</v>
      </c>
      <c r="O9" s="23">
        <f t="shared" si="1"/>
        <v>151.30000000000001</v>
      </c>
      <c r="P9" s="23">
        <f t="shared" si="2"/>
        <v>66.7</v>
      </c>
      <c r="Q9" s="23">
        <f t="shared" si="3"/>
        <v>218</v>
      </c>
      <c r="R9" s="24">
        <f t="shared" si="4"/>
        <v>208</v>
      </c>
      <c r="S9" s="7"/>
      <c r="T9" s="44"/>
      <c r="U9" s="44"/>
      <c r="V9" s="6"/>
      <c r="W9" s="6"/>
      <c r="X9" s="6"/>
      <c r="Y9" s="44"/>
      <c r="Z9" s="44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</row>
    <row r="10" spans="2:264" ht="15" customHeight="1">
      <c r="B10" s="12" t="s">
        <v>15</v>
      </c>
      <c r="C10" s="46">
        <f>K43</f>
        <v>500</v>
      </c>
      <c r="G10" s="20">
        <v>2250</v>
      </c>
      <c r="H10" s="21" t="s">
        <v>11</v>
      </c>
      <c r="I10" s="21">
        <v>2749.99</v>
      </c>
      <c r="J10" s="21">
        <f t="shared" si="5"/>
        <v>2500</v>
      </c>
      <c r="K10" s="22">
        <v>176.7</v>
      </c>
      <c r="L10" s="23">
        <v>83.3</v>
      </c>
      <c r="M10" s="23">
        <f t="shared" si="0"/>
        <v>260</v>
      </c>
      <c r="N10" s="23">
        <v>10</v>
      </c>
      <c r="O10" s="23">
        <f t="shared" si="1"/>
        <v>186.7</v>
      </c>
      <c r="P10" s="23">
        <f t="shared" si="2"/>
        <v>83.3</v>
      </c>
      <c r="Q10" s="23">
        <f t="shared" si="3"/>
        <v>270</v>
      </c>
      <c r="R10" s="24">
        <f t="shared" si="4"/>
        <v>260</v>
      </c>
      <c r="S10" s="7"/>
      <c r="T10" s="44"/>
      <c r="U10" s="44"/>
      <c r="V10" s="6"/>
      <c r="W10" s="6"/>
      <c r="X10" s="6"/>
      <c r="Y10" s="44"/>
      <c r="Z10" s="44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</row>
    <row r="11" spans="2:264" ht="15" customHeight="1">
      <c r="B11" s="12" t="s">
        <v>24</v>
      </c>
      <c r="C11" s="46">
        <f>K47</f>
        <v>1590</v>
      </c>
      <c r="G11" s="20">
        <v>2750</v>
      </c>
      <c r="H11" s="21" t="s">
        <v>11</v>
      </c>
      <c r="I11" s="21">
        <v>3249.99</v>
      </c>
      <c r="J11" s="21">
        <f t="shared" si="5"/>
        <v>3000</v>
      </c>
      <c r="K11" s="22">
        <v>212</v>
      </c>
      <c r="L11" s="23">
        <v>100</v>
      </c>
      <c r="M11" s="23">
        <f t="shared" si="0"/>
        <v>312</v>
      </c>
      <c r="N11" s="23">
        <v>10</v>
      </c>
      <c r="O11" s="23">
        <f t="shared" si="1"/>
        <v>222</v>
      </c>
      <c r="P11" s="23">
        <f t="shared" si="2"/>
        <v>100</v>
      </c>
      <c r="Q11" s="23">
        <f t="shared" si="3"/>
        <v>322</v>
      </c>
      <c r="R11" s="24">
        <f t="shared" si="4"/>
        <v>312</v>
      </c>
      <c r="S11" s="7"/>
      <c r="T11" s="44"/>
      <c r="U11" s="44"/>
      <c r="V11" s="6"/>
      <c r="W11" s="6"/>
      <c r="X11" s="6"/>
      <c r="Y11" s="44"/>
      <c r="Z11" s="44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</row>
    <row r="12" spans="2:264" ht="15" customHeight="1">
      <c r="G12" s="20">
        <v>3250</v>
      </c>
      <c r="H12" s="21" t="s">
        <v>11</v>
      </c>
      <c r="I12" s="21">
        <v>3749.99</v>
      </c>
      <c r="J12" s="21">
        <f t="shared" si="5"/>
        <v>3500</v>
      </c>
      <c r="K12" s="22">
        <v>247.3</v>
      </c>
      <c r="L12" s="23">
        <v>116.7</v>
      </c>
      <c r="M12" s="23">
        <f t="shared" si="0"/>
        <v>364</v>
      </c>
      <c r="N12" s="23">
        <v>10</v>
      </c>
      <c r="O12" s="23">
        <f t="shared" si="1"/>
        <v>257.3</v>
      </c>
      <c r="P12" s="23">
        <f t="shared" si="2"/>
        <v>116.7</v>
      </c>
      <c r="Q12" s="23">
        <f t="shared" si="3"/>
        <v>374</v>
      </c>
      <c r="R12" s="24">
        <f t="shared" si="4"/>
        <v>364</v>
      </c>
      <c r="S12" s="7"/>
      <c r="T12" s="7"/>
      <c r="U12" s="7"/>
      <c r="V12" s="6"/>
      <c r="W12" s="6"/>
      <c r="X12" s="6"/>
      <c r="Y12" s="5"/>
      <c r="Z12" s="5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</row>
    <row r="13" spans="2:264" ht="15" customHeight="1">
      <c r="G13" s="20">
        <v>3750</v>
      </c>
      <c r="H13" s="21" t="s">
        <v>11</v>
      </c>
      <c r="I13" s="21">
        <v>4249.99</v>
      </c>
      <c r="J13" s="21">
        <f t="shared" si="5"/>
        <v>4000</v>
      </c>
      <c r="K13" s="22">
        <v>282.7</v>
      </c>
      <c r="L13" s="23">
        <v>133.30000000000001</v>
      </c>
      <c r="M13" s="23">
        <f t="shared" si="0"/>
        <v>416</v>
      </c>
      <c r="N13" s="23">
        <v>10</v>
      </c>
      <c r="O13" s="23">
        <f t="shared" si="1"/>
        <v>292.7</v>
      </c>
      <c r="P13" s="23">
        <f t="shared" si="2"/>
        <v>133.30000000000001</v>
      </c>
      <c r="Q13" s="23">
        <f t="shared" si="3"/>
        <v>426</v>
      </c>
      <c r="R13" s="24">
        <f t="shared" si="4"/>
        <v>416</v>
      </c>
      <c r="S13" s="7"/>
      <c r="T13" s="7"/>
      <c r="U13" s="7"/>
      <c r="V13" s="6"/>
      <c r="W13" s="6"/>
      <c r="X13" s="6"/>
      <c r="Y13" s="5"/>
      <c r="Z13" s="5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</row>
    <row r="14" spans="2:264" ht="15" customHeight="1">
      <c r="C14" s="3"/>
      <c r="G14" s="20">
        <v>4250</v>
      </c>
      <c r="H14" s="21" t="s">
        <v>11</v>
      </c>
      <c r="I14" s="21">
        <v>4749.99</v>
      </c>
      <c r="J14" s="21">
        <f t="shared" si="5"/>
        <v>4500</v>
      </c>
      <c r="K14" s="22">
        <v>318</v>
      </c>
      <c r="L14" s="23">
        <v>150</v>
      </c>
      <c r="M14" s="23">
        <f t="shared" si="0"/>
        <v>468</v>
      </c>
      <c r="N14" s="23">
        <v>10</v>
      </c>
      <c r="O14" s="23">
        <f t="shared" si="1"/>
        <v>328</v>
      </c>
      <c r="P14" s="23">
        <f t="shared" si="2"/>
        <v>150</v>
      </c>
      <c r="Q14" s="23">
        <f t="shared" si="3"/>
        <v>478</v>
      </c>
      <c r="R14" s="24">
        <f t="shared" si="4"/>
        <v>468</v>
      </c>
      <c r="S14" s="7"/>
      <c r="T14" s="7"/>
      <c r="U14" s="7"/>
      <c r="V14" s="6"/>
      <c r="W14" s="6"/>
      <c r="X14" s="6"/>
      <c r="Y14" s="5"/>
      <c r="Z14" s="5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</row>
    <row r="15" spans="2:264" ht="15" customHeight="1" thickBot="1">
      <c r="G15" s="25">
        <v>4750</v>
      </c>
      <c r="H15" s="26" t="s">
        <v>11</v>
      </c>
      <c r="I15" s="27">
        <v>5249.99</v>
      </c>
      <c r="J15" s="28">
        <f t="shared" si="5"/>
        <v>5000</v>
      </c>
      <c r="K15" s="29">
        <v>353.3</v>
      </c>
      <c r="L15" s="27">
        <v>166.7</v>
      </c>
      <c r="M15" s="27">
        <f t="shared" si="0"/>
        <v>520</v>
      </c>
      <c r="N15" s="27">
        <v>10</v>
      </c>
      <c r="O15" s="27">
        <f t="shared" si="1"/>
        <v>363.3</v>
      </c>
      <c r="P15" s="27">
        <f t="shared" si="2"/>
        <v>166.7</v>
      </c>
      <c r="Q15" s="27">
        <f t="shared" si="3"/>
        <v>530</v>
      </c>
      <c r="R15" s="30">
        <f t="shared" si="4"/>
        <v>520</v>
      </c>
      <c r="S15" s="7"/>
      <c r="T15" s="7"/>
      <c r="U15" s="7"/>
      <c r="V15" s="6"/>
      <c r="W15" s="6"/>
      <c r="X15" s="6"/>
      <c r="Y15" s="5"/>
      <c r="Z15" s="5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</row>
    <row r="16" spans="2:264" ht="15" customHeight="1">
      <c r="G16" s="31">
        <v>5250</v>
      </c>
      <c r="H16" s="32" t="s">
        <v>11</v>
      </c>
      <c r="I16" s="33">
        <v>5749.99</v>
      </c>
      <c r="J16" s="34">
        <f t="shared" si="5"/>
        <v>5500</v>
      </c>
      <c r="K16" s="35">
        <v>388.7</v>
      </c>
      <c r="L16" s="33">
        <v>183.3</v>
      </c>
      <c r="M16" s="33">
        <f t="shared" si="0"/>
        <v>572</v>
      </c>
      <c r="N16" s="33">
        <v>10</v>
      </c>
      <c r="O16" s="33">
        <f t="shared" si="1"/>
        <v>398.7</v>
      </c>
      <c r="P16" s="33">
        <f t="shared" si="2"/>
        <v>183.3</v>
      </c>
      <c r="Q16" s="33">
        <f t="shared" si="3"/>
        <v>582</v>
      </c>
      <c r="R16" s="36">
        <f t="shared" si="4"/>
        <v>572</v>
      </c>
      <c r="S16" s="7"/>
      <c r="T16" s="7"/>
      <c r="U16" s="7"/>
      <c r="V16" s="6"/>
      <c r="W16" s="6"/>
      <c r="X16" s="6"/>
      <c r="Y16" s="5"/>
      <c r="Z16" s="5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</row>
    <row r="17" spans="7:26" s="7" customFormat="1" ht="15" customHeight="1">
      <c r="G17" s="37">
        <v>5750</v>
      </c>
      <c r="H17" s="21" t="s">
        <v>11</v>
      </c>
      <c r="I17" s="23">
        <v>6249.99</v>
      </c>
      <c r="J17" s="38">
        <f t="shared" si="5"/>
        <v>6000</v>
      </c>
      <c r="K17" s="22">
        <v>424</v>
      </c>
      <c r="L17" s="23">
        <v>200</v>
      </c>
      <c r="M17" s="23">
        <f t="shared" si="0"/>
        <v>624</v>
      </c>
      <c r="N17" s="23">
        <v>10</v>
      </c>
      <c r="O17" s="23">
        <f t="shared" si="1"/>
        <v>434</v>
      </c>
      <c r="P17" s="23">
        <f t="shared" si="2"/>
        <v>200</v>
      </c>
      <c r="Q17" s="23">
        <f t="shared" si="3"/>
        <v>634</v>
      </c>
      <c r="R17" s="39">
        <f t="shared" si="4"/>
        <v>624</v>
      </c>
      <c r="V17" s="6"/>
      <c r="W17" s="6"/>
      <c r="X17" s="6"/>
      <c r="Y17" s="5"/>
      <c r="Z17" s="5"/>
    </row>
    <row r="18" spans="7:26" s="7" customFormat="1" ht="15" customHeight="1">
      <c r="G18" s="37">
        <v>6250</v>
      </c>
      <c r="H18" s="21" t="s">
        <v>11</v>
      </c>
      <c r="I18" s="23">
        <v>6749.99</v>
      </c>
      <c r="J18" s="38">
        <f t="shared" si="5"/>
        <v>6500</v>
      </c>
      <c r="K18" s="22">
        <v>459.3</v>
      </c>
      <c r="L18" s="23">
        <v>216.7</v>
      </c>
      <c r="M18" s="23">
        <f t="shared" si="0"/>
        <v>676</v>
      </c>
      <c r="N18" s="23">
        <v>10</v>
      </c>
      <c r="O18" s="23">
        <f t="shared" si="1"/>
        <v>469.3</v>
      </c>
      <c r="P18" s="23">
        <f t="shared" si="2"/>
        <v>216.7</v>
      </c>
      <c r="Q18" s="23">
        <f t="shared" si="3"/>
        <v>686</v>
      </c>
      <c r="R18" s="39">
        <f t="shared" si="4"/>
        <v>676</v>
      </c>
      <c r="V18" s="6"/>
      <c r="W18" s="6"/>
      <c r="X18" s="6"/>
      <c r="Y18" s="5"/>
      <c r="Z18" s="45"/>
    </row>
    <row r="19" spans="7:26" s="7" customFormat="1" ht="15" customHeight="1">
      <c r="G19" s="37">
        <v>6750</v>
      </c>
      <c r="H19" s="21" t="s">
        <v>11</v>
      </c>
      <c r="I19" s="23">
        <v>7249.99</v>
      </c>
      <c r="J19" s="38">
        <f t="shared" si="5"/>
        <v>7000</v>
      </c>
      <c r="K19" s="22">
        <v>494.7</v>
      </c>
      <c r="L19" s="23">
        <v>233.3</v>
      </c>
      <c r="M19" s="23">
        <f t="shared" si="0"/>
        <v>728</v>
      </c>
      <c r="N19" s="23">
        <v>10</v>
      </c>
      <c r="O19" s="23">
        <f t="shared" si="1"/>
        <v>504.7</v>
      </c>
      <c r="P19" s="23">
        <f t="shared" si="2"/>
        <v>233.3</v>
      </c>
      <c r="Q19" s="23">
        <f t="shared" si="3"/>
        <v>738</v>
      </c>
      <c r="R19" s="39">
        <f t="shared" si="4"/>
        <v>728</v>
      </c>
      <c r="V19" s="6"/>
      <c r="W19" s="6"/>
      <c r="X19" s="6"/>
      <c r="Y19" s="5"/>
      <c r="Z19" s="5"/>
    </row>
    <row r="20" spans="7:26" s="7" customFormat="1" ht="15" customHeight="1">
      <c r="G20" s="37">
        <v>7250</v>
      </c>
      <c r="H20" s="21" t="s">
        <v>11</v>
      </c>
      <c r="I20" s="23">
        <v>7749.99</v>
      </c>
      <c r="J20" s="38">
        <f t="shared" si="5"/>
        <v>7500</v>
      </c>
      <c r="K20" s="22">
        <v>530</v>
      </c>
      <c r="L20" s="23">
        <v>250</v>
      </c>
      <c r="M20" s="23">
        <f t="shared" si="0"/>
        <v>780</v>
      </c>
      <c r="N20" s="23">
        <v>10</v>
      </c>
      <c r="O20" s="23">
        <f t="shared" si="1"/>
        <v>540</v>
      </c>
      <c r="P20" s="23">
        <f t="shared" si="2"/>
        <v>250</v>
      </c>
      <c r="Q20" s="23">
        <f t="shared" si="3"/>
        <v>790</v>
      </c>
      <c r="R20" s="39">
        <f t="shared" si="4"/>
        <v>780</v>
      </c>
      <c r="V20" s="6"/>
      <c r="W20" s="6"/>
      <c r="X20" s="6"/>
      <c r="Y20" s="5"/>
      <c r="Z20" s="5"/>
    </row>
    <row r="21" spans="7:26" s="7" customFormat="1" ht="15" customHeight="1">
      <c r="G21" s="37">
        <v>7750</v>
      </c>
      <c r="H21" s="21" t="s">
        <v>11</v>
      </c>
      <c r="I21" s="23">
        <v>8249.99</v>
      </c>
      <c r="J21" s="38">
        <f t="shared" si="5"/>
        <v>8000</v>
      </c>
      <c r="K21" s="22">
        <v>565.29999999999995</v>
      </c>
      <c r="L21" s="23">
        <v>266.7</v>
      </c>
      <c r="M21" s="23">
        <f t="shared" si="0"/>
        <v>832</v>
      </c>
      <c r="N21" s="23">
        <v>10</v>
      </c>
      <c r="O21" s="23">
        <f t="shared" si="1"/>
        <v>575.29999999999995</v>
      </c>
      <c r="P21" s="23">
        <f t="shared" si="2"/>
        <v>266.7</v>
      </c>
      <c r="Q21" s="23">
        <f t="shared" si="3"/>
        <v>842</v>
      </c>
      <c r="R21" s="39">
        <f t="shared" si="4"/>
        <v>832</v>
      </c>
      <c r="V21" s="6"/>
      <c r="W21" s="6"/>
      <c r="X21" s="6"/>
      <c r="Y21" s="5"/>
      <c r="Z21" s="5"/>
    </row>
    <row r="22" spans="7:26" s="7" customFormat="1" ht="15" customHeight="1">
      <c r="G22" s="37">
        <v>8250</v>
      </c>
      <c r="H22" s="21" t="s">
        <v>11</v>
      </c>
      <c r="I22" s="23">
        <v>8749.99</v>
      </c>
      <c r="J22" s="38">
        <f t="shared" si="5"/>
        <v>8500</v>
      </c>
      <c r="K22" s="22">
        <v>600.70000000000005</v>
      </c>
      <c r="L22" s="23">
        <v>283.3</v>
      </c>
      <c r="M22" s="23">
        <f t="shared" si="0"/>
        <v>884</v>
      </c>
      <c r="N22" s="23">
        <v>10</v>
      </c>
      <c r="O22" s="23">
        <f t="shared" si="1"/>
        <v>610.70000000000005</v>
      </c>
      <c r="P22" s="23">
        <f t="shared" si="2"/>
        <v>283.3</v>
      </c>
      <c r="Q22" s="23">
        <f t="shared" si="3"/>
        <v>894</v>
      </c>
      <c r="R22" s="39">
        <f t="shared" si="4"/>
        <v>884</v>
      </c>
      <c r="T22" s="5"/>
      <c r="U22" s="5"/>
      <c r="V22" s="6"/>
      <c r="W22" s="6"/>
      <c r="X22" s="6"/>
      <c r="Y22" s="5"/>
      <c r="Z22" s="5"/>
    </row>
    <row r="23" spans="7:26" s="7" customFormat="1" ht="15" customHeight="1">
      <c r="G23" s="37">
        <v>8750</v>
      </c>
      <c r="H23" s="21" t="s">
        <v>11</v>
      </c>
      <c r="I23" s="23">
        <v>9249.99</v>
      </c>
      <c r="J23" s="38">
        <f t="shared" si="5"/>
        <v>9000</v>
      </c>
      <c r="K23" s="22">
        <v>636</v>
      </c>
      <c r="L23" s="23">
        <v>300</v>
      </c>
      <c r="M23" s="23">
        <f t="shared" si="0"/>
        <v>936</v>
      </c>
      <c r="N23" s="23">
        <v>10</v>
      </c>
      <c r="O23" s="23">
        <f t="shared" si="1"/>
        <v>646</v>
      </c>
      <c r="P23" s="23">
        <f t="shared" si="2"/>
        <v>300</v>
      </c>
      <c r="Q23" s="23">
        <f t="shared" si="3"/>
        <v>946</v>
      </c>
      <c r="R23" s="39">
        <f t="shared" si="4"/>
        <v>936</v>
      </c>
      <c r="T23" s="5"/>
      <c r="U23" s="5"/>
      <c r="V23" s="6"/>
      <c r="W23" s="6"/>
      <c r="X23" s="6"/>
      <c r="Y23" s="5"/>
      <c r="Z23" s="5"/>
    </row>
    <row r="24" spans="7:26" s="7" customFormat="1" ht="15" customHeight="1">
      <c r="G24" s="37">
        <v>9250</v>
      </c>
      <c r="H24" s="21" t="s">
        <v>11</v>
      </c>
      <c r="I24" s="23">
        <v>9749.99</v>
      </c>
      <c r="J24" s="38">
        <f t="shared" si="5"/>
        <v>9500</v>
      </c>
      <c r="K24" s="22">
        <v>671.3</v>
      </c>
      <c r="L24" s="23">
        <v>316.7</v>
      </c>
      <c r="M24" s="23">
        <f t="shared" si="0"/>
        <v>988</v>
      </c>
      <c r="N24" s="23">
        <v>10</v>
      </c>
      <c r="O24" s="23">
        <f t="shared" si="1"/>
        <v>681.3</v>
      </c>
      <c r="P24" s="23">
        <f t="shared" si="2"/>
        <v>316.7</v>
      </c>
      <c r="Q24" s="23">
        <f t="shared" si="3"/>
        <v>998</v>
      </c>
      <c r="R24" s="39">
        <f t="shared" si="4"/>
        <v>988</v>
      </c>
      <c r="T24" s="5"/>
      <c r="U24" s="5"/>
      <c r="V24" s="6"/>
      <c r="W24" s="6"/>
      <c r="X24" s="6"/>
      <c r="Y24" s="5"/>
      <c r="Z24" s="5"/>
    </row>
    <row r="25" spans="7:26" s="7" customFormat="1" ht="15" customHeight="1" thickBot="1">
      <c r="G25" s="25">
        <v>9750</v>
      </c>
      <c r="H25" s="26" t="s">
        <v>11</v>
      </c>
      <c r="I25" s="27">
        <v>10249.99</v>
      </c>
      <c r="J25" s="28">
        <f t="shared" si="5"/>
        <v>10000</v>
      </c>
      <c r="K25" s="29">
        <v>706.7</v>
      </c>
      <c r="L25" s="27">
        <v>333.3</v>
      </c>
      <c r="M25" s="27">
        <f t="shared" si="0"/>
        <v>1040</v>
      </c>
      <c r="N25" s="27">
        <v>10</v>
      </c>
      <c r="O25" s="27">
        <f t="shared" si="1"/>
        <v>716.7</v>
      </c>
      <c r="P25" s="27">
        <f t="shared" si="2"/>
        <v>333.3</v>
      </c>
      <c r="Q25" s="27">
        <f t="shared" si="3"/>
        <v>1050</v>
      </c>
      <c r="R25" s="30">
        <f t="shared" si="4"/>
        <v>1040</v>
      </c>
      <c r="T25" s="5"/>
      <c r="U25" s="5"/>
      <c r="V25" s="6"/>
      <c r="W25" s="6"/>
      <c r="X25" s="6"/>
      <c r="Y25" s="5"/>
      <c r="Z25" s="5"/>
    </row>
    <row r="26" spans="7:26" s="7" customFormat="1" ht="15" customHeight="1">
      <c r="G26" s="31">
        <v>10250</v>
      </c>
      <c r="H26" s="32" t="s">
        <v>11</v>
      </c>
      <c r="I26" s="33">
        <v>10749.99</v>
      </c>
      <c r="J26" s="34">
        <f t="shared" si="5"/>
        <v>10500</v>
      </c>
      <c r="K26" s="35">
        <v>742</v>
      </c>
      <c r="L26" s="33">
        <v>350</v>
      </c>
      <c r="M26" s="33">
        <f t="shared" si="0"/>
        <v>1092</v>
      </c>
      <c r="N26" s="33">
        <v>10</v>
      </c>
      <c r="O26" s="33">
        <f t="shared" si="1"/>
        <v>752</v>
      </c>
      <c r="P26" s="33">
        <f t="shared" si="2"/>
        <v>350</v>
      </c>
      <c r="Q26" s="33">
        <f t="shared" si="3"/>
        <v>1102</v>
      </c>
      <c r="R26" s="36">
        <f t="shared" si="4"/>
        <v>1092</v>
      </c>
      <c r="T26" s="5"/>
      <c r="U26" s="5"/>
      <c r="V26" s="6"/>
      <c r="W26" s="6"/>
      <c r="X26" s="6"/>
      <c r="Y26" s="5"/>
      <c r="Z26" s="5"/>
    </row>
    <row r="27" spans="7:26" s="7" customFormat="1" ht="15" customHeight="1">
      <c r="G27" s="37">
        <v>10750</v>
      </c>
      <c r="H27" s="21" t="s">
        <v>11</v>
      </c>
      <c r="I27" s="23">
        <v>11249.99</v>
      </c>
      <c r="J27" s="38">
        <f t="shared" si="5"/>
        <v>11000</v>
      </c>
      <c r="K27" s="22">
        <v>777.3</v>
      </c>
      <c r="L27" s="23">
        <v>366.7</v>
      </c>
      <c r="M27" s="23">
        <f t="shared" si="0"/>
        <v>1144</v>
      </c>
      <c r="N27" s="23">
        <v>10</v>
      </c>
      <c r="O27" s="23">
        <f t="shared" si="1"/>
        <v>787.3</v>
      </c>
      <c r="P27" s="23">
        <f t="shared" si="2"/>
        <v>366.7</v>
      </c>
      <c r="Q27" s="23">
        <f t="shared" si="3"/>
        <v>1154</v>
      </c>
      <c r="R27" s="39">
        <f t="shared" si="4"/>
        <v>1144</v>
      </c>
      <c r="T27" s="5"/>
      <c r="U27" s="5"/>
      <c r="V27" s="6"/>
      <c r="W27" s="6"/>
      <c r="X27" s="6"/>
      <c r="Y27" s="5"/>
      <c r="Z27" s="5"/>
    </row>
    <row r="28" spans="7:26" s="7" customFormat="1" ht="15" customHeight="1">
      <c r="G28" s="37">
        <v>11250</v>
      </c>
      <c r="H28" s="21" t="s">
        <v>11</v>
      </c>
      <c r="I28" s="23">
        <v>11749.99</v>
      </c>
      <c r="J28" s="38">
        <f t="shared" si="5"/>
        <v>11500</v>
      </c>
      <c r="K28" s="22">
        <v>812.7</v>
      </c>
      <c r="L28" s="23">
        <v>383.3</v>
      </c>
      <c r="M28" s="23">
        <f t="shared" si="0"/>
        <v>1196</v>
      </c>
      <c r="N28" s="23">
        <v>10</v>
      </c>
      <c r="O28" s="23">
        <f t="shared" si="1"/>
        <v>822.7</v>
      </c>
      <c r="P28" s="23">
        <f t="shared" si="2"/>
        <v>383.3</v>
      </c>
      <c r="Q28" s="23">
        <f t="shared" si="3"/>
        <v>1206</v>
      </c>
      <c r="R28" s="39">
        <f t="shared" si="4"/>
        <v>1196</v>
      </c>
      <c r="T28" s="5"/>
      <c r="U28" s="5"/>
      <c r="V28" s="6"/>
      <c r="W28" s="6"/>
      <c r="X28" s="6"/>
      <c r="Y28" s="5"/>
      <c r="Z28" s="5"/>
    </row>
    <row r="29" spans="7:26" s="7" customFormat="1" ht="15" customHeight="1">
      <c r="G29" s="37">
        <v>11750</v>
      </c>
      <c r="H29" s="21" t="s">
        <v>11</v>
      </c>
      <c r="I29" s="23">
        <v>12249.99</v>
      </c>
      <c r="J29" s="38">
        <f t="shared" si="5"/>
        <v>12000</v>
      </c>
      <c r="K29" s="22">
        <v>848</v>
      </c>
      <c r="L29" s="23">
        <v>400</v>
      </c>
      <c r="M29" s="23">
        <f t="shared" si="0"/>
        <v>1248</v>
      </c>
      <c r="N29" s="23">
        <v>10</v>
      </c>
      <c r="O29" s="23">
        <f t="shared" si="1"/>
        <v>858</v>
      </c>
      <c r="P29" s="23">
        <f t="shared" si="2"/>
        <v>400</v>
      </c>
      <c r="Q29" s="23">
        <f t="shared" si="3"/>
        <v>1258</v>
      </c>
      <c r="R29" s="39">
        <f t="shared" si="4"/>
        <v>1248</v>
      </c>
      <c r="T29" s="5"/>
      <c r="U29" s="5"/>
      <c r="V29" s="6"/>
      <c r="W29" s="6"/>
      <c r="X29" s="6"/>
      <c r="Y29" s="5"/>
      <c r="Z29" s="5"/>
    </row>
    <row r="30" spans="7:26" s="7" customFormat="1" ht="15" customHeight="1">
      <c r="G30" s="37">
        <v>12250</v>
      </c>
      <c r="H30" s="21" t="s">
        <v>11</v>
      </c>
      <c r="I30" s="23">
        <v>12749.99</v>
      </c>
      <c r="J30" s="38">
        <f t="shared" si="5"/>
        <v>12500</v>
      </c>
      <c r="K30" s="22">
        <v>883.3</v>
      </c>
      <c r="L30" s="23">
        <v>416.7</v>
      </c>
      <c r="M30" s="23">
        <f t="shared" si="0"/>
        <v>1300</v>
      </c>
      <c r="N30" s="23">
        <v>10</v>
      </c>
      <c r="O30" s="23">
        <f t="shared" si="1"/>
        <v>893.3</v>
      </c>
      <c r="P30" s="23">
        <f t="shared" si="2"/>
        <v>416.7</v>
      </c>
      <c r="Q30" s="23">
        <f t="shared" si="3"/>
        <v>1310</v>
      </c>
      <c r="R30" s="39">
        <f t="shared" si="4"/>
        <v>1300</v>
      </c>
      <c r="T30" s="5"/>
      <c r="U30" s="5"/>
      <c r="V30" s="6"/>
      <c r="W30" s="6"/>
      <c r="X30" s="6"/>
      <c r="Y30" s="5"/>
      <c r="Z30" s="5"/>
    </row>
    <row r="31" spans="7:26" s="7" customFormat="1" ht="15" customHeight="1">
      <c r="G31" s="37">
        <v>12750</v>
      </c>
      <c r="H31" s="21" t="s">
        <v>11</v>
      </c>
      <c r="I31" s="23">
        <v>13249.99</v>
      </c>
      <c r="J31" s="38">
        <f t="shared" si="5"/>
        <v>13000</v>
      </c>
      <c r="K31" s="22">
        <v>918.7</v>
      </c>
      <c r="L31" s="23">
        <v>433.3</v>
      </c>
      <c r="M31" s="23">
        <f t="shared" si="0"/>
        <v>1352</v>
      </c>
      <c r="N31" s="23">
        <v>10</v>
      </c>
      <c r="O31" s="23">
        <f t="shared" si="1"/>
        <v>928.7</v>
      </c>
      <c r="P31" s="23">
        <f t="shared" si="2"/>
        <v>433.3</v>
      </c>
      <c r="Q31" s="23">
        <f t="shared" si="3"/>
        <v>1362</v>
      </c>
      <c r="R31" s="39">
        <f t="shared" si="4"/>
        <v>1352</v>
      </c>
      <c r="T31" s="5"/>
      <c r="U31" s="5"/>
      <c r="V31" s="6"/>
      <c r="W31" s="6"/>
      <c r="X31" s="6"/>
      <c r="Y31" s="5"/>
      <c r="Z31" s="5"/>
    </row>
    <row r="32" spans="7:26" s="7" customFormat="1" ht="15" customHeight="1">
      <c r="G32" s="37">
        <v>13250</v>
      </c>
      <c r="H32" s="21" t="s">
        <v>11</v>
      </c>
      <c r="I32" s="23">
        <v>13749.99</v>
      </c>
      <c r="J32" s="38">
        <f t="shared" si="5"/>
        <v>13500</v>
      </c>
      <c r="K32" s="22">
        <v>954</v>
      </c>
      <c r="L32" s="23">
        <v>450</v>
      </c>
      <c r="M32" s="23">
        <f t="shared" si="0"/>
        <v>1404</v>
      </c>
      <c r="N32" s="23">
        <v>10</v>
      </c>
      <c r="O32" s="23">
        <f t="shared" si="1"/>
        <v>964</v>
      </c>
      <c r="P32" s="23">
        <f t="shared" si="2"/>
        <v>450</v>
      </c>
      <c r="Q32" s="23">
        <f t="shared" si="3"/>
        <v>1414</v>
      </c>
      <c r="R32" s="39">
        <f t="shared" si="4"/>
        <v>1404</v>
      </c>
      <c r="T32" s="5"/>
      <c r="U32" s="5"/>
      <c r="V32" s="6"/>
      <c r="W32" s="6"/>
      <c r="X32" s="6"/>
      <c r="Y32" s="5"/>
      <c r="Z32" s="5"/>
    </row>
    <row r="33" spans="1:264" ht="15" customHeight="1">
      <c r="G33" s="37">
        <v>13750</v>
      </c>
      <c r="H33" s="21" t="s">
        <v>11</v>
      </c>
      <c r="I33" s="23">
        <v>14249.99</v>
      </c>
      <c r="J33" s="38">
        <f t="shared" si="5"/>
        <v>14000</v>
      </c>
      <c r="K33" s="22">
        <v>989.3</v>
      </c>
      <c r="L33" s="23">
        <v>466.7</v>
      </c>
      <c r="M33" s="23">
        <f t="shared" si="0"/>
        <v>1456</v>
      </c>
      <c r="N33" s="23">
        <v>10</v>
      </c>
      <c r="O33" s="23">
        <f t="shared" si="1"/>
        <v>999.3</v>
      </c>
      <c r="P33" s="23">
        <f t="shared" si="2"/>
        <v>466.7</v>
      </c>
      <c r="Q33" s="23">
        <f t="shared" si="3"/>
        <v>1466</v>
      </c>
      <c r="R33" s="39">
        <f t="shared" si="4"/>
        <v>1456</v>
      </c>
      <c r="S33" s="7"/>
      <c r="T33" s="5"/>
      <c r="U33" s="5"/>
      <c r="V33" s="6"/>
      <c r="W33" s="6"/>
      <c r="X33" s="6"/>
      <c r="Y33" s="5"/>
      <c r="Z33" s="5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</row>
    <row r="34" spans="1:264" ht="15" customHeight="1">
      <c r="G34" s="37">
        <v>14250</v>
      </c>
      <c r="H34" s="21" t="s">
        <v>11</v>
      </c>
      <c r="I34" s="23">
        <v>14749.99</v>
      </c>
      <c r="J34" s="38">
        <f t="shared" si="5"/>
        <v>14500</v>
      </c>
      <c r="K34" s="22">
        <v>1024.7</v>
      </c>
      <c r="L34" s="23">
        <v>483.3</v>
      </c>
      <c r="M34" s="23">
        <f t="shared" si="0"/>
        <v>1508</v>
      </c>
      <c r="N34" s="23">
        <v>10</v>
      </c>
      <c r="O34" s="23">
        <f t="shared" si="1"/>
        <v>1034.7</v>
      </c>
      <c r="P34" s="23">
        <f t="shared" si="2"/>
        <v>483.3</v>
      </c>
      <c r="Q34" s="23">
        <f t="shared" si="3"/>
        <v>1518</v>
      </c>
      <c r="R34" s="39">
        <f t="shared" si="4"/>
        <v>1508</v>
      </c>
      <c r="S34" s="7"/>
      <c r="T34" s="5"/>
      <c r="U34" s="5"/>
      <c r="V34" s="6"/>
      <c r="W34" s="6"/>
      <c r="X34" s="6"/>
      <c r="Y34" s="5"/>
      <c r="Z34" s="5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</row>
    <row r="35" spans="1:264" ht="15" customHeight="1" thickBot="1">
      <c r="G35" s="25">
        <v>14750</v>
      </c>
      <c r="H35" s="26" t="s">
        <v>11</v>
      </c>
      <c r="I35" s="27">
        <v>30000</v>
      </c>
      <c r="J35" s="28">
        <f t="shared" si="5"/>
        <v>15000</v>
      </c>
      <c r="K35" s="29">
        <v>1060</v>
      </c>
      <c r="L35" s="27">
        <v>500</v>
      </c>
      <c r="M35" s="27">
        <f t="shared" si="0"/>
        <v>1560</v>
      </c>
      <c r="N35" s="27">
        <v>30</v>
      </c>
      <c r="O35" s="27">
        <f t="shared" si="1"/>
        <v>1090</v>
      </c>
      <c r="P35" s="27">
        <f t="shared" si="2"/>
        <v>500</v>
      </c>
      <c r="Q35" s="27">
        <f t="shared" si="3"/>
        <v>1590</v>
      </c>
      <c r="R35" s="30">
        <f t="shared" si="4"/>
        <v>1560</v>
      </c>
      <c r="S35" s="7"/>
      <c r="T35" s="5"/>
      <c r="U35" s="5"/>
      <c r="V35" s="6"/>
      <c r="W35" s="6"/>
      <c r="X35" s="6"/>
      <c r="Y35" s="5"/>
      <c r="Z35" s="5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</row>
    <row r="36" spans="1:264" ht="43.5" customHeight="1">
      <c r="A36" s="4"/>
      <c r="B36" s="4"/>
      <c r="C36" s="4"/>
      <c r="D36" s="4"/>
      <c r="E36" s="4"/>
      <c r="F36" s="4"/>
      <c r="G36" s="55" t="s">
        <v>27</v>
      </c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4"/>
      <c r="T36" s="11"/>
      <c r="U36" s="11"/>
      <c r="V36" s="7"/>
      <c r="W36" s="7"/>
      <c r="X36" s="7"/>
      <c r="Y36" s="5"/>
      <c r="Z36" s="5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</row>
    <row r="37" spans="1:264" ht="8.25" hidden="1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5"/>
      <c r="U37" s="5"/>
      <c r="V37" s="6"/>
      <c r="W37" s="6"/>
      <c r="X37" s="6"/>
      <c r="Y37" s="5"/>
      <c r="Z37" s="5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</row>
    <row r="38" spans="1:264" ht="20.25" hidden="1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5"/>
      <c r="U38" s="5"/>
      <c r="V38" s="6"/>
      <c r="W38" s="6"/>
      <c r="X38" s="6"/>
      <c r="Y38" s="5"/>
      <c r="Z38" s="5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</row>
    <row r="39" spans="1:264" ht="15" hidden="1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5"/>
      <c r="U39" s="5"/>
      <c r="V39" s="6"/>
      <c r="W39" s="6"/>
      <c r="X39" s="6"/>
      <c r="Y39" s="5"/>
      <c r="Z39" s="5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</row>
    <row r="40" spans="1:264" ht="15" hidden="1" customHeight="1">
      <c r="G40" s="7"/>
      <c r="H40" s="7"/>
      <c r="I40" s="7"/>
      <c r="J40" s="8"/>
      <c r="K40" s="7"/>
      <c r="L40" s="7"/>
      <c r="M40" s="7"/>
      <c r="N40" s="7"/>
      <c r="O40" s="7"/>
      <c r="P40" s="7"/>
      <c r="Q40" s="7"/>
      <c r="R40" s="7"/>
      <c r="S40" s="7"/>
      <c r="T40" s="5"/>
      <c r="U40" s="5"/>
      <c r="V40" s="6"/>
      <c r="W40" s="6"/>
      <c r="X40" s="6"/>
      <c r="Y40" s="5"/>
      <c r="Z40" s="5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</row>
    <row r="41" spans="1:264" ht="15" hidden="1" customHeight="1">
      <c r="G41" s="7"/>
      <c r="H41" s="7"/>
      <c r="I41" s="9" t="s">
        <v>22</v>
      </c>
      <c r="J41" s="8"/>
      <c r="K41" s="7"/>
      <c r="L41" s="7"/>
      <c r="M41" s="10" t="s">
        <v>23</v>
      </c>
      <c r="N41" s="7"/>
      <c r="O41" s="7"/>
      <c r="P41" s="7"/>
      <c r="Q41" s="7"/>
      <c r="R41" s="7"/>
      <c r="S41" s="7"/>
      <c r="T41" s="5"/>
      <c r="U41" s="5"/>
      <c r="V41" s="6"/>
      <c r="W41" s="6"/>
      <c r="X41" s="6"/>
      <c r="Y41" s="5"/>
      <c r="Z41" s="5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</row>
    <row r="42" spans="1:264" ht="15" hidden="1" customHeight="1">
      <c r="G42" s="11"/>
      <c r="H42" s="11"/>
      <c r="I42" s="12" t="s">
        <v>20</v>
      </c>
      <c r="J42" s="7"/>
      <c r="K42" s="3">
        <f>IF(C7="employed",
IF(C6&lt;G7,O7,
IF(AND(C6&gt;=G7,C6&lt;=I7),O7,
IF(AND(C6&gt;=G8,C6&lt;=I8),O8,
IF(AND(C6&gt;=G9,C6&lt;=I9),O9,
IF(AND(C6&gt;=G10,C6&lt;=I10),O10,
IF(AND(C6&gt;=G11,C6&lt;=I11),O11,
IF(AND(C6&gt;=G12,C6&lt;=I12),O12,
IF(AND(C6&gt;=G13,C6&lt;=I13),O13,
IF(AND(C6&gt;=G14,C6&lt;=I14),O14,
IF(AND(C6&gt;=G15,C6&lt;=I15),O15,
IF(AND(C6&gt;=G16,C6&lt;=I16),O16,
IF(AND(C6&gt;=G17,C6&lt;=I17),O17,
IF(AND(C6&gt;=G18,C6&lt;=I18),O18,
IF(AND(C6&gt;=G19,C6&lt;=I19),O19,
IF(AND(C6&gt;=G20,C6&lt;=I20),O20,
IF(AND(C6&gt;=G21,C6&lt;=I21),O21,
IF(AND(C6&gt;=G22,C6&lt;=I22),O22,
IF(AND(C6&gt;=G23,C6&lt;=I13),O23,
IF(AND(C6&gt;=G24,C6&lt;=I24),O24,
IF(AND(C6&gt;=G25,C6&lt;=I25),O25,
IF(AND(C6&gt;=G26,C6&lt;=I26),O26,
IF(AND(C6&gt;=G27,C6&lt;=I27),O27,
IF(AND(C6&gt;=G28,C6&lt;=I28),O28,
IF(AND(C6&gt;=G29,C6&lt;=I29),O29,
IF(AND(C6&gt;=G30,C6&lt;=I30),O30,
IF(AND(C6&gt;=G31,C6&lt;=I31),O31,
IF(AND(C6&gt;=G32,C6&lt;=I32),O32,
IF(AND(C6&gt;=G33,C6&lt;=I33),O33,
IF(AND(C6&gt;=G34,C6&lt;=I34),O34,
IF(AND(C6&gt;=G35,C6&lt;=I35),O35,
O35
)))))))))))))))))))))))))))))),
"Not Applicable")</f>
        <v>1090</v>
      </c>
      <c r="L42" s="11"/>
      <c r="M42" s="7" t="s">
        <v>16</v>
      </c>
      <c r="N42" s="11"/>
      <c r="O42" s="11"/>
      <c r="P42" s="11"/>
      <c r="Q42" s="11"/>
      <c r="R42" s="11"/>
      <c r="S42" s="7"/>
      <c r="T42" s="5"/>
      <c r="U42" s="5"/>
      <c r="V42" s="6"/>
      <c r="W42" s="6"/>
      <c r="X42" s="6"/>
      <c r="Y42" s="5"/>
      <c r="Z42" s="5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</row>
    <row r="43" spans="1:264" ht="15" hidden="1" customHeight="1">
      <c r="G43" s="11"/>
      <c r="H43" s="11"/>
      <c r="I43" s="12" t="s">
        <v>21</v>
      </c>
      <c r="J43" s="7"/>
      <c r="K43" s="3">
        <f>IF(C7="employed",
IF(C6&lt;G7,P7,
IF(AND(C6&gt;=G7,C6&lt;=I7),P7,
IF(AND(C6&gt;=G8,C6&lt;=I8),P8,
IF(AND(C6&gt;=G9,C6&lt;=I9),P9,
IF(AND(C6&gt;=G10,C6&lt;=I10),P10,
IF(AND(C6&gt;=G11,C6&lt;=I11),P11,
IF(AND(C6&gt;=G12,C6&lt;=I12),P12,
IF(AND(C6&gt;=G13,C6&lt;=I13),P13,
IF(AND(C6&gt;=G14,C6&lt;=I14),P14,
IF(AND(C6&gt;=G15,C6&lt;=I15),P15,
IF(AND(C6&gt;=G16,C6&lt;=I16),P16,
IF(AND(C6&gt;=G17,C6&lt;=I17),P17,
IF(AND(C6&gt;=G18,C6&lt;=I18),P18,
IF(AND(C6&gt;=G19,C6&lt;=I19),P19,
IF(AND(C6&gt;=G20,C6&lt;=I20),P20,
IF(AND(C6&gt;=G21,C6&lt;=I21),P21,
IF(AND(C6&gt;=G22,C6&lt;=I22),P22,
IF(AND(C6&gt;=G23,C6&lt;=I13),P23,
IF(AND(C6&gt;=G24,C6&lt;=I24),P24,
IF(AND(C6&gt;=G25,C6&lt;=I25),P25,
IF(AND(C6&gt;=G26,C6&lt;=I26),P26,
IF(AND(C6&gt;=G27,C6&lt;=I27),P27,
IF(AND(C6&gt;=G28,C6&lt;=I28),P28,
IF(AND(C6&gt;=G29,C6&lt;=I29),P29,
IF(AND(C6&gt;=G30,C6&lt;=I30),P30,
IF(AND(C6&gt;=G31,C6&lt;=I31),P31,
IF(AND(C6&gt;=G32,C6&lt;=I32),P32,
IF(AND(C6&gt;=G33,C6&lt;=I33),P33,
IF(AND(C6&gt;=G34,C6&lt;=I34),P34,
IF(AND(C6&gt;=G35,C6&lt;=I35),P35,
P35
)))))))))))))))))))))))))))))),
IF(C6&lt;G7,R7,
IF(AND(C6&gt;=G7,C6&lt;=I7),R7,
IF(AND(C6&gt;=G8,C6&lt;=I8),R8,
IF(AND(C6&gt;=G9,C6&lt;=I9),R9,
IF(AND(C6&gt;=G10,C6&lt;=I10),R10,
IF(AND(C6&gt;=G11,C6&lt;=I11),R11,
IF(AND(C6&gt;=G12,C6&lt;=I12),R12,
IF(AND(C6&gt;=G13,C6&lt;=I13),R13,
IF(AND(C6&gt;=G14,C6&lt;=I14),R14,
IF(AND(C6&gt;=G15,C6&lt;=I15),R15,
IF(AND(C6&gt;=G16,C6&lt;=I16),R16,
IF(AND(C6&gt;=G17,C6&lt;=I17),R17,
IF(AND(C6&gt;=G18,C6&lt;=I18),R18,
IF(AND(C6&gt;=G19,C6&lt;=I19),R19,
IF(AND(C6&gt;=G20,C6&lt;=I20),R20,
IF(AND(C6&gt;=G21,C6&lt;=I21),R21,
IF(AND(C6&gt;=G22,C6&lt;=I22),R22,
IF(AND(C6&gt;=G23,C6&lt;=I13),R23,
IF(AND(C6&gt;=G24,C6&lt;=I24),R24,
IF(AND(C6&gt;=G25,C6&lt;=I25),R25,
IF(AND(C6&gt;=G26,C6&lt;=I26),R26,
IF(AND(C6&gt;=G27,C6&lt;=I27),R27,
IF(AND(C6&gt;=G28,C6&lt;=I28),R28,
IF(AND(C6&gt;=G29,C6&lt;=I29),R29,
IF(AND(C6&gt;=G30,C6&lt;=I30),R30,
IF(AND(C6&gt;=G31,C6&lt;=I31),R31,
IF(AND(C6&gt;=G32,C6&lt;=I32),R32,
IF(AND(C6&gt;=G33,C6&lt;=I33),R33,
IF(AND(C6&gt;=G34,C6&lt;=I34),R34,
IF(AND(C6&gt;=G35,C6&lt;=I35),R35,
R35
)))))))))))))))))))))))))))))
))</f>
        <v>500</v>
      </c>
      <c r="L43" s="11"/>
      <c r="M43" s="7" t="s">
        <v>17</v>
      </c>
      <c r="N43" s="11"/>
      <c r="O43" s="11"/>
      <c r="P43" s="11"/>
      <c r="Q43" s="11"/>
      <c r="R43" s="11"/>
      <c r="S43" s="7"/>
      <c r="T43" s="13"/>
      <c r="U43" s="13"/>
      <c r="V43" s="6"/>
      <c r="W43" s="6"/>
      <c r="X43" s="6"/>
      <c r="Y43" s="5"/>
      <c r="Z43" s="5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</row>
    <row r="44" spans="1:264" ht="15" hidden="1" customHeight="1">
      <c r="G44" s="11"/>
      <c r="H44" s="11"/>
      <c r="I44" s="11"/>
      <c r="J44" s="11"/>
      <c r="K44" s="11"/>
      <c r="L44" s="11"/>
      <c r="M44" s="7" t="s">
        <v>18</v>
      </c>
      <c r="N44" s="11"/>
      <c r="O44" s="11"/>
      <c r="P44" s="11"/>
      <c r="Q44" s="11"/>
      <c r="R44" s="11"/>
      <c r="S44" s="7"/>
      <c r="T44" s="5"/>
      <c r="U44" s="5"/>
      <c r="V44" s="6"/>
      <c r="W44" s="6"/>
      <c r="X44" s="6"/>
      <c r="Y44" s="5"/>
      <c r="Z44" s="5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</row>
    <row r="45" spans="1:264" ht="15" hidden="1" customHeight="1">
      <c r="G45" s="11"/>
      <c r="H45" s="11"/>
      <c r="I45" s="11"/>
      <c r="J45" s="11"/>
      <c r="K45" s="11"/>
      <c r="L45" s="11"/>
      <c r="M45" s="7" t="s">
        <v>19</v>
      </c>
      <c r="N45" s="11"/>
      <c r="O45" s="11"/>
      <c r="P45" s="11"/>
      <c r="Q45" s="11"/>
      <c r="R45" s="11"/>
      <c r="S45" s="7"/>
      <c r="T45" s="5"/>
      <c r="U45" s="5"/>
      <c r="V45" s="6"/>
      <c r="W45" s="6"/>
      <c r="X45" s="6"/>
      <c r="Y45" s="5"/>
      <c r="Z45" s="5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</row>
    <row r="46" spans="1:264" ht="15" hidden="1" customHeight="1">
      <c r="G46" s="11"/>
      <c r="H46" s="11"/>
      <c r="I46" s="14" t="s">
        <v>24</v>
      </c>
      <c r="J46" s="11"/>
      <c r="K46" s="11"/>
      <c r="L46" s="11"/>
      <c r="M46" s="7"/>
      <c r="N46" s="11"/>
      <c r="O46" s="11"/>
      <c r="P46" s="11"/>
      <c r="Q46" s="11"/>
      <c r="R46" s="11"/>
      <c r="S46" s="7"/>
      <c r="T46" s="5"/>
      <c r="U46" s="5"/>
      <c r="V46" s="6"/>
      <c r="W46" s="6"/>
      <c r="X46" s="6"/>
      <c r="Y46" s="5"/>
      <c r="Z46" s="5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</row>
    <row r="47" spans="1:264" ht="15" hidden="1" customHeight="1">
      <c r="G47" s="11"/>
      <c r="H47" s="11"/>
      <c r="I47" s="15" t="s">
        <v>25</v>
      </c>
      <c r="J47" s="11"/>
      <c r="K47" s="11">
        <f>IF(C7="employed",
SUM(C9,C10),
C10
)</f>
        <v>1590</v>
      </c>
      <c r="L47" s="11"/>
      <c r="M47" s="7"/>
      <c r="N47" s="11"/>
      <c r="O47" s="11"/>
      <c r="P47" s="11"/>
      <c r="Q47" s="11"/>
      <c r="R47" s="11"/>
      <c r="S47" s="7"/>
      <c r="T47" s="5"/>
      <c r="U47" s="5"/>
      <c r="V47" s="6"/>
      <c r="W47" s="6"/>
      <c r="X47" s="6"/>
      <c r="Y47" s="5"/>
      <c r="Z47" s="5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</row>
    <row r="48" spans="1:264" ht="15" hidden="1" customHeight="1">
      <c r="G48" s="11"/>
      <c r="H48" s="11"/>
      <c r="I48" s="11"/>
      <c r="J48" s="11"/>
      <c r="K48" s="11"/>
      <c r="L48" s="11"/>
      <c r="M48" s="7"/>
      <c r="N48" s="11"/>
      <c r="O48" s="11"/>
      <c r="P48" s="11"/>
      <c r="Q48" s="11"/>
      <c r="R48" s="11"/>
      <c r="S48" s="7"/>
      <c r="T48" s="5"/>
      <c r="U48" s="5"/>
      <c r="V48" s="6"/>
      <c r="W48" s="6"/>
      <c r="X48" s="6"/>
      <c r="Y48" s="5"/>
      <c r="Z48" s="5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</row>
    <row r="49" spans="7:264" ht="15" hidden="1" customHeight="1">
      <c r="G49" s="11"/>
      <c r="H49" s="11"/>
      <c r="I49" s="11"/>
      <c r="J49" s="11"/>
      <c r="K49" s="11"/>
      <c r="L49" s="11"/>
      <c r="M49" s="7"/>
      <c r="N49" s="11"/>
      <c r="O49" s="11"/>
      <c r="P49" s="11"/>
      <c r="Q49" s="11"/>
      <c r="R49" s="11"/>
      <c r="S49" s="7"/>
      <c r="T49" s="5"/>
      <c r="U49" s="5"/>
      <c r="V49" s="6"/>
      <c r="W49" s="6"/>
      <c r="X49" s="6"/>
      <c r="Y49" s="5"/>
      <c r="Z49" s="5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</row>
    <row r="50" spans="7:264" ht="15" hidden="1" customHeight="1">
      <c r="G50" s="11"/>
      <c r="H50" s="11"/>
      <c r="I50" s="11"/>
      <c r="J50" s="11"/>
      <c r="K50" s="11"/>
      <c r="L50" s="11"/>
      <c r="M50" s="7"/>
      <c r="N50" s="11"/>
      <c r="O50" s="11"/>
      <c r="P50" s="11"/>
      <c r="Q50" s="11"/>
      <c r="R50" s="11"/>
      <c r="S50" s="7"/>
      <c r="T50" s="5"/>
      <c r="U50" s="5"/>
      <c r="V50" s="6"/>
      <c r="W50" s="6"/>
      <c r="X50" s="6"/>
      <c r="Y50" s="5"/>
      <c r="Z50" s="5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</row>
  </sheetData>
  <sheetProtection algorithmName="SHA-512" hashValue="4/u6XxJi5IQq+c+QMIp/kFO10jppHb/B57dxq5vD+S/sMW6muv+E4ZXtpFTN/SfoXKCuue2/P4s03a2IH03ikg==" saltValue="t7vZw6lHN9tbmB4laqCTmA==" spinCount="100000" sheet="1" objects="1" scenarios="1"/>
  <mergeCells count="8">
    <mergeCell ref="G36:R36"/>
    <mergeCell ref="G1:R2"/>
    <mergeCell ref="G4:I6"/>
    <mergeCell ref="J4:J6"/>
    <mergeCell ref="K4:Q4"/>
    <mergeCell ref="K5:M5"/>
    <mergeCell ref="O5:Q5"/>
    <mergeCell ref="R5:R6"/>
  </mergeCells>
  <dataValidations count="1">
    <dataValidation type="list" showInputMessage="1" showErrorMessage="1" sqref="C7">
      <formula1>$M$42:$M$45</formula1>
    </dataValidation>
  </dataValidations>
  <hyperlinks>
    <hyperlink ref="G36:R36" r:id="rId1" display="SSS Contribution Calculator is brought to you by SSSContributionTable.Com"/>
  </hyperlinks>
  <printOptions horizontalCentered="1" verticalCentered="1"/>
  <pageMargins left="0" right="0" top="0" bottom="0" header="0" footer="0"/>
  <pageSetup paperSize="121" orientation="landscape" horizontalDpi="180" verticalDpi="18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Social Security Table</vt:lpstr>
      <vt:lpstr>'Social Security Table'!Print_Area</vt:lpstr>
    </vt:vector>
  </TitlesOfParts>
  <Company>TRADING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Wow</dc:creator>
  <cp:lastModifiedBy>Ben Daggers</cp:lastModifiedBy>
  <cp:lastPrinted>2011-01-18T03:04:24Z</cp:lastPrinted>
  <dcterms:created xsi:type="dcterms:W3CDTF">2011-01-18T02:45:04Z</dcterms:created>
  <dcterms:modified xsi:type="dcterms:W3CDTF">2013-08-09T20:29:05Z</dcterms:modified>
</cp:coreProperties>
</file>