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coolyeah\Summer Course\6B_Project\"/>
    </mc:Choice>
  </mc:AlternateContent>
  <xr:revisionPtr revIDLastSave="0" documentId="13_ncr:1_{588A27AA-D01C-4583-8804-4FCD0EA6E70C}" xr6:coauthVersionLast="47" xr6:coauthVersionMax="47" xr10:uidLastSave="{00000000-0000-0000-0000-000000000000}"/>
  <bookViews>
    <workbookView xWindow="-120" yWindow="-120" windowWidth="20730" windowHeight="11160" firstSheet="1" activeTab="5" xr2:uid="{EF33F498-361A-4D60-ABFA-846416118128}"/>
  </bookViews>
  <sheets>
    <sheet name="MOVING AVERAGE 1" sheetId="1" r:id="rId1"/>
    <sheet name="MOVING AVERAGE 2" sheetId="3" r:id="rId2"/>
    <sheet name="SEASONAL" sheetId="5" r:id="rId3"/>
    <sheet name="FORECASTING" sheetId="6" r:id="rId4"/>
    <sheet name="QUESTION 1" sheetId="7" r:id="rId5"/>
    <sheet name="QUESTION 2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6" i="8" l="1"/>
  <c r="Y17" i="8"/>
  <c r="Y18" i="8"/>
  <c r="Y15" i="8"/>
  <c r="W18" i="8"/>
  <c r="W17" i="8"/>
  <c r="W16" i="8"/>
  <c r="W15" i="8"/>
  <c r="X7" i="8"/>
  <c r="W7" i="8"/>
  <c r="V7" i="8"/>
  <c r="U7" i="8"/>
  <c r="F19" i="8"/>
  <c r="F17" i="8"/>
  <c r="F15" i="8"/>
  <c r="G16" i="8" s="1"/>
  <c r="H16" i="8" s="1"/>
  <c r="F13" i="8"/>
  <c r="F11" i="8"/>
  <c r="E30" i="7"/>
  <c r="E31" i="7"/>
  <c r="D31" i="7"/>
  <c r="C31" i="7"/>
  <c r="D30" i="7"/>
  <c r="C30" i="7"/>
  <c r="C29" i="7"/>
  <c r="F28" i="7"/>
  <c r="E28" i="7"/>
  <c r="D28" i="7"/>
  <c r="C28" i="7"/>
  <c r="F16" i="7"/>
  <c r="F7" i="7"/>
  <c r="F8" i="7"/>
  <c r="F9" i="7"/>
  <c r="F10" i="7"/>
  <c r="F11" i="7"/>
  <c r="F12" i="7"/>
  <c r="F13" i="7"/>
  <c r="F14" i="7"/>
  <c r="F15" i="7"/>
  <c r="F17" i="7"/>
  <c r="F18" i="7"/>
  <c r="F6" i="7"/>
  <c r="S10" i="6"/>
  <c r="S11" i="6"/>
  <c r="S9" i="6"/>
  <c r="Q11" i="6"/>
  <c r="Q10" i="6"/>
  <c r="Q9" i="6"/>
  <c r="I5" i="6"/>
  <c r="L8" i="5"/>
  <c r="M8" i="5" s="1"/>
  <c r="J9" i="5" s="1"/>
  <c r="K8" i="5"/>
  <c r="J8" i="5"/>
  <c r="F5" i="5"/>
  <c r="G5" i="5" s="1"/>
  <c r="F6" i="5"/>
  <c r="G6" i="5" s="1"/>
  <c r="F7" i="5"/>
  <c r="G7" i="5" s="1"/>
  <c r="F8" i="5"/>
  <c r="G8" i="5" s="1"/>
  <c r="F9" i="5"/>
  <c r="G9" i="5" s="1"/>
  <c r="F10" i="5"/>
  <c r="G10" i="5" s="1"/>
  <c r="F4" i="5"/>
  <c r="G4" i="5" s="1"/>
  <c r="F4" i="1"/>
  <c r="G19" i="3"/>
  <c r="G17" i="3"/>
  <c r="G15" i="3"/>
  <c r="G13" i="3"/>
  <c r="G11" i="3"/>
  <c r="F20" i="3"/>
  <c r="F18" i="3"/>
  <c r="F16" i="3"/>
  <c r="F14" i="3"/>
  <c r="F12" i="3"/>
  <c r="F10" i="3"/>
  <c r="F5" i="1"/>
  <c r="F6" i="1"/>
  <c r="F7" i="1"/>
  <c r="F8" i="1"/>
  <c r="F9" i="1"/>
  <c r="F10" i="1"/>
  <c r="G14" i="8" l="1"/>
  <c r="H14" i="8" s="1"/>
  <c r="Y7" i="8"/>
  <c r="U8" i="8" s="1"/>
  <c r="W9" i="8" s="1"/>
  <c r="W10" i="8" s="1"/>
  <c r="G18" i="8"/>
  <c r="G12" i="8"/>
  <c r="H12" i="8" s="1"/>
  <c r="K10" i="5"/>
  <c r="K11" i="5" s="1"/>
  <c r="L10" i="5"/>
  <c r="L11" i="5" s="1"/>
  <c r="J10" i="5"/>
  <c r="J11" i="5" s="1"/>
  <c r="X9" i="8" l="1"/>
  <c r="X10" i="8" s="1"/>
  <c r="AB4" i="8"/>
  <c r="H18" i="8"/>
  <c r="V9" i="8"/>
  <c r="V10" i="8" s="1"/>
  <c r="U9" i="8"/>
  <c r="U10" i="8" s="1"/>
</calcChain>
</file>

<file path=xl/sharedStrings.xml><?xml version="1.0" encoding="utf-8"?>
<sst xmlns="http://schemas.openxmlformats.org/spreadsheetml/2006/main" count="105" uniqueCount="50">
  <si>
    <t>Year</t>
  </si>
  <si>
    <t>Quarter</t>
  </si>
  <si>
    <t>Sales</t>
  </si>
  <si>
    <t>EXAMPLE 1</t>
  </si>
  <si>
    <t>Trend = Centered of 3Qtr MA</t>
  </si>
  <si>
    <t>EXAMPLE 2</t>
  </si>
  <si>
    <t>-</t>
  </si>
  <si>
    <t>Trend = Centered of 2Qtr MA</t>
  </si>
  <si>
    <t>EXAMPLE 3</t>
  </si>
  <si>
    <t>Sales (Y)</t>
  </si>
  <si>
    <t>Trend (T)</t>
  </si>
  <si>
    <t>Variation = (Y/T)</t>
  </si>
  <si>
    <t>EXAMPLE 4</t>
  </si>
  <si>
    <t>Centered of 4Qtr MA</t>
  </si>
  <si>
    <t>Q1</t>
  </si>
  <si>
    <t>Q2</t>
  </si>
  <si>
    <t>Q3</t>
  </si>
  <si>
    <t>Variation Value</t>
  </si>
  <si>
    <t>Mean</t>
  </si>
  <si>
    <t>CF</t>
  </si>
  <si>
    <t>Sum of All Means</t>
  </si>
  <si>
    <t>SF</t>
  </si>
  <si>
    <t>SI</t>
  </si>
  <si>
    <t>Quarter/Sum Means</t>
  </si>
  <si>
    <t>Means x CF</t>
  </si>
  <si>
    <t>SF x 100</t>
  </si>
  <si>
    <t>a</t>
  </si>
  <si>
    <t>Find a: last trend value</t>
  </si>
  <si>
    <t>Find b: (last trend value-first trend value)/(number of trend value-1)</t>
  </si>
  <si>
    <t>b</t>
  </si>
  <si>
    <t>Find x</t>
  </si>
  <si>
    <t>Q</t>
  </si>
  <si>
    <t>x</t>
  </si>
  <si>
    <t>a+bx</t>
  </si>
  <si>
    <t>(a+bx)xSF</t>
  </si>
  <si>
    <t>Day</t>
  </si>
  <si>
    <t>Number of computer (Y)</t>
  </si>
  <si>
    <t>Variation</t>
  </si>
  <si>
    <t>Variation (Y / T)</t>
  </si>
  <si>
    <t>Monday</t>
  </si>
  <si>
    <t>Tuesday</t>
  </si>
  <si>
    <t>Wednesday</t>
  </si>
  <si>
    <t>Thursday</t>
  </si>
  <si>
    <t>Friday</t>
  </si>
  <si>
    <t>Days</t>
  </si>
  <si>
    <t>Interpret</t>
  </si>
  <si>
    <t>Decrease</t>
  </si>
  <si>
    <t>Increase</t>
  </si>
  <si>
    <t>Number of Cars Sold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</si>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</sst>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000"/>
  </numFmts>
  <fonts count="6" x14ac:knownFonts="1">
    <font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left" vertical="center"/>
    </xf>
    <xf numFmtId="165" fontId="1" fillId="0" borderId="1" xfId="0" applyNumberFormat="1" applyFont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5" fillId="0" borderId="5" xfId="0" applyFont="1" applyBorder="1" applyAlignment="1">
      <alignment vertical="center" wrapText="1"/>
    </xf>
    <xf numFmtId="10" fontId="5" fillId="0" borderId="2" xfId="0" applyNumberFormat="1" applyFont="1" applyBorder="1" applyAlignment="1">
      <alignment horizontal="center" vertical="center" wrapText="1"/>
    </xf>
    <xf numFmtId="10" fontId="1" fillId="0" borderId="1" xfId="1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A50021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'MOVING AVERAGE 1'!$C$3:$C$11</c:f>
              <c:strCache>
                <c:ptCount val="9"/>
                <c:pt idx="0">
                  <c:v>2010</c:v>
                </c:pt>
                <c:pt idx="3">
                  <c:v>2011</c:v>
                </c:pt>
                <c:pt idx="6">
                  <c:v>2012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'MOVING AVERAGE 1'!$C$3:$D$11</c:f>
              <c:multiLvlStrCache>
                <c:ptCount val="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</c:lvl>
                <c:lvl>
                  <c:pt idx="0">
                    <c:v>2010</c:v>
                  </c:pt>
                  <c:pt idx="3">
                    <c:v>2011</c:v>
                  </c:pt>
                  <c:pt idx="6">
                    <c:v>2012</c:v>
                  </c:pt>
                </c:lvl>
              </c:multiLvlStrCache>
            </c:multiLvlStrRef>
          </c:cat>
          <c:val>
            <c:numRef>
              <c:f>'MOVING AVERAGE 1'!$E$3:$E$11</c:f>
              <c:numCache>
                <c:formatCode>General</c:formatCode>
                <c:ptCount val="9"/>
                <c:pt idx="0">
                  <c:v>48</c:v>
                </c:pt>
                <c:pt idx="1">
                  <c:v>44</c:v>
                </c:pt>
                <c:pt idx="2">
                  <c:v>26</c:v>
                </c:pt>
                <c:pt idx="3">
                  <c:v>65</c:v>
                </c:pt>
                <c:pt idx="4">
                  <c:v>32</c:v>
                </c:pt>
                <c:pt idx="5">
                  <c:v>30</c:v>
                </c:pt>
                <c:pt idx="6">
                  <c:v>75</c:v>
                </c:pt>
                <c:pt idx="7">
                  <c:v>38</c:v>
                </c:pt>
                <c:pt idx="8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8-4430-9664-07FEFE4B300B}"/>
            </c:ext>
          </c:extLst>
        </c:ser>
        <c:ser>
          <c:idx val="1"/>
          <c:order val="1"/>
          <c:tx>
            <c:strRef>
              <c:f>'MOVING AVERAGE 1'!$D$3:$D$11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'MOVING AVERAGE 1'!$C$3:$D$11</c:f>
              <c:multiLvlStrCache>
                <c:ptCount val="9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</c:lvl>
                <c:lvl>
                  <c:pt idx="0">
                    <c:v>2010</c:v>
                  </c:pt>
                  <c:pt idx="3">
                    <c:v>2011</c:v>
                  </c:pt>
                  <c:pt idx="6">
                    <c:v>2012</c:v>
                  </c:pt>
                </c:lvl>
              </c:multiLvlStrCache>
            </c:multiLvlStrRef>
          </c:cat>
          <c:val>
            <c:numRef>
              <c:f>'MOVING AVERAGE 1'!$F$3:$F$11</c:f>
              <c:numCache>
                <c:formatCode>0.000000000</c:formatCode>
                <c:ptCount val="9"/>
                <c:pt idx="1">
                  <c:v>39.333333333333336</c:v>
                </c:pt>
                <c:pt idx="2">
                  <c:v>45</c:v>
                </c:pt>
                <c:pt idx="3">
                  <c:v>41</c:v>
                </c:pt>
                <c:pt idx="4">
                  <c:v>42.333333333333336</c:v>
                </c:pt>
                <c:pt idx="5">
                  <c:v>45.666666666666664</c:v>
                </c:pt>
                <c:pt idx="6">
                  <c:v>47.666666666666664</c:v>
                </c:pt>
                <c:pt idx="7">
                  <c:v>49.333333333333336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F8-4430-9664-07FEFE4B3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182800"/>
        <c:axId val="535179920"/>
      </c:lineChart>
      <c:catAx>
        <c:axId val="53518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Year/Quarter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79920"/>
        <c:crosses val="autoZero"/>
        <c:auto val="1"/>
        <c:lblAlgn val="ctr"/>
        <c:lblOffset val="100"/>
        <c:noMultiLvlLbl val="0"/>
      </c:catAx>
      <c:valAx>
        <c:axId val="53517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8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Number of Computers Produced -</a:t>
            </a:r>
            <a:r>
              <a:rPr lang="en-US" sz="1000" baseline="0"/>
              <a:t> Time Series and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1'!$B$5:$B$19</c:f>
              <c:strCache>
                <c:ptCount val="15"/>
                <c:pt idx="0">
                  <c:v>Monday</c:v>
                </c:pt>
                <c:pt idx="3">
                  <c:v>Tuesday</c:v>
                </c:pt>
                <c:pt idx="6">
                  <c:v>Wednesday</c:v>
                </c:pt>
                <c:pt idx="9">
                  <c:v>Thursday</c:v>
                </c:pt>
                <c:pt idx="12">
                  <c:v>Friday</c:v>
                </c:pt>
              </c:strCache>
            </c:strRef>
          </c:tx>
          <c:spPr>
            <a:ln w="28575" cap="rnd">
              <a:solidFill>
                <a:schemeClr val="accent1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cat>
            <c:multiLvlStrRef>
              <c:f>'QUESTION 1'!$B$5:$C$19</c:f>
              <c:multiLvlStrCache>
                <c:ptCount val="1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</c:lvl>
                <c:lvl>
                  <c:pt idx="0">
                    <c:v>Monday</c:v>
                  </c:pt>
                  <c:pt idx="3">
                    <c:v>Tuesday</c:v>
                  </c:pt>
                  <c:pt idx="6">
                    <c:v>Wednesday</c:v>
                  </c:pt>
                  <c:pt idx="9">
                    <c:v>Thursday</c:v>
                  </c:pt>
                  <c:pt idx="12">
                    <c:v>Friday</c:v>
                  </c:pt>
                </c:lvl>
              </c:multiLvlStrCache>
            </c:multiLvlStrRef>
          </c:cat>
          <c:val>
            <c:numRef>
              <c:f>'QUESTION 1'!$E$5:$E$19</c:f>
              <c:numCache>
                <c:formatCode>General</c:formatCode>
                <c:ptCount val="15"/>
                <c:pt idx="1">
                  <c:v>240</c:v>
                </c:pt>
                <c:pt idx="2">
                  <c:v>233</c:v>
                </c:pt>
                <c:pt idx="3">
                  <c:v>236</c:v>
                </c:pt>
                <c:pt idx="4">
                  <c:v>239</c:v>
                </c:pt>
                <c:pt idx="5">
                  <c:v>240</c:v>
                </c:pt>
                <c:pt idx="6">
                  <c:v>238</c:v>
                </c:pt>
                <c:pt idx="7">
                  <c:v>240</c:v>
                </c:pt>
                <c:pt idx="8">
                  <c:v>241</c:v>
                </c:pt>
                <c:pt idx="9">
                  <c:v>245</c:v>
                </c:pt>
                <c:pt idx="10">
                  <c:v>246</c:v>
                </c:pt>
                <c:pt idx="11">
                  <c:v>246</c:v>
                </c:pt>
                <c:pt idx="12">
                  <c:v>243</c:v>
                </c:pt>
                <c:pt idx="13">
                  <c:v>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AC-4AE8-B407-97A3EBA13F59}"/>
            </c:ext>
          </c:extLst>
        </c:ser>
        <c:ser>
          <c:idx val="1"/>
          <c:order val="1"/>
          <c:tx>
            <c:strRef>
              <c:f>'QUESTION 1'!$B$5:$B$19</c:f>
              <c:strCache>
                <c:ptCount val="15"/>
                <c:pt idx="0">
                  <c:v>Monday</c:v>
                </c:pt>
                <c:pt idx="3">
                  <c:v>Tuesday</c:v>
                </c:pt>
                <c:pt idx="6">
                  <c:v>Wednesday</c:v>
                </c:pt>
                <c:pt idx="9">
                  <c:v>Thursday</c:v>
                </c:pt>
                <c:pt idx="12">
                  <c:v>Friday</c:v>
                </c:pt>
              </c:strCache>
            </c:strRef>
          </c:tx>
          <c:spPr>
            <a:ln w="28575" cap="rnd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7000"/>
                </a:schemeClr>
              </a:solidFill>
              <a:ln w="9525">
                <a:solidFill>
                  <a:schemeClr val="accent1">
                    <a:tint val="77000"/>
                  </a:schemeClr>
                </a:solidFill>
              </a:ln>
              <a:effectLst/>
            </c:spPr>
          </c:marker>
          <c:cat>
            <c:multiLvlStrRef>
              <c:f>'QUESTION 1'!$B$5:$C$19</c:f>
              <c:multiLvlStrCache>
                <c:ptCount val="1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1</c:v>
                  </c:pt>
                  <c:pt idx="7">
                    <c:v>2</c:v>
                  </c:pt>
                  <c:pt idx="8">
                    <c:v>3</c:v>
                  </c:pt>
                  <c:pt idx="9">
                    <c:v>1</c:v>
                  </c:pt>
                  <c:pt idx="10">
                    <c:v>2</c:v>
                  </c:pt>
                  <c:pt idx="11">
                    <c:v>3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</c:lvl>
                <c:lvl>
                  <c:pt idx="0">
                    <c:v>Monday</c:v>
                  </c:pt>
                  <c:pt idx="3">
                    <c:v>Tuesday</c:v>
                  </c:pt>
                  <c:pt idx="6">
                    <c:v>Wednesday</c:v>
                  </c:pt>
                  <c:pt idx="9">
                    <c:v>Thursday</c:v>
                  </c:pt>
                  <c:pt idx="12">
                    <c:v>Friday</c:v>
                  </c:pt>
                </c:lvl>
              </c:multiLvlStrCache>
            </c:multiLvlStrRef>
          </c:cat>
          <c:val>
            <c:numRef>
              <c:f>'QUESTION 1'!$D$5:$D$19</c:f>
              <c:numCache>
                <c:formatCode>General</c:formatCode>
                <c:ptCount val="15"/>
                <c:pt idx="0">
                  <c:v>255</c:v>
                </c:pt>
                <c:pt idx="1">
                  <c:v>224</c:v>
                </c:pt>
                <c:pt idx="2">
                  <c:v>241</c:v>
                </c:pt>
                <c:pt idx="3">
                  <c:v>234</c:v>
                </c:pt>
                <c:pt idx="4">
                  <c:v>233</c:v>
                </c:pt>
                <c:pt idx="5">
                  <c:v>250</c:v>
                </c:pt>
                <c:pt idx="6">
                  <c:v>237</c:v>
                </c:pt>
                <c:pt idx="7">
                  <c:v>227</c:v>
                </c:pt>
                <c:pt idx="8">
                  <c:v>256</c:v>
                </c:pt>
                <c:pt idx="9">
                  <c:v>240</c:v>
                </c:pt>
                <c:pt idx="10">
                  <c:v>239</c:v>
                </c:pt>
                <c:pt idx="11">
                  <c:v>259</c:v>
                </c:pt>
                <c:pt idx="12">
                  <c:v>240</c:v>
                </c:pt>
                <c:pt idx="13">
                  <c:v>230</c:v>
                </c:pt>
                <c:pt idx="1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AC-4AE8-B407-97A3EBA13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427264"/>
        <c:axId val="537427744"/>
      </c:lineChart>
      <c:catAx>
        <c:axId val="537427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27744"/>
        <c:crosses val="autoZero"/>
        <c:auto val="1"/>
        <c:lblAlgn val="ctr"/>
        <c:lblOffset val="100"/>
        <c:noMultiLvlLbl val="0"/>
      </c:catAx>
      <c:valAx>
        <c:axId val="5374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Computers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42726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Number of Cars Sold - Time Series and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2'!$C$4:$C$27</c:f>
              <c:strCache>
                <c:ptCount val="24"/>
                <c:pt idx="0">
                  <c:v>2022</c:v>
                </c:pt>
                <c:pt idx="8">
                  <c:v>2023</c:v>
                </c:pt>
                <c:pt idx="16">
                  <c:v>2024</c:v>
                </c:pt>
              </c:strCache>
            </c:strRef>
          </c:tx>
          <c:spPr>
            <a:ln w="285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'QUESTION 2'!$C$4:$D$27</c15:sqref>
                  </c15:fullRef>
                </c:ext>
              </c:extLst>
              <c:f>('QUESTION 2'!$C$4:$D$4,'QUESTION 2'!$C$6:$D$6,'QUESTION 2'!$C$8:$D$8,'QUESTION 2'!$C$10:$D$10,'QUESTION 2'!$C$12:$D$12,'QUESTION 2'!$C$14:$D$14,'QUESTION 2'!$C$16:$D$16,'QUESTION 2'!$C$18:$D$18,'QUESTION 2'!$C$20:$D$20,'QUESTION 2'!$C$22:$D$22,'QUESTION 2'!$C$24:$D$24,'QUESTION 2'!$C$26:$D$26)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</c:lvl>
                <c:lvl>
                  <c:pt idx="0">
                    <c:v>2022</c:v>
                  </c:pt>
                  <c:pt idx="4">
                    <c:v>2023</c:v>
                  </c:pt>
                  <c:pt idx="8">
                    <c:v>2024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'QUESTION 2'!$G$4:$G$27</c15:sqref>
                  </c15:fullRef>
                </c:ext>
              </c:extLst>
              <c:f>('QUESTION 2'!$G$4,'QUESTION 2'!$G$6,'QUESTION 2'!$G$8,'QUESTION 2'!$G$10,'QUESTION 2'!$G$12,'QUESTION 2'!$G$14,'QUESTION 2'!$G$16,'QUESTION 2'!$G$18,'QUESTION 2'!$G$20,'QUESTION 2'!$G$22,'QUESTION 2'!$G$24,'QUESTION 2'!$G$26)</c:f>
              <c:numCache>
                <c:formatCode>General</c:formatCode>
                <c:ptCount val="12"/>
                <c:pt idx="4" formatCode="0.000">
                  <c:v>11.125</c:v>
                </c:pt>
                <c:pt idx="5" formatCode="0.000">
                  <c:v>11.625</c:v>
                </c:pt>
                <c:pt idx="6" formatCode="0.000">
                  <c:v>13</c:v>
                </c:pt>
                <c:pt idx="7" formatCode="0.00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75-483B-9661-AB731D37C9E5}"/>
            </c:ext>
          </c:extLst>
        </c:ser>
        <c:ser>
          <c:idx val="1"/>
          <c:order val="1"/>
          <c:tx>
            <c:strRef>
              <c:f>'QUESTION 2'!$C$4:$C$27</c:f>
              <c:strCache>
                <c:ptCount val="24"/>
                <c:pt idx="0">
                  <c:v>2022</c:v>
                </c:pt>
                <c:pt idx="8">
                  <c:v>2023</c:v>
                </c:pt>
                <c:pt idx="16">
                  <c:v>2024</c:v>
                </c:pt>
              </c:strCache>
            </c:strRef>
          </c:tx>
          <c:spPr>
            <a:ln w="28575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77000"/>
                </a:schemeClr>
              </a:solidFill>
              <a:ln w="9525">
                <a:solidFill>
                  <a:schemeClr val="accent2">
                    <a:tint val="77000"/>
                  </a:schemeClr>
                </a:solidFill>
              </a:ln>
              <a:effectLst/>
            </c:spPr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'QUESTION 2'!$C$4:$D$27</c15:sqref>
                  </c15:fullRef>
                </c:ext>
              </c:extLst>
              <c:f>('QUESTION 2'!$C$4:$D$4,'QUESTION 2'!$C$6:$D$6,'QUESTION 2'!$C$8:$D$8,'QUESTION 2'!$C$10:$D$10,'QUESTION 2'!$C$12:$D$12,'QUESTION 2'!$C$14:$D$14,'QUESTION 2'!$C$16:$D$16,'QUESTION 2'!$C$18:$D$18,'QUESTION 2'!$C$20:$D$20,'QUESTION 2'!$C$22:$D$22,'QUESTION 2'!$C$24:$D$24,'QUESTION 2'!$C$26:$D$26)</c:f>
              <c:multiLvlStrCache>
                <c:ptCount val="12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</c:lvl>
                <c:lvl>
                  <c:pt idx="0">
                    <c:v>2022</c:v>
                  </c:pt>
                  <c:pt idx="4">
                    <c:v>2023</c:v>
                  </c:pt>
                  <c:pt idx="8">
                    <c:v>2024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'QUESTION 2'!$E$4:$E$27</c15:sqref>
                  </c15:fullRef>
                </c:ext>
              </c:extLst>
              <c:f>('QUESTION 2'!$E$4,'QUESTION 2'!$E$6,'QUESTION 2'!$E$8,'QUESTION 2'!$E$10,'QUESTION 2'!$E$12,'QUESTION 2'!$E$14,'QUESTION 2'!$E$16,'QUESTION 2'!$E$18,'QUESTION 2'!$E$20,'QUESTION 2'!$E$22,'QUESTION 2'!$E$24,'QUESTION 2'!$E$26)</c:f>
              <c:numCache>
                <c:formatCode>General</c:formatCode>
                <c:ptCount val="12"/>
                <c:pt idx="2">
                  <c:v>12</c:v>
                </c:pt>
                <c:pt idx="3">
                  <c:v>10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13</c:v>
                </c:pt>
                <c:pt idx="8">
                  <c:v>20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75-483B-9661-AB731D37C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924048"/>
        <c:axId val="2084666944"/>
      </c:lineChart>
      <c:catAx>
        <c:axId val="53892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Quarter/Year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666944"/>
        <c:crosses val="autoZero"/>
        <c:auto val="1"/>
        <c:lblAlgn val="ctr"/>
        <c:lblOffset val="100"/>
        <c:noMultiLvlLbl val="0"/>
      </c:catAx>
      <c:valAx>
        <c:axId val="20846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Numbers of Cars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2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14287</xdr:rowOff>
    </xdr:from>
    <xdr:to>
      <xdr:col>14</xdr:col>
      <xdr:colOff>504825</xdr:colOff>
      <xdr:row>10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AC4C05-6AD0-BCD4-511E-3FC9988F5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</xdr:row>
      <xdr:rowOff>14287</xdr:rowOff>
    </xdr:from>
    <xdr:to>
      <xdr:col>15</xdr:col>
      <xdr:colOff>9525</xdr:colOff>
      <xdr:row>17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A284FA-2954-0A84-E3C3-716194E09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3913</xdr:colOff>
      <xdr:row>1</xdr:row>
      <xdr:rowOff>194153</xdr:rowOff>
    </xdr:from>
    <xdr:to>
      <xdr:col>17</xdr:col>
      <xdr:colOff>613252</xdr:colOff>
      <xdr:row>27</xdr:row>
      <xdr:rowOff>-1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8C9CDB-34FD-315C-2719-C1F7A6460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50F7-6BBC-4A6E-B844-F3C1168C3901}">
  <dimension ref="A1:F11"/>
  <sheetViews>
    <sheetView topLeftCell="C1" workbookViewId="0">
      <selection activeCell="E2" sqref="E2"/>
    </sheetView>
  </sheetViews>
  <sheetFormatPr defaultColWidth="8.7109375" defaultRowHeight="27.6" customHeight="1" x14ac:dyDescent="0.25"/>
  <cols>
    <col min="1" max="1" width="12.42578125" style="1" bestFit="1" customWidth="1"/>
    <col min="2" max="2" width="8.7109375" style="1"/>
    <col min="3" max="3" width="10" style="1" customWidth="1"/>
    <col min="4" max="4" width="9.5703125" style="1" customWidth="1"/>
    <col min="5" max="5" width="10.85546875" style="1" customWidth="1"/>
    <col min="6" max="6" width="50.85546875" style="1" customWidth="1"/>
    <col min="7" max="16384" width="8.7109375" style="1"/>
  </cols>
  <sheetData>
    <row r="1" spans="1:6" ht="27.6" customHeight="1" x14ac:dyDescent="0.25">
      <c r="A1" s="4" t="s">
        <v>3</v>
      </c>
    </row>
    <row r="2" spans="1:6" ht="27.6" customHeight="1" x14ac:dyDescent="0.25">
      <c r="C2" s="2" t="s">
        <v>0</v>
      </c>
      <c r="D2" s="2" t="s">
        <v>1</v>
      </c>
      <c r="E2" s="2" t="s">
        <v>2</v>
      </c>
      <c r="F2" s="2" t="s">
        <v>4</v>
      </c>
    </row>
    <row r="3" spans="1:6" ht="27.6" customHeight="1" x14ac:dyDescent="0.25">
      <c r="C3" s="26">
        <v>2010</v>
      </c>
      <c r="D3" s="3">
        <v>1</v>
      </c>
      <c r="E3" s="3">
        <v>48</v>
      </c>
      <c r="F3" s="3"/>
    </row>
    <row r="4" spans="1:6" ht="27.6" customHeight="1" x14ac:dyDescent="0.25">
      <c r="C4" s="27"/>
      <c r="D4" s="3">
        <v>2</v>
      </c>
      <c r="E4" s="3">
        <v>44</v>
      </c>
      <c r="F4" s="13">
        <f>AVERAGE(E3:E5)</f>
        <v>39.333333333333336</v>
      </c>
    </row>
    <row r="5" spans="1:6" ht="27.6" customHeight="1" x14ac:dyDescent="0.25">
      <c r="C5" s="28"/>
      <c r="D5" s="3">
        <v>3</v>
      </c>
      <c r="E5" s="3">
        <v>26</v>
      </c>
      <c r="F5" s="13">
        <f t="shared" ref="F5:F10" si="0">AVERAGE(E4:E6)</f>
        <v>45</v>
      </c>
    </row>
    <row r="6" spans="1:6" ht="27.6" customHeight="1" x14ac:dyDescent="0.25">
      <c r="C6" s="26">
        <v>2011</v>
      </c>
      <c r="D6" s="3">
        <v>1</v>
      </c>
      <c r="E6" s="3">
        <v>65</v>
      </c>
      <c r="F6" s="13">
        <f t="shared" si="0"/>
        <v>41</v>
      </c>
    </row>
    <row r="7" spans="1:6" ht="27.6" customHeight="1" x14ac:dyDescent="0.25">
      <c r="C7" s="27"/>
      <c r="D7" s="3">
        <v>2</v>
      </c>
      <c r="E7" s="3">
        <v>32</v>
      </c>
      <c r="F7" s="13">
        <f t="shared" si="0"/>
        <v>42.333333333333336</v>
      </c>
    </row>
    <row r="8" spans="1:6" ht="27.6" customHeight="1" x14ac:dyDescent="0.25">
      <c r="C8" s="28"/>
      <c r="D8" s="3">
        <v>3</v>
      </c>
      <c r="E8" s="3">
        <v>30</v>
      </c>
      <c r="F8" s="13">
        <f t="shared" si="0"/>
        <v>45.666666666666664</v>
      </c>
    </row>
    <row r="9" spans="1:6" ht="27.6" customHeight="1" x14ac:dyDescent="0.25">
      <c r="C9" s="26">
        <v>2012</v>
      </c>
      <c r="D9" s="3">
        <v>1</v>
      </c>
      <c r="E9" s="3">
        <v>75</v>
      </c>
      <c r="F9" s="13">
        <f t="shared" si="0"/>
        <v>47.666666666666664</v>
      </c>
    </row>
    <row r="10" spans="1:6" ht="27.6" customHeight="1" x14ac:dyDescent="0.25">
      <c r="C10" s="27"/>
      <c r="D10" s="3">
        <v>2</v>
      </c>
      <c r="E10" s="3">
        <v>38</v>
      </c>
      <c r="F10" s="13">
        <f t="shared" si="0"/>
        <v>49.333333333333336</v>
      </c>
    </row>
    <row r="11" spans="1:6" ht="27.6" customHeight="1" x14ac:dyDescent="0.25">
      <c r="C11" s="28"/>
      <c r="D11" s="3">
        <v>3</v>
      </c>
      <c r="E11" s="3">
        <v>35</v>
      </c>
      <c r="F11" s="3"/>
    </row>
  </sheetData>
  <mergeCells count="3">
    <mergeCell ref="C3:C5"/>
    <mergeCell ref="C6:C8"/>
    <mergeCell ref="C9:C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2E1BE-BB7F-4A71-8674-F187CC1DA5C1}">
  <dimension ref="A1:G26"/>
  <sheetViews>
    <sheetView zoomScale="63" workbookViewId="0">
      <selection activeCell="M18" sqref="M18"/>
    </sheetView>
  </sheetViews>
  <sheetFormatPr defaultColWidth="8.7109375" defaultRowHeight="18.95" customHeight="1" x14ac:dyDescent="0.25"/>
  <cols>
    <col min="1" max="1" width="12.42578125" style="1" bestFit="1" customWidth="1"/>
    <col min="2" max="2" width="8.7109375" style="1"/>
    <col min="3" max="3" width="10" style="1" customWidth="1"/>
    <col min="4" max="4" width="9.5703125" style="1" customWidth="1"/>
    <col min="5" max="5" width="10.85546875" style="1" customWidth="1"/>
    <col min="6" max="6" width="40.85546875" style="1" customWidth="1"/>
    <col min="7" max="7" width="34.5703125" style="1" customWidth="1"/>
    <col min="8" max="16384" width="8.7109375" style="1"/>
  </cols>
  <sheetData>
    <row r="1" spans="1:7" ht="18.95" customHeight="1" x14ac:dyDescent="0.25">
      <c r="A1" s="4" t="s">
        <v>5</v>
      </c>
    </row>
    <row r="2" spans="1:7" ht="18.95" customHeight="1" x14ac:dyDescent="0.25">
      <c r="C2" s="2" t="s">
        <v>0</v>
      </c>
      <c r="D2" s="2" t="s">
        <v>1</v>
      </c>
      <c r="E2" s="2" t="s">
        <v>2</v>
      </c>
      <c r="F2" s="2" t="s">
        <v>13</v>
      </c>
      <c r="G2" s="2" t="s">
        <v>7</v>
      </c>
    </row>
    <row r="3" spans="1:7" ht="18.95" customHeight="1" x14ac:dyDescent="0.25">
      <c r="C3" s="26">
        <v>2010</v>
      </c>
      <c r="D3" s="3">
        <v>1</v>
      </c>
      <c r="E3" s="5" t="s">
        <v>6</v>
      </c>
      <c r="F3" s="3"/>
      <c r="G3" s="3"/>
    </row>
    <row r="4" spans="1:7" ht="18.95" customHeight="1" x14ac:dyDescent="0.25">
      <c r="C4" s="27"/>
      <c r="D4" s="3"/>
      <c r="E4" s="5"/>
      <c r="F4" s="3"/>
      <c r="G4" s="3"/>
    </row>
    <row r="5" spans="1:7" ht="18.95" customHeight="1" x14ac:dyDescent="0.25">
      <c r="C5" s="27"/>
      <c r="D5" s="3">
        <v>2</v>
      </c>
      <c r="E5" s="5" t="s">
        <v>6</v>
      </c>
      <c r="F5" s="3"/>
      <c r="G5" s="3"/>
    </row>
    <row r="6" spans="1:7" ht="18.95" customHeight="1" x14ac:dyDescent="0.25">
      <c r="C6" s="27"/>
      <c r="D6" s="3"/>
      <c r="E6" s="5"/>
      <c r="F6" s="3"/>
      <c r="G6" s="3"/>
    </row>
    <row r="7" spans="1:7" ht="18.95" customHeight="1" x14ac:dyDescent="0.25">
      <c r="C7" s="27"/>
      <c r="D7" s="3">
        <v>3</v>
      </c>
      <c r="E7" s="5">
        <v>10</v>
      </c>
      <c r="F7" s="3"/>
      <c r="G7" s="3"/>
    </row>
    <row r="8" spans="1:7" ht="18.95" customHeight="1" x14ac:dyDescent="0.25">
      <c r="C8" s="27"/>
      <c r="D8" s="3"/>
      <c r="E8" s="3"/>
      <c r="F8" s="3"/>
      <c r="G8" s="3"/>
    </row>
    <row r="9" spans="1:7" ht="18.95" customHeight="1" x14ac:dyDescent="0.25">
      <c r="C9" s="27"/>
      <c r="D9" s="3">
        <v>4</v>
      </c>
      <c r="E9" s="3">
        <v>16</v>
      </c>
      <c r="F9" s="3"/>
      <c r="G9" s="3"/>
    </row>
    <row r="10" spans="1:7" ht="18.95" customHeight="1" x14ac:dyDescent="0.25">
      <c r="C10" s="28"/>
      <c r="D10" s="3"/>
      <c r="E10" s="3"/>
      <c r="F10" s="12">
        <f xml:space="preserve"> AVERAGE(E7:E13)</f>
        <v>15.25</v>
      </c>
      <c r="G10" s="12"/>
    </row>
    <row r="11" spans="1:7" ht="18.95" customHeight="1" x14ac:dyDescent="0.25">
      <c r="C11" s="26">
        <v>2011</v>
      </c>
      <c r="D11" s="3">
        <v>1</v>
      </c>
      <c r="E11" s="3">
        <v>17</v>
      </c>
      <c r="F11" s="12"/>
      <c r="G11" s="12">
        <f>AVERAGE(F10:F12)</f>
        <v>15.625</v>
      </c>
    </row>
    <row r="12" spans="1:7" ht="18.95" customHeight="1" x14ac:dyDescent="0.25">
      <c r="C12" s="27"/>
      <c r="D12" s="3"/>
      <c r="E12" s="3"/>
      <c r="F12" s="12">
        <f>AVERAGE(E9:E15)</f>
        <v>16</v>
      </c>
      <c r="G12" s="12"/>
    </row>
    <row r="13" spans="1:7" ht="18.95" customHeight="1" x14ac:dyDescent="0.25">
      <c r="C13" s="27"/>
      <c r="D13" s="3">
        <v>2</v>
      </c>
      <c r="E13" s="3">
        <v>18</v>
      </c>
      <c r="F13" s="12"/>
      <c r="G13" s="12">
        <f>AVERAGE(F12:F14)</f>
        <v>16.25</v>
      </c>
    </row>
    <row r="14" spans="1:7" ht="18.95" customHeight="1" x14ac:dyDescent="0.25">
      <c r="C14" s="27"/>
      <c r="D14" s="3"/>
      <c r="E14" s="3"/>
      <c r="F14" s="12">
        <f>AVERAGE(E11:E17)</f>
        <v>16.5</v>
      </c>
      <c r="G14" s="12"/>
    </row>
    <row r="15" spans="1:7" ht="18.95" customHeight="1" x14ac:dyDescent="0.25">
      <c r="C15" s="27"/>
      <c r="D15" s="3">
        <v>3</v>
      </c>
      <c r="E15" s="3">
        <v>13</v>
      </c>
      <c r="F15" s="12"/>
      <c r="G15" s="12">
        <f>AVERAGE(F14:F16)</f>
        <v>16.75</v>
      </c>
    </row>
    <row r="16" spans="1:7" ht="18.95" customHeight="1" x14ac:dyDescent="0.25">
      <c r="C16" s="27"/>
      <c r="D16" s="3"/>
      <c r="E16" s="3"/>
      <c r="F16" s="12">
        <f>AVERAGE(E13:E19)</f>
        <v>17</v>
      </c>
      <c r="G16" s="12"/>
    </row>
    <row r="17" spans="3:7" ht="18.95" customHeight="1" x14ac:dyDescent="0.25">
      <c r="C17" s="27"/>
      <c r="D17" s="3">
        <v>4</v>
      </c>
      <c r="E17" s="3">
        <v>18</v>
      </c>
      <c r="F17" s="12"/>
      <c r="G17" s="12">
        <f>AVERAGE(F16:F18)</f>
        <v>17.375</v>
      </c>
    </row>
    <row r="18" spans="3:7" ht="18.95" customHeight="1" x14ac:dyDescent="0.25">
      <c r="C18" s="28"/>
      <c r="D18" s="3"/>
      <c r="E18" s="3"/>
      <c r="F18" s="12">
        <f>AVERAGE(E15:E21)</f>
        <v>17.75</v>
      </c>
      <c r="G18" s="12"/>
    </row>
    <row r="19" spans="3:7" ht="18.95" customHeight="1" x14ac:dyDescent="0.25">
      <c r="C19" s="26">
        <v>2012</v>
      </c>
      <c r="D19" s="3">
        <v>1</v>
      </c>
      <c r="E19" s="3">
        <v>19</v>
      </c>
      <c r="F19" s="12"/>
      <c r="G19" s="12">
        <f>AVERAGE(F18:F20)</f>
        <v>18.375</v>
      </c>
    </row>
    <row r="20" spans="3:7" ht="18.95" customHeight="1" x14ac:dyDescent="0.25">
      <c r="C20" s="27"/>
      <c r="D20" s="3"/>
      <c r="E20" s="3"/>
      <c r="F20" s="12">
        <f>AVERAGE(E17:E23)</f>
        <v>19</v>
      </c>
      <c r="G20" s="12"/>
    </row>
    <row r="21" spans="3:7" ht="18.95" customHeight="1" x14ac:dyDescent="0.25">
      <c r="C21" s="27"/>
      <c r="D21" s="3">
        <v>2</v>
      </c>
      <c r="E21" s="3">
        <v>21</v>
      </c>
      <c r="F21" s="3"/>
      <c r="G21" s="3"/>
    </row>
    <row r="22" spans="3:7" ht="18.95" customHeight="1" x14ac:dyDescent="0.25">
      <c r="C22" s="27"/>
      <c r="D22" s="3"/>
      <c r="E22" s="3"/>
      <c r="F22" s="3"/>
      <c r="G22" s="3"/>
    </row>
    <row r="23" spans="3:7" ht="18.95" customHeight="1" x14ac:dyDescent="0.25">
      <c r="C23" s="27"/>
      <c r="D23" s="3">
        <v>3</v>
      </c>
      <c r="E23" s="3">
        <v>18</v>
      </c>
      <c r="F23" s="3"/>
      <c r="G23" s="3"/>
    </row>
    <row r="24" spans="3:7" ht="18.95" customHeight="1" x14ac:dyDescent="0.25">
      <c r="C24" s="27"/>
      <c r="D24" s="3"/>
      <c r="E24" s="3"/>
      <c r="F24" s="3"/>
      <c r="G24" s="3"/>
    </row>
    <row r="25" spans="3:7" ht="18.95" customHeight="1" x14ac:dyDescent="0.25">
      <c r="C25" s="27"/>
      <c r="D25" s="3">
        <v>4</v>
      </c>
      <c r="E25" s="3" t="s">
        <v>6</v>
      </c>
      <c r="F25" s="3"/>
      <c r="G25" s="3"/>
    </row>
    <row r="26" spans="3:7" ht="18.95" customHeight="1" x14ac:dyDescent="0.25">
      <c r="C26" s="28"/>
      <c r="D26" s="3"/>
      <c r="E26" s="3"/>
      <c r="F26" s="3"/>
      <c r="G26" s="3"/>
    </row>
  </sheetData>
  <mergeCells count="3">
    <mergeCell ref="C11:C18"/>
    <mergeCell ref="C19:C26"/>
    <mergeCell ref="C3:C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74052-00D2-4D12-AE0A-5E23CDAAB229}">
  <dimension ref="A1:M11"/>
  <sheetViews>
    <sheetView zoomScale="74" workbookViewId="0">
      <selection activeCell="L10" sqref="L10"/>
    </sheetView>
  </sheetViews>
  <sheetFormatPr defaultColWidth="8.7109375" defaultRowHeight="27.6" customHeight="1" x14ac:dyDescent="0.25"/>
  <cols>
    <col min="1" max="1" width="12.42578125" style="6" bestFit="1" customWidth="1"/>
    <col min="2" max="2" width="8.7109375" style="6"/>
    <col min="3" max="3" width="10" style="6" customWidth="1"/>
    <col min="4" max="4" width="9.5703125" style="6" customWidth="1"/>
    <col min="5" max="5" width="14.140625" style="6" customWidth="1"/>
    <col min="6" max="7" width="22.85546875" style="6" customWidth="1"/>
    <col min="8" max="8" width="8.7109375" style="6"/>
    <col min="9" max="12" width="20.7109375" style="6" customWidth="1"/>
    <col min="13" max="13" width="24" style="6" customWidth="1"/>
    <col min="14" max="16384" width="8.7109375" style="6"/>
  </cols>
  <sheetData>
    <row r="1" spans="1:13" ht="27.6" customHeight="1" x14ac:dyDescent="0.25">
      <c r="A1" s="4" t="s">
        <v>8</v>
      </c>
      <c r="I1" s="6" t="s">
        <v>17</v>
      </c>
    </row>
    <row r="2" spans="1:13" ht="27.6" customHeight="1" x14ac:dyDescent="0.25">
      <c r="C2" s="2" t="s">
        <v>0</v>
      </c>
      <c r="D2" s="2" t="s">
        <v>1</v>
      </c>
      <c r="E2" s="2" t="s">
        <v>9</v>
      </c>
      <c r="F2" s="2" t="s">
        <v>10</v>
      </c>
      <c r="G2" s="2" t="s">
        <v>11</v>
      </c>
      <c r="I2" s="3" t="s">
        <v>0</v>
      </c>
      <c r="J2" s="3" t="s">
        <v>14</v>
      </c>
      <c r="K2" s="3" t="s">
        <v>15</v>
      </c>
      <c r="L2" s="3" t="s">
        <v>16</v>
      </c>
    </row>
    <row r="3" spans="1:13" ht="27.6" customHeight="1" x14ac:dyDescent="0.25">
      <c r="C3" s="26">
        <v>2010</v>
      </c>
      <c r="D3" s="3">
        <v>1</v>
      </c>
      <c r="E3" s="3">
        <v>48</v>
      </c>
      <c r="F3" s="3"/>
      <c r="G3" s="3"/>
      <c r="I3" s="3">
        <v>2010</v>
      </c>
      <c r="J3" s="3"/>
      <c r="K3" s="9">
        <v>1.1186440677966101</v>
      </c>
      <c r="L3" s="9">
        <v>0.57777777777777772</v>
      </c>
    </row>
    <row r="4" spans="1:13" ht="27.6" customHeight="1" x14ac:dyDescent="0.25">
      <c r="C4" s="27"/>
      <c r="D4" s="3">
        <v>2</v>
      </c>
      <c r="E4" s="3">
        <v>44</v>
      </c>
      <c r="F4" s="9">
        <f>AVERAGE(E3:E5)</f>
        <v>39.333333333333336</v>
      </c>
      <c r="G4" s="9">
        <f>E4/F4</f>
        <v>1.1186440677966101</v>
      </c>
      <c r="I4" s="3">
        <v>2011</v>
      </c>
      <c r="J4" s="9">
        <v>1.5853658536585367</v>
      </c>
      <c r="K4" s="9">
        <v>0.75590551181102361</v>
      </c>
      <c r="L4" s="9">
        <v>0.65693430656934315</v>
      </c>
    </row>
    <row r="5" spans="1:13" ht="27.6" customHeight="1" x14ac:dyDescent="0.25">
      <c r="C5" s="28"/>
      <c r="D5" s="3">
        <v>3</v>
      </c>
      <c r="E5" s="3">
        <v>26</v>
      </c>
      <c r="F5" s="9">
        <f t="shared" ref="F5:F10" si="0">AVERAGE(E4:E6)</f>
        <v>45</v>
      </c>
      <c r="G5" s="9">
        <f t="shared" ref="G5:G10" si="1">E5/F5</f>
        <v>0.57777777777777772</v>
      </c>
      <c r="I5" s="3">
        <v>2012</v>
      </c>
      <c r="J5" s="9">
        <v>1.5734265734265735</v>
      </c>
      <c r="K5" s="9">
        <v>0.77027027027027029</v>
      </c>
      <c r="L5" s="3"/>
    </row>
    <row r="6" spans="1:13" ht="27.6" customHeight="1" x14ac:dyDescent="0.25">
      <c r="C6" s="26">
        <v>2011</v>
      </c>
      <c r="D6" s="3">
        <v>1</v>
      </c>
      <c r="E6" s="3">
        <v>65</v>
      </c>
      <c r="F6" s="9">
        <f t="shared" si="0"/>
        <v>41</v>
      </c>
      <c r="G6" s="9">
        <f t="shared" si="1"/>
        <v>1.5853658536585367</v>
      </c>
    </row>
    <row r="7" spans="1:13" ht="27.6" customHeight="1" x14ac:dyDescent="0.25">
      <c r="C7" s="27"/>
      <c r="D7" s="3">
        <v>2</v>
      </c>
      <c r="E7" s="3">
        <v>32</v>
      </c>
      <c r="F7" s="9">
        <f t="shared" si="0"/>
        <v>42.333333333333336</v>
      </c>
      <c r="G7" s="9">
        <f t="shared" si="1"/>
        <v>0.75590551181102361</v>
      </c>
      <c r="M7" s="6" t="s">
        <v>20</v>
      </c>
    </row>
    <row r="8" spans="1:13" ht="27.6" customHeight="1" x14ac:dyDescent="0.25">
      <c r="C8" s="28"/>
      <c r="D8" s="3">
        <v>3</v>
      </c>
      <c r="E8" s="3">
        <v>30</v>
      </c>
      <c r="F8" s="9">
        <f t="shared" si="0"/>
        <v>45.666666666666664</v>
      </c>
      <c r="G8" s="9">
        <f t="shared" si="1"/>
        <v>0.65693430656934315</v>
      </c>
      <c r="I8" s="3" t="s">
        <v>18</v>
      </c>
      <c r="J8" s="9">
        <f>AVERAGE(J3:J5)</f>
        <v>1.5793962135425552</v>
      </c>
      <c r="K8" s="9">
        <f>AVERAGE(K3:K5)</f>
        <v>0.88160661662596806</v>
      </c>
      <c r="L8" s="9">
        <f>AVERAGE(L3:L5)</f>
        <v>0.61735604217356044</v>
      </c>
      <c r="M8" s="10">
        <f>SUM(J8:L8)</f>
        <v>3.0783588723420836</v>
      </c>
    </row>
    <row r="9" spans="1:13" ht="27.6" customHeight="1" x14ac:dyDescent="0.25">
      <c r="C9" s="26">
        <v>2012</v>
      </c>
      <c r="D9" s="3">
        <v>1</v>
      </c>
      <c r="E9" s="3">
        <v>75</v>
      </c>
      <c r="F9" s="9">
        <f t="shared" si="0"/>
        <v>47.666666666666664</v>
      </c>
      <c r="G9" s="9">
        <f t="shared" si="1"/>
        <v>1.5734265734265735</v>
      </c>
      <c r="I9" s="3" t="s">
        <v>19</v>
      </c>
      <c r="J9" s="29">
        <f>3/M8</f>
        <v>0.97454524453074365</v>
      </c>
      <c r="K9" s="29"/>
      <c r="L9" s="29"/>
      <c r="M9" s="6" t="s">
        <v>23</v>
      </c>
    </row>
    <row r="10" spans="1:13" ht="27.6" customHeight="1" x14ac:dyDescent="0.25">
      <c r="C10" s="27"/>
      <c r="D10" s="3">
        <v>2</v>
      </c>
      <c r="E10" s="3">
        <v>38</v>
      </c>
      <c r="F10" s="9">
        <f t="shared" si="0"/>
        <v>49.333333333333336</v>
      </c>
      <c r="G10" s="9">
        <f t="shared" si="1"/>
        <v>0.77027027027027029</v>
      </c>
      <c r="I10" s="3" t="s">
        <v>21</v>
      </c>
      <c r="J10" s="9">
        <f>J8*J9</f>
        <v>1.53919306913776</v>
      </c>
      <c r="K10" s="9">
        <f>K8*J9</f>
        <v>0.85916553577967558</v>
      </c>
      <c r="L10" s="9">
        <f>L8*J9</f>
        <v>0.60164139508256453</v>
      </c>
      <c r="M10" s="6" t="s">
        <v>24</v>
      </c>
    </row>
    <row r="11" spans="1:13" ht="27.6" customHeight="1" x14ac:dyDescent="0.25">
      <c r="C11" s="28"/>
      <c r="D11" s="3">
        <v>3</v>
      </c>
      <c r="E11" s="3">
        <v>35</v>
      </c>
      <c r="F11" s="3"/>
      <c r="G11" s="3"/>
      <c r="I11" s="3" t="s">
        <v>22</v>
      </c>
      <c r="J11" s="9">
        <f>J10*100</f>
        <v>153.91930691377601</v>
      </c>
      <c r="K11" s="9">
        <f t="shared" ref="K11:L11" si="2">K10*100</f>
        <v>85.916553577967562</v>
      </c>
      <c r="L11" s="9">
        <f t="shared" si="2"/>
        <v>60.164139508256454</v>
      </c>
      <c r="M11" s="6" t="s">
        <v>25</v>
      </c>
    </row>
  </sheetData>
  <mergeCells count="4">
    <mergeCell ref="C3:C5"/>
    <mergeCell ref="C6:C8"/>
    <mergeCell ref="C9:C11"/>
    <mergeCell ref="J9:L9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511BA-6316-4850-BF78-4EF4B36DB15E}">
  <dimension ref="A1:S14"/>
  <sheetViews>
    <sheetView topLeftCell="E4" zoomScaleNormal="100" workbookViewId="0">
      <selection activeCell="N8" sqref="N8:S11"/>
    </sheetView>
  </sheetViews>
  <sheetFormatPr defaultColWidth="8.7109375" defaultRowHeight="27.6" customHeight="1" x14ac:dyDescent="0.25"/>
  <cols>
    <col min="1" max="1" width="12.42578125" style="6" bestFit="1" customWidth="1"/>
    <col min="2" max="2" width="4.140625" style="6" customWidth="1"/>
    <col min="3" max="3" width="10" style="6" customWidth="1"/>
    <col min="4" max="4" width="9.5703125" style="6" customWidth="1"/>
    <col min="5" max="5" width="14.140625" style="6" customWidth="1"/>
    <col min="6" max="6" width="16.42578125" style="6" customWidth="1"/>
    <col min="7" max="7" width="5.140625" style="6" customWidth="1"/>
    <col min="8" max="8" width="7.140625" style="6" customWidth="1"/>
    <col min="9" max="9" width="13" style="6" customWidth="1"/>
    <col min="10" max="11" width="8.7109375" style="6"/>
    <col min="12" max="12" width="1.28515625" style="6" customWidth="1"/>
    <col min="13" max="13" width="8.7109375" style="6"/>
    <col min="14" max="19" width="13.85546875" style="6" customWidth="1"/>
    <col min="20" max="16384" width="8.7109375" style="6"/>
  </cols>
  <sheetData>
    <row r="1" spans="1:19" ht="27.6" customHeight="1" x14ac:dyDescent="0.25">
      <c r="A1" s="4" t="s">
        <v>12</v>
      </c>
    </row>
    <row r="2" spans="1:19" ht="27.6" customHeight="1" x14ac:dyDescent="0.25">
      <c r="C2" s="2" t="s">
        <v>0</v>
      </c>
      <c r="D2" s="2" t="s">
        <v>1</v>
      </c>
      <c r="E2" s="2" t="s">
        <v>9</v>
      </c>
      <c r="F2" s="2" t="s">
        <v>10</v>
      </c>
      <c r="G2" s="7"/>
      <c r="H2" s="7"/>
      <c r="I2" s="6" t="s">
        <v>27</v>
      </c>
    </row>
    <row r="3" spans="1:19" ht="27.6" customHeight="1" x14ac:dyDescent="0.25">
      <c r="C3" s="26">
        <v>2010</v>
      </c>
      <c r="D3" s="3">
        <v>1</v>
      </c>
      <c r="E3" s="3">
        <v>48</v>
      </c>
      <c r="F3" s="5"/>
      <c r="G3" s="8"/>
      <c r="H3" s="8" t="s">
        <v>26</v>
      </c>
      <c r="I3" s="10">
        <v>49.333333333333336</v>
      </c>
    </row>
    <row r="4" spans="1:19" ht="27.6" customHeight="1" x14ac:dyDescent="0.25">
      <c r="C4" s="27"/>
      <c r="D4" s="3">
        <v>2</v>
      </c>
      <c r="E4" s="3">
        <v>44</v>
      </c>
      <c r="F4" s="9">
        <v>39.333333333333336</v>
      </c>
      <c r="G4" s="10"/>
      <c r="H4" s="10"/>
      <c r="L4" s="6" t="s">
        <v>28</v>
      </c>
    </row>
    <row r="5" spans="1:19" ht="27.6" customHeight="1" x14ac:dyDescent="0.25">
      <c r="C5" s="28"/>
      <c r="D5" s="3">
        <v>3</v>
      </c>
      <c r="E5" s="3">
        <v>26</v>
      </c>
      <c r="F5" s="9">
        <v>45</v>
      </c>
      <c r="G5" s="10"/>
      <c r="H5" s="10" t="s">
        <v>29</v>
      </c>
      <c r="I5" s="10">
        <f>(F10-F4)/(7-1)</f>
        <v>1.6666666666666667</v>
      </c>
    </row>
    <row r="6" spans="1:19" ht="27.6" customHeight="1" x14ac:dyDescent="0.25">
      <c r="C6" s="26">
        <v>2011</v>
      </c>
      <c r="D6" s="3">
        <v>1</v>
      </c>
      <c r="E6" s="3">
        <v>65</v>
      </c>
      <c r="F6" s="9">
        <v>41</v>
      </c>
      <c r="G6" s="10"/>
      <c r="H6" s="10"/>
    </row>
    <row r="7" spans="1:19" ht="27.6" customHeight="1" x14ac:dyDescent="0.25">
      <c r="C7" s="27"/>
      <c r="D7" s="3">
        <v>2</v>
      </c>
      <c r="E7" s="3">
        <v>32</v>
      </c>
      <c r="F7" s="9">
        <v>42.333333333333336</v>
      </c>
      <c r="G7" s="10"/>
    </row>
    <row r="8" spans="1:19" ht="27.6" customHeight="1" x14ac:dyDescent="0.25">
      <c r="C8" s="28"/>
      <c r="D8" s="3">
        <v>3</v>
      </c>
      <c r="E8" s="3">
        <v>30</v>
      </c>
      <c r="F8" s="9">
        <v>45.666666666666664</v>
      </c>
      <c r="G8" s="10"/>
      <c r="N8" s="3" t="s">
        <v>0</v>
      </c>
      <c r="O8" s="3" t="s">
        <v>31</v>
      </c>
      <c r="P8" s="3" t="s">
        <v>32</v>
      </c>
      <c r="Q8" s="3" t="s">
        <v>33</v>
      </c>
      <c r="R8" s="3" t="s">
        <v>21</v>
      </c>
      <c r="S8" s="3" t="s">
        <v>34</v>
      </c>
    </row>
    <row r="9" spans="1:19" ht="27.6" customHeight="1" x14ac:dyDescent="0.25">
      <c r="C9" s="26">
        <v>2012</v>
      </c>
      <c r="D9" s="3">
        <v>1</v>
      </c>
      <c r="E9" s="3">
        <v>75</v>
      </c>
      <c r="F9" s="9">
        <v>47.666666666666664</v>
      </c>
      <c r="G9" s="10"/>
      <c r="H9" s="11"/>
      <c r="J9" s="10" t="s">
        <v>30</v>
      </c>
      <c r="N9" s="3">
        <v>2013</v>
      </c>
      <c r="O9" s="3">
        <v>1</v>
      </c>
      <c r="P9" s="3">
        <v>2</v>
      </c>
      <c r="Q9" s="9">
        <f>I3+I5*P9</f>
        <v>52.666666666666671</v>
      </c>
      <c r="R9" s="9">
        <v>1.53919306913776</v>
      </c>
      <c r="S9" s="9">
        <f>Q9*R9</f>
        <v>81.064168307922031</v>
      </c>
    </row>
    <row r="10" spans="1:19" ht="27.6" customHeight="1" x14ac:dyDescent="0.25">
      <c r="C10" s="27"/>
      <c r="D10" s="3">
        <v>2</v>
      </c>
      <c r="E10" s="3">
        <v>38</v>
      </c>
      <c r="F10" s="9">
        <v>49.333333333333336</v>
      </c>
      <c r="G10" s="10"/>
      <c r="H10" s="10"/>
      <c r="I10" s="6">
        <v>0</v>
      </c>
      <c r="N10" s="3"/>
      <c r="O10" s="3">
        <v>2</v>
      </c>
      <c r="P10" s="3">
        <v>3</v>
      </c>
      <c r="Q10" s="9">
        <f>I3+I5*P10</f>
        <v>54.333333333333336</v>
      </c>
      <c r="R10" s="9">
        <v>0.85916553577967558</v>
      </c>
      <c r="S10" s="9">
        <f t="shared" ref="S10:S11" si="0">Q10*R10</f>
        <v>46.681327444029044</v>
      </c>
    </row>
    <row r="11" spans="1:19" ht="27.6" customHeight="1" x14ac:dyDescent="0.25">
      <c r="C11" s="28"/>
      <c r="D11" s="3">
        <v>3</v>
      </c>
      <c r="E11" s="3">
        <v>35</v>
      </c>
      <c r="F11" s="5"/>
      <c r="G11" s="8"/>
      <c r="H11" s="8"/>
      <c r="I11" s="6">
        <v>1</v>
      </c>
      <c r="N11" s="3"/>
      <c r="O11" s="3">
        <v>3</v>
      </c>
      <c r="P11" s="3">
        <v>4</v>
      </c>
      <c r="Q11" s="9">
        <f>I3+I5*P11</f>
        <v>56</v>
      </c>
      <c r="R11" s="9">
        <v>0.60164139508256453</v>
      </c>
      <c r="S11" s="9">
        <f t="shared" si="0"/>
        <v>33.691918124623612</v>
      </c>
    </row>
    <row r="12" spans="1:19" ht="27.6" customHeight="1" x14ac:dyDescent="0.25">
      <c r="C12" s="6">
        <v>2013</v>
      </c>
      <c r="D12" s="6">
        <v>1</v>
      </c>
      <c r="I12" s="6">
        <v>2</v>
      </c>
    </row>
    <row r="13" spans="1:19" ht="27.6" customHeight="1" x14ac:dyDescent="0.25">
      <c r="D13" s="6">
        <v>2</v>
      </c>
      <c r="I13" s="6">
        <v>3</v>
      </c>
    </row>
    <row r="14" spans="1:19" ht="27.6" customHeight="1" x14ac:dyDescent="0.25">
      <c r="D14" s="6">
        <v>3</v>
      </c>
      <c r="I14" s="6">
        <v>4</v>
      </c>
    </row>
  </sheetData>
  <mergeCells count="3">
    <mergeCell ref="C9:C11"/>
    <mergeCell ref="C3:C5"/>
    <mergeCell ref="C6:C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895A9-0354-4263-88E3-CAC112ABE399}">
  <dimension ref="B4:F32"/>
  <sheetViews>
    <sheetView topLeftCell="C1" workbookViewId="0">
      <selection activeCell="C8" sqref="C8"/>
    </sheetView>
  </sheetViews>
  <sheetFormatPr defaultRowHeight="15" x14ac:dyDescent="0.25"/>
  <cols>
    <col min="2" max="6" width="28.7109375" customWidth="1"/>
  </cols>
  <sheetData>
    <row r="4" spans="2:6" ht="17.25" customHeight="1" x14ac:dyDescent="0.25">
      <c r="B4" s="15" t="s">
        <v>35</v>
      </c>
      <c r="C4" s="15" t="s">
        <v>1</v>
      </c>
      <c r="D4" s="15" t="s">
        <v>36</v>
      </c>
      <c r="E4" s="15" t="s">
        <v>10</v>
      </c>
      <c r="F4" s="17" t="s">
        <v>38</v>
      </c>
    </row>
    <row r="5" spans="2:6" x14ac:dyDescent="0.25">
      <c r="B5" s="31" t="s">
        <v>39</v>
      </c>
      <c r="C5" s="15">
        <v>1</v>
      </c>
      <c r="D5" s="15">
        <v>255</v>
      </c>
      <c r="E5" s="15"/>
      <c r="F5" s="16"/>
    </row>
    <row r="6" spans="2:6" x14ac:dyDescent="0.25">
      <c r="B6" s="32"/>
      <c r="C6" s="15">
        <v>2</v>
      </c>
      <c r="D6" s="15">
        <v>224</v>
      </c>
      <c r="E6" s="15">
        <v>240</v>
      </c>
      <c r="F6" s="18">
        <f>D6/E6</f>
        <v>0.93333333333333335</v>
      </c>
    </row>
    <row r="7" spans="2:6" x14ac:dyDescent="0.25">
      <c r="B7" s="33"/>
      <c r="C7" s="15">
        <v>3</v>
      </c>
      <c r="D7" s="15">
        <v>241</v>
      </c>
      <c r="E7" s="15">
        <v>233</v>
      </c>
      <c r="F7" s="18">
        <f t="shared" ref="F7:F18" si="0">D7/E7</f>
        <v>1.0343347639484979</v>
      </c>
    </row>
    <row r="8" spans="2:6" x14ac:dyDescent="0.25">
      <c r="B8" s="31" t="s">
        <v>40</v>
      </c>
      <c r="C8" s="15">
        <v>1</v>
      </c>
      <c r="D8" s="15">
        <v>234</v>
      </c>
      <c r="E8" s="15">
        <v>236</v>
      </c>
      <c r="F8" s="18">
        <f t="shared" si="0"/>
        <v>0.99152542372881358</v>
      </c>
    </row>
    <row r="9" spans="2:6" x14ac:dyDescent="0.25">
      <c r="B9" s="32"/>
      <c r="C9" s="15">
        <v>2</v>
      </c>
      <c r="D9" s="15">
        <v>233</v>
      </c>
      <c r="E9" s="15">
        <v>239</v>
      </c>
      <c r="F9" s="18">
        <f t="shared" si="0"/>
        <v>0.97489539748953979</v>
      </c>
    </row>
    <row r="10" spans="2:6" x14ac:dyDescent="0.25">
      <c r="B10" s="33"/>
      <c r="C10" s="15">
        <v>3</v>
      </c>
      <c r="D10" s="15">
        <v>250</v>
      </c>
      <c r="E10" s="15">
        <v>240</v>
      </c>
      <c r="F10" s="18">
        <f t="shared" si="0"/>
        <v>1.0416666666666667</v>
      </c>
    </row>
    <row r="11" spans="2:6" x14ac:dyDescent="0.25">
      <c r="B11" s="31" t="s">
        <v>41</v>
      </c>
      <c r="C11" s="15">
        <v>1</v>
      </c>
      <c r="D11" s="15">
        <v>237</v>
      </c>
      <c r="E11" s="15">
        <v>238</v>
      </c>
      <c r="F11" s="18">
        <f t="shared" si="0"/>
        <v>0.99579831932773111</v>
      </c>
    </row>
    <row r="12" spans="2:6" x14ac:dyDescent="0.25">
      <c r="B12" s="32"/>
      <c r="C12" s="15">
        <v>2</v>
      </c>
      <c r="D12" s="15">
        <v>227</v>
      </c>
      <c r="E12" s="15">
        <v>240</v>
      </c>
      <c r="F12" s="18">
        <f t="shared" si="0"/>
        <v>0.9458333333333333</v>
      </c>
    </row>
    <row r="13" spans="2:6" x14ac:dyDescent="0.25">
      <c r="B13" s="33"/>
      <c r="C13" s="15">
        <v>3</v>
      </c>
      <c r="D13" s="15">
        <v>256</v>
      </c>
      <c r="E13" s="15">
        <v>241</v>
      </c>
      <c r="F13" s="18">
        <f t="shared" si="0"/>
        <v>1.0622406639004149</v>
      </c>
    </row>
    <row r="14" spans="2:6" x14ac:dyDescent="0.25">
      <c r="B14" s="31" t="s">
        <v>42</v>
      </c>
      <c r="C14" s="15">
        <v>1</v>
      </c>
      <c r="D14" s="15">
        <v>240</v>
      </c>
      <c r="E14" s="15">
        <v>245</v>
      </c>
      <c r="F14" s="18">
        <f t="shared" si="0"/>
        <v>0.97959183673469385</v>
      </c>
    </row>
    <row r="15" spans="2:6" x14ac:dyDescent="0.25">
      <c r="B15" s="32"/>
      <c r="C15" s="15">
        <v>2</v>
      </c>
      <c r="D15" s="15">
        <v>239</v>
      </c>
      <c r="E15" s="15">
        <v>246</v>
      </c>
      <c r="F15" s="18">
        <f t="shared" si="0"/>
        <v>0.97154471544715448</v>
      </c>
    </row>
    <row r="16" spans="2:6" x14ac:dyDescent="0.25">
      <c r="B16" s="33"/>
      <c r="C16" s="15">
        <v>3</v>
      </c>
      <c r="D16" s="15">
        <v>259</v>
      </c>
      <c r="E16" s="15">
        <v>246</v>
      </c>
      <c r="F16" s="18">
        <f t="shared" si="0"/>
        <v>1.0528455284552845</v>
      </c>
    </row>
    <row r="17" spans="2:6" x14ac:dyDescent="0.25">
      <c r="B17" s="31" t="s">
        <v>43</v>
      </c>
      <c r="C17" s="15">
        <v>1</v>
      </c>
      <c r="D17" s="15">
        <v>240</v>
      </c>
      <c r="E17" s="15">
        <v>243</v>
      </c>
      <c r="F17" s="18">
        <f t="shared" si="0"/>
        <v>0.98765432098765427</v>
      </c>
    </row>
    <row r="18" spans="2:6" x14ac:dyDescent="0.25">
      <c r="B18" s="32"/>
      <c r="C18" s="15">
        <v>2</v>
      </c>
      <c r="D18" s="15">
        <v>230</v>
      </c>
      <c r="E18" s="15">
        <v>242</v>
      </c>
      <c r="F18" s="18">
        <f t="shared" si="0"/>
        <v>0.95041322314049592</v>
      </c>
    </row>
    <row r="19" spans="2:6" x14ac:dyDescent="0.25">
      <c r="B19" s="33"/>
      <c r="C19" s="15">
        <v>3</v>
      </c>
      <c r="D19" s="15">
        <v>256</v>
      </c>
      <c r="E19" s="15"/>
      <c r="F19" s="16"/>
    </row>
    <row r="22" spans="2:6" x14ac:dyDescent="0.25">
      <c r="B22" s="15" t="s">
        <v>44</v>
      </c>
      <c r="C22" s="15" t="s">
        <v>14</v>
      </c>
      <c r="D22" s="15" t="s">
        <v>15</v>
      </c>
      <c r="E22" s="15" t="s">
        <v>16</v>
      </c>
    </row>
    <row r="23" spans="2:6" x14ac:dyDescent="0.25">
      <c r="B23" s="19" t="s">
        <v>39</v>
      </c>
      <c r="C23" s="15"/>
      <c r="D23" s="20">
        <v>0.93333333333333335</v>
      </c>
      <c r="E23" s="20">
        <v>1.0343347639484979</v>
      </c>
    </row>
    <row r="24" spans="2:6" x14ac:dyDescent="0.25">
      <c r="B24" s="19" t="s">
        <v>40</v>
      </c>
      <c r="C24" s="20">
        <v>0.99152542372881358</v>
      </c>
      <c r="D24" s="20">
        <v>0.97489539748953979</v>
      </c>
      <c r="E24" s="20">
        <v>1.0416666666666667</v>
      </c>
    </row>
    <row r="25" spans="2:6" x14ac:dyDescent="0.25">
      <c r="B25" s="19" t="s">
        <v>41</v>
      </c>
      <c r="C25" s="20">
        <v>0.99579831932773111</v>
      </c>
      <c r="D25" s="20">
        <v>0.9458333333333333</v>
      </c>
      <c r="E25" s="20">
        <v>1.0622406639004149</v>
      </c>
    </row>
    <row r="26" spans="2:6" x14ac:dyDescent="0.25">
      <c r="B26" s="19" t="s">
        <v>42</v>
      </c>
      <c r="C26" s="20">
        <v>0.97959183673469385</v>
      </c>
      <c r="D26" s="20">
        <v>0.97154471544715448</v>
      </c>
      <c r="E26" s="20">
        <v>1.0528455284552845</v>
      </c>
    </row>
    <row r="27" spans="2:6" x14ac:dyDescent="0.25">
      <c r="B27" s="19" t="s">
        <v>43</v>
      </c>
      <c r="C27" s="18">
        <v>0.98765432098765427</v>
      </c>
      <c r="D27" s="20">
        <v>0.95041322314049592</v>
      </c>
      <c r="E27" s="15"/>
    </row>
    <row r="28" spans="2:6" x14ac:dyDescent="0.25">
      <c r="B28" s="19" t="s">
        <v>18</v>
      </c>
      <c r="C28" s="20">
        <f>AVERAGE('QUESTION 1'!C23:C27)</f>
        <v>0.98864247519472315</v>
      </c>
      <c r="D28" s="20">
        <f>AVERAGE('QUESTION 1'!D23:D27)</f>
        <v>0.9552040005487713</v>
      </c>
      <c r="E28" s="20">
        <f>AVERAGE('QUESTION 1'!E23:E27)</f>
        <v>1.0477719057427159</v>
      </c>
      <c r="F28" s="21">
        <f>SUM(C28:E28)</f>
        <v>2.9916183814862105</v>
      </c>
    </row>
    <row r="29" spans="2:6" x14ac:dyDescent="0.25">
      <c r="B29" s="19" t="s">
        <v>19</v>
      </c>
      <c r="C29" s="30">
        <f>3/F28</f>
        <v>1.0028017004326686</v>
      </c>
      <c r="D29" s="30"/>
      <c r="E29" s="30"/>
    </row>
    <row r="30" spans="2:6" x14ac:dyDescent="0.25">
      <c r="B30" s="19" t="s">
        <v>21</v>
      </c>
      <c r="C30" s="20">
        <f>C28*C29</f>
        <v>0.99141235524523075</v>
      </c>
      <c r="D30" s="20">
        <f>D28*C29</f>
        <v>0.95788019601039553</v>
      </c>
      <c r="E30" s="20">
        <f>E28*C29</f>
        <v>1.0507074487443733</v>
      </c>
    </row>
    <row r="31" spans="2:6" x14ac:dyDescent="0.25">
      <c r="B31" s="19" t="s">
        <v>22</v>
      </c>
      <c r="C31" s="23">
        <f>C30*100/100</f>
        <v>0.99141235524523064</v>
      </c>
      <c r="D31" s="23">
        <f>D30*100/100</f>
        <v>0.95788019601039553</v>
      </c>
      <c r="E31" s="23">
        <f>E30*100/100</f>
        <v>1.0507074487443733</v>
      </c>
    </row>
    <row r="32" spans="2:6" x14ac:dyDescent="0.25">
      <c r="B32" s="22" t="s">
        <v>45</v>
      </c>
      <c r="C32" s="15" t="s">
        <v>46</v>
      </c>
      <c r="D32" s="15" t="s">
        <v>46</v>
      </c>
      <c r="E32" s="15" t="s">
        <v>47</v>
      </c>
    </row>
  </sheetData>
  <mergeCells count="6">
    <mergeCell ref="C29:E29"/>
    <mergeCell ref="B5:B7"/>
    <mergeCell ref="B8:B10"/>
    <mergeCell ref="B11:B13"/>
    <mergeCell ref="B14:B16"/>
    <mergeCell ref="B17:B1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2784A-F96F-42C9-BD10-E3ABCE68BF9A}">
  <dimension ref="C3:AB35"/>
  <sheetViews>
    <sheetView tabSelected="1" topLeftCell="C1" zoomScale="67" workbookViewId="0">
      <selection activeCell="T8" sqref="T8:X8"/>
    </sheetView>
  </sheetViews>
  <sheetFormatPr defaultRowHeight="15" x14ac:dyDescent="0.25"/>
  <cols>
    <col min="3" max="4" width="15.85546875" customWidth="1"/>
    <col min="5" max="5" width="26.28515625" customWidth="1"/>
    <col min="6" max="8" width="38" customWidth="1"/>
    <col min="9" max="9" width="14.7109375" customWidth="1"/>
    <col min="20" max="25" width="18" customWidth="1"/>
    <col min="27" max="28" width="15" customWidth="1"/>
  </cols>
  <sheetData>
    <row r="3" spans="3:28" ht="18.75" x14ac:dyDescent="0.25">
      <c r="C3" s="2" t="s">
        <v>0</v>
      </c>
      <c r="D3" s="2" t="s">
        <v>1</v>
      </c>
      <c r="E3" s="2" t="s">
        <v>48</v>
      </c>
      <c r="F3" s="2" t="s">
        <v>13</v>
      </c>
      <c r="G3" s="2" t="s">
        <v>7</v>
      </c>
      <c r="H3" s="2" t="s">
        <v>37</v>
      </c>
      <c r="I3" s="7" t="s">
        <v>32</v>
      </c>
      <c r="T3" s="2" t="s">
        <v>0</v>
      </c>
      <c r="U3" s="2" t="s">
        <v>14</v>
      </c>
      <c r="V3" s="2" t="s">
        <v>15</v>
      </c>
      <c r="W3" s="2" t="s">
        <v>16</v>
      </c>
      <c r="X3" s="2" t="s">
        <v>49</v>
      </c>
      <c r="AA3" s="6" t="s">
        <v>26</v>
      </c>
      <c r="AB3" s="14">
        <v>15</v>
      </c>
    </row>
    <row r="4" spans="3:28" ht="18.75" x14ac:dyDescent="0.25">
      <c r="C4" s="34">
        <v>2022</v>
      </c>
      <c r="D4" s="3">
        <v>1</v>
      </c>
      <c r="E4" s="5"/>
      <c r="F4" s="3"/>
      <c r="G4" s="3"/>
      <c r="H4" s="3"/>
      <c r="I4" s="6"/>
      <c r="T4" s="3">
        <v>2022</v>
      </c>
      <c r="U4" s="3"/>
      <c r="V4" s="3"/>
      <c r="W4" s="3"/>
      <c r="X4" s="3"/>
      <c r="AA4" s="6" t="s">
        <v>29</v>
      </c>
      <c r="AB4" s="14">
        <f>(G18-G12)/3</f>
        <v>1.2916666666666667</v>
      </c>
    </row>
    <row r="5" spans="3:28" ht="18.75" x14ac:dyDescent="0.25">
      <c r="C5" s="34"/>
      <c r="D5" s="3"/>
      <c r="E5" s="5"/>
      <c r="F5" s="3"/>
      <c r="G5" s="3"/>
      <c r="H5" s="3"/>
      <c r="I5" s="6"/>
      <c r="T5" s="3">
        <v>2023</v>
      </c>
      <c r="U5" s="12">
        <v>0.92708333333333337</v>
      </c>
      <c r="V5" s="12">
        <v>1.1625000000000001</v>
      </c>
      <c r="W5" s="12">
        <v>1</v>
      </c>
      <c r="X5" s="12">
        <v>1.1538461538461537</v>
      </c>
    </row>
    <row r="6" spans="3:28" ht="18.75" x14ac:dyDescent="0.25">
      <c r="C6" s="34"/>
      <c r="D6" s="3">
        <v>2</v>
      </c>
      <c r="E6" s="5"/>
      <c r="F6" s="3"/>
      <c r="G6" s="3"/>
      <c r="H6" s="3"/>
      <c r="I6" s="6"/>
      <c r="T6" s="3">
        <v>2024</v>
      </c>
      <c r="U6" s="3"/>
      <c r="V6" s="3"/>
      <c r="W6" s="3"/>
      <c r="X6" s="3"/>
    </row>
    <row r="7" spans="3:28" ht="18.75" x14ac:dyDescent="0.25">
      <c r="C7" s="34"/>
      <c r="D7" s="3"/>
      <c r="E7" s="5"/>
      <c r="F7" s="3"/>
      <c r="G7" s="3"/>
      <c r="H7" s="3"/>
      <c r="I7" s="6"/>
      <c r="T7" s="3" t="s">
        <v>18</v>
      </c>
      <c r="U7" s="12">
        <f>AVERAGE(U4:U6)</f>
        <v>0.92708333333333337</v>
      </c>
      <c r="V7" s="12">
        <f>AVERAGE(V4:V6)</f>
        <v>1.1625000000000001</v>
      </c>
      <c r="W7" s="12">
        <f>AVERAGE(W4:W6)</f>
        <v>1</v>
      </c>
      <c r="X7" s="12">
        <f>AVERAGE(X4:X6)</f>
        <v>1.1538461538461537</v>
      </c>
      <c r="Y7" s="12">
        <f>SUM(U7:X7)</f>
        <v>4.2434294871794869</v>
      </c>
    </row>
    <row r="8" spans="3:28" ht="18.75" x14ac:dyDescent="0.25">
      <c r="C8" s="34"/>
      <c r="D8" s="3">
        <v>3</v>
      </c>
      <c r="E8" s="5">
        <v>12</v>
      </c>
      <c r="F8" s="12"/>
      <c r="G8" s="12"/>
      <c r="H8" s="12"/>
      <c r="I8" s="14"/>
      <c r="T8" s="3" t="s">
        <v>19</v>
      </c>
      <c r="U8" s="35">
        <f>4/Y7</f>
        <v>0.94263378526379404</v>
      </c>
      <c r="V8" s="36"/>
      <c r="W8" s="36"/>
      <c r="X8" s="37"/>
    </row>
    <row r="9" spans="3:28" ht="18.75" x14ac:dyDescent="0.25">
      <c r="C9" s="34"/>
      <c r="D9" s="3"/>
      <c r="E9" s="5"/>
      <c r="F9" s="12"/>
      <c r="G9" s="12"/>
      <c r="H9" s="12"/>
      <c r="I9" s="14"/>
      <c r="T9" s="3" t="s">
        <v>21</v>
      </c>
      <c r="U9" s="12">
        <f>U7*U8</f>
        <v>0.87390007175497575</v>
      </c>
      <c r="V9" s="12">
        <f>V7*U8</f>
        <v>1.0958117753691607</v>
      </c>
      <c r="W9" s="12">
        <f>W7*U8</f>
        <v>0.94263378526379404</v>
      </c>
      <c r="X9" s="12">
        <f>X7*U8</f>
        <v>1.08765436761207</v>
      </c>
    </row>
    <row r="10" spans="3:28" ht="18.75" x14ac:dyDescent="0.25">
      <c r="C10" s="34"/>
      <c r="D10" s="3">
        <v>4</v>
      </c>
      <c r="E10" s="3">
        <v>10</v>
      </c>
      <c r="F10" s="12"/>
      <c r="G10" s="12"/>
      <c r="H10" s="12"/>
      <c r="I10" s="14"/>
      <c r="T10" s="3" t="s">
        <v>22</v>
      </c>
      <c r="U10" s="24">
        <f>U9*100/100</f>
        <v>0.87390007175497575</v>
      </c>
      <c r="V10" s="24">
        <f>V9*100/100</f>
        <v>1.0958117753691607</v>
      </c>
      <c r="W10" s="24">
        <f>W9*100/100</f>
        <v>0.94263378526379393</v>
      </c>
      <c r="X10" s="24">
        <f>X9*100/100</f>
        <v>1.08765436761207</v>
      </c>
    </row>
    <row r="11" spans="3:28" ht="18.75" x14ac:dyDescent="0.25">
      <c r="C11" s="34"/>
      <c r="D11" s="16"/>
      <c r="E11" s="16"/>
      <c r="F11" s="12">
        <f>AVERAGE(E8:E14)</f>
        <v>11</v>
      </c>
      <c r="G11" s="12"/>
      <c r="H11" s="12"/>
      <c r="I11" s="14"/>
      <c r="T11" s="3" t="s">
        <v>45</v>
      </c>
      <c r="U11" s="3" t="s">
        <v>46</v>
      </c>
      <c r="V11" s="3" t="s">
        <v>47</v>
      </c>
      <c r="W11" s="3" t="s">
        <v>46</v>
      </c>
      <c r="X11" s="3" t="s">
        <v>47</v>
      </c>
    </row>
    <row r="12" spans="3:28" ht="18.75" x14ac:dyDescent="0.25">
      <c r="C12" s="34">
        <v>2023</v>
      </c>
      <c r="D12" s="3">
        <v>1</v>
      </c>
      <c r="E12" s="3">
        <v>12</v>
      </c>
      <c r="F12" s="12"/>
      <c r="G12" s="12">
        <f>AVERAGE(F11:F13)</f>
        <v>11.125</v>
      </c>
      <c r="H12" s="12">
        <f>G12/E12</f>
        <v>0.92708333333333337</v>
      </c>
      <c r="I12" s="14"/>
      <c r="T12" s="6"/>
      <c r="U12" s="6"/>
      <c r="V12" s="6"/>
      <c r="W12" s="6"/>
      <c r="X12" s="6"/>
    </row>
    <row r="13" spans="3:28" ht="18.75" x14ac:dyDescent="0.25">
      <c r="C13" s="34"/>
      <c r="D13" s="3"/>
      <c r="E13" s="3"/>
      <c r="F13" s="12">
        <f>AVERAGE(E10:E16)</f>
        <v>11.25</v>
      </c>
      <c r="G13" s="12"/>
      <c r="H13" s="12"/>
      <c r="I13" s="14"/>
    </row>
    <row r="14" spans="3:28" ht="18.75" x14ac:dyDescent="0.25">
      <c r="C14" s="34"/>
      <c r="D14" s="3">
        <v>2</v>
      </c>
      <c r="E14" s="3">
        <v>10</v>
      </c>
      <c r="F14" s="12"/>
      <c r="G14" s="12">
        <f>AVERAGE(F13:F15)</f>
        <v>11.625</v>
      </c>
      <c r="H14" s="12">
        <f>G14/E14</f>
        <v>1.1625000000000001</v>
      </c>
      <c r="I14" s="14"/>
      <c r="T14" s="3" t="s">
        <v>0</v>
      </c>
      <c r="U14" s="3" t="s">
        <v>31</v>
      </c>
      <c r="V14" s="3" t="s">
        <v>32</v>
      </c>
      <c r="W14" s="3" t="s">
        <v>33</v>
      </c>
      <c r="X14" s="3" t="s">
        <v>21</v>
      </c>
      <c r="Y14" s="3" t="s">
        <v>34</v>
      </c>
    </row>
    <row r="15" spans="3:28" ht="18.75" x14ac:dyDescent="0.25">
      <c r="C15" s="34"/>
      <c r="D15" s="3"/>
      <c r="E15" s="3"/>
      <c r="F15" s="12">
        <f>AVERAGE(E12:E18)</f>
        <v>12</v>
      </c>
      <c r="G15" s="12"/>
      <c r="H15" s="12"/>
      <c r="I15" s="14"/>
      <c r="T15" s="3">
        <v>2025</v>
      </c>
      <c r="U15" s="3">
        <v>1</v>
      </c>
      <c r="V15" s="3">
        <v>5</v>
      </c>
      <c r="W15" s="12">
        <f>AB3+AB4*V15</f>
        <v>21.458333333333336</v>
      </c>
      <c r="X15" s="12">
        <v>0.87390007175497575</v>
      </c>
      <c r="Y15" s="12">
        <f>W15*X15</f>
        <v>18.752439039742189</v>
      </c>
    </row>
    <row r="16" spans="3:28" ht="18.75" x14ac:dyDescent="0.25">
      <c r="C16" s="34"/>
      <c r="D16" s="3">
        <v>3</v>
      </c>
      <c r="E16" s="3">
        <v>13</v>
      </c>
      <c r="F16" s="12"/>
      <c r="G16" s="12">
        <f>AVERAGE(F15:F17)</f>
        <v>13</v>
      </c>
      <c r="H16" s="12">
        <f>G16/E16</f>
        <v>1</v>
      </c>
      <c r="I16" s="14"/>
      <c r="T16" s="3"/>
      <c r="U16" s="3">
        <v>2</v>
      </c>
      <c r="V16" s="3">
        <v>6</v>
      </c>
      <c r="W16" s="12">
        <f>AB3+AB4*V16</f>
        <v>22.75</v>
      </c>
      <c r="X16" s="12">
        <v>1.0958117753691607</v>
      </c>
      <c r="Y16" s="12">
        <f t="shared" ref="Y16:Y18" si="0">W16*X16</f>
        <v>24.929717889648408</v>
      </c>
    </row>
    <row r="17" spans="3:25" ht="18.75" x14ac:dyDescent="0.25">
      <c r="C17" s="34"/>
      <c r="D17" s="3"/>
      <c r="E17" s="3"/>
      <c r="F17" s="12">
        <f>AVERAGE(E14:E20)</f>
        <v>14</v>
      </c>
      <c r="G17" s="12"/>
      <c r="H17" s="12"/>
      <c r="I17" s="14"/>
      <c r="T17" s="3"/>
      <c r="U17" s="3">
        <v>3</v>
      </c>
      <c r="V17" s="3">
        <v>7</v>
      </c>
      <c r="W17" s="12">
        <f>AB3+AB4*V17</f>
        <v>24.041666666666668</v>
      </c>
      <c r="X17" s="12">
        <v>0.94263378526379404</v>
      </c>
      <c r="Y17" s="12">
        <f t="shared" si="0"/>
        <v>22.662487254050383</v>
      </c>
    </row>
    <row r="18" spans="3:25" ht="18.75" x14ac:dyDescent="0.25">
      <c r="C18" s="34"/>
      <c r="D18" s="3">
        <v>4</v>
      </c>
      <c r="E18" s="3">
        <v>13</v>
      </c>
      <c r="F18" s="12"/>
      <c r="G18" s="12">
        <f>AVERAGE(F17:F19)</f>
        <v>15</v>
      </c>
      <c r="H18" s="12">
        <f>G18/E18</f>
        <v>1.1538461538461537</v>
      </c>
      <c r="I18" s="25">
        <v>0</v>
      </c>
      <c r="T18" s="16"/>
      <c r="U18" s="3">
        <v>4</v>
      </c>
      <c r="V18" s="3">
        <v>8</v>
      </c>
      <c r="W18" s="12">
        <f>AB3+AB4*V18</f>
        <v>25.333333333333336</v>
      </c>
      <c r="X18" s="12">
        <v>1.08765436761207</v>
      </c>
      <c r="Y18" s="12">
        <f t="shared" si="0"/>
        <v>27.553910646172444</v>
      </c>
    </row>
    <row r="19" spans="3:25" ht="18.75" x14ac:dyDescent="0.25">
      <c r="C19" s="34"/>
      <c r="D19" s="16"/>
      <c r="E19" s="16"/>
      <c r="F19" s="12">
        <f>AVERAGE(E16:E22)</f>
        <v>16</v>
      </c>
      <c r="G19" s="12"/>
      <c r="H19" s="12"/>
      <c r="I19" s="25"/>
    </row>
    <row r="20" spans="3:25" ht="18.75" x14ac:dyDescent="0.25">
      <c r="C20" s="34">
        <v>2024</v>
      </c>
      <c r="D20" s="3">
        <v>1</v>
      </c>
      <c r="E20" s="3">
        <v>20</v>
      </c>
      <c r="F20" s="12"/>
      <c r="G20" s="12"/>
      <c r="H20" s="12"/>
      <c r="I20" s="25">
        <v>1</v>
      </c>
      <c r="T20" s="6"/>
      <c r="U20" s="6"/>
      <c r="V20" s="6"/>
      <c r="W20" s="6"/>
    </row>
    <row r="21" spans="3:25" ht="18.75" x14ac:dyDescent="0.25">
      <c r="C21" s="34"/>
      <c r="D21" s="3"/>
      <c r="E21" s="3"/>
      <c r="F21" s="12"/>
      <c r="G21" s="12"/>
      <c r="H21" s="12"/>
      <c r="I21" s="25"/>
      <c r="T21" s="6"/>
      <c r="U21" s="6"/>
      <c r="V21" s="6"/>
      <c r="W21" s="6"/>
    </row>
    <row r="22" spans="3:25" ht="18.75" x14ac:dyDescent="0.25">
      <c r="C22" s="34"/>
      <c r="D22" s="3">
        <v>2</v>
      </c>
      <c r="E22" s="3">
        <v>18</v>
      </c>
      <c r="F22" s="3"/>
      <c r="G22" s="3"/>
      <c r="H22" s="3"/>
      <c r="I22" s="25">
        <v>2</v>
      </c>
    </row>
    <row r="23" spans="3:25" ht="18.75" x14ac:dyDescent="0.25">
      <c r="C23" s="34"/>
      <c r="D23" s="3"/>
      <c r="E23" s="3"/>
      <c r="F23" s="3"/>
      <c r="G23" s="3"/>
      <c r="H23" s="3"/>
      <c r="I23" s="25"/>
    </row>
    <row r="24" spans="3:25" ht="18.75" x14ac:dyDescent="0.25">
      <c r="C24" s="34"/>
      <c r="D24" s="3">
        <v>3</v>
      </c>
      <c r="E24" s="3"/>
      <c r="F24" s="3"/>
      <c r="G24" s="3"/>
      <c r="H24" s="3"/>
      <c r="I24" s="25">
        <v>3</v>
      </c>
    </row>
    <row r="25" spans="3:25" ht="18.75" x14ac:dyDescent="0.25">
      <c r="C25" s="34"/>
      <c r="D25" s="3"/>
      <c r="E25" s="3"/>
      <c r="F25" s="3"/>
      <c r="G25" s="3"/>
      <c r="H25" s="3"/>
      <c r="I25" s="25"/>
    </row>
    <row r="26" spans="3:25" ht="18.75" x14ac:dyDescent="0.25">
      <c r="C26" s="34"/>
      <c r="D26" s="3">
        <v>4</v>
      </c>
      <c r="E26" s="3"/>
      <c r="F26" s="3"/>
      <c r="G26" s="3"/>
      <c r="H26" s="3"/>
      <c r="I26" s="25">
        <v>4</v>
      </c>
    </row>
    <row r="27" spans="3:25" ht="18.75" x14ac:dyDescent="0.25">
      <c r="C27" s="34"/>
      <c r="D27" s="16"/>
      <c r="E27" s="3"/>
      <c r="F27" s="3"/>
      <c r="G27" s="3"/>
      <c r="H27" s="3"/>
      <c r="I27" s="6"/>
    </row>
    <row r="28" spans="3:25" ht="18.75" x14ac:dyDescent="0.25">
      <c r="C28" s="34">
        <v>2025</v>
      </c>
      <c r="D28" s="3">
        <v>1</v>
      </c>
      <c r="E28" s="3"/>
      <c r="F28" s="12"/>
      <c r="G28" s="12"/>
      <c r="H28" s="12"/>
      <c r="I28" s="6">
        <v>5</v>
      </c>
    </row>
    <row r="29" spans="3:25" ht="18.75" x14ac:dyDescent="0.25">
      <c r="C29" s="34"/>
      <c r="D29" s="3"/>
      <c r="E29" s="3"/>
      <c r="F29" s="12"/>
      <c r="G29" s="12"/>
      <c r="H29" s="12"/>
      <c r="I29" s="6"/>
    </row>
    <row r="30" spans="3:25" ht="18.75" x14ac:dyDescent="0.25">
      <c r="C30" s="34"/>
      <c r="D30" s="3">
        <v>2</v>
      </c>
      <c r="E30" s="3"/>
      <c r="F30" s="3"/>
      <c r="G30" s="3"/>
      <c r="H30" s="3"/>
      <c r="I30" s="6">
        <v>6</v>
      </c>
    </row>
    <row r="31" spans="3:25" ht="18.75" x14ac:dyDescent="0.25">
      <c r="C31" s="34"/>
      <c r="D31" s="3"/>
      <c r="E31" s="3"/>
      <c r="F31" s="3"/>
      <c r="G31" s="3"/>
      <c r="H31" s="3"/>
      <c r="I31" s="6"/>
    </row>
    <row r="32" spans="3:25" ht="18.75" x14ac:dyDescent="0.25">
      <c r="C32" s="34"/>
      <c r="D32" s="3">
        <v>3</v>
      </c>
      <c r="E32" s="3"/>
      <c r="F32" s="3"/>
      <c r="G32" s="3"/>
      <c r="H32" s="3"/>
      <c r="I32" s="6">
        <v>7</v>
      </c>
    </row>
    <row r="33" spans="3:9" ht="18.75" x14ac:dyDescent="0.25">
      <c r="C33" s="34"/>
      <c r="D33" s="3"/>
      <c r="E33" s="3"/>
      <c r="F33" s="3"/>
      <c r="G33" s="3"/>
      <c r="H33" s="3"/>
      <c r="I33" s="6"/>
    </row>
    <row r="34" spans="3:9" ht="18.75" x14ac:dyDescent="0.25">
      <c r="C34" s="34"/>
      <c r="D34" s="3">
        <v>4</v>
      </c>
      <c r="E34" s="3"/>
      <c r="F34" s="3"/>
      <c r="G34" s="3"/>
      <c r="H34" s="3"/>
      <c r="I34" s="6">
        <v>8</v>
      </c>
    </row>
    <row r="35" spans="3:9" ht="18.75" x14ac:dyDescent="0.25">
      <c r="C35" s="34"/>
      <c r="D35" s="16"/>
      <c r="E35" s="3"/>
      <c r="F35" s="3"/>
      <c r="G35" s="3"/>
      <c r="H35" s="3"/>
    </row>
  </sheetData>
  <mergeCells count="5">
    <mergeCell ref="C20:C27"/>
    <mergeCell ref="U8:X8"/>
    <mergeCell ref="C28:C35"/>
    <mergeCell ref="C4:C11"/>
    <mergeCell ref="C12:C19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MOVING AVERAGE 1</vt:lpstr>
      <vt:lpstr>MOVING AVERAGE 2</vt:lpstr>
      <vt:lpstr>SEASONAL</vt:lpstr>
      <vt:lpstr>FORECASTING</vt:lpstr>
      <vt:lpstr>QUESTION 1</vt:lpstr>
      <vt:lpstr>QUESTION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 DR KHYRINA AIRIN FARIZA BINTI ABU SAMAH</dc:creator>
  <cp:lastModifiedBy>Syifa Azzahra</cp:lastModifiedBy>
  <dcterms:created xsi:type="dcterms:W3CDTF">2024-07-03T10:01:06Z</dcterms:created>
  <dcterms:modified xsi:type="dcterms:W3CDTF">2024-07-10T13:48:21Z</dcterms:modified>
</cp:coreProperties>
</file>