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679988-28DC-4F8F-8F56-06F44FB04E7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3" sheetId="4" r:id="rId1"/>
    <sheet name="Sheet4" sheetId="5" r:id="rId2"/>
    <sheet name="Sheet5" sheetId="6" r:id="rId3"/>
    <sheet name="Sheet6" sheetId="7" state="hidden" r:id="rId4"/>
    <sheet name="Raw Data" sheetId="1" state="hidden" r:id="rId5"/>
    <sheet name="Dashboard" sheetId="2" r:id="rId6"/>
  </sheets>
  <definedNames>
    <definedName name="_xlcn.WorksheetConnection_Zomato_Dashboard.xlsxTable31" hidden="1">Table3[]</definedName>
  </definedNames>
  <calcPr calcId="191029"/>
  <pivotCaches>
    <pivotCache cacheId="63" r:id="rId7"/>
    <pivotCache cacheId="83" r:id="rId8"/>
    <pivotCache cacheId="135" r:id="rId9"/>
    <pivotCache cacheId="214" r:id="rId10"/>
  </pivotCaches>
  <extLst>
    <ext xmlns:x15="http://schemas.microsoft.com/office/spreadsheetml/2010/11/main" uri="{FCE2AD5D-F65C-4FA6-A056-5C36A1767C68}">
      <x15:dataModel>
        <x15:modelTables>
          <x15:modelTable id="Table3" name="Table3" connection="WorksheetConnection_Zomato_Dashboard.xlsx!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2" l="1" a="1"/>
  <c r="M6" i="2" s="1"/>
  <c r="I6" i="2"/>
  <c r="E6" i="2"/>
  <c r="A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24FEA-9D2C-486B-A770-BD6EC900A7C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B91711D-F9FE-44CA-BF17-9A269684B93D}" name="WorksheetConnection_Zomato_Dashboard.xlsx!Table3" type="102" refreshedVersion="8" minRefreshableVersion="5">
    <extLst>
      <ext xmlns:x15="http://schemas.microsoft.com/office/spreadsheetml/2010/11/main" uri="{DE250136-89BD-433C-8126-D09CA5730AF9}">
        <x15:connection id="Table3" autoDelete="1">
          <x15:rangePr sourceName="_xlcn.WorksheetConnection_Zomato_Dashboard.xlsxTable3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<sst xmlns="http://schemas.openxmlformats.org/spreadsheetml/2006/main" count="300" uniqueCount="138">
  <si>
    <t>Order ID</t>
  </si>
  <si>
    <t>Customer ID</t>
  </si>
  <si>
    <t>Customer Name</t>
  </si>
  <si>
    <t>City</t>
  </si>
  <si>
    <t>Cuisine</t>
  </si>
  <si>
    <t>Order Time</t>
  </si>
  <si>
    <t>Delivery Time</t>
  </si>
  <si>
    <t>Expected Time</t>
  </si>
  <si>
    <t>Price</t>
  </si>
  <si>
    <t>Delay</t>
  </si>
  <si>
    <t>Time Slot</t>
  </si>
  <si>
    <t>Amit Sharma</t>
  </si>
  <si>
    <t>Delhi</t>
  </si>
  <si>
    <t>North Indian</t>
  </si>
  <si>
    <t>2025-09-01 12:10:00</t>
  </si>
  <si>
    <t>Lunch</t>
  </si>
  <si>
    <t>Priya Singh</t>
  </si>
  <si>
    <t>Mumbai</t>
  </si>
  <si>
    <t>Chinese</t>
  </si>
  <si>
    <t>2025-09-01 19:20:00</t>
  </si>
  <si>
    <t>Dinner</t>
  </si>
  <si>
    <t>Rahul Verma</t>
  </si>
  <si>
    <t>Bangalore</t>
  </si>
  <si>
    <t>Pizza</t>
  </si>
  <si>
    <t>2025-09-01 13:05:00</t>
  </si>
  <si>
    <t>Neha Gupta</t>
  </si>
  <si>
    <t>Hyderabad</t>
  </si>
  <si>
    <t>Biryani</t>
  </si>
  <si>
    <t>2025-09-01 20:15:00</t>
  </si>
  <si>
    <t>Arjun Mehta</t>
  </si>
  <si>
    <t>South Indian</t>
  </si>
  <si>
    <t>2025-09-02 08:30:00</t>
  </si>
  <si>
    <t>Other</t>
  </si>
  <si>
    <t>Sanya Kapoor</t>
  </si>
  <si>
    <t>Pune</t>
  </si>
  <si>
    <t>Burger</t>
  </si>
  <si>
    <t>2025-09-02 14:45:00</t>
  </si>
  <si>
    <t>Rohit Yadav</t>
  </si>
  <si>
    <t>Kolkata</t>
  </si>
  <si>
    <t>Mughlai</t>
  </si>
  <si>
    <t>2025-09-02 21:00:00</t>
  </si>
  <si>
    <t>Ananya Roy</t>
  </si>
  <si>
    <t>2025-09-02 18:10:00</t>
  </si>
  <si>
    <t>Karan Joshi</t>
  </si>
  <si>
    <t>2025-09-03 12:20:00</t>
  </si>
  <si>
    <t>Simran Kaur</t>
  </si>
  <si>
    <t>2025-09-03 13:40:00</t>
  </si>
  <si>
    <t>Varun Malhotra</t>
  </si>
  <si>
    <t>2025-09-03 19:30:00</t>
  </si>
  <si>
    <t>Isha Reddy</t>
  </si>
  <si>
    <t>2025-09-04 09:15:00</t>
  </si>
  <si>
    <t>Nikhil Jain</t>
  </si>
  <si>
    <t>2025-09-04 20:25:00</t>
  </si>
  <si>
    <t>Sneha Patel</t>
  </si>
  <si>
    <t>2025-09-04 15:40:00</t>
  </si>
  <si>
    <t>Aarav Nair</t>
  </si>
  <si>
    <t>2025-09-05 18:50:00</t>
  </si>
  <si>
    <t>Tanya Sharma</t>
  </si>
  <si>
    <t>2025-09-05 12:55:00</t>
  </si>
  <si>
    <t>Devansh Kapoor</t>
  </si>
  <si>
    <t>2025-09-05 20:45:00</t>
  </si>
  <si>
    <t>Riya Ghosh</t>
  </si>
  <si>
    <t>2025-09-06 13:25:00</t>
  </si>
  <si>
    <t>Abhishek Rao</t>
  </si>
  <si>
    <t>2025-09-06 19:10:00</t>
  </si>
  <si>
    <t>Pooja Das</t>
  </si>
  <si>
    <t>2025-09-06 08:45:00</t>
  </si>
  <si>
    <t>Manish Singh</t>
  </si>
  <si>
    <t>2025-09-07 13:15:00</t>
  </si>
  <si>
    <t>Kavya Agarwal</t>
  </si>
  <si>
    <t>2025-09-07 21:30:00</t>
  </si>
  <si>
    <t>Siddharth Menon</t>
  </si>
  <si>
    <t>2025-09-07 19:20:00</t>
  </si>
  <si>
    <t>Meera Pillai</t>
  </si>
  <si>
    <t>2025-09-08 14:05:00</t>
  </si>
  <si>
    <t>Aditya Khanna</t>
  </si>
  <si>
    <t>2025-09-08 20:40:00</t>
  </si>
  <si>
    <t>Shreya Roy</t>
  </si>
  <si>
    <t>2025-09-09 12:30:00</t>
  </si>
  <si>
    <t>Rajeev Kumar</t>
  </si>
  <si>
    <t>2025-09-09 18:25:00</t>
  </si>
  <si>
    <t>Alok Pandey</t>
  </si>
  <si>
    <t>2025-09-09 09:50:00</t>
  </si>
  <si>
    <t>Nisha Sharma</t>
  </si>
  <si>
    <t>2025-09-10 13:45:00</t>
  </si>
  <si>
    <t>Vivek Jain</t>
  </si>
  <si>
    <t>2025-09-10 19:10:00</t>
  </si>
  <si>
    <t>Rachna Gupta</t>
  </si>
  <si>
    <t>2025-09-10 21:35:00</t>
  </si>
  <si>
    <t>Ankit Verma</t>
  </si>
  <si>
    <t>2025-09-11 12:40:00</t>
  </si>
  <si>
    <t>Ayesha Khan</t>
  </si>
  <si>
    <t>2025-09-11 20:15:00</t>
  </si>
  <si>
    <t>Harshit Gupta</t>
  </si>
  <si>
    <t>2025-09-11 18:50:00</t>
  </si>
  <si>
    <t>Pallavi Sinha</t>
  </si>
  <si>
    <t>2025-09-12 09:20:00</t>
  </si>
  <si>
    <t>Aman Kumar</t>
  </si>
  <si>
    <t>2025-09-12 13:05:00</t>
  </si>
  <si>
    <t>Sonia Das</t>
  </si>
  <si>
    <t>2025-09-12 19:25:00</t>
  </si>
  <si>
    <t>Rohini Nair</t>
  </si>
  <si>
    <t>2025-09-13 20:30:00</t>
  </si>
  <si>
    <t>Parth Shah</t>
  </si>
  <si>
    <t>2025-09-13 12:55:00</t>
  </si>
  <si>
    <t>Ira Mehta</t>
  </si>
  <si>
    <t>2025-09-13 21:00:00</t>
  </si>
  <si>
    <t>Dhruv Kapoor</t>
  </si>
  <si>
    <t>2025-09-14 19:15:00</t>
  </si>
  <si>
    <t>Ritika Sen</t>
  </si>
  <si>
    <t>2025-09-14 13:20:00</t>
  </si>
  <si>
    <t>Arnav Mishra</t>
  </si>
  <si>
    <t>2025-09-14 09:10:00</t>
  </si>
  <si>
    <t>Muskan Bansal</t>
  </si>
  <si>
    <t>2025-09-14 15:30:00</t>
  </si>
  <si>
    <t>Kabir Anand</t>
  </si>
  <si>
    <t>2025-09-15 20:40:00</t>
  </si>
  <si>
    <t>Lavanya Joshi</t>
  </si>
  <si>
    <t>2025-09-15 18:25:00</t>
  </si>
  <si>
    <t>Rohan Desai</t>
  </si>
  <si>
    <t>2025-09-15 13:50:00</t>
  </si>
  <si>
    <t>Sakshi Malhotra</t>
  </si>
  <si>
    <t>2025-09-16 19:05:00</t>
  </si>
  <si>
    <t>Arpit Singh</t>
  </si>
  <si>
    <t>2025-09-16 21:30:00</t>
  </si>
  <si>
    <t>Divya Reddy</t>
  </si>
  <si>
    <t>2025-09-16 08:40:00</t>
  </si>
  <si>
    <t>ZOMATO DELIVERY DASHBOARD</t>
  </si>
  <si>
    <t>TOTAL ORDERS</t>
  </si>
  <si>
    <t xml:space="preserve">    AVG DELAY</t>
  </si>
  <si>
    <t xml:space="preserve">    MAX DELAY</t>
  </si>
  <si>
    <t xml:space="preserve">         TOP CUSTOMER</t>
  </si>
  <si>
    <t>Row Labels</t>
  </si>
  <si>
    <t>Grand Total</t>
  </si>
  <si>
    <t>Average of Delay</t>
  </si>
  <si>
    <t>Average of Delivery Time</t>
  </si>
  <si>
    <t>Count of Order ID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</si>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</sst>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[Zomato_Dashboard.xlsx]Sheet3!PivotTable2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Delivery vs Delay per City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Average of Delivery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Bangalore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47.75</c:v>
                </c:pt>
                <c:pt idx="1">
                  <c:v>42</c:v>
                </c:pt>
                <c:pt idx="2">
                  <c:v>48.5</c:v>
                </c:pt>
                <c:pt idx="3">
                  <c:v>54.375</c:v>
                </c:pt>
                <c:pt idx="4">
                  <c:v>47.625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F-4BC0-A0E7-00A037836898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Average of Delay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Bangalore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Sheet3!$C$4:$C$10</c:f>
              <c:numCache>
                <c:formatCode>General</c:formatCode>
                <c:ptCount val="6"/>
                <c:pt idx="0">
                  <c:v>9.625</c:v>
                </c:pt>
                <c:pt idx="1">
                  <c:v>7.5</c:v>
                </c:pt>
                <c:pt idx="2">
                  <c:v>10.375</c:v>
                </c:pt>
                <c:pt idx="3">
                  <c:v>12.5</c:v>
                </c:pt>
                <c:pt idx="4">
                  <c:v>8.875</c:v>
                </c:pt>
                <c:pt idx="5">
                  <c:v>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DF-4BC0-A0E7-00A03783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596752"/>
        <c:axId val="1575597232"/>
      </c:barChart>
      <c:catAx>
        <c:axId val="15755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7232"/>
        <c:crosses val="autoZero"/>
        <c:auto val="1"/>
        <c:lblAlgn val="ctr"/>
        <c:lblOffset val="100"/>
        <c:noMultiLvlLbl val="0"/>
      </c:catAx>
      <c:valAx>
        <c:axId val="15755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Cuisine</a:t>
            </a:r>
            <a:r>
              <a:rPr lang="en-IN" baseline="0"/>
              <a:t> -wise Delay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34651669085631348"/>
          <c:y val="8.5109525435932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Sheet4!$A$4:$A$11</c:f>
              <c:strCache>
                <c:ptCount val="7"/>
                <c:pt idx="0">
                  <c:v>Biryani</c:v>
                </c:pt>
                <c:pt idx="1">
                  <c:v>Burger</c:v>
                </c:pt>
                <c:pt idx="2">
                  <c:v>Chinese</c:v>
                </c:pt>
                <c:pt idx="3">
                  <c:v>Mughlai</c:v>
                </c:pt>
                <c:pt idx="4">
                  <c:v>North Indian</c:v>
                </c:pt>
                <c:pt idx="5">
                  <c:v>Pizza</c:v>
                </c:pt>
                <c:pt idx="6">
                  <c:v>South Indian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7"/>
                <c:pt idx="0">
                  <c:v>11.142857142857142</c:v>
                </c:pt>
                <c:pt idx="1">
                  <c:v>7</c:v>
                </c:pt>
                <c:pt idx="2">
                  <c:v>10</c:v>
                </c:pt>
                <c:pt idx="3">
                  <c:v>13.5</c:v>
                </c:pt>
                <c:pt idx="4">
                  <c:v>10.375</c:v>
                </c:pt>
                <c:pt idx="5">
                  <c:v>7.125</c:v>
                </c:pt>
                <c:pt idx="6">
                  <c:v>6.4285714285714288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5-4EBD-9954-DED4FC4E0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5592432"/>
        <c:axId val="1575582352"/>
      </c:barChart>
      <c:catAx>
        <c:axId val="157559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82352"/>
        <c:crosses val="autoZero"/>
        <c:auto val="1"/>
        <c:lblAlgn val="ctr"/>
        <c:lblOffset val="100"/>
        <c:noMultiLvlLbl val="0"/>
      </c:catAx>
      <c:valAx>
        <c:axId val="15755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[Zomato_Dashboard.xlsx]Sheet5!PivotTable4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Orders</a:t>
            </a:r>
            <a:r>
              <a:rPr lang="en-IN" baseline="0"/>
              <a:t> by Time Slot</a:t>
            </a:r>
          </a:p>
        </c:rich>
      </c:tx>
      <c:layout>
        <c:manualLayout>
          <c:xMode val="edge"/>
          <c:yMode val="edge"/>
          <c:x val="0.29247222222222224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Sheet5!$A$4:$A$7</c:f>
              <c:strCache>
                <c:ptCount val="3"/>
                <c:pt idx="0">
                  <c:v>Dinner</c:v>
                </c:pt>
                <c:pt idx="1">
                  <c:v>Lunch</c:v>
                </c:pt>
                <c:pt idx="2">
                  <c:v>Other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20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9-49AE-9B3B-1A95C701A0F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[Zomato_Dashboard.xlsx]Sheet6!PivotTable5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 by Spending</a:t>
            </a:r>
          </a:p>
        </c:rich>
      </c:tx>
      <c:layout>
        <c:manualLayout>
          <c:xMode val="edge"/>
          <c:yMode val="edge"/>
          <c:x val="0.27734908136482933"/>
          <c:y val="8.1402373467945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5"/>
                <c:pt idx="0">
                  <c:v>Ankit Verma</c:v>
                </c:pt>
                <c:pt idx="1">
                  <c:v>Nikhil Jain</c:v>
                </c:pt>
                <c:pt idx="2">
                  <c:v>Ira Mehta</c:v>
                </c:pt>
                <c:pt idx="3">
                  <c:v>Kavya Agarwal</c:v>
                </c:pt>
                <c:pt idx="4">
                  <c:v>Kabir Anand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830</c:v>
                </c:pt>
                <c:pt idx="1">
                  <c:v>820</c:v>
                </c:pt>
                <c:pt idx="2">
                  <c:v>820</c:v>
                </c:pt>
                <c:pt idx="3">
                  <c:v>810</c:v>
                </c:pt>
                <c:pt idx="4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6-4467-AA2E-D7D5E190F8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35221264"/>
        <c:axId val="1435221744"/>
      </c:barChart>
      <c:catAx>
        <c:axId val="14352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21744"/>
        <c:crosses val="autoZero"/>
        <c:auto val="1"/>
        <c:lblAlgn val="ctr"/>
        <c:lblOffset val="100"/>
        <c:noMultiLvlLbl val="0"/>
      </c:catAx>
      <c:valAx>
        <c:axId val="1435221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[Zomato_Dashboard.xlsx]Sheet3!PivotTable2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 Delivery vs Delay per City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Average of Delivery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Sheet3!$A$4:$A$10</c:f>
              <c:strCache>
                <c:ptCount val="6"/>
                <c:pt idx="0">
                  <c:v>Bangalore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47.75</c:v>
                </c:pt>
                <c:pt idx="1">
                  <c:v>42</c:v>
                </c:pt>
                <c:pt idx="2">
                  <c:v>48.5</c:v>
                </c:pt>
                <c:pt idx="3">
                  <c:v>54.375</c:v>
                </c:pt>
                <c:pt idx="4">
                  <c:v>47.625</c:v>
                </c:pt>
                <c:pt idx="5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6-480E-9662-251B0E9B0168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Average of Delay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Sheet3!$A$4:$A$10</c:f>
              <c:strCache>
                <c:ptCount val="6"/>
                <c:pt idx="0">
                  <c:v>Bangalore</c:v>
                </c:pt>
                <c:pt idx="1">
                  <c:v>Delhi</c:v>
                </c:pt>
                <c:pt idx="2">
                  <c:v>Hyderabad</c:v>
                </c:pt>
                <c:pt idx="3">
                  <c:v>Kolkata</c:v>
                </c:pt>
                <c:pt idx="4">
                  <c:v>Mumbai</c:v>
                </c:pt>
                <c:pt idx="5">
                  <c:v>Pune</c:v>
                </c:pt>
              </c:strCache>
            </c:strRef>
          </c:cat>
          <c:val>
            <c:numRef>
              <c:f>Sheet3!$C$4:$C$10</c:f>
              <c:numCache>
                <c:formatCode>General</c:formatCode>
                <c:ptCount val="6"/>
                <c:pt idx="0">
                  <c:v>9.625</c:v>
                </c:pt>
                <c:pt idx="1">
                  <c:v>7.5</c:v>
                </c:pt>
                <c:pt idx="2">
                  <c:v>10.375</c:v>
                </c:pt>
                <c:pt idx="3">
                  <c:v>12.5</c:v>
                </c:pt>
                <c:pt idx="4">
                  <c:v>8.875</c:v>
                </c:pt>
                <c:pt idx="5">
                  <c:v>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C6-480E-9662-251B0E9B0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75596752"/>
        <c:axId val="1575597232"/>
      </c:barChart>
      <c:catAx>
        <c:axId val="15755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7232"/>
        <c:crosses val="autoZero"/>
        <c:auto val="1"/>
        <c:lblAlgn val="ctr"/>
        <c:lblOffset val="100"/>
        <c:noMultiLvlLbl val="0"/>
      </c:catAx>
      <c:valAx>
        <c:axId val="15755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[Zomato_Dashboard.xlsx]Sheet4!PivotTable3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Cuisine -wise Delay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Sheet4!$A$4:$A$11</c:f>
              <c:strCache>
                <c:ptCount val="7"/>
                <c:pt idx="0">
                  <c:v>Biryani</c:v>
                </c:pt>
                <c:pt idx="1">
                  <c:v>Burger</c:v>
                </c:pt>
                <c:pt idx="2">
                  <c:v>Chinese</c:v>
                </c:pt>
                <c:pt idx="3">
                  <c:v>Mughlai</c:v>
                </c:pt>
                <c:pt idx="4">
                  <c:v>North Indian</c:v>
                </c:pt>
                <c:pt idx="5">
                  <c:v>Pizza</c:v>
                </c:pt>
                <c:pt idx="6">
                  <c:v>South Indian</c:v>
                </c:pt>
              </c:strCache>
            </c:strRef>
          </c:cat>
          <c:val>
            <c:numRef>
              <c:f>Sheet4!$B$4:$B$11</c:f>
              <c:numCache>
                <c:formatCode>General</c:formatCode>
                <c:ptCount val="7"/>
                <c:pt idx="0">
                  <c:v>11.142857142857142</c:v>
                </c:pt>
                <c:pt idx="1">
                  <c:v>7</c:v>
                </c:pt>
                <c:pt idx="2">
                  <c:v>10</c:v>
                </c:pt>
                <c:pt idx="3">
                  <c:v>13.5</c:v>
                </c:pt>
                <c:pt idx="4">
                  <c:v>10.375</c:v>
                </c:pt>
                <c:pt idx="5">
                  <c:v>7.125</c:v>
                </c:pt>
                <c:pt idx="6">
                  <c:v>6.4285714285714288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8-4F02-A36B-15E439F47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75592432"/>
        <c:axId val="1575582352"/>
      </c:barChart>
      <c:catAx>
        <c:axId val="1575592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82352"/>
        <c:crosses val="autoZero"/>
        <c:auto val="1"/>
        <c:lblAlgn val="ctr"/>
        <c:lblOffset val="100"/>
        <c:noMultiLvlLbl val="0"/>
      </c:catAx>
      <c:valAx>
        <c:axId val="157558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9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[Zomato_Dashboard.xlsx]Sheet5!PivotTable4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Orders by Time Slot</a:t>
            </a:r>
          </a:p>
        </c:rich>
      </c:tx>
      <c:layout>
        <c:manualLayout>
          <c:xMode val="edge"/>
          <c:yMode val="edge"/>
          <c:x val="0.29247222222222224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5">
                  <a:shade val="51000"/>
                  <a:satMod val="130000"/>
                </a:schemeClr>
              </a:gs>
              <a:gs pos="80000">
                <a:schemeClr val="accent5">
                  <a:shade val="93000"/>
                  <a:satMod val="130000"/>
                </a:schemeClr>
              </a:gs>
              <a:gs pos="100000">
                <a:schemeClr val="accent5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8"/>
        <c:spPr>
          <a:gradFill rotWithShape="1">
            <a:gsLst>
              <a:gs pos="0">
                <a:schemeClr val="accent4">
                  <a:shade val="51000"/>
                  <a:satMod val="130000"/>
                </a:schemeClr>
              </a:gs>
              <a:gs pos="80000">
                <a:schemeClr val="accent4">
                  <a:shade val="93000"/>
                  <a:satMod val="130000"/>
                </a:schemeClr>
              </a:gs>
              <a:gs pos="100000">
                <a:schemeClr val="accent4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2F3-4363-83FE-579E5457E3F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2F3-4363-83FE-579E5457E3F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2F3-4363-83FE-579E5457E3F5}"/>
              </c:ext>
            </c:extLst>
          </c:dPt>
          <c:cat>
            <c:strRef>
              <c:f>Sheet5!$A$4:$A$7</c:f>
              <c:strCache>
                <c:ptCount val="3"/>
                <c:pt idx="0">
                  <c:v>Dinner</c:v>
                </c:pt>
                <c:pt idx="1">
                  <c:v>Lunch</c:v>
                </c:pt>
                <c:pt idx="2">
                  <c:v>Other</c:v>
                </c:pt>
              </c:strCache>
            </c:strRef>
          </c:cat>
          <c:val>
            <c:numRef>
              <c:f>Sheet5!$B$4:$B$7</c:f>
              <c:numCache>
                <c:formatCode>General</c:formatCode>
                <c:ptCount val="3"/>
                <c:pt idx="0">
                  <c:v>20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F3-4363-83FE-579E5457E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[Zomato_Dashboard.xlsx]Sheet6!PivotTable5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 5 Customers by 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Sheet6!$A$4:$A$9</c:f>
              <c:strCache>
                <c:ptCount val="5"/>
                <c:pt idx="0">
                  <c:v>Ankit Verma</c:v>
                </c:pt>
                <c:pt idx="1">
                  <c:v>Nikhil Jain</c:v>
                </c:pt>
                <c:pt idx="2">
                  <c:v>Ira Mehta</c:v>
                </c:pt>
                <c:pt idx="3">
                  <c:v>Kavya Agarwal</c:v>
                </c:pt>
                <c:pt idx="4">
                  <c:v>Kabir Anand</c:v>
                </c:pt>
              </c:strCache>
            </c:strRef>
          </c:cat>
          <c:val>
            <c:numRef>
              <c:f>Sheet6!$B$4:$B$9</c:f>
              <c:numCache>
                <c:formatCode>General</c:formatCode>
                <c:ptCount val="5"/>
                <c:pt idx="0">
                  <c:v>830</c:v>
                </c:pt>
                <c:pt idx="1">
                  <c:v>820</c:v>
                </c:pt>
                <c:pt idx="2">
                  <c:v>820</c:v>
                </c:pt>
                <c:pt idx="3">
                  <c:v>810</c:v>
                </c:pt>
                <c:pt idx="4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C-4598-A395-FAAFEFFA8C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435221264"/>
        <c:axId val="1435221744"/>
      </c:barChart>
      <c:catAx>
        <c:axId val="14352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21744"/>
        <c:crosses val="autoZero"/>
        <c:auto val="1"/>
        <c:lblAlgn val="ctr"/>
        <c:lblOffset val="100"/>
        <c:noMultiLvlLbl val="0"/>
      </c:catAx>
      <c:valAx>
        <c:axId val="143522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982980</xdr:colOff>
      <xdr:row>0</xdr:row>
      <xdr:rowOff>137160</xdr:rowOff>
    </xdr:from>
    <xdr:to>
      <xdr:col>11</xdr:col>
      <xdr:colOff>251460</xdr:colOff>
      <xdr:row>18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7016C6-0C2A-3043-03DF-2C775178C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2</xdr:row>
      <xdr:rowOff>99060</xdr:rowOff>
    </xdr:from>
    <xdr:to>
      <xdr:col>12</xdr:col>
      <xdr:colOff>571500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E608C-05EA-E4EB-03EF-11F2D18E2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2</xdr:row>
      <xdr:rowOff>19050</xdr:rowOff>
    </xdr:from>
    <xdr:to>
      <xdr:col>12</xdr:col>
      <xdr:colOff>53340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53247-F008-6495-449A-318575779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5</xdr:row>
      <xdr:rowOff>137160</xdr:rowOff>
    </xdr:from>
    <xdr:to>
      <xdr:col>13</xdr:col>
      <xdr:colOff>7620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CECB9-67EC-AFBC-C69E-E825E5466F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152400</xdr:rowOff>
    </xdr:from>
    <xdr:to>
      <xdr:col>8</xdr:col>
      <xdr:colOff>60960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013833-3463-4E64-90BA-75F3CA0DA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365760</xdr:colOff>
      <xdr:row>9</xdr:row>
      <xdr:rowOff>144780</xdr:rowOff>
    </xdr:from>
    <xdr:to>
      <xdr:col>17</xdr:col>
      <xdr:colOff>335280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320CCB-277D-43BE-BFA7-C75BD54B0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7620</xdr:rowOff>
    </xdr:from>
    <xdr:to>
      <xdr:col>8</xdr:col>
      <xdr:colOff>99060</xdr:colOff>
      <xdr:row>44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A2B1CD-713F-47CB-9EAD-1B2661F2D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373380</xdr:colOff>
      <xdr:row>28</xdr:row>
      <xdr:rowOff>0</xdr:rowOff>
    </xdr:from>
    <xdr:to>
      <xdr:col>17</xdr:col>
      <xdr:colOff>327660</xdr:colOff>
      <xdr:row>44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347B2AF-CD6D-47D5-B353-38CF6116A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chika Kushwaha" refreshedDate="45916.547890972222" backgroundQuery="1" createdVersion="8" refreshedVersion="8" minRefreshableVersion="3" recordCount="0" supportSubquery="1" supportAdvancedDrill="1" xr:uid="{30150B84-705D-402A-B3AB-C5BEDE112746}">
  <cacheSource type="external" connectionId="1"/>
  <cacheFields count="3">
    <cacheField name="[Table3].[City].[City]" caption="City" numFmtId="0" hierarchy="3" level="1">
      <sharedItems count="6">
        <s v="Bangalore"/>
        <s v="Delhi"/>
        <s v="Hyderabad"/>
        <s v="Kolkata"/>
        <s v="Mumbai"/>
        <s v="Pune"/>
      </sharedItems>
    </cacheField>
    <cacheField name="[Measures].[Average of Delivery Time]" caption="Average of Delivery Time" numFmtId="0" hierarchy="18" level="32767"/>
    <cacheField name="[Measures].[Average of Delay]" caption="Average of Delay" numFmtId="0" hierarchy="14" level="32767"/>
  </cacheFields>
  <cacheHierarchies count="22">
    <cacheHierarchy uniqueName="[Table3].[Order ID]" caption="Order ID" attribute="1" defaultMemberUniqueName="[Table3].[Order ID].[All]" allUniqueName="[Table3].[Order ID].[All]" dimensionUniqueName="[Table3]" displayFolder="" count="0" memberValueDatatype="20" unbalanced="0"/>
    <cacheHierarchy uniqueName="[Table3].[Customer ID]" caption="Customer ID" attribute="1" defaultMemberUniqueName="[Table3].[Customer ID].[All]" allUniqueName="[Table3].[Customer ID].[All]" dimensionUniqueName="[Table3]" displayFolder="" count="0" memberValueDatatype="20" unbalanced="0"/>
    <cacheHierarchy uniqueName="[Table3].[Customer Name]" caption="Customer Name" attribute="1" defaultMemberUniqueName="[Table3].[Customer Name].[All]" allUniqueName="[Table3].[Customer Name].[All]" dimensionUniqueName="[Table3]" displayFolder="" count="0" memberValueDatatype="130" unbalanced="0"/>
    <cacheHierarchy uniqueName="[Table3].[City]" caption="City" attribute="1" defaultMemberUniqueName="[Table3].[City].[All]" allUniqueName="[Table3].[Cit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Cuisine]" caption="Cuisine" attribute="1" defaultMemberUniqueName="[Table3].[Cuisine].[All]" allUniqueName="[Table3].[Cuisine].[All]" dimensionUniqueName="[Table3]" displayFolder="" count="0" memberValueDatatype="130" unbalanced="0"/>
    <cacheHierarchy uniqueName="[Table3].[Order Time]" caption="Order Time" attribute="1" defaultMemberUniqueName="[Table3].[Order Time].[All]" allUniqueName="[Table3].[Order Time].[All]" dimensionUniqueName="[Table3]" displayFolder="" count="0" memberValueDatatype="130" unbalanced="0"/>
    <cacheHierarchy uniqueName="[Table3].[Delivery Time]" caption="Delivery Time" attribute="1" defaultMemberUniqueName="[Table3].[Delivery Time].[All]" allUniqueName="[Table3].[Delivery Time].[All]" dimensionUniqueName="[Table3]" displayFolder="" count="0" memberValueDatatype="20" unbalanced="0"/>
    <cacheHierarchy uniqueName="[Table3].[Expected Time]" caption="Expected Time" attribute="1" defaultMemberUniqueName="[Table3].[Expected Time].[All]" allUniqueName="[Table3].[Expected Time].[All]" dimensionUniqueName="[Table3]" displayFolder="" count="0" memberValueDatatype="20" unbalanced="0"/>
    <cacheHierarchy uniqueName="[Table3].[Price]" caption="Price" attribute="1" defaultMemberUniqueName="[Table3].[Price].[All]" allUniqueName="[Table3].[Price].[All]" dimensionUniqueName="[Table3]" displayFolder="" count="0" memberValueDatatype="20" unbalanced="0"/>
    <cacheHierarchy uniqueName="[Table3].[Delay]" caption="Delay" attribute="1" defaultMemberUniqueName="[Table3].[Delay].[All]" allUniqueName="[Table3].[Delay].[All]" dimensionUniqueName="[Table3]" displayFolder="" count="0" memberValueDatatype="20" unbalanced="0"/>
    <cacheHierarchy uniqueName="[Table3].[Time Slot]" caption="Time Slot" attribute="1" defaultMemberUniqueName="[Table3].[Time Slot].[All]" allUniqueName="[Table3].[Time Slot].[All]" dimensionUniqueName="[Table3]" displayFolder="" count="0" memberValueDatatype="13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Delay]" caption="Sum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Delay]" caption="Average of Delay" measure="1" displayFolder="" measureGroup="Tabl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Delivery Time]" caption="Sum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Expected Time]" caption="Sum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rder ID]" caption="Sum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Average of Delivery Time]" caption="Average of Delivery Tim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Expected Time]" caption="Average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rder ID]" caption="Count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Time Slot]" caption="Count of Time Slot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chika Kushwaha" refreshedDate="45916.610932407406" backgroundQuery="1" createdVersion="8" refreshedVersion="8" minRefreshableVersion="3" recordCount="0" supportSubquery="1" supportAdvancedDrill="1" xr:uid="{4A899C06-D006-4EBB-BDA1-D8A7CA1C8505}">
  <cacheSource type="external" connectionId="1"/>
  <cacheFields count="2">
    <cacheField name="[Measures].[Count of Order ID]" caption="Count of Order ID" numFmtId="0" hierarchy="20" level="32767"/>
    <cacheField name="[Table3].[Time Slot].[Time Slot]" caption="Time Slot" numFmtId="0" hierarchy="10" level="1">
      <sharedItems count="3">
        <s v="Dinner"/>
        <s v="Lunch"/>
        <s v="Other"/>
      </sharedItems>
    </cacheField>
  </cacheFields>
  <cacheHierarchies count="22">
    <cacheHierarchy uniqueName="[Table3].[Order ID]" caption="Order ID" attribute="1" defaultMemberUniqueName="[Table3].[Order ID].[All]" allUniqueName="[Table3].[Order ID].[All]" dimensionUniqueName="[Table3]" displayFolder="" count="2" memberValueDatatype="20" unbalanced="0"/>
    <cacheHierarchy uniqueName="[Table3].[Customer ID]" caption="Customer ID" attribute="1" defaultMemberUniqueName="[Table3].[Customer ID].[All]" allUniqueName="[Table3].[Customer ID].[All]" dimensionUniqueName="[Table3]" displayFolder="" count="0" memberValueDatatype="20" unbalanced="0"/>
    <cacheHierarchy uniqueName="[Table3].[Customer Name]" caption="Customer Name" attribute="1" defaultMemberUniqueName="[Table3].[Customer Name].[All]" allUniqueName="[Table3].[Customer Name].[All]" dimensionUniqueName="[Table3]" displayFolder="" count="0" memberValueDatatype="130" unbalanced="0"/>
    <cacheHierarchy uniqueName="[Table3].[City]" caption="City" attribute="1" defaultMemberUniqueName="[Table3].[City].[All]" allUniqueName="[Table3].[City].[All]" dimensionUniqueName="[Table3]" displayFolder="" count="0" memberValueDatatype="130" unbalanced="0"/>
    <cacheHierarchy uniqueName="[Table3].[Cuisine]" caption="Cuisine" attribute="1" defaultMemberUniqueName="[Table3].[Cuisine].[All]" allUniqueName="[Table3].[Cuisine].[All]" dimensionUniqueName="[Table3]" displayFolder="" count="0" memberValueDatatype="130" unbalanced="0"/>
    <cacheHierarchy uniqueName="[Table3].[Order Time]" caption="Order Time" attribute="1" defaultMemberUniqueName="[Table3].[Order Time].[All]" allUniqueName="[Table3].[Order Time].[All]" dimensionUniqueName="[Table3]" displayFolder="" count="0" memberValueDatatype="130" unbalanced="0"/>
    <cacheHierarchy uniqueName="[Table3].[Delivery Time]" caption="Delivery Time" attribute="1" defaultMemberUniqueName="[Table3].[Delivery Time].[All]" allUniqueName="[Table3].[Delivery Time].[All]" dimensionUniqueName="[Table3]" displayFolder="" count="0" memberValueDatatype="20" unbalanced="0"/>
    <cacheHierarchy uniqueName="[Table3].[Expected Time]" caption="Expected Time" attribute="1" defaultMemberUniqueName="[Table3].[Expected Time].[All]" allUniqueName="[Table3].[Expected Time].[All]" dimensionUniqueName="[Table3]" displayFolder="" count="0" memberValueDatatype="20" unbalanced="0"/>
    <cacheHierarchy uniqueName="[Table3].[Price]" caption="Price" attribute="1" defaultMemberUniqueName="[Table3].[Price].[All]" allUniqueName="[Table3].[Price].[All]" dimensionUniqueName="[Table3]" displayFolder="" count="0" memberValueDatatype="20" unbalanced="0"/>
    <cacheHierarchy uniqueName="[Table3].[Delay]" caption="Delay" attribute="1" defaultMemberUniqueName="[Table3].[Delay].[All]" allUniqueName="[Table3].[Delay].[All]" dimensionUniqueName="[Table3]" displayFolder="" count="0" memberValueDatatype="20" unbalanced="0"/>
    <cacheHierarchy uniqueName="[Table3].[Time Slot]" caption="Time Slot" attribute="1" defaultMemberUniqueName="[Table3].[Time Slot].[All]" allUniqueName="[Table3].[Time Slot].[All]" dimensionUniqueName="[Table3]" displayFolder="" count="2" memberValueDatatype="130" unbalanced="0">
      <fieldsUsage count="2">
        <fieldUsage x="-1"/>
        <fieldUsage x="1"/>
      </fieldsUsage>
    </cacheHierarchy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Delay]" caption="Sum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Delay]" caption="Average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Delivery Time]" caption="Sum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Expected Time]" caption="Sum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rder ID]" caption="Sum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Average of Delivery Time]" caption="Average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Expected Time]" caption="Average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rder ID]" caption="Count of Order ID" measure="1" displayFolder="" measureGroup="Table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Time Slot]" caption="Count of Time Slot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chika Kushwaha" refreshedDate="45916.622156134261" backgroundQuery="1" createdVersion="8" refreshedVersion="8" minRefreshableVersion="3" recordCount="0" supportSubquery="1" supportAdvancedDrill="1" xr:uid="{49EB77E7-7352-43F2-BF8A-49120E9B3777}">
  <cacheSource type="external" connectionId="1"/>
  <cacheFields count="2">
    <cacheField name="[Table3].[Customer Name].[Customer Name]" caption="Customer Name" numFmtId="0" hierarchy="2" level="1">
      <sharedItems count="5">
        <s v="Ankit Verma"/>
        <s v="Ira Mehta"/>
        <s v="Kabir Anand"/>
        <s v="Kavya Agarwal"/>
        <s v="Nikhil Jain"/>
      </sharedItems>
    </cacheField>
    <cacheField name="[Measures].[Sum of Price]" caption="Sum of Price" numFmtId="0" hierarchy="22" level="32767"/>
  </cacheFields>
  <cacheHierarchies count="23">
    <cacheHierarchy uniqueName="[Table3].[Order ID]" caption="Order ID" attribute="1" defaultMemberUniqueName="[Table3].[Order ID].[All]" allUniqueName="[Table3].[Order ID].[All]" dimensionUniqueName="[Table3]" displayFolder="" count="0" memberValueDatatype="20" unbalanced="0"/>
    <cacheHierarchy uniqueName="[Table3].[Customer ID]" caption="Customer ID" attribute="1" defaultMemberUniqueName="[Table3].[Customer ID].[All]" allUniqueName="[Table3].[Customer ID].[All]" dimensionUniqueName="[Table3]" displayFolder="" count="0" memberValueDatatype="20" unbalanced="0"/>
    <cacheHierarchy uniqueName="[Table3].[Customer Name]" caption="Customer Name" attribute="1" defaultMemberUniqueName="[Table3].[Customer Name].[All]" allUniqueName="[Table3].[Customer Nam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City]" caption="City" attribute="1" defaultMemberUniqueName="[Table3].[City].[All]" allUniqueName="[Table3].[City].[All]" dimensionUniqueName="[Table3]" displayFolder="" count="0" memberValueDatatype="130" unbalanced="0"/>
    <cacheHierarchy uniqueName="[Table3].[Cuisine]" caption="Cuisine" attribute="1" defaultMemberUniqueName="[Table3].[Cuisine].[All]" allUniqueName="[Table3].[Cuisine].[All]" dimensionUniqueName="[Table3]" displayFolder="" count="0" memberValueDatatype="130" unbalanced="0"/>
    <cacheHierarchy uniqueName="[Table3].[Order Time]" caption="Order Time" attribute="1" defaultMemberUniqueName="[Table3].[Order Time].[All]" allUniqueName="[Table3].[Order Time].[All]" dimensionUniqueName="[Table3]" displayFolder="" count="0" memberValueDatatype="130" unbalanced="0"/>
    <cacheHierarchy uniqueName="[Table3].[Delivery Time]" caption="Delivery Time" attribute="1" defaultMemberUniqueName="[Table3].[Delivery Time].[All]" allUniqueName="[Table3].[Delivery Time].[All]" dimensionUniqueName="[Table3]" displayFolder="" count="0" memberValueDatatype="20" unbalanced="0"/>
    <cacheHierarchy uniqueName="[Table3].[Expected Time]" caption="Expected Time" attribute="1" defaultMemberUniqueName="[Table3].[Expected Time].[All]" allUniqueName="[Table3].[Expected Time].[All]" dimensionUniqueName="[Table3]" displayFolder="" count="0" memberValueDatatype="20" unbalanced="0"/>
    <cacheHierarchy uniqueName="[Table3].[Price]" caption="Price" attribute="1" defaultMemberUniqueName="[Table3].[Price].[All]" allUniqueName="[Table3].[Price].[All]" dimensionUniqueName="[Table3]" displayFolder="" count="2" memberValueDatatype="20" unbalanced="0"/>
    <cacheHierarchy uniqueName="[Table3].[Delay]" caption="Delay" attribute="1" defaultMemberUniqueName="[Table3].[Delay].[All]" allUniqueName="[Table3].[Delay].[All]" dimensionUniqueName="[Table3]" displayFolder="" count="0" memberValueDatatype="20" unbalanced="0"/>
    <cacheHierarchy uniqueName="[Table3].[Time Slot]" caption="Time Slot" attribute="1" defaultMemberUniqueName="[Table3].[Time Slot].[All]" allUniqueName="[Table3].[Time Slot].[All]" dimensionUniqueName="[Table3]" displayFolder="" count="0" memberValueDatatype="13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Delay]" caption="Sum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Delay]" caption="Average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Delivery Time]" caption="Sum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Expected Time]" caption="Sum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rder ID]" caption="Sum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Average of Delivery Time]" caption="Average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Expected Time]" caption="Average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rder ID]" caption="Count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Time Slot]" caption="Count of Time Slot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Price]" caption="Sum of Price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chika Kushwaha" refreshedDate="45916.631440740741" backgroundQuery="1" createdVersion="8" refreshedVersion="8" minRefreshableVersion="3" recordCount="0" supportSubquery="1" supportAdvancedDrill="1" xr:uid="{8E64145A-5B9D-4AC8-A24A-D0F84C02D4D8}">
  <cacheSource type="external" connectionId="1"/>
  <cacheFields count="2">
    <cacheField name="[Table3].[Cuisine].[Cuisine]" caption="Cuisine" numFmtId="0" hierarchy="4" level="1">
      <sharedItems count="7">
        <s v="Biryani"/>
        <s v="Burger"/>
        <s v="Chinese"/>
        <s v="Mughlai"/>
        <s v="North Indian"/>
        <s v="Pizza"/>
        <s v="South Indian"/>
      </sharedItems>
    </cacheField>
    <cacheField name="[Measures].[Average of Delay]" caption="Average of Delay" numFmtId="0" hierarchy="14" level="32767"/>
  </cacheFields>
  <cacheHierarchies count="22">
    <cacheHierarchy uniqueName="[Table3].[Order ID]" caption="Order ID" attribute="1" defaultMemberUniqueName="[Table3].[Order ID].[All]" allUniqueName="[Table3].[Order ID].[All]" dimensionUniqueName="[Table3]" displayFolder="" count="2" memberValueDatatype="20" unbalanced="0"/>
    <cacheHierarchy uniqueName="[Table3].[Customer ID]" caption="Customer ID" attribute="1" defaultMemberUniqueName="[Table3].[Customer ID].[All]" allUniqueName="[Table3].[Customer ID].[All]" dimensionUniqueName="[Table3]" displayFolder="" count="2" memberValueDatatype="20" unbalanced="0"/>
    <cacheHierarchy uniqueName="[Table3].[Customer Name]" caption="Customer Name" attribute="1" defaultMemberUniqueName="[Table3].[Customer Name].[All]" allUniqueName="[Table3].[Customer Name].[All]" dimensionUniqueName="[Table3]" displayFolder="" count="2" memberValueDatatype="130" unbalanced="0"/>
    <cacheHierarchy uniqueName="[Table3].[City]" caption="City" attribute="1" defaultMemberUniqueName="[Table3].[City].[All]" allUniqueName="[Table3].[City].[All]" dimensionUniqueName="[Table3]" displayFolder="" count="2" memberValueDatatype="130" unbalanced="0"/>
    <cacheHierarchy uniqueName="[Table3].[Cuisine]" caption="Cuisine" attribute="1" defaultMemberUniqueName="[Table3].[Cuisine].[All]" allUniqueName="[Table3].[Cuisine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Order Time]" caption="Order Time" attribute="1" defaultMemberUniqueName="[Table3].[Order Time].[All]" allUniqueName="[Table3].[Order Time].[All]" dimensionUniqueName="[Table3]" displayFolder="" count="2" memberValueDatatype="130" unbalanced="0"/>
    <cacheHierarchy uniqueName="[Table3].[Delivery Time]" caption="Delivery Time" attribute="1" defaultMemberUniqueName="[Table3].[Delivery Time].[All]" allUniqueName="[Table3].[Delivery Time].[All]" dimensionUniqueName="[Table3]" displayFolder="" count="2" memberValueDatatype="20" unbalanced="0"/>
    <cacheHierarchy uniqueName="[Table3].[Expected Time]" caption="Expected Time" attribute="1" defaultMemberUniqueName="[Table3].[Expected Time].[All]" allUniqueName="[Table3].[Expected Time].[All]" dimensionUniqueName="[Table3]" displayFolder="" count="2" memberValueDatatype="20" unbalanced="0"/>
    <cacheHierarchy uniqueName="[Table3].[Price]" caption="Price" attribute="1" defaultMemberUniqueName="[Table3].[Price].[All]" allUniqueName="[Table3].[Price].[All]" dimensionUniqueName="[Table3]" displayFolder="" count="2" memberValueDatatype="20" unbalanced="0"/>
    <cacheHierarchy uniqueName="[Table3].[Delay]" caption="Delay" attribute="1" defaultMemberUniqueName="[Table3].[Delay].[All]" allUniqueName="[Table3].[Delay].[All]" dimensionUniqueName="[Table3]" displayFolder="" count="2" memberValueDatatype="20" unbalanced="0"/>
    <cacheHierarchy uniqueName="[Table3].[Time Slot]" caption="Time Slot" attribute="1" defaultMemberUniqueName="[Table3].[Time Slot].[All]" allUniqueName="[Table3].[Time Slot].[All]" dimensionUniqueName="[Table3]" displayFolder="" count="2" memberValueDatatype="130" unbalanced="0"/>
    <cacheHierarchy uniqueName="[Measures].[__XL_Count Table3]" caption="__XL_Count Table3" measure="1" displayFolder="" measureGroup="Table3" count="0" hidden="1"/>
    <cacheHierarchy uniqueName="[Measures].[__No measures defined]" caption="__No measures defined" measure="1" displayFolder="" count="0" hidden="1"/>
    <cacheHierarchy uniqueName="[Measures].[Sum of Delay]" caption="Sum of Delay" measure="1" displayFolder="" measureGroup="Table3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Delay]" caption="Average of Delay" measure="1" displayFolder="" measureGroup="Table3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Delivery Time]" caption="Sum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Expected Time]" caption="Sum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Order ID]" caption="Sum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Average of Delivery Time]" caption="Average of Delivery Time" measure="1" displayFolder="" measureGroup="Table3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Expected Time]" caption="Average of Expected Time" measure="1" displayFolder="" measureGroup="Table3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rder ID]" caption="Count of Order ID" measure="1" displayFolder="" measureGroup="Table3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Time Slot]" caption="Count of Time Slot" measure="1" displayFolder="" measureGroup="Table3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2">
    <dimension measure="1" name="Measures" uniqueName="[Measures]" caption="Measures"/>
    <dimension name="Table3" uniqueName="[Table3]" caption="Table3"/>
  </dimensions>
  <measureGroups count="1">
    <measureGroup name="Table3" caption="Table3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D9B39-905F-40DD-82F7-6AE785E9EF17}" name="PivotTable2" cacheId="6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9">
  <location ref="A3:C10" firstHeaderRow="0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Delivery Time" fld="1" subtotal="average" baseField="0" baseItem="0"/>
    <dataField name="Average of Delay" fld="2" subtotal="average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Average of Delay"/>
    <pivotHierarchy dragToData="1"/>
    <pivotHierarchy dragToData="1"/>
    <pivotHierarchy dragToData="1"/>
    <pivotHierarchy dragToData="1" caption="Average of Delivery Time"/>
    <pivotHierarchy dragToData="1" caption="Average of Expected Time"/>
    <pivotHierarchy dragToData="1" caption="Count of Order ID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omato_Dashboard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BB3C5-319C-442F-B852-AD491837C212}" name="PivotTable3" cacheId="21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9">
  <location ref="A3:B11" firstHeaderRow="1" firstDataRow="1" firstDataCol="1"/>
  <pivotFields count="2"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  <pivotField dataField="1" subtotalTop="0" showAll="0" defaultSubtota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Delay" fld="1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2"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 caption="Average of Delay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omato_Dashboard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D632F2-BBB3-44FD-83A3-83FAFBB2E221}" name="PivotTable4" cacheId="8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8">
  <location ref="A3:B7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Order ID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omato_Dashboard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CB797-0D39-46C9-9986-B2A7BFB1343D}" name="PivotTable5" cacheId="13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9">
  <location ref="A3:B9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/>
    </i>
    <i>
      <x v="4"/>
    </i>
    <i>
      <x v="1"/>
    </i>
    <i>
      <x v="3"/>
    </i>
    <i>
      <x v="2"/>
    </i>
    <i t="grand">
      <x/>
    </i>
  </rowItems>
  <colItems count="1">
    <i/>
  </colItems>
  <dataFields count="1">
    <dataField name="Sum of Price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22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omato_Dashboard.xlsx!Table3"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712C3F-058A-42B7-BD05-8B2DD6EFCF82}" name="Table3" displayName="Table3" ref="A1:K51" totalsRowShown="0" headerRowDxfId="12" dataDxfId="11">
  <autoFilter ref="A1:K51" xr:uid="{CC712C3F-058A-42B7-BD05-8B2DD6EFCF82}"/>
  <sortState xmlns:xlrd2="http://schemas.microsoft.com/office/spreadsheetml/2017/richdata2" ref="A2:K51">
    <sortCondition ref="A1:A51"/>
  </sortState>
  <tableColumns count="11">
    <tableColumn id="1" xr3:uid="{BBFF1253-3D58-4898-BEF4-95E212BFC208}" name="Order ID" dataDxfId="10"/>
    <tableColumn id="2" xr3:uid="{F617E4C3-1281-4741-8124-6E7027A04A10}" name="Customer ID" dataDxfId="9"/>
    <tableColumn id="3" xr3:uid="{924104D3-EE62-438A-AC8F-64B8D922A501}" name="Customer Name" dataDxfId="8"/>
    <tableColumn id="4" xr3:uid="{77DE1CE5-1C7A-46CA-9E94-54591697D5D0}" name="City" dataDxfId="7"/>
    <tableColumn id="5" xr3:uid="{9FBB57A4-E7BA-4EF2-8A74-6208698B5739}" name="Cuisine" dataDxfId="6"/>
    <tableColumn id="6" xr3:uid="{DE2F5392-4E69-4DC0-ADBC-A03E5783C9AE}" name="Order Time" dataDxfId="5"/>
    <tableColumn id="7" xr3:uid="{A2DEBB52-EE4D-41C2-8B7A-F1FEF3C3B4AB}" name="Delivery Time" dataDxfId="4"/>
    <tableColumn id="8" xr3:uid="{C9D6AC9D-D2C7-4354-ABBF-0AB2DFD7E30E}" name="Expected Time" dataDxfId="3"/>
    <tableColumn id="9" xr3:uid="{B8F5BB6F-7761-42A1-9732-86C7BF599292}" name="Price" dataDxfId="2"/>
    <tableColumn id="10" xr3:uid="{3FE39B02-0F2E-4C63-9948-BA45869A439F}" name="Delay" dataDxfId="1"/>
    <tableColumn id="11" xr3:uid="{526E0B57-E6D1-49A2-8130-92D3893F9E61}" name="Time Slo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C23A-2796-417D-B879-A0743EF30D32}">
  <dimension ref="A3:C10"/>
  <sheetViews>
    <sheetView workbookViewId="0">
      <selection activeCell="A3" sqref="A3:C10"/>
    </sheetView>
  </sheetViews>
  <sheetFormatPr defaultRowHeight="14.4" x14ac:dyDescent="0.3"/>
  <cols>
    <col min="1" max="1" width="12.5546875" bestFit="1" customWidth="1"/>
    <col min="2" max="2" width="22.21875" bestFit="1" customWidth="1"/>
    <col min="3" max="3" width="15.33203125" bestFit="1" customWidth="1"/>
    <col min="4" max="5" width="15.88671875" bestFit="1" customWidth="1"/>
  </cols>
  <sheetData>
    <row r="3" spans="1:3" x14ac:dyDescent="0.3">
      <c r="A3" s="3" t="s">
        <v>132</v>
      </c>
      <c r="B3" t="s">
        <v>135</v>
      </c>
      <c r="C3" t="s">
        <v>134</v>
      </c>
    </row>
    <row r="4" spans="1:3" x14ac:dyDescent="0.3">
      <c r="A4" s="4" t="s">
        <v>22</v>
      </c>
      <c r="B4" s="5">
        <v>47.75</v>
      </c>
      <c r="C4" s="5">
        <v>9.625</v>
      </c>
    </row>
    <row r="5" spans="1:3" x14ac:dyDescent="0.3">
      <c r="A5" s="4" t="s">
        <v>12</v>
      </c>
      <c r="B5" s="5">
        <v>42</v>
      </c>
      <c r="C5" s="5">
        <v>7.5</v>
      </c>
    </row>
    <row r="6" spans="1:3" x14ac:dyDescent="0.3">
      <c r="A6" s="4" t="s">
        <v>26</v>
      </c>
      <c r="B6" s="5">
        <v>48.5</v>
      </c>
      <c r="C6" s="5">
        <v>10.375</v>
      </c>
    </row>
    <row r="7" spans="1:3" x14ac:dyDescent="0.3">
      <c r="A7" s="4" t="s">
        <v>38</v>
      </c>
      <c r="B7" s="5">
        <v>54.375</v>
      </c>
      <c r="C7" s="5">
        <v>12.5</v>
      </c>
    </row>
    <row r="8" spans="1:3" x14ac:dyDescent="0.3">
      <c r="A8" s="4" t="s">
        <v>17</v>
      </c>
      <c r="B8" s="5">
        <v>47.625</v>
      </c>
      <c r="C8" s="5">
        <v>8.875</v>
      </c>
    </row>
    <row r="9" spans="1:3" x14ac:dyDescent="0.3">
      <c r="A9" s="4" t="s">
        <v>34</v>
      </c>
      <c r="B9" s="5">
        <v>46</v>
      </c>
      <c r="C9" s="5">
        <v>7.875</v>
      </c>
    </row>
    <row r="10" spans="1:3" x14ac:dyDescent="0.3">
      <c r="A10" s="4" t="s">
        <v>133</v>
      </c>
      <c r="B10" s="5">
        <v>47.48</v>
      </c>
      <c r="C10" s="5">
        <v>9.3800000000000008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B8B7-6763-433C-9B8F-7610A8FC88FB}">
  <dimension ref="A3:B11"/>
  <sheetViews>
    <sheetView workbookViewId="0">
      <selection activeCell="P23" sqref="P23"/>
    </sheetView>
  </sheetViews>
  <sheetFormatPr defaultRowHeight="14.4" x14ac:dyDescent="0.3"/>
  <cols>
    <col min="1" max="1" width="12.5546875" bestFit="1" customWidth="1"/>
    <col min="2" max="2" width="15.33203125" bestFit="1" customWidth="1"/>
  </cols>
  <sheetData>
    <row r="3" spans="1:2" x14ac:dyDescent="0.3">
      <c r="A3" s="3" t="s">
        <v>132</v>
      </c>
      <c r="B3" t="s">
        <v>134</v>
      </c>
    </row>
    <row r="4" spans="1:2" x14ac:dyDescent="0.3">
      <c r="A4" s="4" t="s">
        <v>27</v>
      </c>
      <c r="B4" s="5">
        <v>11.142857142857142</v>
      </c>
    </row>
    <row r="5" spans="1:2" x14ac:dyDescent="0.3">
      <c r="A5" s="4" t="s">
        <v>35</v>
      </c>
      <c r="B5" s="5">
        <v>7</v>
      </c>
    </row>
    <row r="6" spans="1:2" x14ac:dyDescent="0.3">
      <c r="A6" s="4" t="s">
        <v>18</v>
      </c>
      <c r="B6" s="5">
        <v>10</v>
      </c>
    </row>
    <row r="7" spans="1:2" x14ac:dyDescent="0.3">
      <c r="A7" s="4" t="s">
        <v>39</v>
      </c>
      <c r="B7" s="5">
        <v>13.5</v>
      </c>
    </row>
    <row r="8" spans="1:2" x14ac:dyDescent="0.3">
      <c r="A8" s="4" t="s">
        <v>13</v>
      </c>
      <c r="B8" s="5">
        <v>10.375</v>
      </c>
    </row>
    <row r="9" spans="1:2" x14ac:dyDescent="0.3">
      <c r="A9" s="4" t="s">
        <v>23</v>
      </c>
      <c r="B9" s="5">
        <v>7.125</v>
      </c>
    </row>
    <row r="10" spans="1:2" x14ac:dyDescent="0.3">
      <c r="A10" s="4" t="s">
        <v>30</v>
      </c>
      <c r="B10" s="5">
        <v>6.4285714285714288</v>
      </c>
    </row>
    <row r="11" spans="1:2" x14ac:dyDescent="0.3">
      <c r="A11" s="4" t="s">
        <v>133</v>
      </c>
      <c r="B11" s="5">
        <v>9.3800000000000008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AF18-42FB-454A-B5DB-100F4D794DB3}">
  <dimension ref="A3:B7"/>
  <sheetViews>
    <sheetView workbookViewId="0">
      <selection activeCell="N12" sqref="N12"/>
    </sheetView>
  </sheetViews>
  <sheetFormatPr defaultRowHeight="14.4" x14ac:dyDescent="0.3"/>
  <cols>
    <col min="1" max="1" width="12.5546875" bestFit="1" customWidth="1"/>
    <col min="2" max="2" width="15.88671875" bestFit="1" customWidth="1"/>
  </cols>
  <sheetData>
    <row r="3" spans="1:2" x14ac:dyDescent="0.3">
      <c r="A3" s="3" t="s">
        <v>132</v>
      </c>
      <c r="B3" t="s">
        <v>136</v>
      </c>
    </row>
    <row r="4" spans="1:2" x14ac:dyDescent="0.3">
      <c r="A4" s="4" t="s">
        <v>20</v>
      </c>
      <c r="B4" s="5">
        <v>20</v>
      </c>
    </row>
    <row r="5" spans="1:2" x14ac:dyDescent="0.3">
      <c r="A5" s="4" t="s">
        <v>15</v>
      </c>
      <c r="B5" s="5">
        <v>16</v>
      </c>
    </row>
    <row r="6" spans="1:2" x14ac:dyDescent="0.3">
      <c r="A6" s="4" t="s">
        <v>32</v>
      </c>
      <c r="B6" s="5">
        <v>14</v>
      </c>
    </row>
    <row r="7" spans="1:2" x14ac:dyDescent="0.3">
      <c r="A7" s="4" t="s">
        <v>133</v>
      </c>
      <c r="B7" s="5">
        <v>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A2AB-412F-45A3-9A64-6E97F1BD3B43}">
  <dimension ref="A3:B9"/>
  <sheetViews>
    <sheetView workbookViewId="0">
      <selection activeCell="O5" sqref="O5"/>
    </sheetView>
  </sheetViews>
  <sheetFormatPr defaultRowHeight="14.4" x14ac:dyDescent="0.3"/>
  <cols>
    <col min="1" max="1" width="12.77734375" bestFit="1" customWidth="1"/>
    <col min="2" max="2" width="11.5546875" bestFit="1" customWidth="1"/>
  </cols>
  <sheetData>
    <row r="3" spans="1:2" x14ac:dyDescent="0.3">
      <c r="A3" s="3" t="s">
        <v>132</v>
      </c>
      <c r="B3" t="s">
        <v>137</v>
      </c>
    </row>
    <row r="4" spans="1:2" x14ac:dyDescent="0.3">
      <c r="A4" s="4" t="s">
        <v>89</v>
      </c>
      <c r="B4" s="5">
        <v>830</v>
      </c>
    </row>
    <row r="5" spans="1:2" x14ac:dyDescent="0.3">
      <c r="A5" s="4" t="s">
        <v>51</v>
      </c>
      <c r="B5" s="5">
        <v>820</v>
      </c>
    </row>
    <row r="6" spans="1:2" x14ac:dyDescent="0.3">
      <c r="A6" s="4" t="s">
        <v>105</v>
      </c>
      <c r="B6" s="5">
        <v>820</v>
      </c>
    </row>
    <row r="7" spans="1:2" x14ac:dyDescent="0.3">
      <c r="A7" s="4" t="s">
        <v>69</v>
      </c>
      <c r="B7" s="5">
        <v>810</v>
      </c>
    </row>
    <row r="8" spans="1:2" x14ac:dyDescent="0.3">
      <c r="A8" s="4" t="s">
        <v>115</v>
      </c>
      <c r="B8" s="5">
        <v>810</v>
      </c>
    </row>
    <row r="9" spans="1:2" x14ac:dyDescent="0.3">
      <c r="A9" s="4" t="s">
        <v>133</v>
      </c>
      <c r="B9" s="5">
        <v>4090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sqref="A1:K51"/>
    </sheetView>
  </sheetViews>
  <sheetFormatPr defaultRowHeight="14.4" x14ac:dyDescent="0.3"/>
  <cols>
    <col min="1" max="1" width="9.88671875" customWidth="1"/>
    <col min="2" max="2" width="13.21875" customWidth="1"/>
    <col min="3" max="3" width="17.5546875" customWidth="1"/>
    <col min="4" max="4" width="13" customWidth="1"/>
    <col min="5" max="5" width="12.88671875" customWidth="1"/>
    <col min="6" max="6" width="24.33203125" customWidth="1"/>
    <col min="7" max="7" width="14.21875" customWidth="1"/>
    <col min="8" max="8" width="15.109375" customWidth="1"/>
    <col min="10" max="10" width="14.109375" customWidth="1"/>
    <col min="11" max="11" width="18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>
        <v>1</v>
      </c>
      <c r="B2" s="2">
        <v>101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42</v>
      </c>
      <c r="H2" s="2">
        <v>35</v>
      </c>
      <c r="I2" s="2">
        <v>450</v>
      </c>
      <c r="J2" s="2">
        <v>7</v>
      </c>
      <c r="K2" s="2" t="s">
        <v>15</v>
      </c>
    </row>
    <row r="3" spans="1:11" x14ac:dyDescent="0.3">
      <c r="A3" s="2">
        <v>2</v>
      </c>
      <c r="B3" s="2">
        <v>102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50</v>
      </c>
      <c r="H3" s="2">
        <v>40</v>
      </c>
      <c r="I3" s="2">
        <v>600</v>
      </c>
      <c r="J3" s="2">
        <v>10</v>
      </c>
      <c r="K3" s="2" t="s">
        <v>20</v>
      </c>
    </row>
    <row r="4" spans="1:11" x14ac:dyDescent="0.3">
      <c r="A4" s="2">
        <v>3</v>
      </c>
      <c r="B4" s="2">
        <v>103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38</v>
      </c>
      <c r="H4" s="2">
        <v>30</v>
      </c>
      <c r="I4" s="2">
        <v>350</v>
      </c>
      <c r="J4" s="2">
        <v>8</v>
      </c>
      <c r="K4" s="2" t="s">
        <v>15</v>
      </c>
    </row>
    <row r="5" spans="1:11" x14ac:dyDescent="0.3">
      <c r="A5" s="2">
        <v>4</v>
      </c>
      <c r="B5" s="2">
        <v>104</v>
      </c>
      <c r="C5" s="2" t="s">
        <v>25</v>
      </c>
      <c r="D5" s="2" t="s">
        <v>26</v>
      </c>
      <c r="E5" s="2" t="s">
        <v>27</v>
      </c>
      <c r="F5" s="2" t="s">
        <v>28</v>
      </c>
      <c r="G5" s="2">
        <v>55</v>
      </c>
      <c r="H5" s="2">
        <v>45</v>
      </c>
      <c r="I5" s="2">
        <v>700</v>
      </c>
      <c r="J5" s="2">
        <v>10</v>
      </c>
      <c r="K5" s="2" t="s">
        <v>20</v>
      </c>
    </row>
    <row r="6" spans="1:11" x14ac:dyDescent="0.3">
      <c r="A6" s="2">
        <v>5</v>
      </c>
      <c r="B6" s="2">
        <v>105</v>
      </c>
      <c r="C6" s="2" t="s">
        <v>29</v>
      </c>
      <c r="D6" s="2" t="s">
        <v>12</v>
      </c>
      <c r="E6" s="2" t="s">
        <v>30</v>
      </c>
      <c r="F6" s="2" t="s">
        <v>31</v>
      </c>
      <c r="G6" s="2">
        <v>30</v>
      </c>
      <c r="H6" s="2">
        <v>25</v>
      </c>
      <c r="I6" s="2">
        <v>300</v>
      </c>
      <c r="J6" s="2">
        <v>5</v>
      </c>
      <c r="K6" s="2" t="s">
        <v>32</v>
      </c>
    </row>
    <row r="7" spans="1:11" x14ac:dyDescent="0.3">
      <c r="A7" s="2">
        <v>6</v>
      </c>
      <c r="B7" s="2">
        <v>106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40</v>
      </c>
      <c r="H7" s="2">
        <v>35</v>
      </c>
      <c r="I7" s="2">
        <v>250</v>
      </c>
      <c r="J7" s="2">
        <v>5</v>
      </c>
      <c r="K7" s="2" t="s">
        <v>15</v>
      </c>
    </row>
    <row r="8" spans="1:11" x14ac:dyDescent="0.3">
      <c r="A8" s="2">
        <v>7</v>
      </c>
      <c r="B8" s="2">
        <v>107</v>
      </c>
      <c r="C8" s="2" t="s">
        <v>37</v>
      </c>
      <c r="D8" s="2" t="s">
        <v>38</v>
      </c>
      <c r="E8" s="2" t="s">
        <v>39</v>
      </c>
      <c r="F8" s="2" t="s">
        <v>40</v>
      </c>
      <c r="G8" s="2">
        <v>65</v>
      </c>
      <c r="H8" s="2">
        <v>50</v>
      </c>
      <c r="I8" s="2">
        <v>800</v>
      </c>
      <c r="J8" s="2">
        <v>15</v>
      </c>
      <c r="K8" s="2" t="s">
        <v>20</v>
      </c>
    </row>
    <row r="9" spans="1:11" x14ac:dyDescent="0.3">
      <c r="A9" s="2">
        <v>8</v>
      </c>
      <c r="B9" s="2">
        <v>108</v>
      </c>
      <c r="C9" s="2" t="s">
        <v>41</v>
      </c>
      <c r="D9" s="2" t="s">
        <v>12</v>
      </c>
      <c r="E9" s="2" t="s">
        <v>23</v>
      </c>
      <c r="F9" s="2" t="s">
        <v>42</v>
      </c>
      <c r="G9" s="2">
        <v>36</v>
      </c>
      <c r="H9" s="2">
        <v>30</v>
      </c>
      <c r="I9" s="2">
        <v>400</v>
      </c>
      <c r="J9" s="2">
        <v>6</v>
      </c>
      <c r="K9" s="2" t="s">
        <v>32</v>
      </c>
    </row>
    <row r="10" spans="1:11" x14ac:dyDescent="0.3">
      <c r="A10" s="2">
        <v>9</v>
      </c>
      <c r="B10" s="2">
        <v>109</v>
      </c>
      <c r="C10" s="2" t="s">
        <v>43</v>
      </c>
      <c r="D10" s="2" t="s">
        <v>17</v>
      </c>
      <c r="E10" s="2" t="s">
        <v>18</v>
      </c>
      <c r="F10" s="2" t="s">
        <v>44</v>
      </c>
      <c r="G10" s="2">
        <v>48</v>
      </c>
      <c r="H10" s="2">
        <v>40</v>
      </c>
      <c r="I10" s="2">
        <v>550</v>
      </c>
      <c r="J10" s="2">
        <v>8</v>
      </c>
      <c r="K10" s="2" t="s">
        <v>15</v>
      </c>
    </row>
    <row r="11" spans="1:11" x14ac:dyDescent="0.3">
      <c r="A11" s="2">
        <v>10</v>
      </c>
      <c r="B11" s="2">
        <v>110</v>
      </c>
      <c r="C11" s="2" t="s">
        <v>45</v>
      </c>
      <c r="D11" s="2" t="s">
        <v>22</v>
      </c>
      <c r="E11" s="2" t="s">
        <v>13</v>
      </c>
      <c r="F11" s="2" t="s">
        <v>46</v>
      </c>
      <c r="G11" s="2">
        <v>41</v>
      </c>
      <c r="H11" s="2">
        <v>35</v>
      </c>
      <c r="I11" s="2">
        <v>500</v>
      </c>
      <c r="J11" s="2">
        <v>6</v>
      </c>
      <c r="K11" s="2" t="s">
        <v>15</v>
      </c>
    </row>
    <row r="12" spans="1:11" x14ac:dyDescent="0.3">
      <c r="A12" s="2">
        <v>11</v>
      </c>
      <c r="B12" s="2">
        <v>111</v>
      </c>
      <c r="C12" s="2" t="s">
        <v>47</v>
      </c>
      <c r="D12" s="2" t="s">
        <v>26</v>
      </c>
      <c r="E12" s="2" t="s">
        <v>27</v>
      </c>
      <c r="F12" s="2" t="s">
        <v>48</v>
      </c>
      <c r="G12" s="2">
        <v>60</v>
      </c>
      <c r="H12" s="2">
        <v>45</v>
      </c>
      <c r="I12" s="2">
        <v>720</v>
      </c>
      <c r="J12" s="2">
        <v>15</v>
      </c>
      <c r="K12" s="2" t="s">
        <v>20</v>
      </c>
    </row>
    <row r="13" spans="1:11" x14ac:dyDescent="0.3">
      <c r="A13" s="2">
        <v>12</v>
      </c>
      <c r="B13" s="2">
        <v>112</v>
      </c>
      <c r="C13" s="2" t="s">
        <v>49</v>
      </c>
      <c r="D13" s="2" t="s">
        <v>34</v>
      </c>
      <c r="E13" s="2" t="s">
        <v>30</v>
      </c>
      <c r="F13" s="2" t="s">
        <v>50</v>
      </c>
      <c r="G13" s="2">
        <v>28</v>
      </c>
      <c r="H13" s="2">
        <v>25</v>
      </c>
      <c r="I13" s="2">
        <v>280</v>
      </c>
      <c r="J13" s="2">
        <v>3</v>
      </c>
      <c r="K13" s="2" t="s">
        <v>32</v>
      </c>
    </row>
    <row r="14" spans="1:11" x14ac:dyDescent="0.3">
      <c r="A14" s="2">
        <v>13</v>
      </c>
      <c r="B14" s="2">
        <v>113</v>
      </c>
      <c r="C14" s="2" t="s">
        <v>51</v>
      </c>
      <c r="D14" s="2" t="s">
        <v>38</v>
      </c>
      <c r="E14" s="2" t="s">
        <v>39</v>
      </c>
      <c r="F14" s="2" t="s">
        <v>52</v>
      </c>
      <c r="G14" s="2">
        <v>62</v>
      </c>
      <c r="H14" s="2">
        <v>50</v>
      </c>
      <c r="I14" s="2">
        <v>820</v>
      </c>
      <c r="J14" s="2">
        <v>12</v>
      </c>
      <c r="K14" s="2" t="s">
        <v>20</v>
      </c>
    </row>
    <row r="15" spans="1:11" x14ac:dyDescent="0.3">
      <c r="A15" s="2">
        <v>14</v>
      </c>
      <c r="B15" s="2">
        <v>114</v>
      </c>
      <c r="C15" s="2" t="s">
        <v>53</v>
      </c>
      <c r="D15" s="2" t="s">
        <v>12</v>
      </c>
      <c r="E15" s="2" t="s">
        <v>35</v>
      </c>
      <c r="F15" s="2" t="s">
        <v>54</v>
      </c>
      <c r="G15" s="2">
        <v>39</v>
      </c>
      <c r="H15" s="2">
        <v>35</v>
      </c>
      <c r="I15" s="2">
        <v>270</v>
      </c>
      <c r="J15" s="2">
        <v>4</v>
      </c>
      <c r="K15" s="2" t="s">
        <v>32</v>
      </c>
    </row>
    <row r="16" spans="1:11" x14ac:dyDescent="0.3">
      <c r="A16" s="2">
        <v>15</v>
      </c>
      <c r="B16" s="2">
        <v>115</v>
      </c>
      <c r="C16" s="2" t="s">
        <v>55</v>
      </c>
      <c r="D16" s="2" t="s">
        <v>17</v>
      </c>
      <c r="E16" s="2" t="s">
        <v>23</v>
      </c>
      <c r="F16" s="2" t="s">
        <v>56</v>
      </c>
      <c r="G16" s="2">
        <v>37</v>
      </c>
      <c r="H16" s="2">
        <v>30</v>
      </c>
      <c r="I16" s="2">
        <v>420</v>
      </c>
      <c r="J16" s="2">
        <v>7</v>
      </c>
      <c r="K16" s="2" t="s">
        <v>32</v>
      </c>
    </row>
    <row r="17" spans="1:11" x14ac:dyDescent="0.3">
      <c r="A17" s="2">
        <v>16</v>
      </c>
      <c r="B17" s="2">
        <v>116</v>
      </c>
      <c r="C17" s="2" t="s">
        <v>57</v>
      </c>
      <c r="D17" s="2" t="s">
        <v>22</v>
      </c>
      <c r="E17" s="2" t="s">
        <v>18</v>
      </c>
      <c r="F17" s="2" t="s">
        <v>58</v>
      </c>
      <c r="G17" s="2">
        <v>49</v>
      </c>
      <c r="H17" s="2">
        <v>40</v>
      </c>
      <c r="I17" s="2">
        <v>580</v>
      </c>
      <c r="J17" s="2">
        <v>9</v>
      </c>
      <c r="K17" s="2" t="s">
        <v>15</v>
      </c>
    </row>
    <row r="18" spans="1:11" x14ac:dyDescent="0.3">
      <c r="A18" s="2">
        <v>17</v>
      </c>
      <c r="B18" s="2">
        <v>117</v>
      </c>
      <c r="C18" s="2" t="s">
        <v>59</v>
      </c>
      <c r="D18" s="2" t="s">
        <v>26</v>
      </c>
      <c r="E18" s="2" t="s">
        <v>13</v>
      </c>
      <c r="F18" s="2" t="s">
        <v>60</v>
      </c>
      <c r="G18" s="2">
        <v>54</v>
      </c>
      <c r="H18" s="2">
        <v>45</v>
      </c>
      <c r="I18" s="2">
        <v>650</v>
      </c>
      <c r="J18" s="2">
        <v>9</v>
      </c>
      <c r="K18" s="2" t="s">
        <v>20</v>
      </c>
    </row>
    <row r="19" spans="1:11" x14ac:dyDescent="0.3">
      <c r="A19" s="2">
        <v>18</v>
      </c>
      <c r="B19" s="2">
        <v>118</v>
      </c>
      <c r="C19" s="2" t="s">
        <v>61</v>
      </c>
      <c r="D19" s="2" t="s">
        <v>34</v>
      </c>
      <c r="E19" s="2" t="s">
        <v>27</v>
      </c>
      <c r="F19" s="2" t="s">
        <v>62</v>
      </c>
      <c r="G19" s="2">
        <v>58</v>
      </c>
      <c r="H19" s="2">
        <v>50</v>
      </c>
      <c r="I19" s="2">
        <v>730</v>
      </c>
      <c r="J19" s="2">
        <v>8</v>
      </c>
      <c r="K19" s="2" t="s">
        <v>15</v>
      </c>
    </row>
    <row r="20" spans="1:11" x14ac:dyDescent="0.3">
      <c r="A20" s="2">
        <v>19</v>
      </c>
      <c r="B20" s="2">
        <v>119</v>
      </c>
      <c r="C20" s="2" t="s">
        <v>63</v>
      </c>
      <c r="D20" s="2" t="s">
        <v>38</v>
      </c>
      <c r="E20" s="2" t="s">
        <v>18</v>
      </c>
      <c r="F20" s="2" t="s">
        <v>64</v>
      </c>
      <c r="G20" s="2">
        <v>51</v>
      </c>
      <c r="H20" s="2">
        <v>40</v>
      </c>
      <c r="I20" s="2">
        <v>600</v>
      </c>
      <c r="J20" s="2">
        <v>11</v>
      </c>
      <c r="K20" s="2" t="s">
        <v>20</v>
      </c>
    </row>
    <row r="21" spans="1:11" x14ac:dyDescent="0.3">
      <c r="A21" s="2">
        <v>20</v>
      </c>
      <c r="B21" s="2">
        <v>120</v>
      </c>
      <c r="C21" s="2" t="s">
        <v>65</v>
      </c>
      <c r="D21" s="2" t="s">
        <v>12</v>
      </c>
      <c r="E21" s="2" t="s">
        <v>30</v>
      </c>
      <c r="F21" s="2" t="s">
        <v>66</v>
      </c>
      <c r="G21" s="2">
        <v>32</v>
      </c>
      <c r="H21" s="2">
        <v>25</v>
      </c>
      <c r="I21" s="2">
        <v>310</v>
      </c>
      <c r="J21" s="2">
        <v>7</v>
      </c>
      <c r="K21" s="2" t="s">
        <v>32</v>
      </c>
    </row>
    <row r="22" spans="1:11" x14ac:dyDescent="0.3">
      <c r="A22" s="2">
        <v>21</v>
      </c>
      <c r="B22" s="2">
        <v>121</v>
      </c>
      <c r="C22" s="2" t="s">
        <v>67</v>
      </c>
      <c r="D22" s="2" t="s">
        <v>17</v>
      </c>
      <c r="E22" s="2" t="s">
        <v>23</v>
      </c>
      <c r="F22" s="2" t="s">
        <v>68</v>
      </c>
      <c r="G22" s="2">
        <v>35</v>
      </c>
      <c r="H22" s="2">
        <v>30</v>
      </c>
      <c r="I22" s="2">
        <v>390</v>
      </c>
      <c r="J22" s="2">
        <v>5</v>
      </c>
      <c r="K22" s="2" t="s">
        <v>15</v>
      </c>
    </row>
    <row r="23" spans="1:11" x14ac:dyDescent="0.3">
      <c r="A23" s="2">
        <v>22</v>
      </c>
      <c r="B23" s="2">
        <v>122</v>
      </c>
      <c r="C23" s="2" t="s">
        <v>69</v>
      </c>
      <c r="D23" s="2" t="s">
        <v>22</v>
      </c>
      <c r="E23" s="2" t="s">
        <v>39</v>
      </c>
      <c r="F23" s="2" t="s">
        <v>70</v>
      </c>
      <c r="G23" s="2">
        <v>64</v>
      </c>
      <c r="H23" s="2">
        <v>50</v>
      </c>
      <c r="I23" s="2">
        <v>810</v>
      </c>
      <c r="J23" s="2">
        <v>14</v>
      </c>
      <c r="K23" s="2" t="s">
        <v>20</v>
      </c>
    </row>
    <row r="24" spans="1:11" x14ac:dyDescent="0.3">
      <c r="A24" s="2">
        <v>23</v>
      </c>
      <c r="B24" s="2">
        <v>123</v>
      </c>
      <c r="C24" s="2" t="s">
        <v>71</v>
      </c>
      <c r="D24" s="2" t="s">
        <v>26</v>
      </c>
      <c r="E24" s="2" t="s">
        <v>18</v>
      </c>
      <c r="F24" s="2" t="s">
        <v>72</v>
      </c>
      <c r="G24" s="2">
        <v>53</v>
      </c>
      <c r="H24" s="2">
        <v>40</v>
      </c>
      <c r="I24" s="2">
        <v>610</v>
      </c>
      <c r="J24" s="2">
        <v>13</v>
      </c>
      <c r="K24" s="2" t="s">
        <v>20</v>
      </c>
    </row>
    <row r="25" spans="1:11" x14ac:dyDescent="0.3">
      <c r="A25" s="2">
        <v>24</v>
      </c>
      <c r="B25" s="2">
        <v>124</v>
      </c>
      <c r="C25" s="2" t="s">
        <v>73</v>
      </c>
      <c r="D25" s="2" t="s">
        <v>34</v>
      </c>
      <c r="E25" s="2" t="s">
        <v>27</v>
      </c>
      <c r="F25" s="2" t="s">
        <v>74</v>
      </c>
      <c r="G25" s="2">
        <v>59</v>
      </c>
      <c r="H25" s="2">
        <v>50</v>
      </c>
      <c r="I25" s="2">
        <v>750</v>
      </c>
      <c r="J25" s="2">
        <v>9</v>
      </c>
      <c r="K25" s="2" t="s">
        <v>15</v>
      </c>
    </row>
    <row r="26" spans="1:11" x14ac:dyDescent="0.3">
      <c r="A26" s="2">
        <v>25</v>
      </c>
      <c r="B26" s="2">
        <v>125</v>
      </c>
      <c r="C26" s="2" t="s">
        <v>75</v>
      </c>
      <c r="D26" s="2" t="s">
        <v>38</v>
      </c>
      <c r="E26" s="2" t="s">
        <v>13</v>
      </c>
      <c r="F26" s="2" t="s">
        <v>76</v>
      </c>
      <c r="G26" s="2">
        <v>57</v>
      </c>
      <c r="H26" s="2">
        <v>45</v>
      </c>
      <c r="I26" s="2">
        <v>680</v>
      </c>
      <c r="J26" s="2">
        <v>12</v>
      </c>
      <c r="K26" s="2" t="s">
        <v>20</v>
      </c>
    </row>
    <row r="27" spans="1:11" x14ac:dyDescent="0.3">
      <c r="A27" s="2">
        <v>26</v>
      </c>
      <c r="B27" s="2">
        <v>126</v>
      </c>
      <c r="C27" s="2" t="s">
        <v>77</v>
      </c>
      <c r="D27" s="2" t="s">
        <v>12</v>
      </c>
      <c r="E27" s="2" t="s">
        <v>18</v>
      </c>
      <c r="F27" s="2" t="s">
        <v>78</v>
      </c>
      <c r="G27" s="2">
        <v>47</v>
      </c>
      <c r="H27" s="2">
        <v>40</v>
      </c>
      <c r="I27" s="2">
        <v>590</v>
      </c>
      <c r="J27" s="2">
        <v>7</v>
      </c>
      <c r="K27" s="2" t="s">
        <v>15</v>
      </c>
    </row>
    <row r="28" spans="1:11" x14ac:dyDescent="0.3">
      <c r="A28" s="2">
        <v>27</v>
      </c>
      <c r="B28" s="2">
        <v>127</v>
      </c>
      <c r="C28" s="2" t="s">
        <v>79</v>
      </c>
      <c r="D28" s="2" t="s">
        <v>17</v>
      </c>
      <c r="E28" s="2" t="s">
        <v>35</v>
      </c>
      <c r="F28" s="2" t="s">
        <v>80</v>
      </c>
      <c r="G28" s="2">
        <v>44</v>
      </c>
      <c r="H28" s="2">
        <v>35</v>
      </c>
      <c r="I28" s="2">
        <v>260</v>
      </c>
      <c r="J28" s="2">
        <v>9</v>
      </c>
      <c r="K28" s="2" t="s">
        <v>32</v>
      </c>
    </row>
    <row r="29" spans="1:11" x14ac:dyDescent="0.3">
      <c r="A29" s="2">
        <v>28</v>
      </c>
      <c r="B29" s="2">
        <v>128</v>
      </c>
      <c r="C29" s="2" t="s">
        <v>81</v>
      </c>
      <c r="D29" s="2" t="s">
        <v>22</v>
      </c>
      <c r="E29" s="2" t="s">
        <v>30</v>
      </c>
      <c r="F29" s="2" t="s">
        <v>82</v>
      </c>
      <c r="G29" s="2">
        <v>31</v>
      </c>
      <c r="H29" s="2">
        <v>25</v>
      </c>
      <c r="I29" s="2">
        <v>295</v>
      </c>
      <c r="J29" s="2">
        <v>6</v>
      </c>
      <c r="K29" s="2" t="s">
        <v>32</v>
      </c>
    </row>
    <row r="30" spans="1:11" x14ac:dyDescent="0.3">
      <c r="A30" s="2">
        <v>29</v>
      </c>
      <c r="B30" s="2">
        <v>129</v>
      </c>
      <c r="C30" s="2" t="s">
        <v>83</v>
      </c>
      <c r="D30" s="2" t="s">
        <v>26</v>
      </c>
      <c r="E30" s="2" t="s">
        <v>23</v>
      </c>
      <c r="F30" s="2" t="s">
        <v>84</v>
      </c>
      <c r="G30" s="2">
        <v>39</v>
      </c>
      <c r="H30" s="2">
        <v>30</v>
      </c>
      <c r="I30" s="2">
        <v>410</v>
      </c>
      <c r="J30" s="2">
        <v>9</v>
      </c>
      <c r="K30" s="2" t="s">
        <v>15</v>
      </c>
    </row>
    <row r="31" spans="1:11" x14ac:dyDescent="0.3">
      <c r="A31" s="2">
        <v>30</v>
      </c>
      <c r="B31" s="2">
        <v>130</v>
      </c>
      <c r="C31" s="2" t="s">
        <v>85</v>
      </c>
      <c r="D31" s="2" t="s">
        <v>34</v>
      </c>
      <c r="E31" s="2" t="s">
        <v>18</v>
      </c>
      <c r="F31" s="2" t="s">
        <v>86</v>
      </c>
      <c r="G31" s="2">
        <v>52</v>
      </c>
      <c r="H31" s="2">
        <v>40</v>
      </c>
      <c r="I31" s="2">
        <v>605</v>
      </c>
      <c r="J31" s="2">
        <v>12</v>
      </c>
      <c r="K31" s="2" t="s">
        <v>20</v>
      </c>
    </row>
    <row r="32" spans="1:11" x14ac:dyDescent="0.3">
      <c r="A32" s="2">
        <v>31</v>
      </c>
      <c r="B32" s="2">
        <v>131</v>
      </c>
      <c r="C32" s="2" t="s">
        <v>87</v>
      </c>
      <c r="D32" s="2" t="s">
        <v>38</v>
      </c>
      <c r="E32" s="2" t="s">
        <v>13</v>
      </c>
      <c r="F32" s="2" t="s">
        <v>88</v>
      </c>
      <c r="G32" s="2">
        <v>61</v>
      </c>
      <c r="H32" s="2">
        <v>45</v>
      </c>
      <c r="I32" s="2">
        <v>720</v>
      </c>
      <c r="J32" s="2">
        <v>16</v>
      </c>
      <c r="K32" s="2" t="s">
        <v>20</v>
      </c>
    </row>
    <row r="33" spans="1:11" x14ac:dyDescent="0.3">
      <c r="A33" s="2">
        <v>32</v>
      </c>
      <c r="B33" s="2">
        <v>132</v>
      </c>
      <c r="C33" s="2" t="s">
        <v>89</v>
      </c>
      <c r="D33" s="2" t="s">
        <v>12</v>
      </c>
      <c r="E33" s="2" t="s">
        <v>39</v>
      </c>
      <c r="F33" s="2" t="s">
        <v>90</v>
      </c>
      <c r="G33" s="2">
        <v>63</v>
      </c>
      <c r="H33" s="2">
        <v>50</v>
      </c>
      <c r="I33" s="2">
        <v>830</v>
      </c>
      <c r="J33" s="2">
        <v>13</v>
      </c>
      <c r="K33" s="2" t="s">
        <v>15</v>
      </c>
    </row>
    <row r="34" spans="1:11" x14ac:dyDescent="0.3">
      <c r="A34" s="2">
        <v>33</v>
      </c>
      <c r="B34" s="2">
        <v>133</v>
      </c>
      <c r="C34" s="2" t="s">
        <v>91</v>
      </c>
      <c r="D34" s="2" t="s">
        <v>17</v>
      </c>
      <c r="E34" s="2" t="s">
        <v>27</v>
      </c>
      <c r="F34" s="2" t="s">
        <v>92</v>
      </c>
      <c r="G34" s="2">
        <v>56</v>
      </c>
      <c r="H34" s="2">
        <v>45</v>
      </c>
      <c r="I34" s="2">
        <v>700</v>
      </c>
      <c r="J34" s="2">
        <v>11</v>
      </c>
      <c r="K34" s="2" t="s">
        <v>20</v>
      </c>
    </row>
    <row r="35" spans="1:11" x14ac:dyDescent="0.3">
      <c r="A35" s="2">
        <v>34</v>
      </c>
      <c r="B35" s="2">
        <v>134</v>
      </c>
      <c r="C35" s="2" t="s">
        <v>93</v>
      </c>
      <c r="D35" s="2" t="s">
        <v>22</v>
      </c>
      <c r="E35" s="2" t="s">
        <v>23</v>
      </c>
      <c r="F35" s="2" t="s">
        <v>94</v>
      </c>
      <c r="G35" s="2">
        <v>36</v>
      </c>
      <c r="H35" s="2">
        <v>30</v>
      </c>
      <c r="I35" s="2">
        <v>360</v>
      </c>
      <c r="J35" s="2">
        <v>6</v>
      </c>
      <c r="K35" s="2" t="s">
        <v>32</v>
      </c>
    </row>
    <row r="36" spans="1:11" x14ac:dyDescent="0.3">
      <c r="A36" s="2">
        <v>35</v>
      </c>
      <c r="B36" s="2">
        <v>135</v>
      </c>
      <c r="C36" s="2" t="s">
        <v>95</v>
      </c>
      <c r="D36" s="2" t="s">
        <v>26</v>
      </c>
      <c r="E36" s="2" t="s">
        <v>30</v>
      </c>
      <c r="F36" s="2" t="s">
        <v>96</v>
      </c>
      <c r="G36" s="2">
        <v>33</v>
      </c>
      <c r="H36" s="2">
        <v>25</v>
      </c>
      <c r="I36" s="2">
        <v>310</v>
      </c>
      <c r="J36" s="2">
        <v>8</v>
      </c>
      <c r="K36" s="2" t="s">
        <v>32</v>
      </c>
    </row>
    <row r="37" spans="1:11" x14ac:dyDescent="0.3">
      <c r="A37" s="2">
        <v>36</v>
      </c>
      <c r="B37" s="2">
        <v>136</v>
      </c>
      <c r="C37" s="2" t="s">
        <v>97</v>
      </c>
      <c r="D37" s="2" t="s">
        <v>34</v>
      </c>
      <c r="E37" s="2" t="s">
        <v>13</v>
      </c>
      <c r="F37" s="2" t="s">
        <v>98</v>
      </c>
      <c r="G37" s="2">
        <v>43</v>
      </c>
      <c r="H37" s="2">
        <v>35</v>
      </c>
      <c r="I37" s="2">
        <v>480</v>
      </c>
      <c r="J37" s="2">
        <v>8</v>
      </c>
      <c r="K37" s="2" t="s">
        <v>15</v>
      </c>
    </row>
    <row r="38" spans="1:11" x14ac:dyDescent="0.3">
      <c r="A38" s="2">
        <v>37</v>
      </c>
      <c r="B38" s="2">
        <v>137</v>
      </c>
      <c r="C38" s="2" t="s">
        <v>99</v>
      </c>
      <c r="D38" s="2" t="s">
        <v>38</v>
      </c>
      <c r="E38" s="2" t="s">
        <v>35</v>
      </c>
      <c r="F38" s="2" t="s">
        <v>100</v>
      </c>
      <c r="G38" s="2">
        <v>45</v>
      </c>
      <c r="H38" s="2">
        <v>35</v>
      </c>
      <c r="I38" s="2">
        <v>280</v>
      </c>
      <c r="J38" s="2">
        <v>10</v>
      </c>
      <c r="K38" s="2" t="s">
        <v>20</v>
      </c>
    </row>
    <row r="39" spans="1:11" x14ac:dyDescent="0.3">
      <c r="A39" s="2">
        <v>38</v>
      </c>
      <c r="B39" s="2">
        <v>138</v>
      </c>
      <c r="C39" s="2" t="s">
        <v>101</v>
      </c>
      <c r="D39" s="2" t="s">
        <v>12</v>
      </c>
      <c r="E39" s="2" t="s">
        <v>27</v>
      </c>
      <c r="F39" s="2" t="s">
        <v>102</v>
      </c>
      <c r="G39" s="2">
        <v>57</v>
      </c>
      <c r="H39" s="2">
        <v>45</v>
      </c>
      <c r="I39" s="2">
        <v>710</v>
      </c>
      <c r="J39" s="2">
        <v>12</v>
      </c>
      <c r="K39" s="2" t="s">
        <v>20</v>
      </c>
    </row>
    <row r="40" spans="1:11" x14ac:dyDescent="0.3">
      <c r="A40" s="2">
        <v>39</v>
      </c>
      <c r="B40" s="2">
        <v>139</v>
      </c>
      <c r="C40" s="2" t="s">
        <v>103</v>
      </c>
      <c r="D40" s="2" t="s">
        <v>17</v>
      </c>
      <c r="E40" s="2" t="s">
        <v>18</v>
      </c>
      <c r="F40" s="2" t="s">
        <v>104</v>
      </c>
      <c r="G40" s="2">
        <v>49</v>
      </c>
      <c r="H40" s="2">
        <v>40</v>
      </c>
      <c r="I40" s="2">
        <v>590</v>
      </c>
      <c r="J40" s="2">
        <v>9</v>
      </c>
      <c r="K40" s="2" t="s">
        <v>15</v>
      </c>
    </row>
    <row r="41" spans="1:11" x14ac:dyDescent="0.3">
      <c r="A41" s="2">
        <v>40</v>
      </c>
      <c r="B41" s="2">
        <v>140</v>
      </c>
      <c r="C41" s="2" t="s">
        <v>105</v>
      </c>
      <c r="D41" s="2" t="s">
        <v>22</v>
      </c>
      <c r="E41" s="2" t="s">
        <v>39</v>
      </c>
      <c r="F41" s="2" t="s">
        <v>106</v>
      </c>
      <c r="G41" s="2">
        <v>65</v>
      </c>
      <c r="H41" s="2">
        <v>50</v>
      </c>
      <c r="I41" s="2">
        <v>820</v>
      </c>
      <c r="J41" s="2">
        <v>15</v>
      </c>
      <c r="K41" s="2" t="s">
        <v>20</v>
      </c>
    </row>
    <row r="42" spans="1:11" x14ac:dyDescent="0.3">
      <c r="A42" s="2">
        <v>41</v>
      </c>
      <c r="B42" s="2">
        <v>141</v>
      </c>
      <c r="C42" s="2" t="s">
        <v>107</v>
      </c>
      <c r="D42" s="2" t="s">
        <v>26</v>
      </c>
      <c r="E42" s="2" t="s">
        <v>13</v>
      </c>
      <c r="F42" s="2" t="s">
        <v>108</v>
      </c>
      <c r="G42" s="2">
        <v>55</v>
      </c>
      <c r="H42" s="2">
        <v>45</v>
      </c>
      <c r="I42" s="2">
        <v>640</v>
      </c>
      <c r="J42" s="2">
        <v>10</v>
      </c>
      <c r="K42" s="2" t="s">
        <v>20</v>
      </c>
    </row>
    <row r="43" spans="1:11" x14ac:dyDescent="0.3">
      <c r="A43" s="2">
        <v>42</v>
      </c>
      <c r="B43" s="2">
        <v>142</v>
      </c>
      <c r="C43" s="2" t="s">
        <v>109</v>
      </c>
      <c r="D43" s="2" t="s">
        <v>34</v>
      </c>
      <c r="E43" s="2" t="s">
        <v>23</v>
      </c>
      <c r="F43" s="2" t="s">
        <v>110</v>
      </c>
      <c r="G43" s="2">
        <v>37</v>
      </c>
      <c r="H43" s="2">
        <v>30</v>
      </c>
      <c r="I43" s="2">
        <v>390</v>
      </c>
      <c r="J43" s="2">
        <v>7</v>
      </c>
      <c r="K43" s="2" t="s">
        <v>15</v>
      </c>
    </row>
    <row r="44" spans="1:11" x14ac:dyDescent="0.3">
      <c r="A44" s="2">
        <v>43</v>
      </c>
      <c r="B44" s="2">
        <v>143</v>
      </c>
      <c r="C44" s="2" t="s">
        <v>111</v>
      </c>
      <c r="D44" s="2" t="s">
        <v>38</v>
      </c>
      <c r="E44" s="2" t="s">
        <v>30</v>
      </c>
      <c r="F44" s="2" t="s">
        <v>112</v>
      </c>
      <c r="G44" s="2">
        <v>34</v>
      </c>
      <c r="H44" s="2">
        <v>25</v>
      </c>
      <c r="I44" s="2">
        <v>320</v>
      </c>
      <c r="J44" s="2">
        <v>9</v>
      </c>
      <c r="K44" s="2" t="s">
        <v>32</v>
      </c>
    </row>
    <row r="45" spans="1:11" x14ac:dyDescent="0.3">
      <c r="A45" s="2">
        <v>44</v>
      </c>
      <c r="B45" s="2">
        <v>144</v>
      </c>
      <c r="C45" s="2" t="s">
        <v>113</v>
      </c>
      <c r="D45" s="2" t="s">
        <v>12</v>
      </c>
      <c r="E45" s="2" t="s">
        <v>35</v>
      </c>
      <c r="F45" s="2" t="s">
        <v>114</v>
      </c>
      <c r="G45" s="2">
        <v>42</v>
      </c>
      <c r="H45" s="2">
        <v>35</v>
      </c>
      <c r="I45" s="2">
        <v>275</v>
      </c>
      <c r="J45" s="2">
        <v>7</v>
      </c>
      <c r="K45" s="2" t="s">
        <v>32</v>
      </c>
    </row>
    <row r="46" spans="1:11" x14ac:dyDescent="0.3">
      <c r="A46" s="2">
        <v>45</v>
      </c>
      <c r="B46" s="2">
        <v>145</v>
      </c>
      <c r="C46" s="2" t="s">
        <v>115</v>
      </c>
      <c r="D46" s="2" t="s">
        <v>17</v>
      </c>
      <c r="E46" s="2" t="s">
        <v>39</v>
      </c>
      <c r="F46" s="2" t="s">
        <v>116</v>
      </c>
      <c r="G46" s="2">
        <v>62</v>
      </c>
      <c r="H46" s="2">
        <v>50</v>
      </c>
      <c r="I46" s="2">
        <v>810</v>
      </c>
      <c r="J46" s="2">
        <v>12</v>
      </c>
      <c r="K46" s="2" t="s">
        <v>20</v>
      </c>
    </row>
    <row r="47" spans="1:11" x14ac:dyDescent="0.3">
      <c r="A47" s="2">
        <v>46</v>
      </c>
      <c r="B47" s="2">
        <v>146</v>
      </c>
      <c r="C47" s="2" t="s">
        <v>117</v>
      </c>
      <c r="D47" s="2" t="s">
        <v>22</v>
      </c>
      <c r="E47" s="2" t="s">
        <v>27</v>
      </c>
      <c r="F47" s="2" t="s">
        <v>118</v>
      </c>
      <c r="G47" s="2">
        <v>58</v>
      </c>
      <c r="H47" s="2">
        <v>45</v>
      </c>
      <c r="I47" s="2">
        <v>730</v>
      </c>
      <c r="J47" s="2">
        <v>13</v>
      </c>
      <c r="K47" s="2" t="s">
        <v>32</v>
      </c>
    </row>
    <row r="48" spans="1:11" x14ac:dyDescent="0.3">
      <c r="A48" s="2">
        <v>47</v>
      </c>
      <c r="B48" s="2">
        <v>147</v>
      </c>
      <c r="C48" s="2" t="s">
        <v>119</v>
      </c>
      <c r="D48" s="2" t="s">
        <v>26</v>
      </c>
      <c r="E48" s="2" t="s">
        <v>23</v>
      </c>
      <c r="F48" s="2" t="s">
        <v>120</v>
      </c>
      <c r="G48" s="2">
        <v>39</v>
      </c>
      <c r="H48" s="2">
        <v>30</v>
      </c>
      <c r="I48" s="2">
        <v>420</v>
      </c>
      <c r="J48" s="2">
        <v>9</v>
      </c>
      <c r="K48" s="2" t="s">
        <v>15</v>
      </c>
    </row>
    <row r="49" spans="1:11" x14ac:dyDescent="0.3">
      <c r="A49" s="2">
        <v>48</v>
      </c>
      <c r="B49" s="2">
        <v>148</v>
      </c>
      <c r="C49" s="2" t="s">
        <v>121</v>
      </c>
      <c r="D49" s="2" t="s">
        <v>34</v>
      </c>
      <c r="E49" s="2" t="s">
        <v>18</v>
      </c>
      <c r="F49" s="2" t="s">
        <v>122</v>
      </c>
      <c r="G49" s="2">
        <v>51</v>
      </c>
      <c r="H49" s="2">
        <v>40</v>
      </c>
      <c r="I49" s="2">
        <v>600</v>
      </c>
      <c r="J49" s="2">
        <v>11</v>
      </c>
      <c r="K49" s="2" t="s">
        <v>20</v>
      </c>
    </row>
    <row r="50" spans="1:11" x14ac:dyDescent="0.3">
      <c r="A50" s="2">
        <v>49</v>
      </c>
      <c r="B50" s="2">
        <v>149</v>
      </c>
      <c r="C50" s="2" t="s">
        <v>123</v>
      </c>
      <c r="D50" s="2" t="s">
        <v>38</v>
      </c>
      <c r="E50" s="2" t="s">
        <v>13</v>
      </c>
      <c r="F50" s="2" t="s">
        <v>124</v>
      </c>
      <c r="G50" s="2">
        <v>60</v>
      </c>
      <c r="H50" s="2">
        <v>45</v>
      </c>
      <c r="I50" s="2">
        <v>690</v>
      </c>
      <c r="J50" s="2">
        <v>15</v>
      </c>
      <c r="K50" s="2" t="s">
        <v>20</v>
      </c>
    </row>
    <row r="51" spans="1:11" x14ac:dyDescent="0.3">
      <c r="A51" s="2">
        <v>50</v>
      </c>
      <c r="B51" s="2">
        <v>150</v>
      </c>
      <c r="C51" s="2" t="s">
        <v>125</v>
      </c>
      <c r="D51" s="2" t="s">
        <v>12</v>
      </c>
      <c r="E51" s="2" t="s">
        <v>30</v>
      </c>
      <c r="F51" s="2" t="s">
        <v>126</v>
      </c>
      <c r="G51" s="2">
        <v>32</v>
      </c>
      <c r="H51" s="2">
        <v>25</v>
      </c>
      <c r="I51" s="2">
        <v>305</v>
      </c>
      <c r="J51" s="2">
        <v>7</v>
      </c>
      <c r="K51" s="2" t="s">
        <v>32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B25B-53B1-4B3B-8794-D132D8F7944E}">
  <dimension ref="A1:S47"/>
  <sheetViews>
    <sheetView tabSelected="1" zoomScale="58" workbookViewId="0">
      <selection activeCell="AA27" sqref="AA27"/>
    </sheetView>
  </sheetViews>
  <sheetFormatPr defaultRowHeight="14.4" x14ac:dyDescent="0.3"/>
  <cols>
    <col min="16" max="17" width="8.88671875" customWidth="1"/>
    <col min="18" max="18" width="8.5546875" customWidth="1"/>
    <col min="19" max="19" width="8.88671875" hidden="1" customWidth="1"/>
  </cols>
  <sheetData>
    <row r="1" spans="1:19" s="2" customFormat="1" x14ac:dyDescent="0.3">
      <c r="A1" s="6" t="s">
        <v>127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2" customForma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s="2" customForma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8" t="s">
        <v>128</v>
      </c>
      <c r="B4" s="9"/>
      <c r="C4" s="9"/>
      <c r="D4" s="9"/>
      <c r="E4" s="8" t="s">
        <v>129</v>
      </c>
      <c r="F4" s="9"/>
      <c r="G4" s="9"/>
      <c r="H4" s="9"/>
      <c r="I4" s="8" t="s">
        <v>130</v>
      </c>
      <c r="J4" s="9"/>
      <c r="K4" s="9"/>
      <c r="L4" s="9"/>
      <c r="M4" s="8" t="s">
        <v>131</v>
      </c>
      <c r="N4" s="9"/>
      <c r="O4" s="9"/>
      <c r="P4" s="9"/>
      <c r="Q4" s="9"/>
      <c r="R4" s="9"/>
    </row>
    <row r="5" spans="1:19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9" x14ac:dyDescent="0.3">
      <c r="A6" s="10">
        <f>COUNTA('Raw Data'!A2:A51)</f>
        <v>50</v>
      </c>
      <c r="B6" s="10"/>
      <c r="C6" s="10"/>
      <c r="D6" s="11"/>
      <c r="E6" s="10">
        <f>AVERAGE('Raw Data'!J2:J51)</f>
        <v>9.3800000000000008</v>
      </c>
      <c r="F6" s="12"/>
      <c r="G6" s="12"/>
      <c r="H6" s="11"/>
      <c r="I6" s="10">
        <f>MAX('Raw Data'!J2:J51)</f>
        <v>16</v>
      </c>
      <c r="J6" s="10"/>
      <c r="K6" s="10"/>
      <c r="L6" s="11"/>
      <c r="M6" s="10" t="str" cm="1">
        <f t="array" ref="M6">INDEX('Raw Data'!C2:C51, MATCH(MAX(SUMIF('Raw Data'!C2:C51, 'Raw Data'!C2:C51, 'Raw Data'!I2:I51)), SUMIF('Raw Data'!C2:C51, 'Raw Data'!C2:C51, 'Raw Data'!I2:I51), 0))</f>
        <v>Ankit Verma</v>
      </c>
      <c r="N6" s="10"/>
      <c r="O6" s="10"/>
      <c r="P6" s="10"/>
      <c r="Q6" s="10"/>
      <c r="R6" s="11"/>
    </row>
    <row r="7" spans="1:19" x14ac:dyDescent="0.3">
      <c r="A7" s="10"/>
      <c r="B7" s="10"/>
      <c r="C7" s="10"/>
      <c r="D7" s="11"/>
      <c r="E7" s="12"/>
      <c r="F7" s="12"/>
      <c r="G7" s="12"/>
      <c r="H7" s="11"/>
      <c r="I7" s="10"/>
      <c r="J7" s="10"/>
      <c r="K7" s="10"/>
      <c r="L7" s="11"/>
      <c r="M7" s="10"/>
      <c r="N7" s="10"/>
      <c r="O7" s="10"/>
      <c r="P7" s="10"/>
      <c r="Q7" s="10"/>
      <c r="R7" s="11"/>
    </row>
    <row r="8" spans="1:1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</sheetData>
  <mergeCells count="18">
    <mergeCell ref="H4:H5"/>
    <mergeCell ref="L4:L5"/>
    <mergeCell ref="D6:D7"/>
    <mergeCell ref="H6:H7"/>
    <mergeCell ref="L6:L7"/>
    <mergeCell ref="A8:R47"/>
    <mergeCell ref="R4:R5"/>
    <mergeCell ref="R6:R7"/>
    <mergeCell ref="A1:S3"/>
    <mergeCell ref="A4:C5"/>
    <mergeCell ref="A6:C7"/>
    <mergeCell ref="E4:G5"/>
    <mergeCell ref="I4:K5"/>
    <mergeCell ref="M4:Q5"/>
    <mergeCell ref="E6:G7"/>
    <mergeCell ref="I6:K7"/>
    <mergeCell ref="M6:Q7"/>
    <mergeCell ref="D4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Raw 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Archika Kushwaha</cp:lastModifiedBy>
  <dcterms:created xsi:type="dcterms:W3CDTF">2025-09-16T06:51:46Z</dcterms:created>
  <dcterms:modified xsi:type="dcterms:W3CDTF">2025-09-16T10:29:40Z</dcterms:modified>
</cp:coreProperties>
</file>